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xghaeh\Documents\Ehsan code\"/>
    </mc:Choice>
  </mc:AlternateContent>
  <xr:revisionPtr revIDLastSave="0" documentId="13_ncr:1_{D07F47AC-4045-4566-A946-46222B084425}" xr6:coauthVersionLast="47" xr6:coauthVersionMax="47" xr10:uidLastSave="{00000000-0000-0000-0000-000000000000}"/>
  <bookViews>
    <workbookView xWindow="-888" yWindow="1728" windowWidth="23040" windowHeight="12312" firstSheet="2" activeTab="2" xr2:uid="{00000000-000D-0000-FFFF-FFFF00000000}"/>
  </bookViews>
  <sheets>
    <sheet name="fiber and matrix properties" sheetId="3" r:id="rId1"/>
    <sheet name="Material properties" sheetId="4" r:id="rId2"/>
    <sheet name="Full Factorial Experiment" sheetId="1" r:id="rId3"/>
    <sheet name="Sobol_features_results" sheetId="11" r:id="rId4"/>
    <sheet name="Sobol_features" sheetId="5" r:id="rId5"/>
    <sheet name="features_outputs" sheetId="2" r:id="rId6"/>
    <sheet name="InputForKerasStiffness" sheetId="12" r:id="rId7"/>
    <sheet name="InputForKeras" sheetId="6" r:id="rId8"/>
    <sheet name="InputForKeras-300datapoint" sheetId="7" r:id="rId9"/>
    <sheet name="InputForKeras-200datapoint" sheetId="8" r:id="rId10"/>
    <sheet name="InputForKeras-100datapoint" sheetId="9" r:id="rId11"/>
  </sheets>
  <definedNames>
    <definedName name="simulation_results2" localSheetId="4">Sobol_features!$R$3:$AD$126</definedName>
    <definedName name="simulation_results2_1" localSheetId="4">Sobol_features!$AN$99:$AZ$274</definedName>
    <definedName name="simulation_results2_2" localSheetId="4">Sobol_features!$AO$1:$BA$398</definedName>
    <definedName name="simulation_results2_3" localSheetId="4">Sobol_features!$AN$1:$AZ$398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3" i="6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3" i="5"/>
  <c r="AI3" i="5" l="1"/>
  <c r="AH3" i="5"/>
  <c r="AO4" i="5"/>
  <c r="AO5" i="5"/>
  <c r="AO6" i="5"/>
  <c r="AO7" i="5"/>
  <c r="AQ7" i="5" s="1"/>
  <c r="AO8" i="5"/>
  <c r="AQ8" i="5" s="1"/>
  <c r="AO9" i="5"/>
  <c r="AQ9" i="5" s="1"/>
  <c r="AO10" i="5"/>
  <c r="AO11" i="5"/>
  <c r="AO12" i="5"/>
  <c r="AO13" i="5"/>
  <c r="AO14" i="5"/>
  <c r="AQ14" i="5" s="1"/>
  <c r="AO15" i="5"/>
  <c r="AQ15" i="5" s="1"/>
  <c r="AO16" i="5"/>
  <c r="AQ16" i="5" s="1"/>
  <c r="AO17" i="5"/>
  <c r="AQ17" i="5" s="1"/>
  <c r="AO18" i="5"/>
  <c r="AO19" i="5"/>
  <c r="AO20" i="5"/>
  <c r="AO21" i="5"/>
  <c r="AO22" i="5"/>
  <c r="AO23" i="5"/>
  <c r="AQ23" i="5" s="1"/>
  <c r="AO24" i="5"/>
  <c r="AQ24" i="5" s="1"/>
  <c r="AO25" i="5"/>
  <c r="AQ25" i="5" s="1"/>
  <c r="AO26" i="5"/>
  <c r="AO27" i="5"/>
  <c r="AO28" i="5"/>
  <c r="AO29" i="5"/>
  <c r="AO30" i="5"/>
  <c r="AQ30" i="5" s="1"/>
  <c r="AO31" i="5"/>
  <c r="AQ31" i="5" s="1"/>
  <c r="AO32" i="5"/>
  <c r="AO33" i="5"/>
  <c r="AQ33" i="5" s="1"/>
  <c r="AO34" i="5"/>
  <c r="AO35" i="5"/>
  <c r="AO36" i="5"/>
  <c r="AO37" i="5"/>
  <c r="AO38" i="5"/>
  <c r="AQ38" i="5" s="1"/>
  <c r="AO39" i="5"/>
  <c r="AQ39" i="5" s="1"/>
  <c r="AO40" i="5"/>
  <c r="AO41" i="5"/>
  <c r="AQ41" i="5" s="1"/>
  <c r="AO42" i="5"/>
  <c r="AO43" i="5"/>
  <c r="AO44" i="5"/>
  <c r="AO45" i="5"/>
  <c r="AO46" i="5"/>
  <c r="AQ46" i="5" s="1"/>
  <c r="AO47" i="5"/>
  <c r="AQ47" i="5" s="1"/>
  <c r="AO48" i="5"/>
  <c r="AQ48" i="5" s="1"/>
  <c r="AO49" i="5"/>
  <c r="AQ49" i="5" s="1"/>
  <c r="AO50" i="5"/>
  <c r="AO51" i="5"/>
  <c r="AO52" i="5"/>
  <c r="AO53" i="5"/>
  <c r="AO54" i="5"/>
  <c r="AO55" i="5"/>
  <c r="AQ55" i="5" s="1"/>
  <c r="AO56" i="5"/>
  <c r="AQ56" i="5" s="1"/>
  <c r="AO57" i="5"/>
  <c r="AQ57" i="5" s="1"/>
  <c r="AO58" i="5"/>
  <c r="AO59" i="5"/>
  <c r="AO60" i="5"/>
  <c r="AO61" i="5"/>
  <c r="AO62" i="5"/>
  <c r="AO63" i="5"/>
  <c r="AQ63" i="5" s="1"/>
  <c r="AO64" i="5"/>
  <c r="AQ64" i="5" s="1"/>
  <c r="AO65" i="5"/>
  <c r="AQ65" i="5" s="1"/>
  <c r="AO66" i="5"/>
  <c r="AO67" i="5"/>
  <c r="AO68" i="5"/>
  <c r="AO69" i="5"/>
  <c r="AO70" i="5"/>
  <c r="AO71" i="5"/>
  <c r="AQ71" i="5" s="1"/>
  <c r="AO72" i="5"/>
  <c r="AQ72" i="5" s="1"/>
  <c r="AO73" i="5"/>
  <c r="AQ73" i="5" s="1"/>
  <c r="AO74" i="5"/>
  <c r="AO75" i="5"/>
  <c r="AO76" i="5"/>
  <c r="AO77" i="5"/>
  <c r="AO78" i="5"/>
  <c r="AQ78" i="5" s="1"/>
  <c r="AO79" i="5"/>
  <c r="AQ79" i="5" s="1"/>
  <c r="AO80" i="5"/>
  <c r="AQ80" i="5" s="1"/>
  <c r="AO81" i="5"/>
  <c r="AQ81" i="5" s="1"/>
  <c r="AO82" i="5"/>
  <c r="AO83" i="5"/>
  <c r="AO84" i="5"/>
  <c r="AO85" i="5"/>
  <c r="AO86" i="5"/>
  <c r="AO87" i="5"/>
  <c r="AQ87" i="5" s="1"/>
  <c r="AO88" i="5"/>
  <c r="AQ88" i="5" s="1"/>
  <c r="AO89" i="5"/>
  <c r="AQ89" i="5" s="1"/>
  <c r="AO90" i="5"/>
  <c r="AO91" i="5"/>
  <c r="AO92" i="5"/>
  <c r="AO93" i="5"/>
  <c r="AO94" i="5"/>
  <c r="AQ94" i="5" s="1"/>
  <c r="AO95" i="5"/>
  <c r="AQ95" i="5" s="1"/>
  <c r="AO96" i="5"/>
  <c r="AQ96" i="5" s="1"/>
  <c r="AO97" i="5"/>
  <c r="AQ97" i="5" s="1"/>
  <c r="AO98" i="5"/>
  <c r="AO99" i="5"/>
  <c r="AO100" i="5"/>
  <c r="AO101" i="5"/>
  <c r="AO102" i="5"/>
  <c r="AQ102" i="5" s="1"/>
  <c r="AO103" i="5"/>
  <c r="AQ103" i="5" s="1"/>
  <c r="AO104" i="5"/>
  <c r="AO105" i="5"/>
  <c r="AQ105" i="5" s="1"/>
  <c r="AO106" i="5"/>
  <c r="AO107" i="5"/>
  <c r="AO108" i="5"/>
  <c r="AO109" i="5"/>
  <c r="AO110" i="5"/>
  <c r="AQ110" i="5" s="1"/>
  <c r="AO111" i="5"/>
  <c r="AQ111" i="5" s="1"/>
  <c r="AO112" i="5"/>
  <c r="AQ112" i="5" s="1"/>
  <c r="AO113" i="5"/>
  <c r="AQ113" i="5" s="1"/>
  <c r="AO114" i="5"/>
  <c r="AO115" i="5"/>
  <c r="AO116" i="5"/>
  <c r="AO117" i="5"/>
  <c r="AO118" i="5"/>
  <c r="AQ118" i="5" s="1"/>
  <c r="AO119" i="5"/>
  <c r="AQ119" i="5" s="1"/>
  <c r="AO120" i="5"/>
  <c r="AO121" i="5"/>
  <c r="AO122" i="5"/>
  <c r="AO123" i="5"/>
  <c r="AO124" i="5"/>
  <c r="AO125" i="5"/>
  <c r="AO126" i="5"/>
  <c r="AQ126" i="5" s="1"/>
  <c r="AO127" i="5"/>
  <c r="AQ127" i="5" s="1"/>
  <c r="AO128" i="5"/>
  <c r="AQ128" i="5" s="1"/>
  <c r="AO129" i="5"/>
  <c r="AQ129" i="5" s="1"/>
  <c r="AO130" i="5"/>
  <c r="AO131" i="5"/>
  <c r="AO132" i="5"/>
  <c r="AO133" i="5"/>
  <c r="AO134" i="5"/>
  <c r="AO135" i="5"/>
  <c r="AQ135" i="5" s="1"/>
  <c r="AO136" i="5"/>
  <c r="AQ136" i="5" s="1"/>
  <c r="AO137" i="5"/>
  <c r="AQ137" i="5" s="1"/>
  <c r="AO138" i="5"/>
  <c r="AO139" i="5"/>
  <c r="AO140" i="5"/>
  <c r="AO141" i="5"/>
  <c r="AO142" i="5"/>
  <c r="AQ142" i="5" s="1"/>
  <c r="AO143" i="5"/>
  <c r="AQ143" i="5" s="1"/>
  <c r="AO144" i="5"/>
  <c r="AQ144" i="5" s="1"/>
  <c r="AO145" i="5"/>
  <c r="AQ145" i="5" s="1"/>
  <c r="AO146" i="5"/>
  <c r="AO147" i="5"/>
  <c r="AO148" i="5"/>
  <c r="AO149" i="5"/>
  <c r="AO150" i="5"/>
  <c r="AO151" i="5"/>
  <c r="AQ151" i="5" s="1"/>
  <c r="AO152" i="5"/>
  <c r="AQ152" i="5" s="1"/>
  <c r="AO153" i="5"/>
  <c r="AQ153" i="5" s="1"/>
  <c r="AO154" i="5"/>
  <c r="AQ154" i="5" s="1"/>
  <c r="AO155" i="5"/>
  <c r="AO156" i="5"/>
  <c r="AO157" i="5"/>
  <c r="AO158" i="5"/>
  <c r="AQ158" i="5" s="1"/>
  <c r="AO159" i="5"/>
  <c r="AO160" i="5"/>
  <c r="AQ160" i="5" s="1"/>
  <c r="AO161" i="5"/>
  <c r="AQ161" i="5" s="1"/>
  <c r="AO162" i="5"/>
  <c r="AQ162" i="5" s="1"/>
  <c r="AO163" i="5"/>
  <c r="AO164" i="5"/>
  <c r="AO165" i="5"/>
  <c r="AO166" i="5"/>
  <c r="AO167" i="5"/>
  <c r="AO168" i="5"/>
  <c r="AO169" i="5"/>
  <c r="AQ169" i="5" s="1"/>
  <c r="AO170" i="5"/>
  <c r="AQ170" i="5" s="1"/>
  <c r="AO171" i="5"/>
  <c r="AO172" i="5"/>
  <c r="AO173" i="5"/>
  <c r="AO174" i="5"/>
  <c r="AO175" i="5"/>
  <c r="AQ175" i="5" s="1"/>
  <c r="AO176" i="5"/>
  <c r="AQ176" i="5" s="1"/>
  <c r="AO177" i="5"/>
  <c r="AQ177" i="5" s="1"/>
  <c r="AO178" i="5"/>
  <c r="AQ178" i="5" s="1"/>
  <c r="AO179" i="5"/>
  <c r="AO180" i="5"/>
  <c r="AO181" i="5"/>
  <c r="AO182" i="5"/>
  <c r="AQ182" i="5" s="1"/>
  <c r="AO183" i="5"/>
  <c r="AQ183" i="5" s="1"/>
  <c r="AO184" i="5"/>
  <c r="AO185" i="5"/>
  <c r="AQ185" i="5" s="1"/>
  <c r="AO186" i="5"/>
  <c r="AO187" i="5"/>
  <c r="AO188" i="5"/>
  <c r="AO189" i="5"/>
  <c r="AO190" i="5"/>
  <c r="AO191" i="5"/>
  <c r="AO192" i="5"/>
  <c r="AQ192" i="5" s="1"/>
  <c r="AO193" i="5"/>
  <c r="AQ193" i="5" s="1"/>
  <c r="AO194" i="5"/>
  <c r="AQ194" i="5" s="1"/>
  <c r="AO195" i="5"/>
  <c r="AO196" i="5"/>
  <c r="AO197" i="5"/>
  <c r="AO198" i="5"/>
  <c r="AQ198" i="5" s="1"/>
  <c r="AO199" i="5"/>
  <c r="AO200" i="5"/>
  <c r="AQ200" i="5" s="1"/>
  <c r="AO201" i="5"/>
  <c r="AQ201" i="5" s="1"/>
  <c r="AO202" i="5"/>
  <c r="AO203" i="5"/>
  <c r="AO204" i="5"/>
  <c r="AO205" i="5"/>
  <c r="AO206" i="5"/>
  <c r="AO207" i="5"/>
  <c r="AO208" i="5"/>
  <c r="AQ208" i="5" s="1"/>
  <c r="AO209" i="5"/>
  <c r="AQ209" i="5" s="1"/>
  <c r="AO210" i="5"/>
  <c r="AQ210" i="5" s="1"/>
  <c r="AO211" i="5"/>
  <c r="AO212" i="5"/>
  <c r="AO213" i="5"/>
  <c r="AO214" i="5"/>
  <c r="AQ214" i="5" s="1"/>
  <c r="AO215" i="5"/>
  <c r="AQ215" i="5" s="1"/>
  <c r="AO216" i="5"/>
  <c r="AQ216" i="5" s="1"/>
  <c r="AO217" i="5"/>
  <c r="AQ217" i="5" s="1"/>
  <c r="AO218" i="5"/>
  <c r="AQ218" i="5" s="1"/>
  <c r="AO219" i="5"/>
  <c r="AO220" i="5"/>
  <c r="AO221" i="5"/>
  <c r="AO222" i="5"/>
  <c r="AO223" i="5"/>
  <c r="AO224" i="5"/>
  <c r="AQ224" i="5" s="1"/>
  <c r="AO225" i="5"/>
  <c r="AQ225" i="5" s="1"/>
  <c r="AO226" i="5"/>
  <c r="AQ226" i="5" s="1"/>
  <c r="AO227" i="5"/>
  <c r="AO228" i="5"/>
  <c r="AO229" i="5"/>
  <c r="AO230" i="5"/>
  <c r="AO231" i="5"/>
  <c r="AO232" i="5"/>
  <c r="AQ232" i="5" s="1"/>
  <c r="AO233" i="5"/>
  <c r="AQ233" i="5" s="1"/>
  <c r="AO234" i="5"/>
  <c r="AQ234" i="5" s="1"/>
  <c r="AO235" i="5"/>
  <c r="AO236" i="5"/>
  <c r="AO237" i="5"/>
  <c r="AO238" i="5"/>
  <c r="AO239" i="5"/>
  <c r="AQ239" i="5" s="1"/>
  <c r="AO240" i="5"/>
  <c r="AQ240" i="5" s="1"/>
  <c r="AO241" i="5"/>
  <c r="AQ241" i="5" s="1"/>
  <c r="AO242" i="5"/>
  <c r="AO243" i="5"/>
  <c r="AO244" i="5"/>
  <c r="AO245" i="5"/>
  <c r="AO246" i="5"/>
  <c r="AQ246" i="5" s="1"/>
  <c r="AO247" i="5"/>
  <c r="AO248" i="5"/>
  <c r="AQ248" i="5" s="1"/>
  <c r="AO249" i="5"/>
  <c r="AQ249" i="5" s="1"/>
  <c r="AO250" i="5"/>
  <c r="AO251" i="5"/>
  <c r="AO252" i="5"/>
  <c r="AO253" i="5"/>
  <c r="AO254" i="5"/>
  <c r="AQ254" i="5" s="1"/>
  <c r="AO255" i="5"/>
  <c r="AO256" i="5"/>
  <c r="AQ256" i="5" s="1"/>
  <c r="AO257" i="5"/>
  <c r="AQ257" i="5" s="1"/>
  <c r="AO258" i="5"/>
  <c r="AQ258" i="5" s="1"/>
  <c r="AO259" i="5"/>
  <c r="AO260" i="5"/>
  <c r="AO261" i="5"/>
  <c r="AO262" i="5"/>
  <c r="AQ262" i="5" s="1"/>
  <c r="AO263" i="5"/>
  <c r="AO264" i="5"/>
  <c r="AQ264" i="5" s="1"/>
  <c r="AO265" i="5"/>
  <c r="AQ265" i="5" s="1"/>
  <c r="AO266" i="5"/>
  <c r="AO267" i="5"/>
  <c r="AO268" i="5"/>
  <c r="AO269" i="5"/>
  <c r="AO270" i="5"/>
  <c r="AQ270" i="5" s="1"/>
  <c r="AO271" i="5"/>
  <c r="AO272" i="5"/>
  <c r="AQ272" i="5" s="1"/>
  <c r="AO273" i="5"/>
  <c r="AQ273" i="5" s="1"/>
  <c r="AO274" i="5"/>
  <c r="AO275" i="5"/>
  <c r="AO276" i="5"/>
  <c r="AO277" i="5"/>
  <c r="AO278" i="5"/>
  <c r="AO279" i="5"/>
  <c r="AO280" i="5"/>
  <c r="AQ280" i="5" s="1"/>
  <c r="AO281" i="5"/>
  <c r="AQ281" i="5" s="1"/>
  <c r="AO282" i="5"/>
  <c r="AQ282" i="5" s="1"/>
  <c r="AO283" i="5"/>
  <c r="AO284" i="5"/>
  <c r="AO285" i="5"/>
  <c r="AO286" i="5"/>
  <c r="AQ286" i="5" s="1"/>
  <c r="AO287" i="5"/>
  <c r="AO288" i="5"/>
  <c r="AQ288" i="5" s="1"/>
  <c r="AO289" i="5"/>
  <c r="AQ289" i="5" s="1"/>
  <c r="AO290" i="5"/>
  <c r="AQ290" i="5" s="1"/>
  <c r="AO291" i="5"/>
  <c r="AO292" i="5"/>
  <c r="AO293" i="5"/>
  <c r="AO294" i="5"/>
  <c r="AO295" i="5"/>
  <c r="AO296" i="5"/>
  <c r="AO297" i="5"/>
  <c r="AQ297" i="5" s="1"/>
  <c r="AO298" i="5"/>
  <c r="AQ298" i="5" s="1"/>
  <c r="AO299" i="5"/>
  <c r="AO300" i="5"/>
  <c r="AO301" i="5"/>
  <c r="AO302" i="5"/>
  <c r="AQ302" i="5" s="1"/>
  <c r="AO303" i="5"/>
  <c r="AO304" i="5"/>
  <c r="AQ304" i="5" s="1"/>
  <c r="AO305" i="5"/>
  <c r="AQ305" i="5" s="1"/>
  <c r="AO306" i="5"/>
  <c r="AQ306" i="5" s="1"/>
  <c r="AO307" i="5"/>
  <c r="AO308" i="5"/>
  <c r="AO309" i="5"/>
  <c r="AO310" i="5"/>
  <c r="AO311" i="5"/>
  <c r="AO312" i="5"/>
  <c r="AQ312" i="5" s="1"/>
  <c r="AO313" i="5"/>
  <c r="AQ313" i="5" s="1"/>
  <c r="AO314" i="5"/>
  <c r="AQ314" i="5" s="1"/>
  <c r="AO315" i="5"/>
  <c r="AO316" i="5"/>
  <c r="AO317" i="5"/>
  <c r="AO318" i="5"/>
  <c r="AO319" i="5"/>
  <c r="AO320" i="5"/>
  <c r="AQ320" i="5" s="1"/>
  <c r="AO321" i="5"/>
  <c r="AQ321" i="5" s="1"/>
  <c r="AO322" i="5"/>
  <c r="AQ322" i="5" s="1"/>
  <c r="AO323" i="5"/>
  <c r="AO324" i="5"/>
  <c r="AO325" i="5"/>
  <c r="AO326" i="5"/>
  <c r="AQ326" i="5" s="1"/>
  <c r="AO327" i="5"/>
  <c r="AO328" i="5"/>
  <c r="AO329" i="5"/>
  <c r="AQ329" i="5" s="1"/>
  <c r="AO330" i="5"/>
  <c r="AQ330" i="5" s="1"/>
  <c r="AO331" i="5"/>
  <c r="AO332" i="5"/>
  <c r="AO333" i="5"/>
  <c r="AO334" i="5"/>
  <c r="AO335" i="5"/>
  <c r="AO336" i="5"/>
  <c r="AQ336" i="5" s="1"/>
  <c r="AO337" i="5"/>
  <c r="AQ337" i="5" s="1"/>
  <c r="AO338" i="5"/>
  <c r="AQ338" i="5" s="1"/>
  <c r="AO339" i="5"/>
  <c r="AO340" i="5"/>
  <c r="AO341" i="5"/>
  <c r="AO342" i="5"/>
  <c r="AQ342" i="5" s="1"/>
  <c r="AO343" i="5"/>
  <c r="AO344" i="5"/>
  <c r="AQ344" i="5" s="1"/>
  <c r="AO345" i="5"/>
  <c r="AQ345" i="5" s="1"/>
  <c r="AO346" i="5"/>
  <c r="AQ346" i="5" s="1"/>
  <c r="AO347" i="5"/>
  <c r="AO348" i="5"/>
  <c r="AO349" i="5"/>
  <c r="AO350" i="5"/>
  <c r="AQ350" i="5" s="1"/>
  <c r="AO351" i="5"/>
  <c r="AO352" i="5"/>
  <c r="AO353" i="5"/>
  <c r="AQ353" i="5" s="1"/>
  <c r="AO354" i="5"/>
  <c r="AQ354" i="5" s="1"/>
  <c r="AO355" i="5"/>
  <c r="AO356" i="5"/>
  <c r="AO357" i="5"/>
  <c r="AO358" i="5"/>
  <c r="AQ358" i="5" s="1"/>
  <c r="AO359" i="5"/>
  <c r="AO360" i="5"/>
  <c r="AO361" i="5"/>
  <c r="AQ361" i="5" s="1"/>
  <c r="AO362" i="5"/>
  <c r="AQ362" i="5" s="1"/>
  <c r="AO363" i="5"/>
  <c r="AO364" i="5"/>
  <c r="AO365" i="5"/>
  <c r="AO366" i="5"/>
  <c r="AO367" i="5"/>
  <c r="AO368" i="5"/>
  <c r="AQ368" i="5" s="1"/>
  <c r="AO369" i="5"/>
  <c r="AQ369" i="5" s="1"/>
  <c r="AO370" i="5"/>
  <c r="AQ370" i="5" s="1"/>
  <c r="AO371" i="5"/>
  <c r="AO372" i="5"/>
  <c r="AO373" i="5"/>
  <c r="AO374" i="5"/>
  <c r="AQ374" i="5" s="1"/>
  <c r="AO375" i="5"/>
  <c r="AO376" i="5"/>
  <c r="AQ376" i="5" s="1"/>
  <c r="AO377" i="5"/>
  <c r="AQ377" i="5" s="1"/>
  <c r="AO378" i="5"/>
  <c r="AQ378" i="5" s="1"/>
  <c r="AO379" i="5"/>
  <c r="AO380" i="5"/>
  <c r="AO381" i="5"/>
  <c r="AO382" i="5"/>
  <c r="AQ382" i="5" s="1"/>
  <c r="AO383" i="5"/>
  <c r="AO384" i="5"/>
  <c r="AQ384" i="5" s="1"/>
  <c r="AO385" i="5"/>
  <c r="AQ385" i="5" s="1"/>
  <c r="AO386" i="5"/>
  <c r="AQ386" i="5" s="1"/>
  <c r="AO387" i="5"/>
  <c r="AO388" i="5"/>
  <c r="AO389" i="5"/>
  <c r="AO390" i="5"/>
  <c r="AQ390" i="5" s="1"/>
  <c r="AO391" i="5"/>
  <c r="AO392" i="5"/>
  <c r="AO393" i="5"/>
  <c r="AQ393" i="5" s="1"/>
  <c r="AO394" i="5"/>
  <c r="AQ394" i="5" s="1"/>
  <c r="AO395" i="5"/>
  <c r="AQ395" i="5" s="1"/>
  <c r="AO396" i="5"/>
  <c r="AO397" i="5"/>
  <c r="AO398" i="5"/>
  <c r="AQ398" i="5" s="1"/>
  <c r="AQ67" i="5"/>
  <c r="AQ195" i="5"/>
  <c r="AO3" i="5"/>
  <c r="AQ3" i="5" s="1"/>
  <c r="AQ401" i="5"/>
  <c r="AO400" i="5"/>
  <c r="AQ400" i="5" s="1"/>
  <c r="AO401" i="5"/>
  <c r="AO402" i="5"/>
  <c r="AQ402" i="5" s="1"/>
  <c r="AO399" i="5"/>
  <c r="AQ4" i="5"/>
  <c r="AQ5" i="5"/>
  <c r="AQ6" i="5"/>
  <c r="AQ10" i="5"/>
  <c r="AQ12" i="5"/>
  <c r="AQ13" i="5"/>
  <c r="AQ20" i="5"/>
  <c r="AQ21" i="5"/>
  <c r="AQ22" i="5"/>
  <c r="AQ28" i="5"/>
  <c r="AQ29" i="5"/>
  <c r="AQ32" i="5"/>
  <c r="AQ36" i="5"/>
  <c r="AQ37" i="5"/>
  <c r="AQ44" i="5"/>
  <c r="AQ45" i="5"/>
  <c r="AQ52" i="5"/>
  <c r="AQ53" i="5"/>
  <c r="AQ54" i="5"/>
  <c r="AQ60" i="5"/>
  <c r="AQ61" i="5"/>
  <c r="AQ62" i="5"/>
  <c r="AQ68" i="5"/>
  <c r="AQ69" i="5"/>
  <c r="AQ70" i="5"/>
  <c r="AQ76" i="5"/>
  <c r="AQ77" i="5"/>
  <c r="AQ84" i="5"/>
  <c r="AQ85" i="5"/>
  <c r="AQ86" i="5"/>
  <c r="AQ92" i="5"/>
  <c r="AQ93" i="5"/>
  <c r="AQ100" i="5"/>
  <c r="AQ101" i="5"/>
  <c r="AQ104" i="5"/>
  <c r="AQ108" i="5"/>
  <c r="AQ109" i="5"/>
  <c r="AQ114" i="5"/>
  <c r="AQ116" i="5"/>
  <c r="AQ117" i="5"/>
  <c r="AQ121" i="5"/>
  <c r="AQ124" i="5"/>
  <c r="AQ125" i="5"/>
  <c r="AQ132" i="5"/>
  <c r="AQ133" i="5"/>
  <c r="AQ134" i="5"/>
  <c r="AQ138" i="5"/>
  <c r="AQ140" i="5"/>
  <c r="AQ141" i="5"/>
  <c r="AQ148" i="5"/>
  <c r="AQ149" i="5"/>
  <c r="AQ150" i="5"/>
  <c r="AQ156" i="5"/>
  <c r="AQ157" i="5"/>
  <c r="AQ164" i="5"/>
  <c r="AQ165" i="5"/>
  <c r="AQ166" i="5"/>
  <c r="AQ172" i="5"/>
  <c r="AQ173" i="5"/>
  <c r="AQ174" i="5"/>
  <c r="AQ180" i="5"/>
  <c r="AQ181" i="5"/>
  <c r="AQ184" i="5"/>
  <c r="AQ188" i="5"/>
  <c r="AQ189" i="5"/>
  <c r="AQ190" i="5"/>
  <c r="AQ196" i="5"/>
  <c r="AQ197" i="5"/>
  <c r="AQ204" i="5"/>
  <c r="AQ205" i="5"/>
  <c r="AQ206" i="5"/>
  <c r="AQ212" i="5"/>
  <c r="AQ213" i="5"/>
  <c r="AQ220" i="5"/>
  <c r="AQ221" i="5"/>
  <c r="AQ222" i="5"/>
  <c r="AQ228" i="5"/>
  <c r="AQ229" i="5"/>
  <c r="AQ230" i="5"/>
  <c r="AQ236" i="5"/>
  <c r="AQ237" i="5"/>
  <c r="AQ238" i="5"/>
  <c r="AQ242" i="5"/>
  <c r="AQ244" i="5"/>
  <c r="AQ245" i="5"/>
  <c r="AQ252" i="5"/>
  <c r="AQ253" i="5"/>
  <c r="AQ260" i="5"/>
  <c r="AQ261" i="5"/>
  <c r="AQ266" i="5"/>
  <c r="AQ268" i="5"/>
  <c r="AQ269" i="5"/>
  <c r="AQ276" i="5"/>
  <c r="AQ277" i="5"/>
  <c r="AQ278" i="5"/>
  <c r="AQ284" i="5"/>
  <c r="AQ285" i="5"/>
  <c r="AQ292" i="5"/>
  <c r="AQ293" i="5"/>
  <c r="AQ294" i="5"/>
  <c r="AQ300" i="5"/>
  <c r="AQ301" i="5"/>
  <c r="AQ308" i="5"/>
  <c r="AQ309" i="5"/>
  <c r="AQ310" i="5"/>
  <c r="AQ316" i="5"/>
  <c r="AQ317" i="5"/>
  <c r="AQ318" i="5"/>
  <c r="AQ324" i="5"/>
  <c r="AQ325" i="5"/>
  <c r="AQ328" i="5"/>
  <c r="AQ332" i="5"/>
  <c r="AQ333" i="5"/>
  <c r="AQ334" i="5"/>
  <c r="AQ340" i="5"/>
  <c r="AQ341" i="5"/>
  <c r="AQ348" i="5"/>
  <c r="AQ349" i="5"/>
  <c r="AQ352" i="5"/>
  <c r="AQ356" i="5"/>
  <c r="AQ357" i="5"/>
  <c r="AQ364" i="5"/>
  <c r="AQ365" i="5"/>
  <c r="AQ366" i="5"/>
  <c r="AQ372" i="5"/>
  <c r="AQ373" i="5"/>
  <c r="AQ380" i="5"/>
  <c r="AQ381" i="5"/>
  <c r="AQ388" i="5"/>
  <c r="AQ389" i="5"/>
  <c r="AQ392" i="5"/>
  <c r="AQ396" i="5"/>
  <c r="AQ397" i="5"/>
  <c r="AM117" i="5"/>
  <c r="AN117" i="5" s="1"/>
  <c r="AM197" i="5"/>
  <c r="AN197" i="5" s="1"/>
  <c r="AJ4" i="5"/>
  <c r="AM4" i="5" s="1"/>
  <c r="AJ5" i="5"/>
  <c r="AM5" i="5" s="1"/>
  <c r="AN5" i="5" s="1"/>
  <c r="AJ6" i="5"/>
  <c r="AM6" i="5" s="1"/>
  <c r="AN6" i="5" s="1"/>
  <c r="AJ7" i="5"/>
  <c r="AM7" i="5" s="1"/>
  <c r="AN7" i="5" s="1"/>
  <c r="AJ8" i="5"/>
  <c r="AM8" i="5" s="1"/>
  <c r="AN8" i="5" s="1"/>
  <c r="AJ9" i="5"/>
  <c r="AM9" i="5" s="1"/>
  <c r="AJ10" i="5"/>
  <c r="AM10" i="5" s="1"/>
  <c r="AN10" i="5" s="1"/>
  <c r="AJ11" i="5"/>
  <c r="AM11" i="5" s="1"/>
  <c r="AN11" i="5" s="1"/>
  <c r="AJ12" i="5"/>
  <c r="AM12" i="5" s="1"/>
  <c r="AJ13" i="5"/>
  <c r="AM13" i="5" s="1"/>
  <c r="AN13" i="5" s="1"/>
  <c r="AJ14" i="5"/>
  <c r="AM14" i="5" s="1"/>
  <c r="AN14" i="5" s="1"/>
  <c r="AJ15" i="5"/>
  <c r="AM15" i="5" s="1"/>
  <c r="AJ16" i="5"/>
  <c r="AM16" i="5" s="1"/>
  <c r="AN16" i="5" s="1"/>
  <c r="AJ17" i="5"/>
  <c r="AM17" i="5" s="1"/>
  <c r="AJ18" i="5"/>
  <c r="AM18" i="5" s="1"/>
  <c r="AN18" i="5" s="1"/>
  <c r="AJ19" i="5"/>
  <c r="AM19" i="5" s="1"/>
  <c r="AJ20" i="5"/>
  <c r="AM20" i="5" s="1"/>
  <c r="AJ21" i="5"/>
  <c r="AM21" i="5" s="1"/>
  <c r="AN21" i="5" s="1"/>
  <c r="AJ22" i="5"/>
  <c r="AM22" i="5" s="1"/>
  <c r="AN22" i="5" s="1"/>
  <c r="AJ23" i="5"/>
  <c r="AM23" i="5" s="1"/>
  <c r="AJ24" i="5"/>
  <c r="AM24" i="5" s="1"/>
  <c r="AN24" i="5" s="1"/>
  <c r="AJ25" i="5"/>
  <c r="AM25" i="5" s="1"/>
  <c r="AJ26" i="5"/>
  <c r="AM26" i="5" s="1"/>
  <c r="AN26" i="5" s="1"/>
  <c r="AJ27" i="5"/>
  <c r="AM27" i="5" s="1"/>
  <c r="AN27" i="5" s="1"/>
  <c r="AJ28" i="5"/>
  <c r="AM28" i="5" s="1"/>
  <c r="AJ29" i="5"/>
  <c r="AM29" i="5" s="1"/>
  <c r="AJ30" i="5"/>
  <c r="AM30" i="5" s="1"/>
  <c r="AJ31" i="5"/>
  <c r="AM31" i="5" s="1"/>
  <c r="AN31" i="5" s="1"/>
  <c r="AJ32" i="5"/>
  <c r="AM32" i="5" s="1"/>
  <c r="AN32" i="5" s="1"/>
  <c r="AJ33" i="5"/>
  <c r="AM33" i="5" s="1"/>
  <c r="AJ34" i="5"/>
  <c r="AM34" i="5" s="1"/>
  <c r="AN34" i="5" s="1"/>
  <c r="AJ35" i="5"/>
  <c r="AM35" i="5" s="1"/>
  <c r="AN35" i="5" s="1"/>
  <c r="AJ36" i="5"/>
  <c r="AM36" i="5" s="1"/>
  <c r="AJ37" i="5"/>
  <c r="AM37" i="5" s="1"/>
  <c r="AJ38" i="5"/>
  <c r="AM38" i="5" s="1"/>
  <c r="AN38" i="5" s="1"/>
  <c r="AJ39" i="5"/>
  <c r="AM39" i="5" s="1"/>
  <c r="AN39" i="5" s="1"/>
  <c r="AJ40" i="5"/>
  <c r="AM40" i="5" s="1"/>
  <c r="AN40" i="5" s="1"/>
  <c r="AJ41" i="5"/>
  <c r="AM41" i="5" s="1"/>
  <c r="AJ42" i="5"/>
  <c r="AM42" i="5" s="1"/>
  <c r="AN42" i="5" s="1"/>
  <c r="AJ43" i="5"/>
  <c r="AM43" i="5" s="1"/>
  <c r="AN43" i="5" s="1"/>
  <c r="AJ44" i="5"/>
  <c r="AM44" i="5" s="1"/>
  <c r="AJ45" i="5"/>
  <c r="AM45" i="5" s="1"/>
  <c r="AN45" i="5" s="1"/>
  <c r="AJ46" i="5"/>
  <c r="AM46" i="5" s="1"/>
  <c r="AN46" i="5" s="1"/>
  <c r="AJ47" i="5"/>
  <c r="AM47" i="5" s="1"/>
  <c r="AN47" i="5" s="1"/>
  <c r="AJ48" i="5"/>
  <c r="AM48" i="5" s="1"/>
  <c r="AN48" i="5" s="1"/>
  <c r="AJ49" i="5"/>
  <c r="AM49" i="5" s="1"/>
  <c r="AJ50" i="5"/>
  <c r="AM50" i="5" s="1"/>
  <c r="AJ51" i="5"/>
  <c r="AM51" i="5" s="1"/>
  <c r="AN51" i="5" s="1"/>
  <c r="AJ52" i="5"/>
  <c r="AM52" i="5" s="1"/>
  <c r="AJ53" i="5"/>
  <c r="AM53" i="5" s="1"/>
  <c r="AJ54" i="5"/>
  <c r="AM54" i="5" s="1"/>
  <c r="AN54" i="5" s="1"/>
  <c r="AJ55" i="5"/>
  <c r="AM55" i="5" s="1"/>
  <c r="AN55" i="5" s="1"/>
  <c r="AJ56" i="5"/>
  <c r="AM56" i="5" s="1"/>
  <c r="AJ57" i="5"/>
  <c r="AM57" i="5" s="1"/>
  <c r="AJ58" i="5"/>
  <c r="AM58" i="5" s="1"/>
  <c r="AN58" i="5" s="1"/>
  <c r="AJ59" i="5"/>
  <c r="AM59" i="5" s="1"/>
  <c r="AN59" i="5" s="1"/>
  <c r="AJ60" i="5"/>
  <c r="AM60" i="5" s="1"/>
  <c r="AJ61" i="5"/>
  <c r="AM61" i="5" s="1"/>
  <c r="AJ62" i="5"/>
  <c r="AM62" i="5" s="1"/>
  <c r="AN62" i="5" s="1"/>
  <c r="AJ63" i="5"/>
  <c r="AM63" i="5" s="1"/>
  <c r="AN63" i="5" s="1"/>
  <c r="AJ64" i="5"/>
  <c r="AM64" i="5" s="1"/>
  <c r="AN64" i="5" s="1"/>
  <c r="AJ65" i="5"/>
  <c r="AM65" i="5" s="1"/>
  <c r="AJ66" i="5"/>
  <c r="AM66" i="5" s="1"/>
  <c r="AN66" i="5" s="1"/>
  <c r="AJ67" i="5"/>
  <c r="AM67" i="5" s="1"/>
  <c r="AN67" i="5" s="1"/>
  <c r="AJ68" i="5"/>
  <c r="AM68" i="5" s="1"/>
  <c r="AJ69" i="5"/>
  <c r="AM69" i="5" s="1"/>
  <c r="AJ70" i="5"/>
  <c r="AM70" i="5" s="1"/>
  <c r="AJ71" i="5"/>
  <c r="AM71" i="5" s="1"/>
  <c r="AJ72" i="5"/>
  <c r="AM72" i="5" s="1"/>
  <c r="AN72" i="5" s="1"/>
  <c r="AJ73" i="5"/>
  <c r="AM73" i="5" s="1"/>
  <c r="AJ74" i="5"/>
  <c r="AM74" i="5" s="1"/>
  <c r="AN74" i="5" s="1"/>
  <c r="AJ75" i="5"/>
  <c r="AM75" i="5" s="1"/>
  <c r="AN75" i="5" s="1"/>
  <c r="AJ76" i="5"/>
  <c r="AM76" i="5" s="1"/>
  <c r="AJ77" i="5"/>
  <c r="AM77" i="5" s="1"/>
  <c r="AN77" i="5" s="1"/>
  <c r="AJ78" i="5"/>
  <c r="AM78" i="5" s="1"/>
  <c r="AJ79" i="5"/>
  <c r="AM79" i="5" s="1"/>
  <c r="AJ80" i="5"/>
  <c r="AM80" i="5" s="1"/>
  <c r="AJ81" i="5"/>
  <c r="AM81" i="5" s="1"/>
  <c r="AJ82" i="5"/>
  <c r="AM82" i="5" s="1"/>
  <c r="AN82" i="5" s="1"/>
  <c r="AJ83" i="5"/>
  <c r="AM83" i="5" s="1"/>
  <c r="AJ84" i="5"/>
  <c r="AM84" i="5" s="1"/>
  <c r="AJ85" i="5"/>
  <c r="AM85" i="5" s="1"/>
  <c r="AN85" i="5" s="1"/>
  <c r="AJ86" i="5"/>
  <c r="AM86" i="5" s="1"/>
  <c r="AN86" i="5" s="1"/>
  <c r="AJ87" i="5"/>
  <c r="AM87" i="5" s="1"/>
  <c r="AN87" i="5" s="1"/>
  <c r="AJ88" i="5"/>
  <c r="AM88" i="5" s="1"/>
  <c r="AN88" i="5" s="1"/>
  <c r="AJ89" i="5"/>
  <c r="AM89" i="5" s="1"/>
  <c r="AJ90" i="5"/>
  <c r="AM90" i="5" s="1"/>
  <c r="AN90" i="5" s="1"/>
  <c r="AJ91" i="5"/>
  <c r="AM91" i="5" s="1"/>
  <c r="AN91" i="5" s="1"/>
  <c r="AJ92" i="5"/>
  <c r="AM92" i="5" s="1"/>
  <c r="AJ93" i="5"/>
  <c r="AM93" i="5" s="1"/>
  <c r="AN93" i="5" s="1"/>
  <c r="AJ94" i="5"/>
  <c r="AM94" i="5" s="1"/>
  <c r="AN94" i="5" s="1"/>
  <c r="AJ95" i="5"/>
  <c r="AM95" i="5" s="1"/>
  <c r="AJ96" i="5"/>
  <c r="AM96" i="5" s="1"/>
  <c r="AN96" i="5" s="1"/>
  <c r="AJ97" i="5"/>
  <c r="AM97" i="5" s="1"/>
  <c r="AJ98" i="5"/>
  <c r="AM98" i="5" s="1"/>
  <c r="AJ99" i="5"/>
  <c r="AM99" i="5" s="1"/>
  <c r="AN99" i="5" s="1"/>
  <c r="AJ100" i="5"/>
  <c r="AM100" i="5" s="1"/>
  <c r="AJ101" i="5"/>
  <c r="AM101" i="5" s="1"/>
  <c r="AN101" i="5" s="1"/>
  <c r="AJ102" i="5"/>
  <c r="AM102" i="5" s="1"/>
  <c r="AJ103" i="5"/>
  <c r="AM103" i="5" s="1"/>
  <c r="AN103" i="5" s="1"/>
  <c r="AJ104" i="5"/>
  <c r="AM104" i="5" s="1"/>
  <c r="AN104" i="5" s="1"/>
  <c r="AJ105" i="5"/>
  <c r="AM105" i="5" s="1"/>
  <c r="AJ106" i="5"/>
  <c r="AM106" i="5" s="1"/>
  <c r="AN106" i="5" s="1"/>
  <c r="AJ107" i="5"/>
  <c r="AM107" i="5" s="1"/>
  <c r="AN107" i="5" s="1"/>
  <c r="AJ108" i="5"/>
  <c r="AM108" i="5" s="1"/>
  <c r="AJ109" i="5"/>
  <c r="AM109" i="5" s="1"/>
  <c r="AJ110" i="5"/>
  <c r="AM110" i="5" s="1"/>
  <c r="AJ111" i="5"/>
  <c r="AM111" i="5" s="1"/>
  <c r="AN111" i="5" s="1"/>
  <c r="AJ112" i="5"/>
  <c r="AM112" i="5" s="1"/>
  <c r="AN112" i="5" s="1"/>
  <c r="AJ113" i="5"/>
  <c r="AM113" i="5" s="1"/>
  <c r="AJ114" i="5"/>
  <c r="AM114" i="5" s="1"/>
  <c r="AN114" i="5" s="1"/>
  <c r="AJ115" i="5"/>
  <c r="AM115" i="5" s="1"/>
  <c r="AN115" i="5" s="1"/>
  <c r="AJ116" i="5"/>
  <c r="AM116" i="5" s="1"/>
  <c r="AJ117" i="5"/>
  <c r="AJ118" i="5"/>
  <c r="AM118" i="5" s="1"/>
  <c r="AN118" i="5" s="1"/>
  <c r="AJ119" i="5"/>
  <c r="AM119" i="5" s="1"/>
  <c r="AN119" i="5" s="1"/>
  <c r="AJ120" i="5"/>
  <c r="AM120" i="5" s="1"/>
  <c r="AN120" i="5" s="1"/>
  <c r="AJ121" i="5"/>
  <c r="AM121" i="5" s="1"/>
  <c r="AJ122" i="5"/>
  <c r="AM122" i="5" s="1"/>
  <c r="AN122" i="5" s="1"/>
  <c r="AJ123" i="5"/>
  <c r="AM123" i="5" s="1"/>
  <c r="AN123" i="5" s="1"/>
  <c r="AJ124" i="5"/>
  <c r="AM124" i="5" s="1"/>
  <c r="AJ125" i="5"/>
  <c r="AM125" i="5" s="1"/>
  <c r="AN125" i="5" s="1"/>
  <c r="AJ126" i="5"/>
  <c r="AM126" i="5" s="1"/>
  <c r="AJ127" i="5"/>
  <c r="AM127" i="5" s="1"/>
  <c r="AN127" i="5" s="1"/>
  <c r="AJ128" i="5"/>
  <c r="AM128" i="5" s="1"/>
  <c r="AN128" i="5" s="1"/>
  <c r="AJ129" i="5"/>
  <c r="AM129" i="5" s="1"/>
  <c r="AJ130" i="5"/>
  <c r="AM130" i="5" s="1"/>
  <c r="AN130" i="5" s="1"/>
  <c r="AJ131" i="5"/>
  <c r="AM131" i="5" s="1"/>
  <c r="AJ132" i="5"/>
  <c r="AM132" i="5" s="1"/>
  <c r="AJ133" i="5"/>
  <c r="AM133" i="5" s="1"/>
  <c r="AN133" i="5" s="1"/>
  <c r="AJ134" i="5"/>
  <c r="AM134" i="5" s="1"/>
  <c r="AN134" i="5" s="1"/>
  <c r="AJ135" i="5"/>
  <c r="AM135" i="5" s="1"/>
  <c r="AN135" i="5" s="1"/>
  <c r="AJ136" i="5"/>
  <c r="AM136" i="5" s="1"/>
  <c r="AN136" i="5" s="1"/>
  <c r="AJ137" i="5"/>
  <c r="AM137" i="5" s="1"/>
  <c r="AJ138" i="5"/>
  <c r="AM138" i="5" s="1"/>
  <c r="AN138" i="5" s="1"/>
  <c r="AJ139" i="5"/>
  <c r="AM139" i="5" s="1"/>
  <c r="AN139" i="5" s="1"/>
  <c r="AJ140" i="5"/>
  <c r="AM140" i="5" s="1"/>
  <c r="AJ141" i="5"/>
  <c r="AM141" i="5" s="1"/>
  <c r="AJ142" i="5"/>
  <c r="AM142" i="5" s="1"/>
  <c r="AJ143" i="5"/>
  <c r="AM143" i="5" s="1"/>
  <c r="AJ144" i="5"/>
  <c r="AM144" i="5" s="1"/>
  <c r="AN144" i="5" s="1"/>
  <c r="AJ145" i="5"/>
  <c r="AM145" i="5" s="1"/>
  <c r="AJ146" i="5"/>
  <c r="AM146" i="5" s="1"/>
  <c r="AN146" i="5" s="1"/>
  <c r="AJ147" i="5"/>
  <c r="AM147" i="5" s="1"/>
  <c r="AN147" i="5" s="1"/>
  <c r="AJ148" i="5"/>
  <c r="AM148" i="5" s="1"/>
  <c r="AJ149" i="5"/>
  <c r="AM149" i="5" s="1"/>
  <c r="AN149" i="5" s="1"/>
  <c r="AJ150" i="5"/>
  <c r="AM150" i="5" s="1"/>
  <c r="AN150" i="5" s="1"/>
  <c r="AJ151" i="5"/>
  <c r="AM151" i="5" s="1"/>
  <c r="AN151" i="5" s="1"/>
  <c r="AJ152" i="5"/>
  <c r="AM152" i="5" s="1"/>
  <c r="AN152" i="5" s="1"/>
  <c r="AJ153" i="5"/>
  <c r="AM153" i="5" s="1"/>
  <c r="AJ154" i="5"/>
  <c r="AM154" i="5" s="1"/>
  <c r="AN154" i="5" s="1"/>
  <c r="AJ155" i="5"/>
  <c r="AM155" i="5" s="1"/>
  <c r="AN155" i="5" s="1"/>
  <c r="AJ156" i="5"/>
  <c r="AM156" i="5" s="1"/>
  <c r="AJ157" i="5"/>
  <c r="AM157" i="5" s="1"/>
  <c r="AJ158" i="5"/>
  <c r="AM158" i="5" s="1"/>
  <c r="AJ159" i="5"/>
  <c r="AM159" i="5" s="1"/>
  <c r="AN159" i="5" s="1"/>
  <c r="AJ160" i="5"/>
  <c r="AM160" i="5" s="1"/>
  <c r="AJ161" i="5"/>
  <c r="AM161" i="5" s="1"/>
  <c r="AJ162" i="5"/>
  <c r="AM162" i="5" s="1"/>
  <c r="AN162" i="5" s="1"/>
  <c r="AJ163" i="5"/>
  <c r="AM163" i="5" s="1"/>
  <c r="AN163" i="5" s="1"/>
  <c r="AJ164" i="5"/>
  <c r="AM164" i="5" s="1"/>
  <c r="AJ165" i="5"/>
  <c r="AM165" i="5" s="1"/>
  <c r="AJ166" i="5"/>
  <c r="AM166" i="5" s="1"/>
  <c r="AN166" i="5" s="1"/>
  <c r="AJ167" i="5"/>
  <c r="AM167" i="5" s="1"/>
  <c r="AN167" i="5" s="1"/>
  <c r="AJ168" i="5"/>
  <c r="AM168" i="5" s="1"/>
  <c r="AN168" i="5" s="1"/>
  <c r="AJ169" i="5"/>
  <c r="AM169" i="5" s="1"/>
  <c r="AJ170" i="5"/>
  <c r="AM170" i="5" s="1"/>
  <c r="AN170" i="5" s="1"/>
  <c r="AJ171" i="5"/>
  <c r="AM171" i="5" s="1"/>
  <c r="AN171" i="5" s="1"/>
  <c r="AJ172" i="5"/>
  <c r="AM172" i="5" s="1"/>
  <c r="AJ173" i="5"/>
  <c r="AM173" i="5" s="1"/>
  <c r="AN173" i="5" s="1"/>
  <c r="AJ174" i="5"/>
  <c r="AM174" i="5" s="1"/>
  <c r="AJ175" i="5"/>
  <c r="AM175" i="5" s="1"/>
  <c r="AJ176" i="5"/>
  <c r="AM176" i="5" s="1"/>
  <c r="AN176" i="5" s="1"/>
  <c r="AJ177" i="5"/>
  <c r="AM177" i="5" s="1"/>
  <c r="AJ178" i="5"/>
  <c r="AM178" i="5" s="1"/>
  <c r="AN178" i="5" s="1"/>
  <c r="AJ179" i="5"/>
  <c r="AM179" i="5" s="1"/>
  <c r="AN179" i="5" s="1"/>
  <c r="AJ180" i="5"/>
  <c r="AM180" i="5" s="1"/>
  <c r="AJ181" i="5"/>
  <c r="AM181" i="5" s="1"/>
  <c r="AJ182" i="5"/>
  <c r="AM182" i="5" s="1"/>
  <c r="AJ183" i="5"/>
  <c r="AM183" i="5" s="1"/>
  <c r="AJ184" i="5"/>
  <c r="AM184" i="5" s="1"/>
  <c r="AN184" i="5" s="1"/>
  <c r="AJ185" i="5"/>
  <c r="AM185" i="5" s="1"/>
  <c r="AJ186" i="5"/>
  <c r="AM186" i="5" s="1"/>
  <c r="AN186" i="5" s="1"/>
  <c r="AJ187" i="5"/>
  <c r="AM187" i="5" s="1"/>
  <c r="AN187" i="5" s="1"/>
  <c r="AJ188" i="5"/>
  <c r="AM188" i="5" s="1"/>
  <c r="AN188" i="5" s="1"/>
  <c r="AJ189" i="5"/>
  <c r="AM189" i="5" s="1"/>
  <c r="AN189" i="5" s="1"/>
  <c r="AJ190" i="5"/>
  <c r="AM190" i="5" s="1"/>
  <c r="AJ191" i="5"/>
  <c r="AM191" i="5" s="1"/>
  <c r="AN191" i="5" s="1"/>
  <c r="AJ192" i="5"/>
  <c r="AM192" i="5" s="1"/>
  <c r="AN192" i="5" s="1"/>
  <c r="AJ193" i="5"/>
  <c r="AM193" i="5" s="1"/>
  <c r="AJ194" i="5"/>
  <c r="AM194" i="5" s="1"/>
  <c r="AN194" i="5" s="1"/>
  <c r="AJ195" i="5"/>
  <c r="AM195" i="5" s="1"/>
  <c r="AJ196" i="5"/>
  <c r="AM196" i="5" s="1"/>
  <c r="AJ197" i="5"/>
  <c r="AJ198" i="5"/>
  <c r="AM198" i="5" s="1"/>
  <c r="AJ199" i="5"/>
  <c r="AM199" i="5" s="1"/>
  <c r="AN199" i="5" s="1"/>
  <c r="AJ200" i="5"/>
  <c r="AM200" i="5" s="1"/>
  <c r="AN200" i="5" s="1"/>
  <c r="AJ201" i="5"/>
  <c r="AM201" i="5" s="1"/>
  <c r="AJ202" i="5"/>
  <c r="AM202" i="5" s="1"/>
  <c r="AN202" i="5" s="1"/>
  <c r="AJ203" i="5"/>
  <c r="AM203" i="5" s="1"/>
  <c r="AJ204" i="5"/>
  <c r="AM204" i="5" s="1"/>
  <c r="AJ205" i="5"/>
  <c r="AM205" i="5" s="1"/>
  <c r="AN205" i="5" s="1"/>
  <c r="AJ206" i="5"/>
  <c r="AM206" i="5" s="1"/>
  <c r="AN206" i="5" s="1"/>
  <c r="AJ207" i="5"/>
  <c r="AM207" i="5" s="1"/>
  <c r="AN207" i="5" s="1"/>
  <c r="AJ208" i="5"/>
  <c r="AM208" i="5" s="1"/>
  <c r="AN208" i="5" s="1"/>
  <c r="AJ209" i="5"/>
  <c r="AM209" i="5" s="1"/>
  <c r="AJ210" i="5"/>
  <c r="AM210" i="5" s="1"/>
  <c r="AN210" i="5" s="1"/>
  <c r="AJ211" i="5"/>
  <c r="AM211" i="5" s="1"/>
  <c r="AN211" i="5" s="1"/>
  <c r="AJ212" i="5"/>
  <c r="AM212" i="5" s="1"/>
  <c r="AJ213" i="5"/>
  <c r="AM213" i="5" s="1"/>
  <c r="AJ214" i="5"/>
  <c r="AM214" i="5" s="1"/>
  <c r="AN214" i="5" s="1"/>
  <c r="AJ215" i="5"/>
  <c r="AM215" i="5" s="1"/>
  <c r="AN215" i="5" s="1"/>
  <c r="AJ216" i="5"/>
  <c r="AM216" i="5" s="1"/>
  <c r="AJ217" i="5"/>
  <c r="AM217" i="5" s="1"/>
  <c r="AJ218" i="5"/>
  <c r="AM218" i="5" s="1"/>
  <c r="AJ219" i="5"/>
  <c r="AM219" i="5" s="1"/>
  <c r="AN219" i="5" s="1"/>
  <c r="AJ220" i="5"/>
  <c r="AM220" i="5" s="1"/>
  <c r="AJ221" i="5"/>
  <c r="AM221" i="5" s="1"/>
  <c r="AN221" i="5" s="1"/>
  <c r="AJ222" i="5"/>
  <c r="AM222" i="5" s="1"/>
  <c r="AJ223" i="5"/>
  <c r="AM223" i="5" s="1"/>
  <c r="AN223" i="5" s="1"/>
  <c r="AJ224" i="5"/>
  <c r="AM224" i="5" s="1"/>
  <c r="AJ225" i="5"/>
  <c r="AM225" i="5" s="1"/>
  <c r="AJ226" i="5"/>
  <c r="AM226" i="5" s="1"/>
  <c r="AN226" i="5" s="1"/>
  <c r="AJ227" i="5"/>
  <c r="AM227" i="5" s="1"/>
  <c r="AN227" i="5" s="1"/>
  <c r="AJ228" i="5"/>
  <c r="AM228" i="5" s="1"/>
  <c r="AJ229" i="5"/>
  <c r="AM229" i="5" s="1"/>
  <c r="AJ230" i="5"/>
  <c r="AM230" i="5" s="1"/>
  <c r="AN230" i="5" s="1"/>
  <c r="AJ231" i="5"/>
  <c r="AM231" i="5" s="1"/>
  <c r="AJ232" i="5"/>
  <c r="AM232" i="5" s="1"/>
  <c r="AN232" i="5" s="1"/>
  <c r="AJ233" i="5"/>
  <c r="AM233" i="5" s="1"/>
  <c r="AJ234" i="5"/>
  <c r="AM234" i="5" s="1"/>
  <c r="AN234" i="5" s="1"/>
  <c r="AJ235" i="5"/>
  <c r="AM235" i="5" s="1"/>
  <c r="AN235" i="5" s="1"/>
  <c r="AJ236" i="5"/>
  <c r="AM236" i="5" s="1"/>
  <c r="AJ237" i="5"/>
  <c r="AM237" i="5" s="1"/>
  <c r="AJ238" i="5"/>
  <c r="AM238" i="5" s="1"/>
  <c r="AN238" i="5" s="1"/>
  <c r="AJ239" i="5"/>
  <c r="AM239" i="5" s="1"/>
  <c r="AN239" i="5" s="1"/>
  <c r="AJ240" i="5"/>
  <c r="AM240" i="5" s="1"/>
  <c r="AN240" i="5" s="1"/>
  <c r="AJ241" i="5"/>
  <c r="AM241" i="5" s="1"/>
  <c r="AJ242" i="5"/>
  <c r="AM242" i="5" s="1"/>
  <c r="AN242" i="5" s="1"/>
  <c r="AJ243" i="5"/>
  <c r="AM243" i="5" s="1"/>
  <c r="AN243" i="5" s="1"/>
  <c r="AJ244" i="5"/>
  <c r="AM244" i="5" s="1"/>
  <c r="AJ245" i="5"/>
  <c r="AM245" i="5" s="1"/>
  <c r="AJ246" i="5"/>
  <c r="AM246" i="5" s="1"/>
  <c r="AN246" i="5" s="1"/>
  <c r="AJ247" i="5"/>
  <c r="AM247" i="5" s="1"/>
  <c r="AJ248" i="5"/>
  <c r="AM248" i="5" s="1"/>
  <c r="AN248" i="5" s="1"/>
  <c r="AJ249" i="5"/>
  <c r="AM249" i="5" s="1"/>
  <c r="AJ250" i="5"/>
  <c r="AM250" i="5" s="1"/>
  <c r="AJ251" i="5"/>
  <c r="AM251" i="5" s="1"/>
  <c r="AN251" i="5" s="1"/>
  <c r="AJ252" i="5"/>
  <c r="AM252" i="5" s="1"/>
  <c r="AJ253" i="5"/>
  <c r="AM253" i="5" s="1"/>
  <c r="AJ254" i="5"/>
  <c r="AM254" i="5" s="1"/>
  <c r="AJ255" i="5"/>
  <c r="AM255" i="5" s="1"/>
  <c r="AN255" i="5" s="1"/>
  <c r="AJ256" i="5"/>
  <c r="AM256" i="5" s="1"/>
  <c r="AN256" i="5" s="1"/>
  <c r="AJ257" i="5"/>
  <c r="AM257" i="5" s="1"/>
  <c r="AJ258" i="5"/>
  <c r="AM258" i="5" s="1"/>
  <c r="AN258" i="5" s="1"/>
  <c r="AJ259" i="5"/>
  <c r="AM259" i="5" s="1"/>
  <c r="AN259" i="5" s="1"/>
  <c r="AJ260" i="5"/>
  <c r="AM260" i="5" s="1"/>
  <c r="AJ261" i="5"/>
  <c r="AM261" i="5" s="1"/>
  <c r="AJ262" i="5"/>
  <c r="AM262" i="5" s="1"/>
  <c r="AN262" i="5" s="1"/>
  <c r="AJ263" i="5"/>
  <c r="AM263" i="5" s="1"/>
  <c r="AN263" i="5" s="1"/>
  <c r="AJ264" i="5"/>
  <c r="AM264" i="5" s="1"/>
  <c r="AN264" i="5" s="1"/>
  <c r="AJ265" i="5"/>
  <c r="AM265" i="5" s="1"/>
  <c r="AJ266" i="5"/>
  <c r="AM266" i="5" s="1"/>
  <c r="AN266" i="5" s="1"/>
  <c r="AJ267" i="5"/>
  <c r="AM267" i="5" s="1"/>
  <c r="AN267" i="5" s="1"/>
  <c r="AJ268" i="5"/>
  <c r="AM268" i="5" s="1"/>
  <c r="AJ269" i="5"/>
  <c r="AM269" i="5" s="1"/>
  <c r="AJ270" i="5"/>
  <c r="AM270" i="5" s="1"/>
  <c r="AN270" i="5" s="1"/>
  <c r="AJ271" i="5"/>
  <c r="AM271" i="5" s="1"/>
  <c r="AN271" i="5" s="1"/>
  <c r="AJ272" i="5"/>
  <c r="AM272" i="5" s="1"/>
  <c r="AN272" i="5" s="1"/>
  <c r="AJ273" i="5"/>
  <c r="AM273" i="5" s="1"/>
  <c r="AJ274" i="5"/>
  <c r="AM274" i="5" s="1"/>
  <c r="AJ275" i="5"/>
  <c r="AM275" i="5" s="1"/>
  <c r="AN275" i="5" s="1"/>
  <c r="AJ276" i="5"/>
  <c r="AM276" i="5" s="1"/>
  <c r="AJ277" i="5"/>
  <c r="AM277" i="5" s="1"/>
  <c r="AN277" i="5" s="1"/>
  <c r="AJ278" i="5"/>
  <c r="AM278" i="5" s="1"/>
  <c r="AN278" i="5" s="1"/>
  <c r="AJ279" i="5"/>
  <c r="AM279" i="5" s="1"/>
  <c r="AN279" i="5" s="1"/>
  <c r="AJ280" i="5"/>
  <c r="AM280" i="5" s="1"/>
  <c r="AN280" i="5" s="1"/>
  <c r="AJ281" i="5"/>
  <c r="AM281" i="5" s="1"/>
  <c r="AJ282" i="5"/>
  <c r="AM282" i="5" s="1"/>
  <c r="AN282" i="5" s="1"/>
  <c r="AJ283" i="5"/>
  <c r="AM283" i="5" s="1"/>
  <c r="AN283" i="5" s="1"/>
  <c r="AJ284" i="5"/>
  <c r="AM284" i="5" s="1"/>
  <c r="AJ285" i="5"/>
  <c r="AM285" i="5" s="1"/>
  <c r="AN285" i="5" s="1"/>
  <c r="AJ286" i="5"/>
  <c r="AM286" i="5" s="1"/>
  <c r="AN286" i="5" s="1"/>
  <c r="AJ287" i="5"/>
  <c r="AM287" i="5" s="1"/>
  <c r="AJ288" i="5"/>
  <c r="AM288" i="5" s="1"/>
  <c r="AN288" i="5" s="1"/>
  <c r="AJ289" i="5"/>
  <c r="AM289" i="5" s="1"/>
  <c r="AJ290" i="5"/>
  <c r="AM290" i="5" s="1"/>
  <c r="AN290" i="5" s="1"/>
  <c r="AJ291" i="5"/>
  <c r="AM291" i="5" s="1"/>
  <c r="AJ292" i="5"/>
  <c r="AM292" i="5" s="1"/>
  <c r="AJ293" i="5"/>
  <c r="AM293" i="5" s="1"/>
  <c r="AJ294" i="5"/>
  <c r="AM294" i="5" s="1"/>
  <c r="AJ295" i="5"/>
  <c r="AM295" i="5" s="1"/>
  <c r="AN295" i="5" s="1"/>
  <c r="AJ296" i="5"/>
  <c r="AM296" i="5" s="1"/>
  <c r="AN296" i="5" s="1"/>
  <c r="AJ297" i="5"/>
  <c r="AM297" i="5" s="1"/>
  <c r="AJ298" i="5"/>
  <c r="AM298" i="5" s="1"/>
  <c r="AN298" i="5" s="1"/>
  <c r="AJ299" i="5"/>
  <c r="AM299" i="5" s="1"/>
  <c r="AJ300" i="5"/>
  <c r="AM300" i="5" s="1"/>
  <c r="AJ301" i="5"/>
  <c r="AM301" i="5" s="1"/>
  <c r="AJ302" i="5"/>
  <c r="AM302" i="5" s="1"/>
  <c r="AN302" i="5" s="1"/>
  <c r="AJ303" i="5"/>
  <c r="AM303" i="5" s="1"/>
  <c r="AJ304" i="5"/>
  <c r="AM304" i="5" s="1"/>
  <c r="AJ305" i="5"/>
  <c r="AM305" i="5" s="1"/>
  <c r="AJ306" i="5"/>
  <c r="AM306" i="5" s="1"/>
  <c r="AN306" i="5" s="1"/>
  <c r="AJ307" i="5"/>
  <c r="AM307" i="5" s="1"/>
  <c r="AJ308" i="5"/>
  <c r="AM308" i="5" s="1"/>
  <c r="AJ309" i="5"/>
  <c r="AM309" i="5" s="1"/>
  <c r="AN309" i="5" s="1"/>
  <c r="AJ310" i="5"/>
  <c r="AM310" i="5" s="1"/>
  <c r="AN310" i="5" s="1"/>
  <c r="AJ311" i="5"/>
  <c r="AM311" i="5" s="1"/>
  <c r="AN311" i="5" s="1"/>
  <c r="AJ312" i="5"/>
  <c r="AM312" i="5" s="1"/>
  <c r="AN312" i="5" s="1"/>
  <c r="AJ313" i="5"/>
  <c r="AM313" i="5" s="1"/>
  <c r="AJ314" i="5"/>
  <c r="AM314" i="5" s="1"/>
  <c r="AN314" i="5" s="1"/>
  <c r="AJ315" i="5"/>
  <c r="AM315" i="5" s="1"/>
  <c r="AN315" i="5" s="1"/>
  <c r="AJ316" i="5"/>
  <c r="AM316" i="5" s="1"/>
  <c r="AJ317" i="5"/>
  <c r="AM317" i="5" s="1"/>
  <c r="AN317" i="5" s="1"/>
  <c r="AJ318" i="5"/>
  <c r="AM318" i="5" s="1"/>
  <c r="AJ319" i="5"/>
  <c r="AM319" i="5" s="1"/>
  <c r="AJ320" i="5"/>
  <c r="AM320" i="5" s="1"/>
  <c r="AN320" i="5" s="1"/>
  <c r="AJ321" i="5"/>
  <c r="AM321" i="5" s="1"/>
  <c r="AJ322" i="5"/>
  <c r="AM322" i="5" s="1"/>
  <c r="AN322" i="5" s="1"/>
  <c r="AJ323" i="5"/>
  <c r="AM323" i="5" s="1"/>
  <c r="AN323" i="5" s="1"/>
  <c r="AJ324" i="5"/>
  <c r="AM324" i="5" s="1"/>
  <c r="AJ325" i="5"/>
  <c r="AM325" i="5" s="1"/>
  <c r="AJ326" i="5"/>
  <c r="AM326" i="5" s="1"/>
  <c r="AN326" i="5" s="1"/>
  <c r="AJ327" i="5"/>
  <c r="AM327" i="5" s="1"/>
  <c r="AN327" i="5" s="1"/>
  <c r="AJ328" i="5"/>
  <c r="AM328" i="5" s="1"/>
  <c r="AN328" i="5" s="1"/>
  <c r="AJ329" i="5"/>
  <c r="AM329" i="5" s="1"/>
  <c r="AJ330" i="5"/>
  <c r="AM330" i="5" s="1"/>
  <c r="AN330" i="5" s="1"/>
  <c r="AJ331" i="5"/>
  <c r="AM331" i="5" s="1"/>
  <c r="AN331" i="5" s="1"/>
  <c r="AJ332" i="5"/>
  <c r="AM332" i="5" s="1"/>
  <c r="AJ333" i="5"/>
  <c r="AM333" i="5" s="1"/>
  <c r="AN333" i="5" s="1"/>
  <c r="AJ334" i="5"/>
  <c r="AM334" i="5" s="1"/>
  <c r="AN334" i="5" s="1"/>
  <c r="AJ335" i="5"/>
  <c r="AM335" i="5" s="1"/>
  <c r="AJ336" i="5"/>
  <c r="AM336" i="5" s="1"/>
  <c r="AJ337" i="5"/>
  <c r="AM337" i="5" s="1"/>
  <c r="AJ338" i="5"/>
  <c r="AM338" i="5" s="1"/>
  <c r="AN338" i="5" s="1"/>
  <c r="AJ339" i="5"/>
  <c r="AM339" i="5" s="1"/>
  <c r="AN339" i="5" s="1"/>
  <c r="AJ340" i="5"/>
  <c r="AM340" i="5" s="1"/>
  <c r="AJ341" i="5"/>
  <c r="AM341" i="5" s="1"/>
  <c r="AN341" i="5" s="1"/>
  <c r="AJ342" i="5"/>
  <c r="AM342" i="5" s="1"/>
  <c r="AJ343" i="5"/>
  <c r="AM343" i="5" s="1"/>
  <c r="AN343" i="5" s="1"/>
  <c r="AJ344" i="5"/>
  <c r="AM344" i="5" s="1"/>
  <c r="AN344" i="5" s="1"/>
  <c r="AJ345" i="5"/>
  <c r="AM345" i="5" s="1"/>
  <c r="AJ346" i="5"/>
  <c r="AM346" i="5" s="1"/>
  <c r="AN346" i="5" s="1"/>
  <c r="AJ347" i="5"/>
  <c r="AM347" i="5" s="1"/>
  <c r="AN347" i="5" s="1"/>
  <c r="AJ348" i="5"/>
  <c r="AM348" i="5" s="1"/>
  <c r="AJ349" i="5"/>
  <c r="AM349" i="5" s="1"/>
  <c r="AJ350" i="5"/>
  <c r="AM350" i="5" s="1"/>
  <c r="AN350" i="5" s="1"/>
  <c r="AJ351" i="5"/>
  <c r="AM351" i="5" s="1"/>
  <c r="AN351" i="5" s="1"/>
  <c r="AJ352" i="5"/>
  <c r="AM352" i="5" s="1"/>
  <c r="AN352" i="5" s="1"/>
  <c r="AJ353" i="5"/>
  <c r="AM353" i="5" s="1"/>
  <c r="AJ354" i="5"/>
  <c r="AM354" i="5" s="1"/>
  <c r="AN354" i="5" s="1"/>
  <c r="AJ355" i="5"/>
  <c r="AM355" i="5" s="1"/>
  <c r="AN355" i="5" s="1"/>
  <c r="AJ356" i="5"/>
  <c r="AM356" i="5" s="1"/>
  <c r="AJ357" i="5"/>
  <c r="AM357" i="5" s="1"/>
  <c r="AJ358" i="5"/>
  <c r="AM358" i="5" s="1"/>
  <c r="AN358" i="5" s="1"/>
  <c r="AJ359" i="5"/>
  <c r="AM359" i="5" s="1"/>
  <c r="AN359" i="5" s="1"/>
  <c r="AJ360" i="5"/>
  <c r="AM360" i="5" s="1"/>
  <c r="AN360" i="5" s="1"/>
  <c r="AJ361" i="5"/>
  <c r="AM361" i="5" s="1"/>
  <c r="AJ362" i="5"/>
  <c r="AM362" i="5" s="1"/>
  <c r="AJ363" i="5"/>
  <c r="AM363" i="5" s="1"/>
  <c r="AN363" i="5" s="1"/>
  <c r="AJ364" i="5"/>
  <c r="AM364" i="5" s="1"/>
  <c r="AJ365" i="5"/>
  <c r="AM365" i="5" s="1"/>
  <c r="AN365" i="5" s="1"/>
  <c r="AJ366" i="5"/>
  <c r="AM366" i="5" s="1"/>
  <c r="AJ367" i="5"/>
  <c r="AM367" i="5" s="1"/>
  <c r="AN367" i="5" s="1"/>
  <c r="AJ368" i="5"/>
  <c r="AM368" i="5" s="1"/>
  <c r="AN368" i="5" s="1"/>
  <c r="AJ369" i="5"/>
  <c r="AM369" i="5" s="1"/>
  <c r="AJ370" i="5"/>
  <c r="AM370" i="5" s="1"/>
  <c r="AN370" i="5" s="1"/>
  <c r="AJ371" i="5"/>
  <c r="AM371" i="5" s="1"/>
  <c r="AN371" i="5" s="1"/>
  <c r="AJ372" i="5"/>
  <c r="AM372" i="5" s="1"/>
  <c r="AJ373" i="5"/>
  <c r="AM373" i="5" s="1"/>
  <c r="AN373" i="5" s="1"/>
  <c r="AJ374" i="5"/>
  <c r="AM374" i="5" s="1"/>
  <c r="AN374" i="5" s="1"/>
  <c r="AJ375" i="5"/>
  <c r="AM375" i="5" s="1"/>
  <c r="AJ376" i="5"/>
  <c r="AM376" i="5" s="1"/>
  <c r="AN376" i="5" s="1"/>
  <c r="AJ377" i="5"/>
  <c r="AM377" i="5" s="1"/>
  <c r="AJ378" i="5"/>
  <c r="AM378" i="5" s="1"/>
  <c r="AN378" i="5" s="1"/>
  <c r="AJ379" i="5"/>
  <c r="AM379" i="5" s="1"/>
  <c r="AN379" i="5" s="1"/>
  <c r="AJ380" i="5"/>
  <c r="AM380" i="5" s="1"/>
  <c r="AJ381" i="5"/>
  <c r="AM381" i="5" s="1"/>
  <c r="AN381" i="5" s="1"/>
  <c r="AJ382" i="5"/>
  <c r="AM382" i="5" s="1"/>
  <c r="AJ383" i="5"/>
  <c r="AM383" i="5" s="1"/>
  <c r="AN383" i="5" s="1"/>
  <c r="AJ384" i="5"/>
  <c r="AM384" i="5" s="1"/>
  <c r="AN384" i="5" s="1"/>
  <c r="AJ385" i="5"/>
  <c r="AM385" i="5" s="1"/>
  <c r="AJ386" i="5"/>
  <c r="AM386" i="5" s="1"/>
  <c r="AN386" i="5" s="1"/>
  <c r="AJ387" i="5"/>
  <c r="AM387" i="5" s="1"/>
  <c r="AN387" i="5" s="1"/>
  <c r="AJ388" i="5"/>
  <c r="AM388" i="5" s="1"/>
  <c r="AJ389" i="5"/>
  <c r="AM389" i="5" s="1"/>
  <c r="AJ390" i="5"/>
  <c r="AM390" i="5" s="1"/>
  <c r="AJ391" i="5"/>
  <c r="AM391" i="5" s="1"/>
  <c r="AJ392" i="5"/>
  <c r="AM392" i="5" s="1"/>
  <c r="AJ393" i="5"/>
  <c r="AM393" i="5" s="1"/>
  <c r="AJ394" i="5"/>
  <c r="AM394" i="5" s="1"/>
  <c r="AN394" i="5" s="1"/>
  <c r="AJ395" i="5"/>
  <c r="AM395" i="5" s="1"/>
  <c r="AN395" i="5" s="1"/>
  <c r="AJ396" i="5"/>
  <c r="AM396" i="5" s="1"/>
  <c r="AJ397" i="5"/>
  <c r="AM397" i="5" s="1"/>
  <c r="AN397" i="5" s="1"/>
  <c r="AJ398" i="5"/>
  <c r="AM398" i="5" s="1"/>
  <c r="AN398" i="5" s="1"/>
  <c r="AJ399" i="5"/>
  <c r="AM399" i="5" s="1"/>
  <c r="AN399" i="5" s="1"/>
  <c r="AJ400" i="5"/>
  <c r="AM400" i="5" s="1"/>
  <c r="AJ401" i="5"/>
  <c r="AM401" i="5" s="1"/>
  <c r="AN401" i="5" s="1"/>
  <c r="AJ402" i="5"/>
  <c r="AM402" i="5" s="1"/>
  <c r="AJ3" i="5"/>
  <c r="AM3" i="5" s="1"/>
  <c r="AU3" i="5"/>
  <c r="AW3" i="5" s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U333" i="5" s="1"/>
  <c r="AW333" i="5" s="1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H4" i="5"/>
  <c r="AH5" i="5"/>
  <c r="AH6" i="5"/>
  <c r="AH7" i="5"/>
  <c r="AH8" i="5"/>
  <c r="AH9" i="5"/>
  <c r="AU9" i="5" s="1"/>
  <c r="AW9" i="5" s="1"/>
  <c r="AH10" i="5"/>
  <c r="AH11" i="5"/>
  <c r="AU11" i="5" s="1"/>
  <c r="AW11" i="5" s="1"/>
  <c r="AH12" i="5"/>
  <c r="AH13" i="5"/>
  <c r="AH14" i="5"/>
  <c r="AH15" i="5"/>
  <c r="AH16" i="5"/>
  <c r="AH17" i="5"/>
  <c r="AH18" i="5"/>
  <c r="AH19" i="5"/>
  <c r="AU19" i="5" s="1"/>
  <c r="AW19" i="5" s="1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U33" i="5" s="1"/>
  <c r="AW33" i="5" s="1"/>
  <c r="AH34" i="5"/>
  <c r="AH35" i="5"/>
  <c r="AH36" i="5"/>
  <c r="AH37" i="5"/>
  <c r="AH38" i="5"/>
  <c r="AH39" i="5"/>
  <c r="AH40" i="5"/>
  <c r="AH41" i="5"/>
  <c r="AU41" i="5" s="1"/>
  <c r="AW41" i="5" s="1"/>
  <c r="AH42" i="5"/>
  <c r="AH43" i="5"/>
  <c r="AH44" i="5"/>
  <c r="AH45" i="5"/>
  <c r="AH46" i="5"/>
  <c r="AH47" i="5"/>
  <c r="AH48" i="5"/>
  <c r="AH49" i="5"/>
  <c r="AU49" i="5" s="1"/>
  <c r="AW49" i="5" s="1"/>
  <c r="AH50" i="5"/>
  <c r="AH51" i="5"/>
  <c r="AU51" i="5" s="1"/>
  <c r="AW51" i="5" s="1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U67" i="5" s="1"/>
  <c r="AW67" i="5" s="1"/>
  <c r="AH68" i="5"/>
  <c r="AH69" i="5"/>
  <c r="AH70" i="5"/>
  <c r="AH71" i="5"/>
  <c r="AH72" i="5"/>
  <c r="AH73" i="5"/>
  <c r="AU73" i="5" s="1"/>
  <c r="AW73" i="5" s="1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U91" i="5" s="1"/>
  <c r="AW91" i="5" s="1"/>
  <c r="AH92" i="5"/>
  <c r="AH93" i="5"/>
  <c r="AH94" i="5"/>
  <c r="AH95" i="5"/>
  <c r="AH96" i="5"/>
  <c r="AH97" i="5"/>
  <c r="AU97" i="5" s="1"/>
  <c r="AW97" i="5" s="1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U113" i="5" s="1"/>
  <c r="AW113" i="5" s="1"/>
  <c r="AH114" i="5"/>
  <c r="AH115" i="5"/>
  <c r="AU115" i="5" s="1"/>
  <c r="AW115" i="5" s="1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U131" i="5" s="1"/>
  <c r="AW131" i="5" s="1"/>
  <c r="AH132" i="5"/>
  <c r="AH133" i="5"/>
  <c r="AH134" i="5"/>
  <c r="AH135" i="5"/>
  <c r="AH136" i="5"/>
  <c r="AH137" i="5"/>
  <c r="AU137" i="5" s="1"/>
  <c r="AW137" i="5" s="1"/>
  <c r="AH138" i="5"/>
  <c r="AH139" i="5"/>
  <c r="AU139" i="5" s="1"/>
  <c r="AW139" i="5" s="1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U153" i="5" s="1"/>
  <c r="AW153" i="5" s="1"/>
  <c r="AH154" i="5"/>
  <c r="AH155" i="5"/>
  <c r="AH156" i="5"/>
  <c r="AH157" i="5"/>
  <c r="AH158" i="5"/>
  <c r="AH159" i="5"/>
  <c r="AH160" i="5"/>
  <c r="AH161" i="5"/>
  <c r="AH162" i="5"/>
  <c r="AH163" i="5"/>
  <c r="AU163" i="5" s="1"/>
  <c r="AW163" i="5" s="1"/>
  <c r="AH164" i="5"/>
  <c r="AH165" i="5"/>
  <c r="AH166" i="5"/>
  <c r="AH167" i="5"/>
  <c r="AH168" i="5"/>
  <c r="AH169" i="5"/>
  <c r="AU169" i="5" s="1"/>
  <c r="AW169" i="5" s="1"/>
  <c r="AH170" i="5"/>
  <c r="AH171" i="5"/>
  <c r="AU171" i="5" s="1"/>
  <c r="AW171" i="5" s="1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U185" i="5" s="1"/>
  <c r="AW185" i="5" s="1"/>
  <c r="AH186" i="5"/>
  <c r="AU186" i="5" s="1"/>
  <c r="AW186" i="5" s="1"/>
  <c r="AH187" i="5"/>
  <c r="AH188" i="5"/>
  <c r="AH189" i="5"/>
  <c r="AH190" i="5"/>
  <c r="AH191" i="5"/>
  <c r="AH192" i="5"/>
  <c r="AH193" i="5"/>
  <c r="AK193" i="5" s="1"/>
  <c r="AV193" i="5" s="1"/>
  <c r="AS193" i="5" s="1"/>
  <c r="AT193" i="5" s="1"/>
  <c r="AH194" i="5"/>
  <c r="AH195" i="5"/>
  <c r="AU195" i="5" s="1"/>
  <c r="AW195" i="5" s="1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U225" i="5" s="1"/>
  <c r="AW225" i="5" s="1"/>
  <c r="AH226" i="5"/>
  <c r="AH227" i="5"/>
  <c r="AH228" i="5"/>
  <c r="AH229" i="5"/>
  <c r="AH230" i="5"/>
  <c r="AH231" i="5"/>
  <c r="AH232" i="5"/>
  <c r="AH233" i="5"/>
  <c r="AK233" i="5" s="1"/>
  <c r="AV233" i="5" s="1"/>
  <c r="AH234" i="5"/>
  <c r="AU234" i="5" s="1"/>
  <c r="AW234" i="5" s="1"/>
  <c r="AH235" i="5"/>
  <c r="AH236" i="5"/>
  <c r="AH237" i="5"/>
  <c r="AH238" i="5"/>
  <c r="AH239" i="5"/>
  <c r="AH240" i="5"/>
  <c r="AH241" i="5"/>
  <c r="AU241" i="5" s="1"/>
  <c r="AW241" i="5" s="1"/>
  <c r="AH242" i="5"/>
  <c r="AH243" i="5"/>
  <c r="AU243" i="5" s="1"/>
  <c r="AW243" i="5" s="1"/>
  <c r="AH244" i="5"/>
  <c r="AH245" i="5"/>
  <c r="AH246" i="5"/>
  <c r="AH247" i="5"/>
  <c r="AH248" i="5"/>
  <c r="AH249" i="5"/>
  <c r="AH250" i="5"/>
  <c r="AH251" i="5"/>
  <c r="AU251" i="5" s="1"/>
  <c r="AW251" i="5" s="1"/>
  <c r="AH252" i="5"/>
  <c r="AH253" i="5"/>
  <c r="AH254" i="5"/>
  <c r="AH255" i="5"/>
  <c r="AH256" i="5"/>
  <c r="AH257" i="5"/>
  <c r="AH258" i="5"/>
  <c r="AH259" i="5"/>
  <c r="AH260" i="5"/>
  <c r="AU260" i="5" s="1"/>
  <c r="AW260" i="5" s="1"/>
  <c r="AH261" i="5"/>
  <c r="AH262" i="5"/>
  <c r="AH263" i="5"/>
  <c r="AH264" i="5"/>
  <c r="AH265" i="5"/>
  <c r="AH266" i="5"/>
  <c r="AH267" i="5"/>
  <c r="AU267" i="5" s="1"/>
  <c r="AW267" i="5" s="1"/>
  <c r="AH268" i="5"/>
  <c r="AH269" i="5"/>
  <c r="AH270" i="5"/>
  <c r="AH271" i="5"/>
  <c r="AH272" i="5"/>
  <c r="AH273" i="5"/>
  <c r="AK273" i="5" s="1"/>
  <c r="AV273" i="5" s="1"/>
  <c r="AH274" i="5"/>
  <c r="AH275" i="5"/>
  <c r="AH276" i="5"/>
  <c r="AH277" i="5"/>
  <c r="AH278" i="5"/>
  <c r="AH279" i="5"/>
  <c r="AH280" i="5"/>
  <c r="AH281" i="5"/>
  <c r="AH282" i="5"/>
  <c r="AH283" i="5"/>
  <c r="AU283" i="5" s="1"/>
  <c r="AW283" i="5" s="1"/>
  <c r="AH284" i="5"/>
  <c r="AH285" i="5"/>
  <c r="AH286" i="5"/>
  <c r="AH287" i="5"/>
  <c r="AU287" i="5" s="1"/>
  <c r="AW287" i="5" s="1"/>
  <c r="AH288" i="5"/>
  <c r="AH289" i="5"/>
  <c r="AU289" i="5" s="1"/>
  <c r="AW289" i="5" s="1"/>
  <c r="AH290" i="5"/>
  <c r="AH291" i="5"/>
  <c r="AH292" i="5"/>
  <c r="AH293" i="5"/>
  <c r="AH294" i="5"/>
  <c r="AH295" i="5"/>
  <c r="AH296" i="5"/>
  <c r="AH297" i="5"/>
  <c r="AU297" i="5" s="1"/>
  <c r="AW297" i="5" s="1"/>
  <c r="AH298" i="5"/>
  <c r="AU298" i="5" s="1"/>
  <c r="AW298" i="5" s="1"/>
  <c r="AH299" i="5"/>
  <c r="AH300" i="5"/>
  <c r="AH301" i="5"/>
  <c r="AH302" i="5"/>
  <c r="AH303" i="5"/>
  <c r="AH304" i="5"/>
  <c r="AH305" i="5"/>
  <c r="AU305" i="5" s="1"/>
  <c r="AW305" i="5" s="1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K321" i="5" s="1"/>
  <c r="AV321" i="5" s="1"/>
  <c r="AH322" i="5"/>
  <c r="AH323" i="5"/>
  <c r="AU323" i="5" s="1"/>
  <c r="AW323" i="5" s="1"/>
  <c r="AH324" i="5"/>
  <c r="AU324" i="5" s="1"/>
  <c r="AW324" i="5" s="1"/>
  <c r="AH325" i="5"/>
  <c r="AH326" i="5"/>
  <c r="AH327" i="5"/>
  <c r="AH328" i="5"/>
  <c r="AH329" i="5"/>
  <c r="AH330" i="5"/>
  <c r="AH331" i="5"/>
  <c r="AU331" i="5" s="1"/>
  <c r="AW331" i="5" s="1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U353" i="5" s="1"/>
  <c r="AW353" i="5" s="1"/>
  <c r="AH354" i="5"/>
  <c r="AH355" i="5"/>
  <c r="AH356" i="5"/>
  <c r="AH357" i="5"/>
  <c r="AH358" i="5"/>
  <c r="AH359" i="5"/>
  <c r="AH360" i="5"/>
  <c r="AH361" i="5"/>
  <c r="AK361" i="5" s="1"/>
  <c r="AV361" i="5" s="1"/>
  <c r="AH362" i="5"/>
  <c r="AU362" i="5" s="1"/>
  <c r="AW362" i="5" s="1"/>
  <c r="AH363" i="5"/>
  <c r="AK363" i="5" s="1"/>
  <c r="AV363" i="5" s="1"/>
  <c r="AS363" i="5" s="1"/>
  <c r="AH364" i="5"/>
  <c r="AH365" i="5"/>
  <c r="AH366" i="5"/>
  <c r="AH367" i="5"/>
  <c r="AH368" i="5"/>
  <c r="AH369" i="5"/>
  <c r="AU369" i="5" s="1"/>
  <c r="AW369" i="5" s="1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U388" i="5" s="1"/>
  <c r="AW388" i="5" s="1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N20" i="5"/>
  <c r="AN41" i="5"/>
  <c r="AN44" i="5"/>
  <c r="AN50" i="5"/>
  <c r="AN84" i="5"/>
  <c r="AN108" i="5"/>
  <c r="AN164" i="5"/>
  <c r="AN196" i="5"/>
  <c r="AN236" i="5"/>
  <c r="AN4" i="5"/>
  <c r="AN9" i="5"/>
  <c r="AN12" i="5"/>
  <c r="AN15" i="5"/>
  <c r="AN17" i="5"/>
  <c r="AN23" i="5"/>
  <c r="AN25" i="5"/>
  <c r="AN28" i="5"/>
  <c r="AN30" i="5"/>
  <c r="AN33" i="5"/>
  <c r="AN36" i="5"/>
  <c r="AN49" i="5"/>
  <c r="AN52" i="5"/>
  <c r="AN56" i="5"/>
  <c r="AN57" i="5"/>
  <c r="AN60" i="5"/>
  <c r="AN65" i="5"/>
  <c r="AN68" i="5"/>
  <c r="AN70" i="5"/>
  <c r="AN71" i="5"/>
  <c r="AN73" i="5"/>
  <c r="AN76" i="5"/>
  <c r="AN78" i="5"/>
  <c r="AN79" i="5"/>
  <c r="AN80" i="5"/>
  <c r="AN81" i="5"/>
  <c r="AN83" i="5"/>
  <c r="AN89" i="5"/>
  <c r="AN92" i="5"/>
  <c r="AN95" i="5"/>
  <c r="AN97" i="5"/>
  <c r="AN98" i="5"/>
  <c r="AN100" i="5"/>
  <c r="AN102" i="5"/>
  <c r="AN105" i="5"/>
  <c r="AN110" i="5"/>
  <c r="AN113" i="5"/>
  <c r="AN116" i="5"/>
  <c r="AN121" i="5"/>
  <c r="AN124" i="5"/>
  <c r="AN126" i="5"/>
  <c r="AN129" i="5"/>
  <c r="AN132" i="5"/>
  <c r="AN137" i="5"/>
  <c r="AN140" i="5"/>
  <c r="AN142" i="5"/>
  <c r="AN143" i="5"/>
  <c r="AN145" i="5"/>
  <c r="AN148" i="5"/>
  <c r="AN153" i="5"/>
  <c r="AN156" i="5"/>
  <c r="AN158" i="5"/>
  <c r="AN160" i="5"/>
  <c r="AN161" i="5"/>
  <c r="AN172" i="5"/>
  <c r="AN174" i="5"/>
  <c r="AN175" i="5"/>
  <c r="AN177" i="5"/>
  <c r="AN180" i="5"/>
  <c r="AN181" i="5"/>
  <c r="AN182" i="5"/>
  <c r="AN183" i="5"/>
  <c r="AN185" i="5"/>
  <c r="AN190" i="5"/>
  <c r="AN193" i="5"/>
  <c r="AN201" i="5"/>
  <c r="AN203" i="5"/>
  <c r="AN204" i="5"/>
  <c r="AN209" i="5"/>
  <c r="AN212" i="5"/>
  <c r="AN216" i="5"/>
  <c r="AN217" i="5"/>
  <c r="AN218" i="5"/>
  <c r="AN220" i="5"/>
  <c r="AN222" i="5"/>
  <c r="AN225" i="5"/>
  <c r="AN228" i="5"/>
  <c r="AN229" i="5"/>
  <c r="AN231" i="5"/>
  <c r="AN244" i="5"/>
  <c r="AN247" i="5"/>
  <c r="AN250" i="5"/>
  <c r="AN252" i="5"/>
  <c r="AN254" i="5"/>
  <c r="AN260" i="5"/>
  <c r="AN261" i="5"/>
  <c r="AN268" i="5"/>
  <c r="AN274" i="5"/>
  <c r="AN276" i="5"/>
  <c r="AN284" i="5"/>
  <c r="AN287" i="5"/>
  <c r="AN291" i="5"/>
  <c r="AN292" i="5"/>
  <c r="AN294" i="5"/>
  <c r="AN299" i="5"/>
  <c r="AN300" i="5"/>
  <c r="AN303" i="5"/>
  <c r="AN304" i="5"/>
  <c r="AN307" i="5"/>
  <c r="AN308" i="5"/>
  <c r="AN316" i="5"/>
  <c r="AN318" i="5"/>
  <c r="AN319" i="5"/>
  <c r="AN324" i="5"/>
  <c r="AN325" i="5"/>
  <c r="AN332" i="5"/>
  <c r="AN335" i="5"/>
  <c r="AN336" i="5"/>
  <c r="AN340" i="5"/>
  <c r="AN342" i="5"/>
  <c r="AN348" i="5"/>
  <c r="AN356" i="5"/>
  <c r="AN362" i="5"/>
  <c r="AN364" i="5"/>
  <c r="AN366" i="5"/>
  <c r="AN372" i="5"/>
  <c r="AN375" i="5"/>
  <c r="AN380" i="5"/>
  <c r="AN382" i="5"/>
  <c r="AN388" i="5"/>
  <c r="AN390" i="5"/>
  <c r="AN391" i="5"/>
  <c r="AN392" i="5"/>
  <c r="AN396" i="5"/>
  <c r="AN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P84" i="5" s="1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58" i="5"/>
  <c r="AL359" i="5"/>
  <c r="AL360" i="5"/>
  <c r="AL361" i="5"/>
  <c r="AL362" i="5"/>
  <c r="AL363" i="5"/>
  <c r="AL364" i="5"/>
  <c r="AL365" i="5"/>
  <c r="AL366" i="5"/>
  <c r="AL367" i="5"/>
  <c r="AL368" i="5"/>
  <c r="AL369" i="5"/>
  <c r="AL370" i="5"/>
  <c r="AL371" i="5"/>
  <c r="AL372" i="5"/>
  <c r="AL373" i="5"/>
  <c r="AL374" i="5"/>
  <c r="AL375" i="5"/>
  <c r="AL376" i="5"/>
  <c r="AL377" i="5"/>
  <c r="AL378" i="5"/>
  <c r="AL379" i="5"/>
  <c r="AL380" i="5"/>
  <c r="AL381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L394" i="5"/>
  <c r="AL395" i="5"/>
  <c r="AL396" i="5"/>
  <c r="AL397" i="5"/>
  <c r="AL398" i="5"/>
  <c r="AL399" i="5"/>
  <c r="AL400" i="5"/>
  <c r="AL401" i="5"/>
  <c r="AL402" i="5"/>
  <c r="AL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3" i="5"/>
  <c r="AU351" i="5" l="1"/>
  <c r="AW351" i="5" s="1"/>
  <c r="AU223" i="5"/>
  <c r="AW223" i="5" s="1"/>
  <c r="AP160" i="5"/>
  <c r="AU374" i="5"/>
  <c r="AW374" i="5" s="1"/>
  <c r="AU342" i="5"/>
  <c r="AW342" i="5" s="1"/>
  <c r="AU310" i="5"/>
  <c r="AW310" i="5" s="1"/>
  <c r="AU294" i="5"/>
  <c r="AW294" i="5" s="1"/>
  <c r="AU214" i="5"/>
  <c r="AW214" i="5" s="1"/>
  <c r="AU358" i="5"/>
  <c r="AW358" i="5" s="1"/>
  <c r="AU278" i="5"/>
  <c r="AW278" i="5" s="1"/>
  <c r="AU238" i="5"/>
  <c r="AW238" i="5" s="1"/>
  <c r="AU190" i="5"/>
  <c r="AW190" i="5" s="1"/>
  <c r="AU93" i="5"/>
  <c r="AW93" i="5" s="1"/>
  <c r="AU350" i="5"/>
  <c r="AW350" i="5" s="1"/>
  <c r="AU302" i="5"/>
  <c r="AW302" i="5" s="1"/>
  <c r="AU270" i="5"/>
  <c r="AW270" i="5" s="1"/>
  <c r="AU246" i="5"/>
  <c r="AW246" i="5" s="1"/>
  <c r="AU206" i="5"/>
  <c r="AW206" i="5" s="1"/>
  <c r="AP224" i="5"/>
  <c r="AU366" i="5"/>
  <c r="AW366" i="5" s="1"/>
  <c r="AU334" i="5"/>
  <c r="AW334" i="5" s="1"/>
  <c r="AU286" i="5"/>
  <c r="AW286" i="5" s="1"/>
  <c r="AU222" i="5"/>
  <c r="AW222" i="5" s="1"/>
  <c r="AU230" i="5"/>
  <c r="AW230" i="5" s="1"/>
  <c r="AP353" i="5"/>
  <c r="AN353" i="5"/>
  <c r="AP289" i="5"/>
  <c r="AN289" i="5"/>
  <c r="AU375" i="5"/>
  <c r="AW375" i="5" s="1"/>
  <c r="AU367" i="5"/>
  <c r="AW367" i="5" s="1"/>
  <c r="AU359" i="5"/>
  <c r="AW359" i="5" s="1"/>
  <c r="AU343" i="5"/>
  <c r="AW343" i="5" s="1"/>
  <c r="AU311" i="5"/>
  <c r="AW311" i="5" s="1"/>
  <c r="AU303" i="5"/>
  <c r="AW303" i="5" s="1"/>
  <c r="AU295" i="5"/>
  <c r="AW295" i="5" s="1"/>
  <c r="AU279" i="5"/>
  <c r="AW279" i="5" s="1"/>
  <c r="AU247" i="5"/>
  <c r="AW247" i="5" s="1"/>
  <c r="AU239" i="5"/>
  <c r="AW239" i="5" s="1"/>
  <c r="AU231" i="5"/>
  <c r="AW231" i="5" s="1"/>
  <c r="AU215" i="5"/>
  <c r="AW215" i="5" s="1"/>
  <c r="AU233" i="5"/>
  <c r="AW233" i="5" s="1"/>
  <c r="AP198" i="5"/>
  <c r="AK397" i="5"/>
  <c r="AV397" i="5" s="1"/>
  <c r="AK389" i="5"/>
  <c r="AV389" i="5" s="1"/>
  <c r="AK381" i="5"/>
  <c r="AV381" i="5" s="1"/>
  <c r="AS381" i="5" s="1"/>
  <c r="AT381" i="5" s="1"/>
  <c r="AK373" i="5"/>
  <c r="AV373" i="5" s="1"/>
  <c r="AK365" i="5"/>
  <c r="AV365" i="5" s="1"/>
  <c r="AK357" i="5"/>
  <c r="AV357" i="5" s="1"/>
  <c r="AS357" i="5" s="1"/>
  <c r="AT357" i="5" s="1"/>
  <c r="AU349" i="5"/>
  <c r="AW349" i="5" s="1"/>
  <c r="AK341" i="5"/>
  <c r="AV341" i="5" s="1"/>
  <c r="AK333" i="5"/>
  <c r="AV333" i="5" s="1"/>
  <c r="AU325" i="5"/>
  <c r="AW325" i="5" s="1"/>
  <c r="AK317" i="5"/>
  <c r="AV317" i="5" s="1"/>
  <c r="AK309" i="5"/>
  <c r="AV309" i="5" s="1"/>
  <c r="AU301" i="5"/>
  <c r="AW301" i="5" s="1"/>
  <c r="AK293" i="5"/>
  <c r="AV293" i="5" s="1"/>
  <c r="AS293" i="5" s="1"/>
  <c r="AT293" i="5" s="1"/>
  <c r="AK285" i="5"/>
  <c r="AV285" i="5" s="1"/>
  <c r="AU277" i="5"/>
  <c r="AW277" i="5" s="1"/>
  <c r="AK269" i="5"/>
  <c r="AV269" i="5" s="1"/>
  <c r="AK261" i="5"/>
  <c r="AV261" i="5" s="1"/>
  <c r="AK253" i="5"/>
  <c r="AV253" i="5" s="1"/>
  <c r="AS253" i="5" s="1"/>
  <c r="AT253" i="5" s="1"/>
  <c r="AK245" i="5"/>
  <c r="AV245" i="5" s="1"/>
  <c r="AK237" i="5"/>
  <c r="AV237" i="5" s="1"/>
  <c r="AK229" i="5"/>
  <c r="AV229" i="5" s="1"/>
  <c r="AS229" i="5" s="1"/>
  <c r="AT229" i="5" s="1"/>
  <c r="AK221" i="5"/>
  <c r="AV221" i="5" s="1"/>
  <c r="AU213" i="5"/>
  <c r="AW213" i="5" s="1"/>
  <c r="AK205" i="5"/>
  <c r="AV205" i="5" s="1"/>
  <c r="AK189" i="5"/>
  <c r="AV189" i="5" s="1"/>
  <c r="AU181" i="5"/>
  <c r="AW181" i="5" s="1"/>
  <c r="AK173" i="5"/>
  <c r="AV173" i="5" s="1"/>
  <c r="AK165" i="5"/>
  <c r="AV165" i="5" s="1"/>
  <c r="AK157" i="5"/>
  <c r="AV157" i="5" s="1"/>
  <c r="AS157" i="5" s="1"/>
  <c r="AT157" i="5" s="1"/>
  <c r="AK149" i="5"/>
  <c r="AV149" i="5" s="1"/>
  <c r="AK141" i="5"/>
  <c r="AV141" i="5" s="1"/>
  <c r="AK133" i="5"/>
  <c r="AV133" i="5" s="1"/>
  <c r="AS133" i="5" s="1"/>
  <c r="AT133" i="5" s="1"/>
  <c r="AK125" i="5"/>
  <c r="AV125" i="5" s="1"/>
  <c r="AK117" i="5"/>
  <c r="AV117" i="5" s="1"/>
  <c r="AS117" i="5" s="1"/>
  <c r="AT117" i="5" s="1"/>
  <c r="AK109" i="5"/>
  <c r="AV109" i="5" s="1"/>
  <c r="AK101" i="5"/>
  <c r="AV101" i="5" s="1"/>
  <c r="AS101" i="5" s="1"/>
  <c r="AT101" i="5" s="1"/>
  <c r="AK93" i="5"/>
  <c r="AV93" i="5" s="1"/>
  <c r="AS93" i="5" s="1"/>
  <c r="AT93" i="5" s="1"/>
  <c r="AK85" i="5"/>
  <c r="AV85" i="5" s="1"/>
  <c r="AS85" i="5" s="1"/>
  <c r="AT85" i="5" s="1"/>
  <c r="AK69" i="5"/>
  <c r="AV69" i="5" s="1"/>
  <c r="AU61" i="5"/>
  <c r="AW61" i="5" s="1"/>
  <c r="AK53" i="5"/>
  <c r="AV53" i="5" s="1"/>
  <c r="AK45" i="5"/>
  <c r="AV45" i="5" s="1"/>
  <c r="AS45" i="5" s="1"/>
  <c r="AT45" i="5" s="1"/>
  <c r="AK37" i="5"/>
  <c r="AV37" i="5" s="1"/>
  <c r="AK29" i="5"/>
  <c r="AV29" i="5" s="1"/>
  <c r="AK21" i="5"/>
  <c r="AV21" i="5" s="1"/>
  <c r="AS21" i="5" s="1"/>
  <c r="AT21" i="5" s="1"/>
  <c r="AK13" i="5"/>
  <c r="AV13" i="5" s="1"/>
  <c r="AU5" i="5"/>
  <c r="AW5" i="5" s="1"/>
  <c r="AU29" i="5"/>
  <c r="AW29" i="5" s="1"/>
  <c r="AP269" i="5"/>
  <c r="AP237" i="5"/>
  <c r="AU205" i="5"/>
  <c r="AW205" i="5" s="1"/>
  <c r="AN198" i="5"/>
  <c r="AU387" i="5"/>
  <c r="AW387" i="5" s="1"/>
  <c r="AU379" i="5"/>
  <c r="AW379" i="5" s="1"/>
  <c r="AU371" i="5"/>
  <c r="AW371" i="5" s="1"/>
  <c r="AU370" i="5"/>
  <c r="AW370" i="5" s="1"/>
  <c r="AU306" i="5"/>
  <c r="AW306" i="5" s="1"/>
  <c r="AU242" i="5"/>
  <c r="AW242" i="5" s="1"/>
  <c r="AU397" i="5"/>
  <c r="AW397" i="5" s="1"/>
  <c r="AK3" i="5"/>
  <c r="AV3" i="5" s="1"/>
  <c r="AU361" i="5"/>
  <c r="AW361" i="5" s="1"/>
  <c r="AU269" i="5"/>
  <c r="AW269" i="5" s="1"/>
  <c r="AP393" i="5"/>
  <c r="AN393" i="5"/>
  <c r="AP385" i="5"/>
  <c r="AN385" i="5"/>
  <c r="AN377" i="5"/>
  <c r="AP377" i="5"/>
  <c r="AP369" i="5"/>
  <c r="AN369" i="5"/>
  <c r="AR369" i="5" s="1"/>
  <c r="AP361" i="5"/>
  <c r="AN361" i="5"/>
  <c r="AP345" i="5"/>
  <c r="AN345" i="5"/>
  <c r="AR345" i="5" s="1"/>
  <c r="AP337" i="5"/>
  <c r="AN337" i="5"/>
  <c r="AP329" i="5"/>
  <c r="AN329" i="5"/>
  <c r="AR329" i="5" s="1"/>
  <c r="AP321" i="5"/>
  <c r="AN321" i="5"/>
  <c r="AP313" i="5"/>
  <c r="AN313" i="5"/>
  <c r="AR313" i="5" s="1"/>
  <c r="AP305" i="5"/>
  <c r="AN305" i="5"/>
  <c r="AP297" i="5"/>
  <c r="AN297" i="5"/>
  <c r="AR297" i="5" s="1"/>
  <c r="AP281" i="5"/>
  <c r="AN281" i="5"/>
  <c r="AP273" i="5"/>
  <c r="AN273" i="5"/>
  <c r="AR273" i="5" s="1"/>
  <c r="AP265" i="5"/>
  <c r="AN265" i="5"/>
  <c r="AP257" i="5"/>
  <c r="AN257" i="5"/>
  <c r="AP249" i="5"/>
  <c r="AN249" i="5"/>
  <c r="AP241" i="5"/>
  <c r="AN241" i="5"/>
  <c r="AR241" i="5" s="1"/>
  <c r="AP233" i="5"/>
  <c r="AN233" i="5"/>
  <c r="AP169" i="5"/>
  <c r="AN169" i="5"/>
  <c r="AR169" i="5" s="1"/>
  <c r="AK395" i="5"/>
  <c r="AV395" i="5" s="1"/>
  <c r="AS395" i="5" s="1"/>
  <c r="AT395" i="5" s="1"/>
  <c r="AK347" i="5"/>
  <c r="AV347" i="5" s="1"/>
  <c r="AS347" i="5" s="1"/>
  <c r="AT347" i="5" s="1"/>
  <c r="AK307" i="5"/>
  <c r="AV307" i="5" s="1"/>
  <c r="AS307" i="5" s="1"/>
  <c r="AT307" i="5" s="1"/>
  <c r="AK259" i="5"/>
  <c r="AV259" i="5" s="1"/>
  <c r="AS259" i="5" s="1"/>
  <c r="AT259" i="5" s="1"/>
  <c r="AK211" i="5"/>
  <c r="AV211" i="5" s="1"/>
  <c r="AS211" i="5" s="1"/>
  <c r="AT211" i="5" s="1"/>
  <c r="AK187" i="5"/>
  <c r="AV187" i="5" s="1"/>
  <c r="AS187" i="5" s="1"/>
  <c r="AT187" i="5" s="1"/>
  <c r="AK155" i="5"/>
  <c r="AV155" i="5" s="1"/>
  <c r="AS155" i="5" s="1"/>
  <c r="AT155" i="5" s="1"/>
  <c r="AK123" i="5"/>
  <c r="AV123" i="5" s="1"/>
  <c r="AS123" i="5" s="1"/>
  <c r="AT123" i="5" s="1"/>
  <c r="AK75" i="5"/>
  <c r="AV75" i="5" s="1"/>
  <c r="AS75" i="5" s="1"/>
  <c r="AT75" i="5" s="1"/>
  <c r="AK43" i="5"/>
  <c r="AV43" i="5" s="1"/>
  <c r="AS43" i="5" s="1"/>
  <c r="AT43" i="5" s="1"/>
  <c r="AP261" i="5"/>
  <c r="AS397" i="5"/>
  <c r="AT397" i="5" s="1"/>
  <c r="AS365" i="5"/>
  <c r="AT365" i="5" s="1"/>
  <c r="AS333" i="5"/>
  <c r="AT333" i="5" s="1"/>
  <c r="AS245" i="5"/>
  <c r="AT245" i="5" s="1"/>
  <c r="AK396" i="5"/>
  <c r="AV396" i="5" s="1"/>
  <c r="AS396" i="5" s="1"/>
  <c r="AT396" i="5" s="1"/>
  <c r="AK388" i="5"/>
  <c r="AV388" i="5" s="1"/>
  <c r="AS388" i="5" s="1"/>
  <c r="AT388" i="5" s="1"/>
  <c r="AK380" i="5"/>
  <c r="AV380" i="5" s="1"/>
  <c r="AS380" i="5" s="1"/>
  <c r="AT380" i="5" s="1"/>
  <c r="AK372" i="5"/>
  <c r="AV372" i="5" s="1"/>
  <c r="AS372" i="5" s="1"/>
  <c r="AT372" i="5" s="1"/>
  <c r="AK364" i="5"/>
  <c r="AV364" i="5" s="1"/>
  <c r="AS364" i="5" s="1"/>
  <c r="AT364" i="5" s="1"/>
  <c r="AK356" i="5"/>
  <c r="AV356" i="5" s="1"/>
  <c r="AS356" i="5" s="1"/>
  <c r="AT356" i="5" s="1"/>
  <c r="AK348" i="5"/>
  <c r="AV348" i="5" s="1"/>
  <c r="AS348" i="5" s="1"/>
  <c r="AT348" i="5" s="1"/>
  <c r="AK340" i="5"/>
  <c r="AV340" i="5" s="1"/>
  <c r="AS340" i="5" s="1"/>
  <c r="AT340" i="5" s="1"/>
  <c r="AK332" i="5"/>
  <c r="AV332" i="5" s="1"/>
  <c r="AS332" i="5" s="1"/>
  <c r="AT332" i="5" s="1"/>
  <c r="AK324" i="5"/>
  <c r="AV324" i="5" s="1"/>
  <c r="AS324" i="5" s="1"/>
  <c r="AT324" i="5" s="1"/>
  <c r="AK316" i="5"/>
  <c r="AV316" i="5" s="1"/>
  <c r="AS316" i="5" s="1"/>
  <c r="AT316" i="5" s="1"/>
  <c r="AK308" i="5"/>
  <c r="AV308" i="5" s="1"/>
  <c r="AS308" i="5" s="1"/>
  <c r="AT308" i="5" s="1"/>
  <c r="AK300" i="5"/>
  <c r="AV300" i="5" s="1"/>
  <c r="AS300" i="5" s="1"/>
  <c r="AT300" i="5" s="1"/>
  <c r="AK292" i="5"/>
  <c r="AV292" i="5" s="1"/>
  <c r="AS292" i="5" s="1"/>
  <c r="AT292" i="5" s="1"/>
  <c r="AK284" i="5"/>
  <c r="AV284" i="5" s="1"/>
  <c r="AS284" i="5" s="1"/>
  <c r="AT284" i="5" s="1"/>
  <c r="AK276" i="5"/>
  <c r="AV276" i="5" s="1"/>
  <c r="AS276" i="5" s="1"/>
  <c r="AT276" i="5" s="1"/>
  <c r="AK268" i="5"/>
  <c r="AV268" i="5" s="1"/>
  <c r="AS268" i="5" s="1"/>
  <c r="AT268" i="5" s="1"/>
  <c r="AK260" i="5"/>
  <c r="AV260" i="5" s="1"/>
  <c r="AS260" i="5" s="1"/>
  <c r="AT260" i="5" s="1"/>
  <c r="AK252" i="5"/>
  <c r="AV252" i="5" s="1"/>
  <c r="AS252" i="5" s="1"/>
  <c r="AT252" i="5" s="1"/>
  <c r="AK244" i="5"/>
  <c r="AV244" i="5" s="1"/>
  <c r="AS244" i="5" s="1"/>
  <c r="AT244" i="5" s="1"/>
  <c r="AK236" i="5"/>
  <c r="AV236" i="5" s="1"/>
  <c r="AS236" i="5" s="1"/>
  <c r="AT236" i="5" s="1"/>
  <c r="AK228" i="5"/>
  <c r="AV228" i="5" s="1"/>
  <c r="AS228" i="5" s="1"/>
  <c r="AT228" i="5" s="1"/>
  <c r="AK220" i="5"/>
  <c r="AV220" i="5"/>
  <c r="AS220" i="5" s="1"/>
  <c r="AT220" i="5" s="1"/>
  <c r="AK212" i="5"/>
  <c r="AV212" i="5" s="1"/>
  <c r="AS212" i="5" s="1"/>
  <c r="AT212" i="5" s="1"/>
  <c r="AK204" i="5"/>
  <c r="AV204" i="5" s="1"/>
  <c r="AS204" i="5" s="1"/>
  <c r="AT204" i="5" s="1"/>
  <c r="AK196" i="5"/>
  <c r="AV196" i="5" s="1"/>
  <c r="AS196" i="5" s="1"/>
  <c r="AT196" i="5" s="1"/>
  <c r="AK188" i="5"/>
  <c r="AV188" i="5"/>
  <c r="AS188" i="5" s="1"/>
  <c r="AT188" i="5" s="1"/>
  <c r="AK180" i="5"/>
  <c r="AV180" i="5" s="1"/>
  <c r="AS180" i="5" s="1"/>
  <c r="AT180" i="5" s="1"/>
  <c r="AK172" i="5"/>
  <c r="AV172" i="5" s="1"/>
  <c r="AS172" i="5" s="1"/>
  <c r="AT172" i="5" s="1"/>
  <c r="AK164" i="5"/>
  <c r="AV164" i="5" s="1"/>
  <c r="AS164" i="5" s="1"/>
  <c r="AT164" i="5" s="1"/>
  <c r="AK156" i="5"/>
  <c r="AV156" i="5" s="1"/>
  <c r="AS156" i="5" s="1"/>
  <c r="AT156" i="5" s="1"/>
  <c r="AK148" i="5"/>
  <c r="AV148" i="5" s="1"/>
  <c r="AS148" i="5" s="1"/>
  <c r="AT148" i="5" s="1"/>
  <c r="AK140" i="5"/>
  <c r="AV140" i="5" s="1"/>
  <c r="AS140" i="5" s="1"/>
  <c r="AT140" i="5" s="1"/>
  <c r="AK132" i="5"/>
  <c r="AV132" i="5" s="1"/>
  <c r="AS132" i="5" s="1"/>
  <c r="AT132" i="5" s="1"/>
  <c r="AU132" i="5"/>
  <c r="AW132" i="5" s="1"/>
  <c r="AK124" i="5"/>
  <c r="AV124" i="5" s="1"/>
  <c r="AS124" i="5" s="1"/>
  <c r="AT124" i="5" s="1"/>
  <c r="AU124" i="5"/>
  <c r="AW124" i="5" s="1"/>
  <c r="AK116" i="5"/>
  <c r="AV116" i="5" s="1"/>
  <c r="AS116" i="5" s="1"/>
  <c r="AT116" i="5" s="1"/>
  <c r="AU116" i="5"/>
  <c r="AW116" i="5" s="1"/>
  <c r="AK108" i="5"/>
  <c r="AV108" i="5"/>
  <c r="AS108" i="5" s="1"/>
  <c r="AT108" i="5" s="1"/>
  <c r="AU108" i="5"/>
  <c r="AW108" i="5" s="1"/>
  <c r="AK100" i="5"/>
  <c r="AV100" i="5" s="1"/>
  <c r="AS100" i="5" s="1"/>
  <c r="AT100" i="5" s="1"/>
  <c r="AU100" i="5"/>
  <c r="AW100" i="5" s="1"/>
  <c r="AK92" i="5"/>
  <c r="AV92" i="5" s="1"/>
  <c r="AS92" i="5" s="1"/>
  <c r="AT92" i="5" s="1"/>
  <c r="AU92" i="5"/>
  <c r="AW92" i="5" s="1"/>
  <c r="AK84" i="5"/>
  <c r="AV84" i="5" s="1"/>
  <c r="AS84" i="5" s="1"/>
  <c r="AT84" i="5" s="1"/>
  <c r="AU84" i="5"/>
  <c r="AW84" i="5" s="1"/>
  <c r="AK76" i="5"/>
  <c r="AV76" i="5"/>
  <c r="AS76" i="5" s="1"/>
  <c r="AT76" i="5" s="1"/>
  <c r="AU76" i="5"/>
  <c r="AW76" i="5" s="1"/>
  <c r="AK68" i="5"/>
  <c r="AV68" i="5" s="1"/>
  <c r="AS68" i="5" s="1"/>
  <c r="AT68" i="5" s="1"/>
  <c r="AU68" i="5"/>
  <c r="AW68" i="5" s="1"/>
  <c r="AK60" i="5"/>
  <c r="AV60" i="5" s="1"/>
  <c r="AS60" i="5" s="1"/>
  <c r="AT60" i="5" s="1"/>
  <c r="AU60" i="5"/>
  <c r="AW60" i="5" s="1"/>
  <c r="AK52" i="5"/>
  <c r="AV52" i="5" s="1"/>
  <c r="AS52" i="5" s="1"/>
  <c r="AT52" i="5" s="1"/>
  <c r="AU52" i="5"/>
  <c r="AW52" i="5" s="1"/>
  <c r="AK44" i="5"/>
  <c r="AV44" i="5" s="1"/>
  <c r="AS44" i="5" s="1"/>
  <c r="AT44" i="5" s="1"/>
  <c r="AU44" i="5"/>
  <c r="AW44" i="5" s="1"/>
  <c r="AK36" i="5"/>
  <c r="AV36" i="5" s="1"/>
  <c r="AS36" i="5" s="1"/>
  <c r="AT36" i="5" s="1"/>
  <c r="AU36" i="5"/>
  <c r="AW36" i="5" s="1"/>
  <c r="AK28" i="5"/>
  <c r="AV28" i="5"/>
  <c r="AS28" i="5" s="1"/>
  <c r="AT28" i="5" s="1"/>
  <c r="AU28" i="5"/>
  <c r="AW28" i="5" s="1"/>
  <c r="AK20" i="5"/>
  <c r="AV20" i="5" s="1"/>
  <c r="AS20" i="5" s="1"/>
  <c r="AT20" i="5" s="1"/>
  <c r="AU20" i="5"/>
  <c r="AW20" i="5" s="1"/>
  <c r="AK12" i="5"/>
  <c r="AV12" i="5" s="1"/>
  <c r="AS12" i="5" s="1"/>
  <c r="AT12" i="5" s="1"/>
  <c r="AU12" i="5"/>
  <c r="AW12" i="5" s="1"/>
  <c r="AK4" i="5"/>
  <c r="AV4" i="5" s="1"/>
  <c r="AS4" i="5" s="1"/>
  <c r="AT4" i="5" s="1"/>
  <c r="AU4" i="5"/>
  <c r="AW4" i="5" s="1"/>
  <c r="AU389" i="5"/>
  <c r="AW389" i="5" s="1"/>
  <c r="AU380" i="5"/>
  <c r="AW380" i="5" s="1"/>
  <c r="AU316" i="5"/>
  <c r="AW316" i="5" s="1"/>
  <c r="AU307" i="5"/>
  <c r="AW307" i="5" s="1"/>
  <c r="AU261" i="5"/>
  <c r="AW261" i="5" s="1"/>
  <c r="AU252" i="5"/>
  <c r="AW252" i="5" s="1"/>
  <c r="AU196" i="5"/>
  <c r="AW196" i="5" s="1"/>
  <c r="AU155" i="5"/>
  <c r="AW155" i="5" s="1"/>
  <c r="AU117" i="5"/>
  <c r="AW117" i="5" s="1"/>
  <c r="AU75" i="5"/>
  <c r="AW75" i="5" s="1"/>
  <c r="AU53" i="5"/>
  <c r="AW53" i="5" s="1"/>
  <c r="AP390" i="5"/>
  <c r="AP382" i="5"/>
  <c r="AP374" i="5"/>
  <c r="AP366" i="5"/>
  <c r="AP358" i="5"/>
  <c r="AP350" i="5"/>
  <c r="AP342" i="5"/>
  <c r="AP334" i="5"/>
  <c r="AP326" i="5"/>
  <c r="AP318" i="5"/>
  <c r="AP310" i="5"/>
  <c r="AP302" i="5"/>
  <c r="AP294" i="5"/>
  <c r="AP286" i="5"/>
  <c r="AP278" i="5"/>
  <c r="AP270" i="5"/>
  <c r="AP262" i="5"/>
  <c r="AP254" i="5"/>
  <c r="AP246" i="5"/>
  <c r="AP238" i="5"/>
  <c r="AP230" i="5"/>
  <c r="AP222" i="5"/>
  <c r="AP214" i="5"/>
  <c r="AP190" i="5"/>
  <c r="AP182" i="5"/>
  <c r="AP174" i="5"/>
  <c r="AP166" i="5"/>
  <c r="AP158" i="5"/>
  <c r="AP150" i="5"/>
  <c r="AP142" i="5"/>
  <c r="AP134" i="5"/>
  <c r="AP126" i="5"/>
  <c r="AP118" i="5"/>
  <c r="AP110" i="5"/>
  <c r="AP102" i="5"/>
  <c r="AP94" i="5"/>
  <c r="AP86" i="5"/>
  <c r="AK339" i="5"/>
  <c r="AV339" i="5" s="1"/>
  <c r="AS339" i="5" s="1"/>
  <c r="AT339" i="5" s="1"/>
  <c r="AK275" i="5"/>
  <c r="AV275" i="5" s="1"/>
  <c r="AS275" i="5" s="1"/>
  <c r="AT275" i="5" s="1"/>
  <c r="AK203" i="5"/>
  <c r="AV203" i="5" s="1"/>
  <c r="AS203" i="5" s="1"/>
  <c r="AT203" i="5" s="1"/>
  <c r="AK147" i="5"/>
  <c r="AV147" i="5"/>
  <c r="AS147" i="5" s="1"/>
  <c r="AV83" i="5"/>
  <c r="AS83" i="5" s="1"/>
  <c r="AT83" i="5" s="1"/>
  <c r="AK83" i="5"/>
  <c r="AK27" i="5"/>
  <c r="AV27" i="5" s="1"/>
  <c r="AS27" i="5" s="1"/>
  <c r="AT27" i="5" s="1"/>
  <c r="AP389" i="5"/>
  <c r="AP357" i="5"/>
  <c r="AP325" i="5"/>
  <c r="AP301" i="5"/>
  <c r="AP229" i="5"/>
  <c r="AP221" i="5"/>
  <c r="AP181" i="5"/>
  <c r="AP165" i="5"/>
  <c r="AP141" i="5"/>
  <c r="AP125" i="5"/>
  <c r="AP109" i="5"/>
  <c r="AP93" i="5"/>
  <c r="AP61" i="5"/>
  <c r="AP53" i="5"/>
  <c r="AP37" i="5"/>
  <c r="AP29" i="5"/>
  <c r="AP13" i="5"/>
  <c r="AN269" i="5"/>
  <c r="AN141" i="5"/>
  <c r="AN53" i="5"/>
  <c r="AV402" i="5"/>
  <c r="AS402" i="5" s="1"/>
  <c r="AT402" i="5" s="1"/>
  <c r="AK402" i="5"/>
  <c r="AU402" i="5"/>
  <c r="AW402" i="5" s="1"/>
  <c r="AK394" i="5"/>
  <c r="AV394" i="5" s="1"/>
  <c r="AS394" i="5" s="1"/>
  <c r="AT394" i="5" s="1"/>
  <c r="AK386" i="5"/>
  <c r="AV386" i="5" s="1"/>
  <c r="AS386" i="5" s="1"/>
  <c r="AT386" i="5" s="1"/>
  <c r="AK378" i="5"/>
  <c r="AV378" i="5" s="1"/>
  <c r="AS378" i="5" s="1"/>
  <c r="AT378" i="5" s="1"/>
  <c r="AK370" i="5"/>
  <c r="AV370" i="5" s="1"/>
  <c r="AS370" i="5" s="1"/>
  <c r="AT370" i="5" s="1"/>
  <c r="AK362" i="5"/>
  <c r="AV362" i="5" s="1"/>
  <c r="AS362" i="5" s="1"/>
  <c r="AT362" i="5" s="1"/>
  <c r="AK354" i="5"/>
  <c r="AV354" i="5" s="1"/>
  <c r="AS354" i="5" s="1"/>
  <c r="AT354" i="5" s="1"/>
  <c r="AK346" i="5"/>
  <c r="AV346" i="5" s="1"/>
  <c r="AS346" i="5" s="1"/>
  <c r="AT346" i="5" s="1"/>
  <c r="AV338" i="5"/>
  <c r="AS338" i="5" s="1"/>
  <c r="AT338" i="5" s="1"/>
  <c r="AK338" i="5"/>
  <c r="AK330" i="5"/>
  <c r="AV330" i="5" s="1"/>
  <c r="AS330" i="5" s="1"/>
  <c r="AT330" i="5" s="1"/>
  <c r="AV322" i="5"/>
  <c r="AS322" i="5" s="1"/>
  <c r="AT322" i="5" s="1"/>
  <c r="AK322" i="5"/>
  <c r="AK314" i="5"/>
  <c r="AV314" i="5" s="1"/>
  <c r="AS314" i="5" s="1"/>
  <c r="AT314" i="5" s="1"/>
  <c r="AK306" i="5"/>
  <c r="AV306" i="5" s="1"/>
  <c r="AS306" i="5" s="1"/>
  <c r="AT306" i="5" s="1"/>
  <c r="AK298" i="5"/>
  <c r="AV298" i="5" s="1"/>
  <c r="AS298" i="5" s="1"/>
  <c r="AT298" i="5" s="1"/>
  <c r="AK290" i="5"/>
  <c r="AV290" i="5" s="1"/>
  <c r="AS290" i="5" s="1"/>
  <c r="AT290" i="5" s="1"/>
  <c r="AK282" i="5"/>
  <c r="AV282" i="5" s="1"/>
  <c r="AS282" i="5" s="1"/>
  <c r="AT282" i="5" s="1"/>
  <c r="AK274" i="5"/>
  <c r="AV274" i="5" s="1"/>
  <c r="AS274" i="5" s="1"/>
  <c r="AT274" i="5" s="1"/>
  <c r="AK266" i="5"/>
  <c r="AV266" i="5" s="1"/>
  <c r="AS266" i="5" s="1"/>
  <c r="AT266" i="5" s="1"/>
  <c r="AK258" i="5"/>
  <c r="AV258" i="5" s="1"/>
  <c r="AS258" i="5" s="1"/>
  <c r="AT258" i="5" s="1"/>
  <c r="AK250" i="5"/>
  <c r="AV250" i="5" s="1"/>
  <c r="AS250" i="5" s="1"/>
  <c r="AT250" i="5" s="1"/>
  <c r="AK242" i="5"/>
  <c r="AV242" i="5" s="1"/>
  <c r="AS242" i="5" s="1"/>
  <c r="AT242" i="5" s="1"/>
  <c r="AK234" i="5"/>
  <c r="AV234" i="5" s="1"/>
  <c r="AS234" i="5" s="1"/>
  <c r="AT234" i="5" s="1"/>
  <c r="AK226" i="5"/>
  <c r="AV226" i="5" s="1"/>
  <c r="AS226" i="5" s="1"/>
  <c r="AT226" i="5" s="1"/>
  <c r="AK218" i="5"/>
  <c r="AV218" i="5" s="1"/>
  <c r="AS218" i="5" s="1"/>
  <c r="AT218" i="5" s="1"/>
  <c r="AK210" i="5"/>
  <c r="AV210" i="5" s="1"/>
  <c r="AS210" i="5" s="1"/>
  <c r="AT210" i="5" s="1"/>
  <c r="AK202" i="5"/>
  <c r="AV202" i="5" s="1"/>
  <c r="AS202" i="5" s="1"/>
  <c r="AT202" i="5" s="1"/>
  <c r="AK194" i="5"/>
  <c r="AV194" i="5" s="1"/>
  <c r="AS194" i="5" s="1"/>
  <c r="AT194" i="5" s="1"/>
  <c r="AK186" i="5"/>
  <c r="AV186" i="5" s="1"/>
  <c r="AS186" i="5" s="1"/>
  <c r="AT186" i="5" s="1"/>
  <c r="AV178" i="5"/>
  <c r="AS178" i="5" s="1"/>
  <c r="AT178" i="5" s="1"/>
  <c r="AK178" i="5"/>
  <c r="AU178" i="5"/>
  <c r="AW178" i="5" s="1"/>
  <c r="AK170" i="5"/>
  <c r="AV170" i="5" s="1"/>
  <c r="AS170" i="5" s="1"/>
  <c r="AT170" i="5" s="1"/>
  <c r="AU170" i="5"/>
  <c r="AW170" i="5" s="1"/>
  <c r="AK162" i="5"/>
  <c r="AV162" i="5" s="1"/>
  <c r="AS162" i="5" s="1"/>
  <c r="AT162" i="5" s="1"/>
  <c r="AU162" i="5"/>
  <c r="AW162" i="5" s="1"/>
  <c r="AK154" i="5"/>
  <c r="AV154" i="5" s="1"/>
  <c r="AS154" i="5" s="1"/>
  <c r="AT154" i="5" s="1"/>
  <c r="AU154" i="5"/>
  <c r="AW154" i="5" s="1"/>
  <c r="AK146" i="5"/>
  <c r="AV146" i="5" s="1"/>
  <c r="AS146" i="5" s="1"/>
  <c r="AT146" i="5" s="1"/>
  <c r="AU146" i="5"/>
  <c r="AW146" i="5" s="1"/>
  <c r="AV138" i="5"/>
  <c r="AS138" i="5" s="1"/>
  <c r="AT138" i="5" s="1"/>
  <c r="AK138" i="5"/>
  <c r="AU138" i="5"/>
  <c r="AW138" i="5" s="1"/>
  <c r="AV130" i="5"/>
  <c r="AS130" i="5" s="1"/>
  <c r="AT130" i="5" s="1"/>
  <c r="AK130" i="5"/>
  <c r="AU130" i="5"/>
  <c r="AW130" i="5" s="1"/>
  <c r="AK122" i="5"/>
  <c r="AV122" i="5"/>
  <c r="AS122" i="5" s="1"/>
  <c r="AT122" i="5" s="1"/>
  <c r="AU122" i="5"/>
  <c r="AW122" i="5" s="1"/>
  <c r="AK114" i="5"/>
  <c r="AV114" i="5" s="1"/>
  <c r="AS114" i="5" s="1"/>
  <c r="AT114" i="5" s="1"/>
  <c r="AU114" i="5"/>
  <c r="AW114" i="5" s="1"/>
  <c r="AK106" i="5"/>
  <c r="AV106" i="5" s="1"/>
  <c r="AS106" i="5" s="1"/>
  <c r="AT106" i="5" s="1"/>
  <c r="AU106" i="5"/>
  <c r="AW106" i="5" s="1"/>
  <c r="AK98" i="5"/>
  <c r="AV98" i="5" s="1"/>
  <c r="AS98" i="5" s="1"/>
  <c r="AT98" i="5" s="1"/>
  <c r="AU98" i="5"/>
  <c r="AW98" i="5" s="1"/>
  <c r="AK90" i="5"/>
  <c r="AV90" i="5" s="1"/>
  <c r="AS90" i="5" s="1"/>
  <c r="AT90" i="5" s="1"/>
  <c r="AU90" i="5"/>
  <c r="AW90" i="5" s="1"/>
  <c r="AK82" i="5"/>
  <c r="AV82" i="5" s="1"/>
  <c r="AS82" i="5" s="1"/>
  <c r="AT82" i="5" s="1"/>
  <c r="AU82" i="5"/>
  <c r="AW82" i="5" s="1"/>
  <c r="AK74" i="5"/>
  <c r="AV74" i="5" s="1"/>
  <c r="AS74" i="5" s="1"/>
  <c r="AT74" i="5" s="1"/>
  <c r="AU74" i="5"/>
  <c r="AW74" i="5" s="1"/>
  <c r="AK66" i="5"/>
  <c r="AV66" i="5" s="1"/>
  <c r="AS66" i="5" s="1"/>
  <c r="AT66" i="5" s="1"/>
  <c r="AU66" i="5"/>
  <c r="AW66" i="5" s="1"/>
  <c r="AK58" i="5"/>
  <c r="AV58" i="5" s="1"/>
  <c r="AS58" i="5" s="1"/>
  <c r="AT58" i="5" s="1"/>
  <c r="AU58" i="5"/>
  <c r="AW58" i="5" s="1"/>
  <c r="AK50" i="5"/>
  <c r="AV50" i="5" s="1"/>
  <c r="AS50" i="5" s="1"/>
  <c r="AT50" i="5" s="1"/>
  <c r="AU50" i="5"/>
  <c r="AW50" i="5" s="1"/>
  <c r="AK42" i="5"/>
  <c r="AV42" i="5" s="1"/>
  <c r="AS42" i="5" s="1"/>
  <c r="AT42" i="5" s="1"/>
  <c r="AU42" i="5"/>
  <c r="AW42" i="5" s="1"/>
  <c r="AK34" i="5"/>
  <c r="AV34" i="5" s="1"/>
  <c r="AS34" i="5" s="1"/>
  <c r="AT34" i="5" s="1"/>
  <c r="AU34" i="5"/>
  <c r="AW34" i="5" s="1"/>
  <c r="AK26" i="5"/>
  <c r="AV26" i="5" s="1"/>
  <c r="AS26" i="5" s="1"/>
  <c r="AT26" i="5" s="1"/>
  <c r="AU26" i="5"/>
  <c r="AW26" i="5" s="1"/>
  <c r="AK18" i="5"/>
  <c r="AV18" i="5" s="1"/>
  <c r="AS18" i="5" s="1"/>
  <c r="AT18" i="5" s="1"/>
  <c r="AU18" i="5"/>
  <c r="AW18" i="5" s="1"/>
  <c r="AK10" i="5"/>
  <c r="AV10" i="5" s="1"/>
  <c r="AS10" i="5" s="1"/>
  <c r="AT10" i="5" s="1"/>
  <c r="AU10" i="5"/>
  <c r="AW10" i="5" s="1"/>
  <c r="AU396" i="5"/>
  <c r="AW396" i="5" s="1"/>
  <c r="AU378" i="5"/>
  <c r="AW378" i="5" s="1"/>
  <c r="AU341" i="5"/>
  <c r="AW341" i="5" s="1"/>
  <c r="AU332" i="5"/>
  <c r="AW332" i="5" s="1"/>
  <c r="AU314" i="5"/>
  <c r="AW314" i="5" s="1"/>
  <c r="AU268" i="5"/>
  <c r="AW268" i="5" s="1"/>
  <c r="AU259" i="5"/>
  <c r="AW259" i="5" s="1"/>
  <c r="AU250" i="5"/>
  <c r="AW250" i="5" s="1"/>
  <c r="AU204" i="5"/>
  <c r="AW204" i="5" s="1"/>
  <c r="AU194" i="5"/>
  <c r="AW194" i="5" s="1"/>
  <c r="AU165" i="5"/>
  <c r="AW165" i="5" s="1"/>
  <c r="AU149" i="5"/>
  <c r="AW149" i="5" s="1"/>
  <c r="AU133" i="5"/>
  <c r="AW133" i="5" s="1"/>
  <c r="AU69" i="5"/>
  <c r="AW69" i="5" s="1"/>
  <c r="AU27" i="5"/>
  <c r="AW27" i="5" s="1"/>
  <c r="AP396" i="5"/>
  <c r="AP388" i="5"/>
  <c r="AP380" i="5"/>
  <c r="AP372" i="5"/>
  <c r="AP364" i="5"/>
  <c r="AP356" i="5"/>
  <c r="AP348" i="5"/>
  <c r="AP340" i="5"/>
  <c r="AP332" i="5"/>
  <c r="AP324" i="5"/>
  <c r="AP316" i="5"/>
  <c r="AP308" i="5"/>
  <c r="AP300" i="5"/>
  <c r="AP292" i="5"/>
  <c r="AP284" i="5"/>
  <c r="AP276" i="5"/>
  <c r="AP268" i="5"/>
  <c r="AP260" i="5"/>
  <c r="AP252" i="5"/>
  <c r="AP244" i="5"/>
  <c r="AP236" i="5"/>
  <c r="AP228" i="5"/>
  <c r="AP220" i="5"/>
  <c r="AP212" i="5"/>
  <c r="AP204" i="5"/>
  <c r="AP196" i="5"/>
  <c r="AP180" i="5"/>
  <c r="AP172" i="5"/>
  <c r="AP164" i="5"/>
  <c r="AP124" i="5"/>
  <c r="AP76" i="5"/>
  <c r="AP60" i="5"/>
  <c r="AK371" i="5"/>
  <c r="AV371" i="5" s="1"/>
  <c r="AS371" i="5" s="1"/>
  <c r="AT371" i="5" s="1"/>
  <c r="AK243" i="5"/>
  <c r="AV243" i="5" s="1"/>
  <c r="AS243" i="5" s="1"/>
  <c r="AT243" i="5" s="1"/>
  <c r="AK99" i="5"/>
  <c r="AV99" i="5" s="1"/>
  <c r="AS99" i="5" s="1"/>
  <c r="AT99" i="5" s="1"/>
  <c r="AP349" i="5"/>
  <c r="AP157" i="5"/>
  <c r="AR3" i="5"/>
  <c r="AN389" i="5"/>
  <c r="AN109" i="5"/>
  <c r="AR109" i="5" s="1"/>
  <c r="AN61" i="5"/>
  <c r="AR61" i="5" s="1"/>
  <c r="AK401" i="5"/>
  <c r="AV401" i="5" s="1"/>
  <c r="AS401" i="5" s="1"/>
  <c r="AT401" i="5" s="1"/>
  <c r="AU401" i="5"/>
  <c r="AW401" i="5" s="1"/>
  <c r="AK393" i="5"/>
  <c r="AV393" i="5" s="1"/>
  <c r="AS393" i="5" s="1"/>
  <c r="AT393" i="5" s="1"/>
  <c r="AK385" i="5"/>
  <c r="AV385" i="5" s="1"/>
  <c r="AS385" i="5" s="1"/>
  <c r="AT385" i="5" s="1"/>
  <c r="AK377" i="5"/>
  <c r="AV377" i="5" s="1"/>
  <c r="AS377" i="5" s="1"/>
  <c r="AT377" i="5" s="1"/>
  <c r="AK369" i="5"/>
  <c r="AV369" i="5" s="1"/>
  <c r="AS369" i="5" s="1"/>
  <c r="AT369" i="5" s="1"/>
  <c r="AS361" i="5"/>
  <c r="AT361" i="5" s="1"/>
  <c r="AK353" i="5"/>
  <c r="AV353" i="5" s="1"/>
  <c r="AS353" i="5" s="1"/>
  <c r="AT353" i="5" s="1"/>
  <c r="AK345" i="5"/>
  <c r="AV345" i="5" s="1"/>
  <c r="AS345" i="5" s="1"/>
  <c r="AT345" i="5" s="1"/>
  <c r="AK337" i="5"/>
  <c r="AV337" i="5"/>
  <c r="AS337" i="5" s="1"/>
  <c r="AT337" i="5" s="1"/>
  <c r="AK329" i="5"/>
  <c r="AV329" i="5" s="1"/>
  <c r="AS329" i="5" s="1"/>
  <c r="AT329" i="5" s="1"/>
  <c r="AS321" i="5"/>
  <c r="AT321" i="5" s="1"/>
  <c r="AK313" i="5"/>
  <c r="AV313" i="5" s="1"/>
  <c r="AS313" i="5" s="1"/>
  <c r="AT313" i="5" s="1"/>
  <c r="AK305" i="5"/>
  <c r="AV305" i="5" s="1"/>
  <c r="AS305" i="5" s="1"/>
  <c r="AT305" i="5" s="1"/>
  <c r="AK297" i="5"/>
  <c r="AV297" i="5"/>
  <c r="AS297" i="5" s="1"/>
  <c r="AT297" i="5" s="1"/>
  <c r="AK289" i="5"/>
  <c r="AV289" i="5" s="1"/>
  <c r="AS289" i="5" s="1"/>
  <c r="AT289" i="5" s="1"/>
  <c r="AK281" i="5"/>
  <c r="AV281" i="5" s="1"/>
  <c r="AS281" i="5" s="1"/>
  <c r="AT281" i="5" s="1"/>
  <c r="AS273" i="5"/>
  <c r="AT273" i="5" s="1"/>
  <c r="AK265" i="5"/>
  <c r="AV265" i="5" s="1"/>
  <c r="AS265" i="5" s="1"/>
  <c r="AT265" i="5" s="1"/>
  <c r="AK257" i="5"/>
  <c r="AV257" i="5" s="1"/>
  <c r="AS257" i="5" s="1"/>
  <c r="AT257" i="5" s="1"/>
  <c r="AK249" i="5"/>
  <c r="AV249" i="5" s="1"/>
  <c r="AS249" i="5" s="1"/>
  <c r="AT249" i="5" s="1"/>
  <c r="AK241" i="5"/>
  <c r="AV241" i="5"/>
  <c r="AS241" i="5" s="1"/>
  <c r="AT241" i="5" s="1"/>
  <c r="AS233" i="5"/>
  <c r="AT233" i="5" s="1"/>
  <c r="AK225" i="5"/>
  <c r="AV225" i="5" s="1"/>
  <c r="AS225" i="5" s="1"/>
  <c r="AT225" i="5" s="1"/>
  <c r="AK217" i="5"/>
  <c r="AV217" i="5" s="1"/>
  <c r="AS217" i="5" s="1"/>
  <c r="AT217" i="5" s="1"/>
  <c r="AK209" i="5"/>
  <c r="AV209" i="5" s="1"/>
  <c r="AS209" i="5" s="1"/>
  <c r="AT209" i="5" s="1"/>
  <c r="AK201" i="5"/>
  <c r="AV201" i="5" s="1"/>
  <c r="AS201" i="5" s="1"/>
  <c r="AT201" i="5" s="1"/>
  <c r="AK185" i="5"/>
  <c r="AV185" i="5" s="1"/>
  <c r="AS185" i="5" s="1"/>
  <c r="AT185" i="5" s="1"/>
  <c r="AK177" i="5"/>
  <c r="AV177" i="5" s="1"/>
  <c r="AS177" i="5" s="1"/>
  <c r="AT177" i="5" s="1"/>
  <c r="AK169" i="5"/>
  <c r="AV169" i="5" s="1"/>
  <c r="AS169" i="5" s="1"/>
  <c r="AT169" i="5" s="1"/>
  <c r="AK161" i="5"/>
  <c r="AV161" i="5" s="1"/>
  <c r="AS161" i="5" s="1"/>
  <c r="AT161" i="5" s="1"/>
  <c r="AK153" i="5"/>
  <c r="AV153" i="5" s="1"/>
  <c r="AS153" i="5" s="1"/>
  <c r="AT153" i="5" s="1"/>
  <c r="AK145" i="5"/>
  <c r="AV145" i="5" s="1"/>
  <c r="AS145" i="5" s="1"/>
  <c r="AT145" i="5" s="1"/>
  <c r="AK137" i="5"/>
  <c r="AV137" i="5" s="1"/>
  <c r="AS137" i="5" s="1"/>
  <c r="AT137" i="5" s="1"/>
  <c r="AK129" i="5"/>
  <c r="AV129" i="5" s="1"/>
  <c r="AS129" i="5" s="1"/>
  <c r="AT129" i="5" s="1"/>
  <c r="AK121" i="5"/>
  <c r="AV121" i="5" s="1"/>
  <c r="AS121" i="5" s="1"/>
  <c r="AT121" i="5" s="1"/>
  <c r="AK113" i="5"/>
  <c r="AV113" i="5" s="1"/>
  <c r="AS113" i="5" s="1"/>
  <c r="AT113" i="5" s="1"/>
  <c r="AK105" i="5"/>
  <c r="AV105" i="5" s="1"/>
  <c r="AS105" i="5" s="1"/>
  <c r="AT105" i="5" s="1"/>
  <c r="AK97" i="5"/>
  <c r="AV97" i="5" s="1"/>
  <c r="AS97" i="5" s="1"/>
  <c r="AT97" i="5" s="1"/>
  <c r="AK89" i="5"/>
  <c r="AV89" i="5" s="1"/>
  <c r="AS89" i="5" s="1"/>
  <c r="AT89" i="5" s="1"/>
  <c r="AK81" i="5"/>
  <c r="AV81" i="5" s="1"/>
  <c r="AS81" i="5" s="1"/>
  <c r="AT81" i="5" s="1"/>
  <c r="AK73" i="5"/>
  <c r="AV73" i="5" s="1"/>
  <c r="AS73" i="5" s="1"/>
  <c r="AT73" i="5" s="1"/>
  <c r="AK65" i="5"/>
  <c r="AV65" i="5" s="1"/>
  <c r="AS65" i="5" s="1"/>
  <c r="AT65" i="5" s="1"/>
  <c r="AK57" i="5"/>
  <c r="AV57" i="5" s="1"/>
  <c r="AS57" i="5" s="1"/>
  <c r="AT57" i="5" s="1"/>
  <c r="AK49" i="5"/>
  <c r="AV49" i="5" s="1"/>
  <c r="AS49" i="5" s="1"/>
  <c r="AT49" i="5" s="1"/>
  <c r="AK41" i="5"/>
  <c r="AV41" i="5" s="1"/>
  <c r="AS41" i="5" s="1"/>
  <c r="AT41" i="5" s="1"/>
  <c r="AK33" i="5"/>
  <c r="AV33" i="5" s="1"/>
  <c r="AS33" i="5" s="1"/>
  <c r="AT33" i="5" s="1"/>
  <c r="AK25" i="5"/>
  <c r="AV25" i="5"/>
  <c r="AS25" i="5" s="1"/>
  <c r="AT25" i="5" s="1"/>
  <c r="AK17" i="5"/>
  <c r="AV17" i="5" s="1"/>
  <c r="AS17" i="5" s="1"/>
  <c r="AT17" i="5" s="1"/>
  <c r="AK9" i="5"/>
  <c r="AV9" i="5" s="1"/>
  <c r="AS9" i="5" s="1"/>
  <c r="AT9" i="5" s="1"/>
  <c r="AU395" i="5"/>
  <c r="AW395" i="5" s="1"/>
  <c r="AU386" i="5"/>
  <c r="AW386" i="5" s="1"/>
  <c r="AU377" i="5"/>
  <c r="AW377" i="5" s="1"/>
  <c r="AU340" i="5"/>
  <c r="AW340" i="5" s="1"/>
  <c r="AU322" i="5"/>
  <c r="AW322" i="5" s="1"/>
  <c r="AU313" i="5"/>
  <c r="AW313" i="5" s="1"/>
  <c r="AU285" i="5"/>
  <c r="AW285" i="5" s="1"/>
  <c r="AU276" i="5"/>
  <c r="AW276" i="5" s="1"/>
  <c r="AU258" i="5"/>
  <c r="AW258" i="5" s="1"/>
  <c r="AU249" i="5"/>
  <c r="AW249" i="5" s="1"/>
  <c r="AU221" i="5"/>
  <c r="AW221" i="5" s="1"/>
  <c r="AU212" i="5"/>
  <c r="AW212" i="5" s="1"/>
  <c r="AU203" i="5"/>
  <c r="AW203" i="5" s="1"/>
  <c r="AU193" i="5"/>
  <c r="AW193" i="5" s="1"/>
  <c r="AU180" i="5"/>
  <c r="AW180" i="5" s="1"/>
  <c r="AU164" i="5"/>
  <c r="AW164" i="5" s="1"/>
  <c r="AU148" i="5"/>
  <c r="AW148" i="5" s="1"/>
  <c r="AU109" i="5"/>
  <c r="AW109" i="5" s="1"/>
  <c r="AU89" i="5"/>
  <c r="AW89" i="5" s="1"/>
  <c r="AU45" i="5"/>
  <c r="AW45" i="5" s="1"/>
  <c r="AU25" i="5"/>
  <c r="AW25" i="5" s="1"/>
  <c r="AP3" i="5"/>
  <c r="AN195" i="5"/>
  <c r="AP206" i="5"/>
  <c r="AP5" i="5"/>
  <c r="AK355" i="5"/>
  <c r="AV355" i="5" s="1"/>
  <c r="AS355" i="5" s="1"/>
  <c r="AT355" i="5" s="1"/>
  <c r="AK315" i="5"/>
  <c r="AV315" i="5" s="1"/>
  <c r="AS315" i="5" s="1"/>
  <c r="AT315" i="5" s="1"/>
  <c r="AK267" i="5"/>
  <c r="AV267" i="5" s="1"/>
  <c r="AS267" i="5" s="1"/>
  <c r="AT267" i="5" s="1"/>
  <c r="AK227" i="5"/>
  <c r="AV227" i="5" s="1"/>
  <c r="AS227" i="5" s="1"/>
  <c r="AT227" i="5" s="1"/>
  <c r="AK179" i="5"/>
  <c r="AV179" i="5" s="1"/>
  <c r="AS179" i="5" s="1"/>
  <c r="AT179" i="5" s="1"/>
  <c r="AK139" i="5"/>
  <c r="AV139" i="5" s="1"/>
  <c r="AS139" i="5" s="1"/>
  <c r="AT139" i="5" s="1"/>
  <c r="AK107" i="5"/>
  <c r="AV107" i="5" s="1"/>
  <c r="AS107" i="5" s="1"/>
  <c r="AT107" i="5" s="1"/>
  <c r="AK59" i="5"/>
  <c r="AV59" i="5" s="1"/>
  <c r="AS59" i="5" s="1"/>
  <c r="AT59" i="5" s="1"/>
  <c r="AK11" i="5"/>
  <c r="AV11" i="5" s="1"/>
  <c r="AS11" i="5" s="1"/>
  <c r="AT11" i="5" s="1"/>
  <c r="AP381" i="5"/>
  <c r="AP341" i="5"/>
  <c r="AP293" i="5"/>
  <c r="AP245" i="5"/>
  <c r="AP189" i="5"/>
  <c r="AP69" i="5"/>
  <c r="AN237" i="5"/>
  <c r="AN69" i="5"/>
  <c r="AN29" i="5"/>
  <c r="AR29" i="5" s="1"/>
  <c r="AK400" i="5"/>
  <c r="AV400" i="5" s="1"/>
  <c r="AS400" i="5" s="1"/>
  <c r="AT400" i="5" s="1"/>
  <c r="AU400" i="5"/>
  <c r="AW400" i="5" s="1"/>
  <c r="AK392" i="5"/>
  <c r="AV392" i="5" s="1"/>
  <c r="AS392" i="5" s="1"/>
  <c r="AT392" i="5" s="1"/>
  <c r="AU392" i="5"/>
  <c r="AW392" i="5" s="1"/>
  <c r="AK384" i="5"/>
  <c r="AV384" i="5" s="1"/>
  <c r="AS384" i="5" s="1"/>
  <c r="AT384" i="5" s="1"/>
  <c r="AU384" i="5"/>
  <c r="AW384" i="5" s="1"/>
  <c r="AK376" i="5"/>
  <c r="AV376" i="5" s="1"/>
  <c r="AS376" i="5" s="1"/>
  <c r="AT376" i="5" s="1"/>
  <c r="AU376" i="5"/>
  <c r="AW376" i="5" s="1"/>
  <c r="AK368" i="5"/>
  <c r="AV368" i="5" s="1"/>
  <c r="AS368" i="5" s="1"/>
  <c r="AT368" i="5" s="1"/>
  <c r="AU368" i="5"/>
  <c r="AW368" i="5" s="1"/>
  <c r="AK360" i="5"/>
  <c r="AV360" i="5" s="1"/>
  <c r="AS360" i="5" s="1"/>
  <c r="AT360" i="5" s="1"/>
  <c r="AU360" i="5"/>
  <c r="AW360" i="5" s="1"/>
  <c r="AK352" i="5"/>
  <c r="AV352" i="5" s="1"/>
  <c r="AS352" i="5" s="1"/>
  <c r="AT352" i="5" s="1"/>
  <c r="AU352" i="5"/>
  <c r="AW352" i="5" s="1"/>
  <c r="AK344" i="5"/>
  <c r="AV344" i="5" s="1"/>
  <c r="AS344" i="5" s="1"/>
  <c r="AT344" i="5" s="1"/>
  <c r="AU344" i="5"/>
  <c r="AW344" i="5" s="1"/>
  <c r="AK336" i="5"/>
  <c r="AV336" i="5" s="1"/>
  <c r="AS336" i="5" s="1"/>
  <c r="AT336" i="5" s="1"/>
  <c r="AU336" i="5"/>
  <c r="AW336" i="5" s="1"/>
  <c r="AK328" i="5"/>
  <c r="AV328" i="5" s="1"/>
  <c r="AS328" i="5" s="1"/>
  <c r="AT328" i="5" s="1"/>
  <c r="AU328" i="5"/>
  <c r="AW328" i="5" s="1"/>
  <c r="AK320" i="5"/>
  <c r="AV320" i="5" s="1"/>
  <c r="AS320" i="5" s="1"/>
  <c r="AT320" i="5" s="1"/>
  <c r="AU320" i="5"/>
  <c r="AW320" i="5" s="1"/>
  <c r="AK312" i="5"/>
  <c r="AV312" i="5" s="1"/>
  <c r="AS312" i="5" s="1"/>
  <c r="AT312" i="5" s="1"/>
  <c r="AU312" i="5"/>
  <c r="AW312" i="5" s="1"/>
  <c r="AK304" i="5"/>
  <c r="AV304" i="5" s="1"/>
  <c r="AS304" i="5" s="1"/>
  <c r="AT304" i="5" s="1"/>
  <c r="AU304" i="5"/>
  <c r="AW304" i="5" s="1"/>
  <c r="AK296" i="5"/>
  <c r="AV296" i="5" s="1"/>
  <c r="AS296" i="5" s="1"/>
  <c r="AT296" i="5" s="1"/>
  <c r="AU296" i="5"/>
  <c r="AW296" i="5" s="1"/>
  <c r="AK288" i="5"/>
  <c r="AV288" i="5" s="1"/>
  <c r="AS288" i="5" s="1"/>
  <c r="AT288" i="5" s="1"/>
  <c r="AU288" i="5"/>
  <c r="AW288" i="5" s="1"/>
  <c r="AK280" i="5"/>
  <c r="AV280" i="5" s="1"/>
  <c r="AS280" i="5" s="1"/>
  <c r="AT280" i="5" s="1"/>
  <c r="AU280" i="5"/>
  <c r="AW280" i="5" s="1"/>
  <c r="AK272" i="5"/>
  <c r="AV272" i="5" s="1"/>
  <c r="AS272" i="5" s="1"/>
  <c r="AT272" i="5" s="1"/>
  <c r="AU272" i="5"/>
  <c r="AW272" i="5" s="1"/>
  <c r="AK264" i="5"/>
  <c r="AV264" i="5" s="1"/>
  <c r="AS264" i="5" s="1"/>
  <c r="AT264" i="5" s="1"/>
  <c r="AU264" i="5"/>
  <c r="AW264" i="5" s="1"/>
  <c r="AK256" i="5"/>
  <c r="AV256" i="5" s="1"/>
  <c r="AS256" i="5" s="1"/>
  <c r="AT256" i="5" s="1"/>
  <c r="AU256" i="5"/>
  <c r="AW256" i="5" s="1"/>
  <c r="AK248" i="5"/>
  <c r="AV248" i="5" s="1"/>
  <c r="AS248" i="5" s="1"/>
  <c r="AT248" i="5" s="1"/>
  <c r="AU248" i="5"/>
  <c r="AW248" i="5" s="1"/>
  <c r="AK240" i="5"/>
  <c r="AV240" i="5" s="1"/>
  <c r="AS240" i="5" s="1"/>
  <c r="AT240" i="5" s="1"/>
  <c r="AU240" i="5"/>
  <c r="AW240" i="5" s="1"/>
  <c r="AK232" i="5"/>
  <c r="AV232" i="5" s="1"/>
  <c r="AS232" i="5" s="1"/>
  <c r="AT232" i="5" s="1"/>
  <c r="AU232" i="5"/>
  <c r="AW232" i="5" s="1"/>
  <c r="AK224" i="5"/>
  <c r="AV224" i="5" s="1"/>
  <c r="AS224" i="5" s="1"/>
  <c r="AT224" i="5" s="1"/>
  <c r="AU224" i="5"/>
  <c r="AW224" i="5" s="1"/>
  <c r="AK216" i="5"/>
  <c r="AV216" i="5" s="1"/>
  <c r="AS216" i="5" s="1"/>
  <c r="AT216" i="5" s="1"/>
  <c r="AU216" i="5"/>
  <c r="AW216" i="5" s="1"/>
  <c r="AK208" i="5"/>
  <c r="AV208" i="5" s="1"/>
  <c r="AS208" i="5" s="1"/>
  <c r="AT208" i="5" s="1"/>
  <c r="AU208" i="5"/>
  <c r="AW208" i="5" s="1"/>
  <c r="AK200" i="5"/>
  <c r="AV200" i="5" s="1"/>
  <c r="AS200" i="5" s="1"/>
  <c r="AT200" i="5" s="1"/>
  <c r="AU200" i="5"/>
  <c r="AW200" i="5" s="1"/>
  <c r="AV192" i="5"/>
  <c r="AS192" i="5" s="1"/>
  <c r="AT192" i="5" s="1"/>
  <c r="AK192" i="5"/>
  <c r="AU192" i="5"/>
  <c r="AW192" i="5" s="1"/>
  <c r="AK184" i="5"/>
  <c r="AV184" i="5" s="1"/>
  <c r="AS184" i="5" s="1"/>
  <c r="AT184" i="5" s="1"/>
  <c r="AU184" i="5"/>
  <c r="AW184" i="5" s="1"/>
  <c r="AK176" i="5"/>
  <c r="AV176" i="5"/>
  <c r="AS176" i="5" s="1"/>
  <c r="AT176" i="5" s="1"/>
  <c r="AU176" i="5"/>
  <c r="AW176" i="5" s="1"/>
  <c r="AK168" i="5"/>
  <c r="AV168" i="5" s="1"/>
  <c r="AS168" i="5" s="1"/>
  <c r="AT168" i="5" s="1"/>
  <c r="AU168" i="5"/>
  <c r="AW168" i="5" s="1"/>
  <c r="AK160" i="5"/>
  <c r="AV160" i="5" s="1"/>
  <c r="AS160" i="5" s="1"/>
  <c r="AT160" i="5" s="1"/>
  <c r="AU160" i="5"/>
  <c r="AW160" i="5" s="1"/>
  <c r="AK152" i="5"/>
  <c r="AV152" i="5" s="1"/>
  <c r="AS152" i="5" s="1"/>
  <c r="AT152" i="5" s="1"/>
  <c r="AU152" i="5"/>
  <c r="AW152" i="5" s="1"/>
  <c r="AK144" i="5"/>
  <c r="AV144" i="5" s="1"/>
  <c r="AS144" i="5" s="1"/>
  <c r="AT144" i="5" s="1"/>
  <c r="AU144" i="5"/>
  <c r="AW144" i="5" s="1"/>
  <c r="AK136" i="5"/>
  <c r="AV136" i="5" s="1"/>
  <c r="AS136" i="5" s="1"/>
  <c r="AT136" i="5" s="1"/>
  <c r="AU136" i="5"/>
  <c r="AW136" i="5" s="1"/>
  <c r="AK128" i="5"/>
  <c r="AV128" i="5" s="1"/>
  <c r="AS128" i="5" s="1"/>
  <c r="AT128" i="5" s="1"/>
  <c r="AU128" i="5"/>
  <c r="AW128" i="5" s="1"/>
  <c r="AK120" i="5"/>
  <c r="AV120" i="5" s="1"/>
  <c r="AS120" i="5" s="1"/>
  <c r="AT120" i="5" s="1"/>
  <c r="AU120" i="5"/>
  <c r="AW120" i="5" s="1"/>
  <c r="AK112" i="5"/>
  <c r="AV112" i="5" s="1"/>
  <c r="AS112" i="5" s="1"/>
  <c r="AT112" i="5" s="1"/>
  <c r="AU112" i="5"/>
  <c r="AW112" i="5" s="1"/>
  <c r="AK104" i="5"/>
  <c r="AV104" i="5" s="1"/>
  <c r="AS104" i="5" s="1"/>
  <c r="AT104" i="5" s="1"/>
  <c r="AU104" i="5"/>
  <c r="AW104" i="5" s="1"/>
  <c r="AK96" i="5"/>
  <c r="AV96" i="5" s="1"/>
  <c r="AS96" i="5" s="1"/>
  <c r="AT96" i="5" s="1"/>
  <c r="AU96" i="5"/>
  <c r="AW96" i="5" s="1"/>
  <c r="AK88" i="5"/>
  <c r="AV88" i="5" s="1"/>
  <c r="AS88" i="5" s="1"/>
  <c r="AT88" i="5" s="1"/>
  <c r="AU88" i="5"/>
  <c r="AW88" i="5" s="1"/>
  <c r="AK80" i="5"/>
  <c r="AV80" i="5" s="1"/>
  <c r="AS80" i="5" s="1"/>
  <c r="AT80" i="5" s="1"/>
  <c r="AU80" i="5"/>
  <c r="AW80" i="5" s="1"/>
  <c r="AK72" i="5"/>
  <c r="AV72" i="5" s="1"/>
  <c r="AS72" i="5" s="1"/>
  <c r="AT72" i="5" s="1"/>
  <c r="AU72" i="5"/>
  <c r="AW72" i="5" s="1"/>
  <c r="AK64" i="5"/>
  <c r="AV64" i="5" s="1"/>
  <c r="AS64" i="5" s="1"/>
  <c r="AT64" i="5" s="1"/>
  <c r="AU64" i="5"/>
  <c r="AW64" i="5" s="1"/>
  <c r="AK56" i="5"/>
  <c r="AV56" i="5" s="1"/>
  <c r="AS56" i="5" s="1"/>
  <c r="AT56" i="5" s="1"/>
  <c r="AU56" i="5"/>
  <c r="AW56" i="5" s="1"/>
  <c r="AK48" i="5"/>
  <c r="AV48" i="5" s="1"/>
  <c r="AS48" i="5" s="1"/>
  <c r="AT48" i="5" s="1"/>
  <c r="AU48" i="5"/>
  <c r="AW48" i="5" s="1"/>
  <c r="AK40" i="5"/>
  <c r="AV40" i="5" s="1"/>
  <c r="AS40" i="5" s="1"/>
  <c r="AT40" i="5" s="1"/>
  <c r="AU40" i="5"/>
  <c r="AW40" i="5" s="1"/>
  <c r="AK32" i="5"/>
  <c r="AV32" i="5" s="1"/>
  <c r="AS32" i="5" s="1"/>
  <c r="AT32" i="5" s="1"/>
  <c r="AU32" i="5"/>
  <c r="AW32" i="5" s="1"/>
  <c r="AK24" i="5"/>
  <c r="AV24" i="5"/>
  <c r="AS24" i="5" s="1"/>
  <c r="AT24" i="5" s="1"/>
  <c r="AU24" i="5"/>
  <c r="AW24" i="5" s="1"/>
  <c r="AK16" i="5"/>
  <c r="AV16" i="5" s="1"/>
  <c r="AS16" i="5" s="1"/>
  <c r="AT16" i="5" s="1"/>
  <c r="AU16" i="5"/>
  <c r="AW16" i="5" s="1"/>
  <c r="AV8" i="5"/>
  <c r="AS8" i="5" s="1"/>
  <c r="AT8" i="5" s="1"/>
  <c r="AK8" i="5"/>
  <c r="AU8" i="5"/>
  <c r="AW8" i="5" s="1"/>
  <c r="AU394" i="5"/>
  <c r="AW394" i="5" s="1"/>
  <c r="AU385" i="5"/>
  <c r="AW385" i="5" s="1"/>
  <c r="AU357" i="5"/>
  <c r="AW357" i="5" s="1"/>
  <c r="AU348" i="5"/>
  <c r="AW348" i="5" s="1"/>
  <c r="AU339" i="5"/>
  <c r="AW339" i="5" s="1"/>
  <c r="AU330" i="5"/>
  <c r="AW330" i="5" s="1"/>
  <c r="AU321" i="5"/>
  <c r="AW321" i="5" s="1"/>
  <c r="AU293" i="5"/>
  <c r="AW293" i="5" s="1"/>
  <c r="AU284" i="5"/>
  <c r="AW284" i="5" s="1"/>
  <c r="AU275" i="5"/>
  <c r="AW275" i="5" s="1"/>
  <c r="AU266" i="5"/>
  <c r="AW266" i="5" s="1"/>
  <c r="AU257" i="5"/>
  <c r="AW257" i="5" s="1"/>
  <c r="AU229" i="5"/>
  <c r="AW229" i="5" s="1"/>
  <c r="AU220" i="5"/>
  <c r="AW220" i="5" s="1"/>
  <c r="AU211" i="5"/>
  <c r="AW211" i="5" s="1"/>
  <c r="AU202" i="5"/>
  <c r="AW202" i="5" s="1"/>
  <c r="AU179" i="5"/>
  <c r="AW179" i="5" s="1"/>
  <c r="AU147" i="5"/>
  <c r="AW147" i="5" s="1"/>
  <c r="AU129" i="5"/>
  <c r="AW129" i="5" s="1"/>
  <c r="AU107" i="5"/>
  <c r="AW107" i="5" s="1"/>
  <c r="AU85" i="5"/>
  <c r="AW85" i="5" s="1"/>
  <c r="AU65" i="5"/>
  <c r="AW65" i="5" s="1"/>
  <c r="AU43" i="5"/>
  <c r="AW43" i="5" s="1"/>
  <c r="AU21" i="5"/>
  <c r="AW21" i="5" s="1"/>
  <c r="AN402" i="5"/>
  <c r="AR402" i="5" s="1"/>
  <c r="AP386" i="5"/>
  <c r="AP354" i="5"/>
  <c r="AP322" i="5"/>
  <c r="AP290" i="5"/>
  <c r="AP258" i="5"/>
  <c r="AP226" i="5"/>
  <c r="AP194" i="5"/>
  <c r="AP162" i="5"/>
  <c r="AP197" i="5"/>
  <c r="AP133" i="5"/>
  <c r="AP24" i="5"/>
  <c r="AK291" i="5"/>
  <c r="AV291" i="5" s="1"/>
  <c r="AS291" i="5" s="1"/>
  <c r="AT291" i="5" s="1"/>
  <c r="AK219" i="5"/>
  <c r="AV219" i="5" s="1"/>
  <c r="AS219" i="5" s="1"/>
  <c r="AT219" i="5" s="1"/>
  <c r="AK163" i="5"/>
  <c r="AV163" i="5" s="1"/>
  <c r="AS163" i="5" s="1"/>
  <c r="AT163" i="5" s="1"/>
  <c r="AK91" i="5"/>
  <c r="AV91" i="5" s="1"/>
  <c r="AS91" i="5" s="1"/>
  <c r="AT91" i="5" s="1"/>
  <c r="AK35" i="5"/>
  <c r="AV35" i="5" s="1"/>
  <c r="AS35" i="5" s="1"/>
  <c r="AT35" i="5" s="1"/>
  <c r="AU315" i="5"/>
  <c r="AW315" i="5" s="1"/>
  <c r="AP397" i="5"/>
  <c r="AP373" i="5"/>
  <c r="AP333" i="5"/>
  <c r="AP277" i="5"/>
  <c r="AP213" i="5"/>
  <c r="AP173" i="5"/>
  <c r="AP149" i="5"/>
  <c r="AP45" i="5"/>
  <c r="AN349" i="5"/>
  <c r="AR349" i="5" s="1"/>
  <c r="AN224" i="5"/>
  <c r="AN157" i="5"/>
  <c r="AR157" i="5" s="1"/>
  <c r="AN37" i="5"/>
  <c r="AK399" i="5"/>
  <c r="AV399" i="5" s="1"/>
  <c r="AS399" i="5" s="1"/>
  <c r="AT399" i="5" s="1"/>
  <c r="AU399" i="5"/>
  <c r="AW399" i="5" s="1"/>
  <c r="AK391" i="5"/>
  <c r="AV391" i="5" s="1"/>
  <c r="AS391" i="5" s="1"/>
  <c r="AT391" i="5" s="1"/>
  <c r="AK383" i="5"/>
  <c r="AV383" i="5" s="1"/>
  <c r="AS383" i="5" s="1"/>
  <c r="AT383" i="5" s="1"/>
  <c r="AK375" i="5"/>
  <c r="AV375" i="5" s="1"/>
  <c r="AS375" i="5" s="1"/>
  <c r="AT375" i="5" s="1"/>
  <c r="AK367" i="5"/>
  <c r="AV367" i="5" s="1"/>
  <c r="AS367" i="5" s="1"/>
  <c r="AT367" i="5" s="1"/>
  <c r="AK359" i="5"/>
  <c r="AV359" i="5" s="1"/>
  <c r="AS359" i="5" s="1"/>
  <c r="AT359" i="5" s="1"/>
  <c r="AK351" i="5"/>
  <c r="AV351" i="5" s="1"/>
  <c r="AS351" i="5" s="1"/>
  <c r="AT351" i="5" s="1"/>
  <c r="AK343" i="5"/>
  <c r="AV343" i="5" s="1"/>
  <c r="AS343" i="5" s="1"/>
  <c r="AT343" i="5" s="1"/>
  <c r="AK335" i="5"/>
  <c r="AV335" i="5" s="1"/>
  <c r="AS335" i="5" s="1"/>
  <c r="AT335" i="5" s="1"/>
  <c r="AK327" i="5"/>
  <c r="AV327" i="5" s="1"/>
  <c r="AS327" i="5" s="1"/>
  <c r="AT327" i="5" s="1"/>
  <c r="AK319" i="5"/>
  <c r="AV319" i="5" s="1"/>
  <c r="AS319" i="5" s="1"/>
  <c r="AT319" i="5" s="1"/>
  <c r="AK311" i="5"/>
  <c r="AV311" i="5" s="1"/>
  <c r="AS311" i="5" s="1"/>
  <c r="AT311" i="5" s="1"/>
  <c r="AK303" i="5"/>
  <c r="AV303" i="5" s="1"/>
  <c r="AS303" i="5" s="1"/>
  <c r="AT303" i="5" s="1"/>
  <c r="AK295" i="5"/>
  <c r="AV295" i="5"/>
  <c r="AS295" i="5" s="1"/>
  <c r="AT295" i="5" s="1"/>
  <c r="AK287" i="5"/>
  <c r="AV287" i="5" s="1"/>
  <c r="AS287" i="5" s="1"/>
  <c r="AT287" i="5" s="1"/>
  <c r="AK279" i="5"/>
  <c r="AV279" i="5" s="1"/>
  <c r="AS279" i="5" s="1"/>
  <c r="AT279" i="5" s="1"/>
  <c r="AK271" i="5"/>
  <c r="AV271" i="5" s="1"/>
  <c r="AS271" i="5" s="1"/>
  <c r="AT271" i="5" s="1"/>
  <c r="AK263" i="5"/>
  <c r="AV263" i="5"/>
  <c r="AS263" i="5" s="1"/>
  <c r="AT263" i="5" s="1"/>
  <c r="AK255" i="5"/>
  <c r="AV255" i="5" s="1"/>
  <c r="AS255" i="5" s="1"/>
  <c r="AT255" i="5" s="1"/>
  <c r="AK247" i="5"/>
  <c r="AV247" i="5" s="1"/>
  <c r="AS247" i="5" s="1"/>
  <c r="AT247" i="5" s="1"/>
  <c r="AK239" i="5"/>
  <c r="AV239" i="5" s="1"/>
  <c r="AS239" i="5" s="1"/>
  <c r="AT239" i="5" s="1"/>
  <c r="AK231" i="5"/>
  <c r="AV231" i="5" s="1"/>
  <c r="AS231" i="5" s="1"/>
  <c r="AT231" i="5" s="1"/>
  <c r="AK223" i="5"/>
  <c r="AV223" i="5" s="1"/>
  <c r="AS223" i="5" s="1"/>
  <c r="AT223" i="5" s="1"/>
  <c r="AK215" i="5"/>
  <c r="AV215" i="5" s="1"/>
  <c r="AS215" i="5" s="1"/>
  <c r="AT215" i="5" s="1"/>
  <c r="AK207" i="5"/>
  <c r="AV207" i="5" s="1"/>
  <c r="AS207" i="5" s="1"/>
  <c r="AT207" i="5" s="1"/>
  <c r="AK199" i="5"/>
  <c r="AV199" i="5"/>
  <c r="AS199" i="5" s="1"/>
  <c r="AT199" i="5" s="1"/>
  <c r="AU199" i="5"/>
  <c r="AW199" i="5" s="1"/>
  <c r="AK191" i="5"/>
  <c r="AV191" i="5" s="1"/>
  <c r="AS191" i="5" s="1"/>
  <c r="AT191" i="5" s="1"/>
  <c r="AU191" i="5"/>
  <c r="AW191" i="5" s="1"/>
  <c r="AK183" i="5"/>
  <c r="AV183" i="5" s="1"/>
  <c r="AS183" i="5" s="1"/>
  <c r="AT183" i="5" s="1"/>
  <c r="AU183" i="5"/>
  <c r="AW183" i="5" s="1"/>
  <c r="AK175" i="5"/>
  <c r="AV175" i="5" s="1"/>
  <c r="AS175" i="5" s="1"/>
  <c r="AT175" i="5" s="1"/>
  <c r="AU175" i="5"/>
  <c r="AW175" i="5" s="1"/>
  <c r="AK167" i="5"/>
  <c r="AV167" i="5" s="1"/>
  <c r="AS167" i="5" s="1"/>
  <c r="AT167" i="5" s="1"/>
  <c r="AU167" i="5"/>
  <c r="AW167" i="5" s="1"/>
  <c r="AK159" i="5"/>
  <c r="AV159" i="5" s="1"/>
  <c r="AS159" i="5" s="1"/>
  <c r="AT159" i="5" s="1"/>
  <c r="AU159" i="5"/>
  <c r="AW159" i="5" s="1"/>
  <c r="AK151" i="5"/>
  <c r="AV151" i="5" s="1"/>
  <c r="AS151" i="5" s="1"/>
  <c r="AT151" i="5" s="1"/>
  <c r="AU151" i="5"/>
  <c r="AW151" i="5" s="1"/>
  <c r="AK143" i="5"/>
  <c r="AV143" i="5"/>
  <c r="AS143" i="5" s="1"/>
  <c r="AT143" i="5" s="1"/>
  <c r="AU143" i="5"/>
  <c r="AW143" i="5" s="1"/>
  <c r="AK135" i="5"/>
  <c r="AV135" i="5" s="1"/>
  <c r="AS135" i="5" s="1"/>
  <c r="AT135" i="5" s="1"/>
  <c r="AU135" i="5"/>
  <c r="AW135" i="5" s="1"/>
  <c r="AK127" i="5"/>
  <c r="AV127" i="5" s="1"/>
  <c r="AS127" i="5" s="1"/>
  <c r="AT127" i="5" s="1"/>
  <c r="AU127" i="5"/>
  <c r="AW127" i="5" s="1"/>
  <c r="AK119" i="5"/>
  <c r="AV119" i="5" s="1"/>
  <c r="AS119" i="5" s="1"/>
  <c r="AT119" i="5" s="1"/>
  <c r="AU119" i="5"/>
  <c r="AW119" i="5" s="1"/>
  <c r="AK111" i="5"/>
  <c r="AV111" i="5" s="1"/>
  <c r="AS111" i="5" s="1"/>
  <c r="AT111" i="5" s="1"/>
  <c r="AU111" i="5"/>
  <c r="AW111" i="5" s="1"/>
  <c r="AK103" i="5"/>
  <c r="AV103" i="5" s="1"/>
  <c r="AS103" i="5" s="1"/>
  <c r="AT103" i="5" s="1"/>
  <c r="AU103" i="5"/>
  <c r="AW103" i="5" s="1"/>
  <c r="AK95" i="5"/>
  <c r="AV95" i="5" s="1"/>
  <c r="AS95" i="5" s="1"/>
  <c r="AT95" i="5" s="1"/>
  <c r="AU95" i="5"/>
  <c r="AW95" i="5" s="1"/>
  <c r="AK87" i="5"/>
  <c r="AV87" i="5" s="1"/>
  <c r="AS87" i="5" s="1"/>
  <c r="AT87" i="5" s="1"/>
  <c r="AU87" i="5"/>
  <c r="AW87" i="5" s="1"/>
  <c r="AK79" i="5"/>
  <c r="AV79" i="5" s="1"/>
  <c r="AS79" i="5" s="1"/>
  <c r="AT79" i="5" s="1"/>
  <c r="AU79" i="5"/>
  <c r="AW79" i="5" s="1"/>
  <c r="AK71" i="5"/>
  <c r="AV71" i="5" s="1"/>
  <c r="AS71" i="5" s="1"/>
  <c r="AT71" i="5" s="1"/>
  <c r="AU71" i="5"/>
  <c r="AW71" i="5" s="1"/>
  <c r="AK63" i="5"/>
  <c r="AV63" i="5" s="1"/>
  <c r="AS63" i="5" s="1"/>
  <c r="AT63" i="5" s="1"/>
  <c r="AU63" i="5"/>
  <c r="AW63" i="5" s="1"/>
  <c r="AK55" i="5"/>
  <c r="AV55" i="5" s="1"/>
  <c r="AS55" i="5" s="1"/>
  <c r="AT55" i="5" s="1"/>
  <c r="AU55" i="5"/>
  <c r="AW55" i="5" s="1"/>
  <c r="AK47" i="5"/>
  <c r="AV47" i="5" s="1"/>
  <c r="AS47" i="5" s="1"/>
  <c r="AT47" i="5" s="1"/>
  <c r="AU47" i="5"/>
  <c r="AW47" i="5" s="1"/>
  <c r="AK39" i="5"/>
  <c r="AV39" i="5" s="1"/>
  <c r="AS39" i="5" s="1"/>
  <c r="AT39" i="5" s="1"/>
  <c r="AU39" i="5"/>
  <c r="AW39" i="5" s="1"/>
  <c r="AK31" i="5"/>
  <c r="AV31" i="5"/>
  <c r="AS31" i="5" s="1"/>
  <c r="AT31" i="5" s="1"/>
  <c r="AU31" i="5"/>
  <c r="AW31" i="5" s="1"/>
  <c r="AK23" i="5"/>
  <c r="AV23" i="5" s="1"/>
  <c r="AS23" i="5" s="1"/>
  <c r="AT23" i="5" s="1"/>
  <c r="AU23" i="5"/>
  <c r="AW23" i="5" s="1"/>
  <c r="AK15" i="5"/>
  <c r="AV15" i="5" s="1"/>
  <c r="AS15" i="5" s="1"/>
  <c r="AT15" i="5" s="1"/>
  <c r="AU15" i="5"/>
  <c r="AW15" i="5" s="1"/>
  <c r="AK7" i="5"/>
  <c r="AV7" i="5"/>
  <c r="AS7" i="5" s="1"/>
  <c r="AT7" i="5" s="1"/>
  <c r="AU7" i="5"/>
  <c r="AW7" i="5" s="1"/>
  <c r="AU393" i="5"/>
  <c r="AW393" i="5" s="1"/>
  <c r="AU383" i="5"/>
  <c r="AW383" i="5" s="1"/>
  <c r="AU365" i="5"/>
  <c r="AW365" i="5" s="1"/>
  <c r="AU356" i="5"/>
  <c r="AW356" i="5" s="1"/>
  <c r="AU347" i="5"/>
  <c r="AW347" i="5" s="1"/>
  <c r="AU338" i="5"/>
  <c r="AW338" i="5" s="1"/>
  <c r="AU329" i="5"/>
  <c r="AW329" i="5" s="1"/>
  <c r="AU319" i="5"/>
  <c r="AW319" i="5" s="1"/>
  <c r="AU292" i="5"/>
  <c r="AW292" i="5" s="1"/>
  <c r="AU274" i="5"/>
  <c r="AW274" i="5" s="1"/>
  <c r="AU265" i="5"/>
  <c r="AW265" i="5" s="1"/>
  <c r="AU255" i="5"/>
  <c r="AW255" i="5" s="1"/>
  <c r="AU237" i="5"/>
  <c r="AW237" i="5" s="1"/>
  <c r="AU228" i="5"/>
  <c r="AW228" i="5" s="1"/>
  <c r="AU219" i="5"/>
  <c r="AW219" i="5" s="1"/>
  <c r="AU210" i="5"/>
  <c r="AW210" i="5" s="1"/>
  <c r="AU201" i="5"/>
  <c r="AW201" i="5" s="1"/>
  <c r="AU189" i="5"/>
  <c r="AW189" i="5" s="1"/>
  <c r="AU177" i="5"/>
  <c r="AW177" i="5" s="1"/>
  <c r="AU161" i="5"/>
  <c r="AW161" i="5" s="1"/>
  <c r="AU145" i="5"/>
  <c r="AW145" i="5" s="1"/>
  <c r="AU125" i="5"/>
  <c r="AW125" i="5" s="1"/>
  <c r="AU105" i="5"/>
  <c r="AW105" i="5" s="1"/>
  <c r="AU83" i="5"/>
  <c r="AW83" i="5" s="1"/>
  <c r="AP225" i="5"/>
  <c r="AP217" i="5"/>
  <c r="AP209" i="5"/>
  <c r="AP201" i="5"/>
  <c r="AP193" i="5"/>
  <c r="AP185" i="5"/>
  <c r="AP177" i="5"/>
  <c r="AP161" i="5"/>
  <c r="AP153" i="5"/>
  <c r="AP145" i="5"/>
  <c r="AP137" i="5"/>
  <c r="AP129" i="5"/>
  <c r="AP121" i="5"/>
  <c r="AP113" i="5"/>
  <c r="AP105" i="5"/>
  <c r="AP97" i="5"/>
  <c r="AP89" i="5"/>
  <c r="AP81" i="5"/>
  <c r="AP73" i="5"/>
  <c r="AP65" i="5"/>
  <c r="AP57" i="5"/>
  <c r="AP49" i="5"/>
  <c r="AP41" i="5"/>
  <c r="AP33" i="5"/>
  <c r="AP25" i="5"/>
  <c r="AP17" i="5"/>
  <c r="AP9" i="5"/>
  <c r="AP117" i="5"/>
  <c r="AP21" i="5"/>
  <c r="AP309" i="5"/>
  <c r="AK387" i="5"/>
  <c r="AV387" i="5" s="1"/>
  <c r="AS387" i="5" s="1"/>
  <c r="AT387" i="5" s="1"/>
  <c r="AK331" i="5"/>
  <c r="AV331" i="5" s="1"/>
  <c r="AS331" i="5" s="1"/>
  <c r="AT331" i="5" s="1"/>
  <c r="AK299" i="5"/>
  <c r="AV299" i="5" s="1"/>
  <c r="AS299" i="5" s="1"/>
  <c r="AT299" i="5" s="1"/>
  <c r="AK251" i="5"/>
  <c r="AV251" i="5" s="1"/>
  <c r="AS251" i="5" s="1"/>
  <c r="AT251" i="5" s="1"/>
  <c r="AV195" i="5"/>
  <c r="AS195" i="5" s="1"/>
  <c r="AT195" i="5" s="1"/>
  <c r="AK195" i="5"/>
  <c r="AK131" i="5"/>
  <c r="AV131" i="5" s="1"/>
  <c r="AS131" i="5" s="1"/>
  <c r="AT131" i="5" s="1"/>
  <c r="AK67" i="5"/>
  <c r="AV67" i="5" s="1"/>
  <c r="AS67" i="5" s="1"/>
  <c r="AT67" i="5" s="1"/>
  <c r="AK19" i="5"/>
  <c r="AV19" i="5" s="1"/>
  <c r="AS19" i="5" s="1"/>
  <c r="AT19" i="5" s="1"/>
  <c r="AP365" i="5"/>
  <c r="AP317" i="5"/>
  <c r="AP285" i="5"/>
  <c r="AP205" i="5"/>
  <c r="AP77" i="5"/>
  <c r="AN357" i="5"/>
  <c r="AN301" i="5"/>
  <c r="AR301" i="5" s="1"/>
  <c r="AN293" i="5"/>
  <c r="AR293" i="5" s="1"/>
  <c r="AN245" i="5"/>
  <c r="AR245" i="5" s="1"/>
  <c r="AK398" i="5"/>
  <c r="AV398" i="5"/>
  <c r="AS398" i="5" s="1"/>
  <c r="AT398" i="5" s="1"/>
  <c r="AU398" i="5"/>
  <c r="AW398" i="5" s="1"/>
  <c r="AK390" i="5"/>
  <c r="AV390" i="5" s="1"/>
  <c r="AS390" i="5" s="1"/>
  <c r="AT390" i="5" s="1"/>
  <c r="AK382" i="5"/>
  <c r="AV382" i="5" s="1"/>
  <c r="AS382" i="5" s="1"/>
  <c r="AT382" i="5" s="1"/>
  <c r="AK374" i="5"/>
  <c r="AV374" i="5" s="1"/>
  <c r="AS374" i="5" s="1"/>
  <c r="AT374" i="5" s="1"/>
  <c r="AK366" i="5"/>
  <c r="AV366" i="5" s="1"/>
  <c r="AS366" i="5" s="1"/>
  <c r="AT366" i="5" s="1"/>
  <c r="AK358" i="5"/>
  <c r="AV358" i="5" s="1"/>
  <c r="AS358" i="5" s="1"/>
  <c r="AT358" i="5" s="1"/>
  <c r="AK350" i="5"/>
  <c r="AV350" i="5" s="1"/>
  <c r="AS350" i="5" s="1"/>
  <c r="AT350" i="5" s="1"/>
  <c r="AK342" i="5"/>
  <c r="AV342" i="5" s="1"/>
  <c r="AS342" i="5" s="1"/>
  <c r="AT342" i="5" s="1"/>
  <c r="AK334" i="5"/>
  <c r="AV334" i="5" s="1"/>
  <c r="AS334" i="5" s="1"/>
  <c r="AT334" i="5" s="1"/>
  <c r="AK326" i="5"/>
  <c r="AV326" i="5" s="1"/>
  <c r="AS326" i="5" s="1"/>
  <c r="AT326" i="5" s="1"/>
  <c r="AK318" i="5"/>
  <c r="AV318" i="5"/>
  <c r="AS318" i="5" s="1"/>
  <c r="AT318" i="5" s="1"/>
  <c r="AK310" i="5"/>
  <c r="AV310" i="5" s="1"/>
  <c r="AS310" i="5" s="1"/>
  <c r="AT310" i="5" s="1"/>
  <c r="AK302" i="5"/>
  <c r="AV302" i="5" s="1"/>
  <c r="AS302" i="5" s="1"/>
  <c r="AT302" i="5" s="1"/>
  <c r="AK294" i="5"/>
  <c r="AV294" i="5" s="1"/>
  <c r="AS294" i="5" s="1"/>
  <c r="AT294" i="5" s="1"/>
  <c r="AK286" i="5"/>
  <c r="AV286" i="5" s="1"/>
  <c r="AS286" i="5" s="1"/>
  <c r="AT286" i="5" s="1"/>
  <c r="AK278" i="5"/>
  <c r="AV278" i="5" s="1"/>
  <c r="AS278" i="5" s="1"/>
  <c r="AT278" i="5" s="1"/>
  <c r="AK270" i="5"/>
  <c r="AV270" i="5" s="1"/>
  <c r="AS270" i="5" s="1"/>
  <c r="AT270" i="5" s="1"/>
  <c r="AK262" i="5"/>
  <c r="AV262" i="5" s="1"/>
  <c r="AS262" i="5" s="1"/>
  <c r="AT262" i="5" s="1"/>
  <c r="AK254" i="5"/>
  <c r="AV254" i="5"/>
  <c r="AS254" i="5" s="1"/>
  <c r="AT254" i="5" s="1"/>
  <c r="AK246" i="5"/>
  <c r="AV246" i="5" s="1"/>
  <c r="AS246" i="5" s="1"/>
  <c r="AT246" i="5" s="1"/>
  <c r="AK238" i="5"/>
  <c r="AV238" i="5" s="1"/>
  <c r="AS238" i="5" s="1"/>
  <c r="AT238" i="5" s="1"/>
  <c r="AK230" i="5"/>
  <c r="AV230" i="5" s="1"/>
  <c r="AS230" i="5" s="1"/>
  <c r="AT230" i="5" s="1"/>
  <c r="AK222" i="5"/>
  <c r="AV222" i="5" s="1"/>
  <c r="AS222" i="5" s="1"/>
  <c r="AT222" i="5" s="1"/>
  <c r="AK214" i="5"/>
  <c r="AV214" i="5" s="1"/>
  <c r="AS214" i="5" s="1"/>
  <c r="AT214" i="5" s="1"/>
  <c r="AK206" i="5"/>
  <c r="AV206" i="5" s="1"/>
  <c r="AS206" i="5" s="1"/>
  <c r="AT206" i="5" s="1"/>
  <c r="AK198" i="5"/>
  <c r="AV198" i="5" s="1"/>
  <c r="AS198" i="5" s="1"/>
  <c r="AT198" i="5" s="1"/>
  <c r="AK190" i="5"/>
  <c r="AV190" i="5" s="1"/>
  <c r="AS190" i="5" s="1"/>
  <c r="AT190" i="5" s="1"/>
  <c r="AK182" i="5"/>
  <c r="AV182" i="5" s="1"/>
  <c r="AS182" i="5" s="1"/>
  <c r="AT182" i="5" s="1"/>
  <c r="AU182" i="5"/>
  <c r="AW182" i="5" s="1"/>
  <c r="AK174" i="5"/>
  <c r="AV174" i="5"/>
  <c r="AS174" i="5" s="1"/>
  <c r="AT174" i="5" s="1"/>
  <c r="AU174" i="5"/>
  <c r="AW174" i="5" s="1"/>
  <c r="AK166" i="5"/>
  <c r="AV166" i="5" s="1"/>
  <c r="AS166" i="5" s="1"/>
  <c r="AT166" i="5" s="1"/>
  <c r="AU166" i="5"/>
  <c r="AW166" i="5" s="1"/>
  <c r="AK158" i="5"/>
  <c r="AV158" i="5" s="1"/>
  <c r="AS158" i="5" s="1"/>
  <c r="AT158" i="5" s="1"/>
  <c r="AU158" i="5"/>
  <c r="AW158" i="5" s="1"/>
  <c r="AK150" i="5"/>
  <c r="AV150" i="5" s="1"/>
  <c r="AS150" i="5" s="1"/>
  <c r="AT150" i="5" s="1"/>
  <c r="AU150" i="5"/>
  <c r="AW150" i="5" s="1"/>
  <c r="AK142" i="5"/>
  <c r="AV142" i="5" s="1"/>
  <c r="AS142" i="5" s="1"/>
  <c r="AT142" i="5" s="1"/>
  <c r="AU142" i="5"/>
  <c r="AW142" i="5" s="1"/>
  <c r="AK134" i="5"/>
  <c r="AV134" i="5" s="1"/>
  <c r="AS134" i="5" s="1"/>
  <c r="AT134" i="5" s="1"/>
  <c r="AU134" i="5"/>
  <c r="AW134" i="5" s="1"/>
  <c r="AK126" i="5"/>
  <c r="AV126" i="5" s="1"/>
  <c r="AS126" i="5" s="1"/>
  <c r="AT126" i="5" s="1"/>
  <c r="AU126" i="5"/>
  <c r="AW126" i="5" s="1"/>
  <c r="AK118" i="5"/>
  <c r="AV118" i="5" s="1"/>
  <c r="AS118" i="5" s="1"/>
  <c r="AT118" i="5" s="1"/>
  <c r="AU118" i="5"/>
  <c r="AW118" i="5" s="1"/>
  <c r="AK110" i="5"/>
  <c r="AV110" i="5"/>
  <c r="AS110" i="5" s="1"/>
  <c r="AT110" i="5" s="1"/>
  <c r="AU110" i="5"/>
  <c r="AW110" i="5" s="1"/>
  <c r="AK102" i="5"/>
  <c r="AV102" i="5" s="1"/>
  <c r="AS102" i="5" s="1"/>
  <c r="AT102" i="5" s="1"/>
  <c r="AU102" i="5"/>
  <c r="AW102" i="5" s="1"/>
  <c r="AK94" i="5"/>
  <c r="AV94" i="5" s="1"/>
  <c r="AS94" i="5" s="1"/>
  <c r="AT94" i="5" s="1"/>
  <c r="AU94" i="5"/>
  <c r="AW94" i="5" s="1"/>
  <c r="AK86" i="5"/>
  <c r="AV86" i="5" s="1"/>
  <c r="AS86" i="5" s="1"/>
  <c r="AT86" i="5" s="1"/>
  <c r="AU86" i="5"/>
  <c r="AW86" i="5" s="1"/>
  <c r="AK78" i="5"/>
  <c r="AV78" i="5" s="1"/>
  <c r="AS78" i="5" s="1"/>
  <c r="AT78" i="5" s="1"/>
  <c r="AU78" i="5"/>
  <c r="AW78" i="5" s="1"/>
  <c r="AK70" i="5"/>
  <c r="AV70" i="5" s="1"/>
  <c r="AS70" i="5" s="1"/>
  <c r="AT70" i="5" s="1"/>
  <c r="AU70" i="5"/>
  <c r="AW70" i="5" s="1"/>
  <c r="AK62" i="5"/>
  <c r="AV62" i="5" s="1"/>
  <c r="AS62" i="5" s="1"/>
  <c r="AT62" i="5" s="1"/>
  <c r="AU62" i="5"/>
  <c r="AW62" i="5" s="1"/>
  <c r="AK54" i="5"/>
  <c r="AV54" i="5" s="1"/>
  <c r="AS54" i="5" s="1"/>
  <c r="AT54" i="5" s="1"/>
  <c r="AU54" i="5"/>
  <c r="AW54" i="5" s="1"/>
  <c r="AK46" i="5"/>
  <c r="AV46" i="5"/>
  <c r="AS46" i="5" s="1"/>
  <c r="AT46" i="5" s="1"/>
  <c r="AU46" i="5"/>
  <c r="AW46" i="5" s="1"/>
  <c r="AK38" i="5"/>
  <c r="AV38" i="5" s="1"/>
  <c r="AS38" i="5" s="1"/>
  <c r="AT38" i="5" s="1"/>
  <c r="AU38" i="5"/>
  <c r="AW38" i="5" s="1"/>
  <c r="AK30" i="5"/>
  <c r="AV30" i="5" s="1"/>
  <c r="AS30" i="5" s="1"/>
  <c r="AT30" i="5" s="1"/>
  <c r="AU30" i="5"/>
  <c r="AW30" i="5" s="1"/>
  <c r="AK22" i="5"/>
  <c r="AV22" i="5" s="1"/>
  <c r="AS22" i="5" s="1"/>
  <c r="AT22" i="5" s="1"/>
  <c r="AU22" i="5"/>
  <c r="AW22" i="5" s="1"/>
  <c r="AK14" i="5"/>
  <c r="AV14" i="5" s="1"/>
  <c r="AS14" i="5" s="1"/>
  <c r="AT14" i="5" s="1"/>
  <c r="AU14" i="5"/>
  <c r="AW14" i="5" s="1"/>
  <c r="AK6" i="5"/>
  <c r="AV6" i="5" s="1"/>
  <c r="AS6" i="5" s="1"/>
  <c r="AT6" i="5" s="1"/>
  <c r="AU6" i="5"/>
  <c r="AW6" i="5" s="1"/>
  <c r="AU391" i="5"/>
  <c r="AW391" i="5" s="1"/>
  <c r="AU382" i="5"/>
  <c r="AW382" i="5" s="1"/>
  <c r="AU373" i="5"/>
  <c r="AW373" i="5" s="1"/>
  <c r="AU364" i="5"/>
  <c r="AW364" i="5" s="1"/>
  <c r="AU355" i="5"/>
  <c r="AW355" i="5" s="1"/>
  <c r="AU346" i="5"/>
  <c r="AW346" i="5" s="1"/>
  <c r="AU337" i="5"/>
  <c r="AW337" i="5" s="1"/>
  <c r="AU327" i="5"/>
  <c r="AW327" i="5" s="1"/>
  <c r="AU318" i="5"/>
  <c r="AW318" i="5" s="1"/>
  <c r="AU309" i="5"/>
  <c r="AW309" i="5" s="1"/>
  <c r="AU300" i="5"/>
  <c r="AW300" i="5" s="1"/>
  <c r="AU291" i="5"/>
  <c r="AW291" i="5" s="1"/>
  <c r="AU282" i="5"/>
  <c r="AW282" i="5" s="1"/>
  <c r="AU273" i="5"/>
  <c r="AW273" i="5" s="1"/>
  <c r="AU263" i="5"/>
  <c r="AW263" i="5" s="1"/>
  <c r="AU254" i="5"/>
  <c r="AW254" i="5" s="1"/>
  <c r="AU245" i="5"/>
  <c r="AW245" i="5" s="1"/>
  <c r="AU236" i="5"/>
  <c r="AW236" i="5" s="1"/>
  <c r="AU227" i="5"/>
  <c r="AW227" i="5" s="1"/>
  <c r="AU218" i="5"/>
  <c r="AW218" i="5" s="1"/>
  <c r="AU209" i="5"/>
  <c r="AW209" i="5" s="1"/>
  <c r="AU198" i="5"/>
  <c r="AW198" i="5" s="1"/>
  <c r="AU188" i="5"/>
  <c r="AW188" i="5" s="1"/>
  <c r="AU173" i="5"/>
  <c r="AW173" i="5" s="1"/>
  <c r="AU157" i="5"/>
  <c r="AW157" i="5" s="1"/>
  <c r="AU141" i="5"/>
  <c r="AW141" i="5" s="1"/>
  <c r="AU123" i="5"/>
  <c r="AW123" i="5" s="1"/>
  <c r="AU101" i="5"/>
  <c r="AW101" i="5" s="1"/>
  <c r="AU81" i="5"/>
  <c r="AW81" i="5" s="1"/>
  <c r="AU59" i="5"/>
  <c r="AW59" i="5" s="1"/>
  <c r="AU37" i="5"/>
  <c r="AW37" i="5" s="1"/>
  <c r="AU17" i="5"/>
  <c r="AW17" i="5" s="1"/>
  <c r="AP400" i="5"/>
  <c r="AN400" i="5"/>
  <c r="AR400" i="5" s="1"/>
  <c r="AP384" i="5"/>
  <c r="AP376" i="5"/>
  <c r="AP352" i="5"/>
  <c r="AP344" i="5"/>
  <c r="AP320" i="5"/>
  <c r="AP312" i="5"/>
  <c r="AP288" i="5"/>
  <c r="AP280" i="5"/>
  <c r="AP256" i="5"/>
  <c r="AP248" i="5"/>
  <c r="AP216" i="5"/>
  <c r="AP184" i="5"/>
  <c r="AP136" i="5"/>
  <c r="AP128" i="5"/>
  <c r="AP88" i="5"/>
  <c r="AP64" i="5"/>
  <c r="AP188" i="5"/>
  <c r="AP101" i="5"/>
  <c r="AK379" i="5"/>
  <c r="AV379" i="5" s="1"/>
  <c r="AS379" i="5" s="1"/>
  <c r="AT379" i="5" s="1"/>
  <c r="AK323" i="5"/>
  <c r="AV323" i="5" s="1"/>
  <c r="AS323" i="5" s="1"/>
  <c r="AT323" i="5" s="1"/>
  <c r="AK283" i="5"/>
  <c r="AV283" i="5" s="1"/>
  <c r="AS283" i="5" s="1"/>
  <c r="AT283" i="5" s="1"/>
  <c r="AK235" i="5"/>
  <c r="AV235" i="5" s="1"/>
  <c r="AS235" i="5" s="1"/>
  <c r="AT235" i="5" s="1"/>
  <c r="AK171" i="5"/>
  <c r="AV171" i="5" s="1"/>
  <c r="AS171" i="5" s="1"/>
  <c r="AT171" i="5" s="1"/>
  <c r="AK115" i="5"/>
  <c r="AV115" i="5" s="1"/>
  <c r="AS115" i="5" s="1"/>
  <c r="AT115" i="5" s="1"/>
  <c r="AK51" i="5"/>
  <c r="AV51" i="5" s="1"/>
  <c r="AS51" i="5" s="1"/>
  <c r="AT51" i="5" s="1"/>
  <c r="AP253" i="5"/>
  <c r="AN253" i="5"/>
  <c r="AR253" i="5" s="1"/>
  <c r="AN213" i="5"/>
  <c r="AR213" i="5" s="1"/>
  <c r="AN165" i="5"/>
  <c r="AR165" i="5" s="1"/>
  <c r="AS389" i="5"/>
  <c r="AT389" i="5" s="1"/>
  <c r="AS373" i="5"/>
  <c r="AT373" i="5" s="1"/>
  <c r="AK349" i="5"/>
  <c r="AV349" i="5" s="1"/>
  <c r="AS349" i="5" s="1"/>
  <c r="AT349" i="5" s="1"/>
  <c r="AS341" i="5"/>
  <c r="AT341" i="5" s="1"/>
  <c r="AK325" i="5"/>
  <c r="AV325" i="5" s="1"/>
  <c r="AS325" i="5" s="1"/>
  <c r="AT325" i="5" s="1"/>
  <c r="AS317" i="5"/>
  <c r="AT317" i="5" s="1"/>
  <c r="AS309" i="5"/>
  <c r="AT309" i="5" s="1"/>
  <c r="AK301" i="5"/>
  <c r="AV301" i="5" s="1"/>
  <c r="AS301" i="5" s="1"/>
  <c r="AT301" i="5" s="1"/>
  <c r="AS285" i="5"/>
  <c r="AT285" i="5" s="1"/>
  <c r="AK277" i="5"/>
  <c r="AV277" i="5" s="1"/>
  <c r="AS277" i="5" s="1"/>
  <c r="AT277" i="5" s="1"/>
  <c r="AS269" i="5"/>
  <c r="AT269" i="5" s="1"/>
  <c r="AS261" i="5"/>
  <c r="AT261" i="5" s="1"/>
  <c r="AS237" i="5"/>
  <c r="AT237" i="5" s="1"/>
  <c r="AS221" i="5"/>
  <c r="AT221" i="5" s="1"/>
  <c r="AK213" i="5"/>
  <c r="AV213" i="5" s="1"/>
  <c r="AS213" i="5" s="1"/>
  <c r="AT213" i="5" s="1"/>
  <c r="AS205" i="5"/>
  <c r="AT205" i="5" s="1"/>
  <c r="AK197" i="5"/>
  <c r="AV197" i="5" s="1"/>
  <c r="AS197" i="5" s="1"/>
  <c r="AT197" i="5" s="1"/>
  <c r="AS189" i="5"/>
  <c r="AT189" i="5" s="1"/>
  <c r="AK181" i="5"/>
  <c r="AV181" i="5" s="1"/>
  <c r="AS181" i="5" s="1"/>
  <c r="AT181" i="5" s="1"/>
  <c r="AS173" i="5"/>
  <c r="AT173" i="5" s="1"/>
  <c r="AS165" i="5"/>
  <c r="AT165" i="5" s="1"/>
  <c r="AS149" i="5"/>
  <c r="AT149" i="5" s="1"/>
  <c r="AS141" i="5"/>
  <c r="AT141" i="5" s="1"/>
  <c r="AS125" i="5"/>
  <c r="AT125" i="5" s="1"/>
  <c r="AS109" i="5"/>
  <c r="AT109" i="5" s="1"/>
  <c r="AK77" i="5"/>
  <c r="AV77" i="5" s="1"/>
  <c r="AS77" i="5" s="1"/>
  <c r="AT77" i="5" s="1"/>
  <c r="AS69" i="5"/>
  <c r="AT69" i="5" s="1"/>
  <c r="AK61" i="5"/>
  <c r="AV61" i="5" s="1"/>
  <c r="AS61" i="5" s="1"/>
  <c r="AT61" i="5" s="1"/>
  <c r="AS53" i="5"/>
  <c r="AT53" i="5" s="1"/>
  <c r="AS37" i="5"/>
  <c r="AT37" i="5" s="1"/>
  <c r="AS29" i="5"/>
  <c r="AT29" i="5" s="1"/>
  <c r="AS13" i="5"/>
  <c r="AT13" i="5" s="1"/>
  <c r="AK5" i="5"/>
  <c r="AV5" i="5" s="1"/>
  <c r="AS5" i="5" s="1"/>
  <c r="AT5" i="5" s="1"/>
  <c r="AU390" i="5"/>
  <c r="AW390" i="5" s="1"/>
  <c r="AU381" i="5"/>
  <c r="AW381" i="5" s="1"/>
  <c r="AU372" i="5"/>
  <c r="AW372" i="5" s="1"/>
  <c r="AU363" i="5"/>
  <c r="AW363" i="5" s="1"/>
  <c r="AU354" i="5"/>
  <c r="AW354" i="5" s="1"/>
  <c r="AU345" i="5"/>
  <c r="AW345" i="5" s="1"/>
  <c r="AU335" i="5"/>
  <c r="AW335" i="5" s="1"/>
  <c r="AU326" i="5"/>
  <c r="AW326" i="5" s="1"/>
  <c r="AU317" i="5"/>
  <c r="AW317" i="5" s="1"/>
  <c r="AU308" i="5"/>
  <c r="AW308" i="5" s="1"/>
  <c r="AU299" i="5"/>
  <c r="AW299" i="5" s="1"/>
  <c r="AU290" i="5"/>
  <c r="AW290" i="5" s="1"/>
  <c r="AU281" i="5"/>
  <c r="AW281" i="5" s="1"/>
  <c r="AU271" i="5"/>
  <c r="AW271" i="5" s="1"/>
  <c r="AU262" i="5"/>
  <c r="AW262" i="5" s="1"/>
  <c r="AU253" i="5"/>
  <c r="AW253" i="5" s="1"/>
  <c r="AU244" i="5"/>
  <c r="AW244" i="5" s="1"/>
  <c r="AU235" i="5"/>
  <c r="AW235" i="5" s="1"/>
  <c r="AU226" i="5"/>
  <c r="AW226" i="5" s="1"/>
  <c r="AU217" i="5"/>
  <c r="AW217" i="5" s="1"/>
  <c r="AU207" i="5"/>
  <c r="AW207" i="5" s="1"/>
  <c r="AU197" i="5"/>
  <c r="AW197" i="5" s="1"/>
  <c r="AU187" i="5"/>
  <c r="AW187" i="5" s="1"/>
  <c r="AU172" i="5"/>
  <c r="AW172" i="5" s="1"/>
  <c r="AU156" i="5"/>
  <c r="AW156" i="5" s="1"/>
  <c r="AU140" i="5"/>
  <c r="AW140" i="5" s="1"/>
  <c r="AU121" i="5"/>
  <c r="AW121" i="5" s="1"/>
  <c r="AU99" i="5"/>
  <c r="AW99" i="5" s="1"/>
  <c r="AU77" i="5"/>
  <c r="AW77" i="5" s="1"/>
  <c r="AU57" i="5"/>
  <c r="AW57" i="5" s="1"/>
  <c r="AU35" i="5"/>
  <c r="AW35" i="5" s="1"/>
  <c r="AU13" i="5"/>
  <c r="AW13" i="5" s="1"/>
  <c r="AP85" i="5"/>
  <c r="AP78" i="5"/>
  <c r="AP70" i="5"/>
  <c r="AP62" i="5"/>
  <c r="AP54" i="5"/>
  <c r="AP46" i="5"/>
  <c r="AP38" i="5"/>
  <c r="AP30" i="5"/>
  <c r="AP22" i="5"/>
  <c r="AP14" i="5"/>
  <c r="AP6" i="5"/>
  <c r="AP192" i="5"/>
  <c r="AP152" i="5"/>
  <c r="AP72" i="5"/>
  <c r="AP8" i="5"/>
  <c r="AR396" i="5"/>
  <c r="AR381" i="5"/>
  <c r="AR365" i="5"/>
  <c r="AR350" i="5"/>
  <c r="AR336" i="5"/>
  <c r="AR324" i="5"/>
  <c r="AR308" i="5"/>
  <c r="AR292" i="5"/>
  <c r="AR277" i="5"/>
  <c r="AR262" i="5"/>
  <c r="AR246" i="5"/>
  <c r="AR236" i="5"/>
  <c r="AR221" i="5"/>
  <c r="AR206" i="5"/>
  <c r="AR190" i="5"/>
  <c r="AP156" i="5"/>
  <c r="AP148" i="5"/>
  <c r="AP140" i="5"/>
  <c r="AP132" i="5"/>
  <c r="AP116" i="5"/>
  <c r="AP108" i="5"/>
  <c r="AP100" i="5"/>
  <c r="AP92" i="5"/>
  <c r="AP68" i="5"/>
  <c r="AP52" i="5"/>
  <c r="AP44" i="5"/>
  <c r="AP36" i="5"/>
  <c r="AP28" i="5"/>
  <c r="AP20" i="5"/>
  <c r="AP12" i="5"/>
  <c r="AP4" i="5"/>
  <c r="AN131" i="5"/>
  <c r="AN19" i="5"/>
  <c r="AR398" i="5"/>
  <c r="AR392" i="5"/>
  <c r="AR377" i="5"/>
  <c r="AR361" i="5"/>
  <c r="AR348" i="5"/>
  <c r="AR333" i="5"/>
  <c r="AR318" i="5"/>
  <c r="AR302" i="5"/>
  <c r="AR288" i="5"/>
  <c r="AR260" i="5"/>
  <c r="AR244" i="5"/>
  <c r="AR232" i="5"/>
  <c r="AR217" i="5"/>
  <c r="AR204" i="5"/>
  <c r="AR188" i="5"/>
  <c r="AR175" i="5"/>
  <c r="AR161" i="5"/>
  <c r="AR149" i="5"/>
  <c r="AR134" i="5"/>
  <c r="AR119" i="5"/>
  <c r="AR95" i="5"/>
  <c r="AR84" i="5"/>
  <c r="AR68" i="5"/>
  <c r="AR54" i="5"/>
  <c r="AR41" i="5"/>
  <c r="AR14" i="5"/>
  <c r="AR389" i="5"/>
  <c r="AR373" i="5"/>
  <c r="AR357" i="5"/>
  <c r="AR342" i="5"/>
  <c r="AR316" i="5"/>
  <c r="AR300" i="5"/>
  <c r="AR285" i="5"/>
  <c r="AR269" i="5"/>
  <c r="AR254" i="5"/>
  <c r="AR388" i="5"/>
  <c r="AR372" i="5"/>
  <c r="AR356" i="5"/>
  <c r="AR341" i="5"/>
  <c r="AR397" i="5"/>
  <c r="AR382" i="5"/>
  <c r="AR366" i="5"/>
  <c r="AR352" i="5"/>
  <c r="AR337" i="5"/>
  <c r="AR325" i="5"/>
  <c r="AR309" i="5"/>
  <c r="AR278" i="5"/>
  <c r="AR180" i="5"/>
  <c r="AR151" i="5"/>
  <c r="AR138" i="5"/>
  <c r="AR124" i="5"/>
  <c r="AR111" i="5"/>
  <c r="AR100" i="5"/>
  <c r="AR86" i="5"/>
  <c r="AR70" i="5"/>
  <c r="AR56" i="5"/>
  <c r="AR45" i="5"/>
  <c r="AR31" i="5"/>
  <c r="AR20" i="5"/>
  <c r="AR5" i="5"/>
  <c r="AR393" i="5"/>
  <c r="AR380" i="5"/>
  <c r="AR364" i="5"/>
  <c r="AR334" i="5"/>
  <c r="AR321" i="5"/>
  <c r="AR305" i="5"/>
  <c r="AR289" i="5"/>
  <c r="AR276" i="5"/>
  <c r="AR261" i="5"/>
  <c r="AR233" i="5"/>
  <c r="AR220" i="5"/>
  <c r="AR205" i="5"/>
  <c r="AR189" i="5"/>
  <c r="AR177" i="5"/>
  <c r="AR164" i="5"/>
  <c r="AR150" i="5"/>
  <c r="AR137" i="5"/>
  <c r="AR121" i="5"/>
  <c r="AR110" i="5"/>
  <c r="AR97" i="5"/>
  <c r="AR85" i="5"/>
  <c r="AR69" i="5"/>
  <c r="AR55" i="5"/>
  <c r="AR44" i="5"/>
  <c r="AR30" i="5"/>
  <c r="AR17" i="5"/>
  <c r="AR4" i="5"/>
  <c r="AR401" i="5"/>
  <c r="AR390" i="5"/>
  <c r="AR374" i="5"/>
  <c r="AR358" i="5"/>
  <c r="AR332" i="5"/>
  <c r="AR317" i="5"/>
  <c r="AR286" i="5"/>
  <c r="AR270" i="5"/>
  <c r="AR257" i="5"/>
  <c r="AR242" i="5"/>
  <c r="AR230" i="5"/>
  <c r="AR215" i="5"/>
  <c r="AR201" i="5"/>
  <c r="AR185" i="5"/>
  <c r="AR174" i="5"/>
  <c r="AR160" i="5"/>
  <c r="AR148" i="5"/>
  <c r="AR133" i="5"/>
  <c r="AR118" i="5"/>
  <c r="AR108" i="5"/>
  <c r="AR94" i="5"/>
  <c r="AR81" i="5"/>
  <c r="AR65" i="5"/>
  <c r="AR53" i="5"/>
  <c r="AR38" i="5"/>
  <c r="AR28" i="5"/>
  <c r="AR13" i="5"/>
  <c r="AR229" i="5"/>
  <c r="AR214" i="5"/>
  <c r="AR198" i="5"/>
  <c r="AR184" i="5"/>
  <c r="AR173" i="5"/>
  <c r="AR158" i="5"/>
  <c r="AR145" i="5"/>
  <c r="AR132" i="5"/>
  <c r="AR117" i="5"/>
  <c r="AR105" i="5"/>
  <c r="AR93" i="5"/>
  <c r="AR78" i="5"/>
  <c r="AR62" i="5"/>
  <c r="AR52" i="5"/>
  <c r="AR37" i="5"/>
  <c r="AR25" i="5"/>
  <c r="AR12" i="5"/>
  <c r="AP402" i="5"/>
  <c r="AR328" i="5"/>
  <c r="AR284" i="5"/>
  <c r="AR268" i="5"/>
  <c r="AR239" i="5"/>
  <c r="AR228" i="5"/>
  <c r="AR197" i="5"/>
  <c r="AR183" i="5"/>
  <c r="AR172" i="5"/>
  <c r="AR142" i="5"/>
  <c r="AR129" i="5"/>
  <c r="AR116" i="5"/>
  <c r="AR104" i="5"/>
  <c r="AR92" i="5"/>
  <c r="AR77" i="5"/>
  <c r="AR49" i="5"/>
  <c r="AR36" i="5"/>
  <c r="AR23" i="5"/>
  <c r="AR10" i="5"/>
  <c r="AP401" i="5"/>
  <c r="AR385" i="5"/>
  <c r="AR353" i="5"/>
  <c r="AR340" i="5"/>
  <c r="AR326" i="5"/>
  <c r="AR310" i="5"/>
  <c r="AR294" i="5"/>
  <c r="AR281" i="5"/>
  <c r="AR266" i="5"/>
  <c r="AR252" i="5"/>
  <c r="AR238" i="5"/>
  <c r="AR225" i="5"/>
  <c r="AR212" i="5"/>
  <c r="AR196" i="5"/>
  <c r="AR182" i="5"/>
  <c r="AR156" i="5"/>
  <c r="AR141" i="5"/>
  <c r="AR126" i="5"/>
  <c r="AR114" i="5"/>
  <c r="AR102" i="5"/>
  <c r="AR89" i="5"/>
  <c r="AR76" i="5"/>
  <c r="AR60" i="5"/>
  <c r="AR47" i="5"/>
  <c r="AR33" i="5"/>
  <c r="AR22" i="5"/>
  <c r="AR9" i="5"/>
  <c r="AR265" i="5"/>
  <c r="AR249" i="5"/>
  <c r="AR237" i="5"/>
  <c r="AR222" i="5"/>
  <c r="AR209" i="5"/>
  <c r="AR193" i="5"/>
  <c r="AR181" i="5"/>
  <c r="AR166" i="5"/>
  <c r="AR153" i="5"/>
  <c r="AR140" i="5"/>
  <c r="AR125" i="5"/>
  <c r="AR113" i="5"/>
  <c r="AR101" i="5"/>
  <c r="AR87" i="5"/>
  <c r="AR73" i="5"/>
  <c r="AR57" i="5"/>
  <c r="AR46" i="5"/>
  <c r="AR32" i="5"/>
  <c r="AR21" i="5"/>
  <c r="AR6" i="5"/>
  <c r="AR394" i="5"/>
  <c r="AR386" i="5"/>
  <c r="AR378" i="5"/>
  <c r="AR370" i="5"/>
  <c r="AR362" i="5"/>
  <c r="AR354" i="5"/>
  <c r="AR346" i="5"/>
  <c r="AR338" i="5"/>
  <c r="AR330" i="5"/>
  <c r="AR322" i="5"/>
  <c r="AR314" i="5"/>
  <c r="AR306" i="5"/>
  <c r="AR298" i="5"/>
  <c r="AR290" i="5"/>
  <c r="AR282" i="5"/>
  <c r="AP274" i="5"/>
  <c r="AP266" i="5"/>
  <c r="AR258" i="5"/>
  <c r="AP250" i="5"/>
  <c r="AP242" i="5"/>
  <c r="AR234" i="5"/>
  <c r="AR226" i="5"/>
  <c r="AR218" i="5"/>
  <c r="AR210" i="5"/>
  <c r="AP202" i="5"/>
  <c r="AR194" i="5"/>
  <c r="AP186" i="5"/>
  <c r="AR178" i="5"/>
  <c r="AR170" i="5"/>
  <c r="AR162" i="5"/>
  <c r="AR154" i="5"/>
  <c r="AP146" i="5"/>
  <c r="AP138" i="5"/>
  <c r="AP122" i="5"/>
  <c r="AP399" i="5"/>
  <c r="AR395" i="5"/>
  <c r="AP291" i="5"/>
  <c r="AP283" i="5"/>
  <c r="AP267" i="5"/>
  <c r="AP259" i="5"/>
  <c r="AP227" i="5"/>
  <c r="AP219" i="5"/>
  <c r="AP203" i="5"/>
  <c r="AP195" i="5"/>
  <c r="AP163" i="5"/>
  <c r="AP155" i="5"/>
  <c r="AP139" i="5"/>
  <c r="AS3" i="5"/>
  <c r="AT3" i="5" s="1"/>
  <c r="AR195" i="5"/>
  <c r="AP392" i="5"/>
  <c r="AR384" i="5"/>
  <c r="AR376" i="5"/>
  <c r="AR368" i="5"/>
  <c r="AP360" i="5"/>
  <c r="AR344" i="5"/>
  <c r="AP336" i="5"/>
  <c r="AP328" i="5"/>
  <c r="AR320" i="5"/>
  <c r="AR312" i="5"/>
  <c r="AR304" i="5"/>
  <c r="AP296" i="5"/>
  <c r="AR280" i="5"/>
  <c r="AR272" i="5"/>
  <c r="AR264" i="5"/>
  <c r="AR256" i="5"/>
  <c r="AR248" i="5"/>
  <c r="AR240" i="5"/>
  <c r="AP232" i="5"/>
  <c r="AR224" i="5"/>
  <c r="AR216" i="5"/>
  <c r="AR208" i="5"/>
  <c r="AR200" i="5"/>
  <c r="AR192" i="5"/>
  <c r="AR176" i="5"/>
  <c r="AP168" i="5"/>
  <c r="AR152" i="5"/>
  <c r="AR144" i="5"/>
  <c r="AR136" i="5"/>
  <c r="AR128" i="5"/>
  <c r="AP120" i="5"/>
  <c r="AR67" i="5"/>
  <c r="AP287" i="5"/>
  <c r="AP279" i="5"/>
  <c r="AP247" i="5"/>
  <c r="AP239" i="5"/>
  <c r="AP223" i="5"/>
  <c r="AP215" i="5"/>
  <c r="AP183" i="5"/>
  <c r="AP175" i="5"/>
  <c r="AP159" i="5"/>
  <c r="AP151" i="5"/>
  <c r="AR143" i="5"/>
  <c r="AR135" i="5"/>
  <c r="AR127" i="5"/>
  <c r="AP119" i="5"/>
  <c r="AP111" i="5"/>
  <c r="AR103" i="5"/>
  <c r="AP131" i="5"/>
  <c r="AP99" i="5"/>
  <c r="AP91" i="5"/>
  <c r="AP75" i="5"/>
  <c r="AP67" i="5"/>
  <c r="AP35" i="5"/>
  <c r="AP27" i="5"/>
  <c r="AP11" i="5"/>
  <c r="AP114" i="5"/>
  <c r="AP82" i="5"/>
  <c r="AP74" i="5"/>
  <c r="AP58" i="5"/>
  <c r="AP50" i="5"/>
  <c r="AP18" i="5"/>
  <c r="AP10" i="5"/>
  <c r="AR112" i="5"/>
  <c r="AP104" i="5"/>
  <c r="AR96" i="5"/>
  <c r="AR88" i="5"/>
  <c r="AR80" i="5"/>
  <c r="AR72" i="5"/>
  <c r="AR64" i="5"/>
  <c r="AP56" i="5"/>
  <c r="AR48" i="5"/>
  <c r="AP40" i="5"/>
  <c r="AP32" i="5"/>
  <c r="AR24" i="5"/>
  <c r="AR16" i="5"/>
  <c r="AR8" i="5"/>
  <c r="AP95" i="5"/>
  <c r="AP87" i="5"/>
  <c r="AR79" i="5"/>
  <c r="AR71" i="5"/>
  <c r="AR63" i="5"/>
  <c r="AP55" i="5"/>
  <c r="AP47" i="5"/>
  <c r="AR39" i="5"/>
  <c r="AP31" i="5"/>
  <c r="AP23" i="5"/>
  <c r="AR15" i="5"/>
  <c r="AR7" i="5"/>
  <c r="AQ51" i="5"/>
  <c r="AR51" i="5" s="1"/>
  <c r="AP51" i="5"/>
  <c r="AQ291" i="5"/>
  <c r="AR291" i="5" s="1"/>
  <c r="AQ35" i="5"/>
  <c r="AR35" i="5" s="1"/>
  <c r="AP130" i="5"/>
  <c r="AQ130" i="5"/>
  <c r="AR130" i="5" s="1"/>
  <c r="AQ106" i="5"/>
  <c r="AR106" i="5" s="1"/>
  <c r="AP106" i="5"/>
  <c r="AP98" i="5"/>
  <c r="AQ98" i="5"/>
  <c r="AR98" i="5" s="1"/>
  <c r="AP90" i="5"/>
  <c r="AQ90" i="5"/>
  <c r="AR90" i="5" s="1"/>
  <c r="AP66" i="5"/>
  <c r="AQ66" i="5"/>
  <c r="AR66" i="5" s="1"/>
  <c r="AQ42" i="5"/>
  <c r="AR42" i="5" s="1"/>
  <c r="AP42" i="5"/>
  <c r="AP34" i="5"/>
  <c r="AQ34" i="5"/>
  <c r="AR34" i="5" s="1"/>
  <c r="AP26" i="5"/>
  <c r="AQ26" i="5"/>
  <c r="AR26" i="5" s="1"/>
  <c r="AP395" i="5"/>
  <c r="AP112" i="5"/>
  <c r="AP48" i="5"/>
  <c r="AQ287" i="5"/>
  <c r="AR287" i="5" s="1"/>
  <c r="AQ250" i="5"/>
  <c r="AR250" i="5" s="1"/>
  <c r="AQ159" i="5"/>
  <c r="AR159" i="5" s="1"/>
  <c r="AQ122" i="5"/>
  <c r="AR122" i="5" s="1"/>
  <c r="AQ283" i="5"/>
  <c r="AR283" i="5" s="1"/>
  <c r="AQ155" i="5"/>
  <c r="AR155" i="5" s="1"/>
  <c r="AQ27" i="5"/>
  <c r="AR27" i="5" s="1"/>
  <c r="AQ43" i="5"/>
  <c r="AR43" i="5" s="1"/>
  <c r="AP43" i="5"/>
  <c r="AQ163" i="5"/>
  <c r="AR163" i="5" s="1"/>
  <c r="AQ387" i="5"/>
  <c r="AR387" i="5" s="1"/>
  <c r="AP387" i="5"/>
  <c r="AQ355" i="5"/>
  <c r="AR355" i="5" s="1"/>
  <c r="AP355" i="5"/>
  <c r="AQ331" i="5"/>
  <c r="AR331" i="5" s="1"/>
  <c r="AP331" i="5"/>
  <c r="AQ315" i="5"/>
  <c r="AR315" i="5" s="1"/>
  <c r="AP315" i="5"/>
  <c r="AP251" i="5"/>
  <c r="AQ251" i="5"/>
  <c r="AR251" i="5" s="1"/>
  <c r="AQ235" i="5"/>
  <c r="AR235" i="5" s="1"/>
  <c r="AP235" i="5"/>
  <c r="AP211" i="5"/>
  <c r="AQ211" i="5"/>
  <c r="AR211" i="5" s="1"/>
  <c r="AP187" i="5"/>
  <c r="AQ187" i="5"/>
  <c r="AR187" i="5" s="1"/>
  <c r="AQ115" i="5"/>
  <c r="AR115" i="5" s="1"/>
  <c r="AP115" i="5"/>
  <c r="AP83" i="5"/>
  <c r="AQ83" i="5"/>
  <c r="AR83" i="5" s="1"/>
  <c r="AP59" i="5"/>
  <c r="AQ59" i="5"/>
  <c r="AR59" i="5" s="1"/>
  <c r="AP19" i="5"/>
  <c r="AQ19" i="5"/>
  <c r="AP394" i="5"/>
  <c r="AQ274" i="5"/>
  <c r="AR274" i="5" s="1"/>
  <c r="AQ146" i="5"/>
  <c r="AR146" i="5" s="1"/>
  <c r="AQ18" i="5"/>
  <c r="AR18" i="5" s="1"/>
  <c r="AQ267" i="5"/>
  <c r="AR267" i="5" s="1"/>
  <c r="AQ11" i="5"/>
  <c r="AR11" i="5" s="1"/>
  <c r="AP96" i="5"/>
  <c r="AQ360" i="5"/>
  <c r="AR360" i="5" s="1"/>
  <c r="AQ296" i="5"/>
  <c r="AR296" i="5" s="1"/>
  <c r="AQ202" i="5"/>
  <c r="AR202" i="5" s="1"/>
  <c r="AQ168" i="5"/>
  <c r="AR168" i="5" s="1"/>
  <c r="AQ120" i="5"/>
  <c r="AR120" i="5" s="1"/>
  <c r="AQ74" i="5"/>
  <c r="AR74" i="5" s="1"/>
  <c r="AQ40" i="5"/>
  <c r="AR40" i="5" s="1"/>
  <c r="AQ259" i="5"/>
  <c r="AR259" i="5" s="1"/>
  <c r="AQ131" i="5"/>
  <c r="AR131" i="5" s="1"/>
  <c r="AQ391" i="5"/>
  <c r="AR391" i="5" s="1"/>
  <c r="AP391" i="5"/>
  <c r="AQ383" i="5"/>
  <c r="AR383" i="5" s="1"/>
  <c r="AP383" i="5"/>
  <c r="AQ375" i="5"/>
  <c r="AR375" i="5" s="1"/>
  <c r="AP375" i="5"/>
  <c r="AQ367" i="5"/>
  <c r="AR367" i="5" s="1"/>
  <c r="AP367" i="5"/>
  <c r="AQ359" i="5"/>
  <c r="AR359" i="5" s="1"/>
  <c r="AP359" i="5"/>
  <c r="AQ351" i="5"/>
  <c r="AR351" i="5" s="1"/>
  <c r="AP351" i="5"/>
  <c r="AQ343" i="5"/>
  <c r="AR343" i="5" s="1"/>
  <c r="AP343" i="5"/>
  <c r="AQ335" i="5"/>
  <c r="AR335" i="5" s="1"/>
  <c r="AP335" i="5"/>
  <c r="AQ327" i="5"/>
  <c r="AR327" i="5" s="1"/>
  <c r="AP327" i="5"/>
  <c r="AQ319" i="5"/>
  <c r="AR319" i="5" s="1"/>
  <c r="AP319" i="5"/>
  <c r="AQ311" i="5"/>
  <c r="AR311" i="5" s="1"/>
  <c r="AP311" i="5"/>
  <c r="AQ303" i="5"/>
  <c r="AR303" i="5" s="1"/>
  <c r="AP303" i="5"/>
  <c r="AQ295" i="5"/>
  <c r="AR295" i="5" s="1"/>
  <c r="AP295" i="5"/>
  <c r="AQ271" i="5"/>
  <c r="AR271" i="5" s="1"/>
  <c r="AP271" i="5"/>
  <c r="AQ263" i="5"/>
  <c r="AR263" i="5" s="1"/>
  <c r="AP263" i="5"/>
  <c r="AQ255" i="5"/>
  <c r="AR255" i="5" s="1"/>
  <c r="AP255" i="5"/>
  <c r="AQ231" i="5"/>
  <c r="AR231" i="5" s="1"/>
  <c r="AP231" i="5"/>
  <c r="AQ207" i="5"/>
  <c r="AR207" i="5" s="1"/>
  <c r="AP207" i="5"/>
  <c r="AQ199" i="5"/>
  <c r="AR199" i="5" s="1"/>
  <c r="AP199" i="5"/>
  <c r="AQ191" i="5"/>
  <c r="AR191" i="5" s="1"/>
  <c r="AP191" i="5"/>
  <c r="AQ167" i="5"/>
  <c r="AR167" i="5" s="1"/>
  <c r="AP167" i="5"/>
  <c r="AQ371" i="5"/>
  <c r="AR371" i="5" s="1"/>
  <c r="AP371" i="5"/>
  <c r="AQ347" i="5"/>
  <c r="AR347" i="5" s="1"/>
  <c r="AP347" i="5"/>
  <c r="AQ307" i="5"/>
  <c r="AR307" i="5" s="1"/>
  <c r="AP307" i="5"/>
  <c r="AQ179" i="5"/>
  <c r="AR179" i="5" s="1"/>
  <c r="AP179" i="5"/>
  <c r="AP362" i="5"/>
  <c r="AP330" i="5"/>
  <c r="AP298" i="5"/>
  <c r="AP234" i="5"/>
  <c r="AP170" i="5"/>
  <c r="AQ139" i="5"/>
  <c r="AR139" i="5" s="1"/>
  <c r="AP370" i="5"/>
  <c r="AP338" i="5"/>
  <c r="AP306" i="5"/>
  <c r="AP264" i="5"/>
  <c r="AP210" i="5"/>
  <c r="AP200" i="5"/>
  <c r="AP178" i="5"/>
  <c r="AQ247" i="5"/>
  <c r="AR247" i="5" s="1"/>
  <c r="AQ50" i="5"/>
  <c r="AR50" i="5" s="1"/>
  <c r="AQ227" i="5"/>
  <c r="AR227" i="5" s="1"/>
  <c r="AQ99" i="5"/>
  <c r="AR99" i="5" s="1"/>
  <c r="AQ379" i="5"/>
  <c r="AR379" i="5" s="1"/>
  <c r="AP379" i="5"/>
  <c r="AQ339" i="5"/>
  <c r="AR339" i="5" s="1"/>
  <c r="AP339" i="5"/>
  <c r="AP275" i="5"/>
  <c r="AQ275" i="5"/>
  <c r="AR275" i="5" s="1"/>
  <c r="AQ243" i="5"/>
  <c r="AR243" i="5" s="1"/>
  <c r="AP243" i="5"/>
  <c r="AP144" i="5"/>
  <c r="AP80" i="5"/>
  <c r="AP16" i="5"/>
  <c r="AQ223" i="5"/>
  <c r="AR223" i="5" s="1"/>
  <c r="AQ186" i="5"/>
  <c r="AR186" i="5" s="1"/>
  <c r="AQ58" i="5"/>
  <c r="AR58" i="5" s="1"/>
  <c r="AQ219" i="5"/>
  <c r="AR219" i="5" s="1"/>
  <c r="AQ91" i="5"/>
  <c r="AR91" i="5" s="1"/>
  <c r="AQ363" i="5"/>
  <c r="AR363" i="5" s="1"/>
  <c r="AP363" i="5"/>
  <c r="AQ323" i="5"/>
  <c r="AR323" i="5" s="1"/>
  <c r="AP323" i="5"/>
  <c r="AQ299" i="5"/>
  <c r="AR299" i="5" s="1"/>
  <c r="AP299" i="5"/>
  <c r="AQ171" i="5"/>
  <c r="AR171" i="5" s="1"/>
  <c r="AP171" i="5"/>
  <c r="AP147" i="5"/>
  <c r="AQ147" i="5"/>
  <c r="AR147" i="5" s="1"/>
  <c r="AP123" i="5"/>
  <c r="AQ123" i="5"/>
  <c r="AR123" i="5" s="1"/>
  <c r="AQ107" i="5"/>
  <c r="AR107" i="5" s="1"/>
  <c r="AP107" i="5"/>
  <c r="AP378" i="5"/>
  <c r="AP368" i="5"/>
  <c r="AP346" i="5"/>
  <c r="AP314" i="5"/>
  <c r="AP304" i="5"/>
  <c r="AP282" i="5"/>
  <c r="AP272" i="5"/>
  <c r="AP240" i="5"/>
  <c r="AP218" i="5"/>
  <c r="AP208" i="5"/>
  <c r="AP176" i="5"/>
  <c r="AP154" i="5"/>
  <c r="AQ279" i="5"/>
  <c r="AR279" i="5" s="1"/>
  <c r="AQ82" i="5"/>
  <c r="AR82" i="5" s="1"/>
  <c r="AQ203" i="5"/>
  <c r="AR203" i="5" s="1"/>
  <c r="AQ75" i="5"/>
  <c r="AR75" i="5" s="1"/>
  <c r="AP143" i="5"/>
  <c r="AP135" i="5"/>
  <c r="AP127" i="5"/>
  <c r="AP103" i="5"/>
  <c r="AP79" i="5"/>
  <c r="AP71" i="5"/>
  <c r="AP63" i="5"/>
  <c r="AP39" i="5"/>
  <c r="AP15" i="5"/>
  <c r="AP7" i="5"/>
  <c r="AT363" i="5"/>
  <c r="AT147" i="5"/>
  <c r="AQ399" i="5"/>
  <c r="AR399" i="5" s="1"/>
  <c r="AP398" i="5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2" i="9"/>
  <c r="AR19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C41" i="5" l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E87" i="2"/>
  <c r="E86" i="2"/>
  <c r="E85" i="2"/>
  <c r="E84" i="2"/>
  <c r="E83" i="2"/>
  <c r="E82" i="2"/>
  <c r="E81" i="2"/>
  <c r="E80" i="2"/>
  <c r="E79" i="2"/>
  <c r="E78" i="2"/>
  <c r="E77" i="2"/>
  <c r="T91" i="1" l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F9" i="3" l="1"/>
  <c r="F10" i="3"/>
  <c r="F11" i="3"/>
  <c r="F12" i="3"/>
  <c r="F13" i="3"/>
  <c r="F14" i="3"/>
  <c r="F15" i="3"/>
  <c r="F16" i="3"/>
  <c r="F17" i="3"/>
  <c r="F18" i="3"/>
  <c r="F8" i="3"/>
  <c r="I76" i="2" l="1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AY3" i="1" l="1"/>
  <c r="AX3" i="1"/>
  <c r="AW4" i="1"/>
  <c r="AW3" i="1"/>
  <c r="AV5" i="1"/>
  <c r="AV4" i="1"/>
  <c r="AV3" i="1"/>
  <c r="AI68" i="1"/>
  <c r="Q101" i="1" l="1"/>
  <c r="Q102" i="1"/>
  <c r="Q103" i="1"/>
  <c r="R103" i="1" s="1"/>
  <c r="Q104" i="1"/>
  <c r="Q105" i="1"/>
  <c r="Q106" i="1"/>
  <c r="R106" i="1" s="1"/>
  <c r="Q107" i="1"/>
  <c r="R107" i="1" s="1"/>
  <c r="Q108" i="1"/>
  <c r="R108" i="1" s="1"/>
  <c r="Q109" i="1"/>
  <c r="Q100" i="1"/>
  <c r="R79" i="1"/>
  <c r="R78" i="1"/>
  <c r="R77" i="1"/>
  <c r="R76" i="1"/>
  <c r="R75" i="1"/>
  <c r="R74" i="1"/>
  <c r="R73" i="1"/>
  <c r="R72" i="1"/>
  <c r="R71" i="1"/>
  <c r="R70" i="1"/>
  <c r="N88" i="1"/>
  <c r="N87" i="1"/>
  <c r="N86" i="1"/>
  <c r="N85" i="1"/>
  <c r="N84" i="1"/>
  <c r="N83" i="1"/>
  <c r="N82" i="1"/>
  <c r="N81" i="1"/>
  <c r="N80" i="1"/>
  <c r="Q91" i="1"/>
  <c r="R91" i="1" s="1"/>
  <c r="N90" i="1" s="1"/>
  <c r="Q92" i="1"/>
  <c r="R92" i="1" s="1"/>
  <c r="Q93" i="1"/>
  <c r="Q94" i="1"/>
  <c r="Q95" i="1"/>
  <c r="R95" i="1" s="1"/>
  <c r="Q96" i="1"/>
  <c r="R96" i="1" s="1"/>
  <c r="Q97" i="1"/>
  <c r="R97" i="1" s="1"/>
  <c r="Q98" i="1"/>
  <c r="R98" i="1" s="1"/>
  <c r="Q99" i="1"/>
  <c r="R99" i="1" s="1"/>
  <c r="R100" i="1"/>
  <c r="R102" i="1"/>
  <c r="Q90" i="1"/>
  <c r="R90" i="1" s="1"/>
  <c r="N89" i="1" s="1"/>
  <c r="R104" i="1"/>
  <c r="R105" i="1"/>
  <c r="Q71" i="1"/>
  <c r="Q72" i="1"/>
  <c r="Q73" i="1"/>
  <c r="Q74" i="1"/>
  <c r="Q75" i="1"/>
  <c r="Q76" i="1"/>
  <c r="Q77" i="1"/>
  <c r="Q78" i="1"/>
  <c r="Q79" i="1"/>
  <c r="R93" i="1"/>
  <c r="R101" i="1"/>
  <c r="R109" i="1"/>
  <c r="Q70" i="1"/>
  <c r="AI63" i="1"/>
  <c r="AI66" i="1"/>
  <c r="AI60" i="1"/>
  <c r="R94" i="1"/>
  <c r="Q61" i="1" l="1"/>
  <c r="Q62" i="1"/>
  <c r="Q63" i="1"/>
  <c r="Q64" i="1"/>
  <c r="Q65" i="1"/>
  <c r="Q66" i="1"/>
  <c r="Q67" i="1"/>
  <c r="R67" i="1" s="1"/>
  <c r="Q68" i="1"/>
  <c r="R68" i="1" s="1"/>
  <c r="Q69" i="1"/>
  <c r="R69" i="1" s="1"/>
  <c r="Q60" i="1"/>
  <c r="Q51" i="1"/>
  <c r="Q52" i="1"/>
  <c r="Q53" i="1"/>
  <c r="Q54" i="1"/>
  <c r="Q55" i="1"/>
  <c r="Q56" i="1"/>
  <c r="Q57" i="1"/>
  <c r="Q58" i="1"/>
  <c r="Q59" i="1"/>
  <c r="Q50" i="1"/>
  <c r="R49" i="1"/>
  <c r="R48" i="1"/>
  <c r="R47" i="1"/>
  <c r="R46" i="1"/>
  <c r="R45" i="1"/>
  <c r="R44" i="1"/>
  <c r="R43" i="1"/>
  <c r="R42" i="1"/>
  <c r="R41" i="1"/>
  <c r="R40" i="1"/>
  <c r="Q41" i="1"/>
  <c r="Q42" i="1"/>
  <c r="Q43" i="1"/>
  <c r="Q44" i="1"/>
  <c r="Q45" i="1"/>
  <c r="Q46" i="1"/>
  <c r="Q47" i="1"/>
  <c r="I47" i="2" s="1"/>
  <c r="Q48" i="1"/>
  <c r="I48" i="2" s="1"/>
  <c r="Q49" i="1"/>
  <c r="I49" i="2" s="1"/>
  <c r="Q40" i="1"/>
  <c r="R39" i="1"/>
  <c r="R38" i="1"/>
  <c r="R37" i="1"/>
  <c r="R36" i="1"/>
  <c r="R35" i="1"/>
  <c r="R34" i="1"/>
  <c r="R33" i="1"/>
  <c r="R32" i="1"/>
  <c r="R31" i="1"/>
  <c r="R30" i="1"/>
  <c r="Q31" i="1"/>
  <c r="Q32" i="1"/>
  <c r="Q33" i="1"/>
  <c r="Q34" i="1"/>
  <c r="Q35" i="1"/>
  <c r="Q36" i="1"/>
  <c r="Q37" i="1"/>
  <c r="Q38" i="1"/>
  <c r="Q39" i="1"/>
  <c r="Q30" i="1"/>
  <c r="R56" i="1" l="1"/>
  <c r="I56" i="2"/>
  <c r="R55" i="1"/>
  <c r="I55" i="2"/>
  <c r="R54" i="1"/>
  <c r="I54" i="2"/>
  <c r="R66" i="1"/>
  <c r="I66" i="2"/>
  <c r="R53" i="1"/>
  <c r="I53" i="2"/>
  <c r="R65" i="1"/>
  <c r="I65" i="2"/>
  <c r="R50" i="1"/>
  <c r="I50" i="2"/>
  <c r="R52" i="1"/>
  <c r="I52" i="2"/>
  <c r="R64" i="1"/>
  <c r="I64" i="2"/>
  <c r="R59" i="1"/>
  <c r="I59" i="2"/>
  <c r="R51" i="1"/>
  <c r="I51" i="2"/>
  <c r="R63" i="1"/>
  <c r="I63" i="2"/>
  <c r="R58" i="1"/>
  <c r="I58" i="2"/>
  <c r="R60" i="1"/>
  <c r="I60" i="2"/>
  <c r="R62" i="1"/>
  <c r="I62" i="2"/>
  <c r="R57" i="1"/>
  <c r="I57" i="2"/>
  <c r="R61" i="1"/>
  <c r="I61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imulation_results2" type="6" refreshedVersion="6" background="1" saveData="1">
    <textPr codePage="437" sourceFile="C:\Users\xghaeh\Documents\Ehsan code\simulation_results2.csv" decimal="," thousands=" " space="1" comma="1" semicolon="1" consecutive="1" delimiter="(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simulation_results21" type="6" refreshedVersion="6" background="1" saveData="1">
    <textPr codePage="437" sourceFile="C:\Users\xghaeh\Documents\Ehsan code\simulation_results2.csv" decimal="," thousands=" " space="1" comma="1" semicolon="1" consecutive="1" delimiter="(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imulation_results2111" type="6" refreshedVersion="6" background="1" saveData="1">
    <textPr codePage="437" sourceFile="C:\Users\xghaeh\Documents\Ehsan code\simulation_results2.csv" decimal="," thousands=" " space="1" comma="1" semicolon="1" consecutive="1" delimiter="(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simulation_results2112" type="6" refreshedVersion="6" background="1" saveData="1">
    <textPr codePage="437" sourceFile="C:\Users\xghaeh\Documents\Ehsan code\simulation_results2.csv" decimal="," thousands=" " space="1" comma="1" semicolon="1" consecutive="1" delimiter="(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simulation_results22" type="6" refreshedVersion="6" background="1" saveData="1">
    <textPr codePage="437" sourceFile="C:\Users\xghaeh\Documents\Ehsan code\simulation_results2.csv" decimal="," thousands=" " space="1" comma="1" semicolon="1" consecutive="1" delimiter="(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simulation_results23" type="6" refreshedVersion="6" background="1" saveData="1">
    <textPr codePage="437" sourceFile="C:\Users\xghaeh\Documents\Ehsan code\simulation_results2.csv" decimal="," thousands=" " space="1" comma="1" semicolon="1" consecutive="1" delimiter=")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simulation_results241" type="6" refreshedVersion="6" background="1" saveData="1">
    <textPr codePage="437" sourceFile="C:\Users\xghaeh\Documents\Ehsan code\simulation_results2.csv" decimal="," thousands=" " space="1" comma="1" semicolon="1" consecutive="1" delimiter="(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<sst xmlns="http://schemas.openxmlformats.org/spreadsheetml/2006/main" count="12102" uniqueCount="5211">
  <si>
    <t>ID</t>
  </si>
  <si>
    <t>RVE</t>
  </si>
  <si>
    <t>FEM</t>
  </si>
  <si>
    <t>redundant</t>
  </si>
  <si>
    <t>d   [µm]</t>
  </si>
  <si>
    <t>l   [µm]</t>
  </si>
  <si>
    <t>phiF   [-]</t>
  </si>
  <si>
    <t>PHI   [-]</t>
  </si>
  <si>
    <t>THETA   [-]</t>
  </si>
  <si>
    <t>PSI   [-]</t>
  </si>
  <si>
    <t>EM   [MPa]</t>
  </si>
  <si>
    <t>nuM   [-]</t>
  </si>
  <si>
    <t>Matrix Properties</t>
  </si>
  <si>
    <t>Rotational angles</t>
  </si>
  <si>
    <t>Experiment</t>
  </si>
  <si>
    <t>Calculation Ids</t>
  </si>
  <si>
    <t>Fibre dimensions</t>
  </si>
  <si>
    <t>FVC</t>
  </si>
  <si>
    <t>Fibere Properties</t>
  </si>
  <si>
    <t>Proposed RVE size</t>
  </si>
  <si>
    <t>EF   [MPa]</t>
  </si>
  <si>
    <t>nuF   [-]</t>
  </si>
  <si>
    <t>L1   [μm]</t>
  </si>
  <si>
    <t>L2   [μm]</t>
  </si>
  <si>
    <t>L3   [μm]</t>
  </si>
  <si>
    <t>#L1 is changed</t>
  </si>
  <si>
    <t>E11</t>
  </si>
  <si>
    <t>E22</t>
  </si>
  <si>
    <t>E33</t>
  </si>
  <si>
    <t>nu12</t>
  </si>
  <si>
    <t>nu21</t>
  </si>
  <si>
    <t>nu13</t>
  </si>
  <si>
    <t>nu31</t>
  </si>
  <si>
    <t>nu23</t>
  </si>
  <si>
    <t>nu32</t>
  </si>
  <si>
    <t>G12</t>
  </si>
  <si>
    <t>G23</t>
  </si>
  <si>
    <t>G13</t>
  </si>
  <si>
    <t xml:space="preserve"> 5877.667)</t>
  </si>
  <si>
    <t xml:space="preserve"> 6619.0)</t>
  </si>
  <si>
    <t xml:space="preserve"> 7057.333)</t>
  </si>
  <si>
    <t xml:space="preserve"> 5918.667)</t>
  </si>
  <si>
    <t xml:space="preserve"> 6102.333)</t>
  </si>
  <si>
    <t xml:space="preserve"> 6586.333)</t>
  </si>
  <si>
    <t xml:space="preserve"> 5817.667)</t>
  </si>
  <si>
    <t xml:space="preserve"> 6575.667)</t>
  </si>
  <si>
    <t xml:space="preserve"> 7035.0)</t>
  </si>
  <si>
    <t xml:space="preserve"> 5954.0)</t>
  </si>
  <si>
    <t xml:space="preserve"> 6100.0)</t>
  </si>
  <si>
    <t xml:space="preserve"> 6587.667)</t>
  </si>
  <si>
    <t xml:space="preserve"> 5972.667)</t>
  </si>
  <si>
    <t xml:space="preserve"> 6195.667)</t>
  </si>
  <si>
    <t xml:space="preserve"> 6045.667)</t>
  </si>
  <si>
    <t xml:space="preserve"> 5639.667)</t>
  </si>
  <si>
    <t xml:space="preserve"> 5788.667)</t>
  </si>
  <si>
    <t xml:space="preserve"> 2693.333)</t>
  </si>
  <si>
    <t xml:space="preserve"> 3086.933)</t>
  </si>
  <si>
    <t xml:space="preserve"> 3425.0)</t>
  </si>
  <si>
    <t xml:space="preserve"> 4213.333)</t>
  </si>
  <si>
    <t xml:space="preserve"> 4628.0)</t>
  </si>
  <si>
    <t xml:space="preserve"> 5247.0)</t>
  </si>
  <si>
    <t xml:space="preserve"> 6860.333)</t>
  </si>
  <si>
    <t>#max Vf/L2=3d</t>
  </si>
  <si>
    <t>#d is constant/L2 is changes</t>
  </si>
  <si>
    <t># Vf is changed</t>
  </si>
  <si>
    <t># error on mesh</t>
  </si>
  <si>
    <t>#error for Vf 0.65</t>
  </si>
  <si>
    <t xml:space="preserve"> 8772.0)</t>
  </si>
  <si>
    <t xml:space="preserve"> 8764.0)</t>
  </si>
  <si>
    <t>8815.333)</t>
  </si>
  <si>
    <t>9159.0)</t>
  </si>
  <si>
    <t>9129.0)</t>
  </si>
  <si>
    <t>9136.667)</t>
  </si>
  <si>
    <t>8796.667)</t>
  </si>
  <si>
    <t>8808.0)</t>
  </si>
  <si>
    <t>8826.667)</t>
  </si>
  <si>
    <t>8825.333)</t>
  </si>
  <si>
    <t>9314.667)</t>
  </si>
  <si>
    <t>9241.667)</t>
  </si>
  <si>
    <t>9132.667)</t>
  </si>
  <si>
    <t>8195.333)</t>
  </si>
  <si>
    <t>8137.333)</t>
  </si>
  <si>
    <t>8141.333)</t>
  </si>
  <si>
    <t>6524.667)</t>
  </si>
  <si>
    <t>6850.0)</t>
  </si>
  <si>
    <t>6881.333)</t>
  </si>
  <si>
    <t>6883.667)</t>
  </si>
  <si>
    <t>6865.667)</t>
  </si>
  <si>
    <t>6867.0)</t>
  </si>
  <si>
    <t>6883.0)</t>
  </si>
  <si>
    <t>6888.333)</t>
  </si>
  <si>
    <t>6874.667)</t>
  </si>
  <si>
    <t>6877.0)</t>
  </si>
  <si>
    <t>6775.667)</t>
  </si>
  <si>
    <t>6806.333)</t>
  </si>
  <si>
    <t>6875.333)</t>
  </si>
  <si>
    <t>6861.667)</t>
  </si>
  <si>
    <t>6839.667)</t>
  </si>
  <si>
    <t>6837.0)</t>
  </si>
  <si>
    <t>6821.0)</t>
  </si>
  <si>
    <t>6881.667)</t>
  </si>
  <si>
    <t>6875.0)</t>
  </si>
  <si>
    <t>3d</t>
  </si>
  <si>
    <t>4d</t>
  </si>
  <si>
    <t>5d</t>
  </si>
  <si>
    <t>6d</t>
  </si>
  <si>
    <t xml:space="preserve"> 8115.333)</t>
  </si>
  <si>
    <t xml:space="preserve"> 8193.0)</t>
  </si>
  <si>
    <t>error on Ex</t>
  </si>
  <si>
    <t>error on Ey</t>
  </si>
  <si>
    <t>Error on Ez</t>
  </si>
  <si>
    <t xml:space="preserve"> 6756.333)</t>
  </si>
  <si>
    <t xml:space="preserve"> 6811.0)</t>
  </si>
  <si>
    <t xml:space="preserve"> 6820.333)</t>
  </si>
  <si>
    <t xml:space="preserve"> 6837.333)</t>
  </si>
  <si>
    <t xml:space="preserve"> 6853.0)</t>
  </si>
  <si>
    <t xml:space="preserve"> 6932.667)</t>
  </si>
  <si>
    <t xml:space="preserve"> 6898.0)</t>
  </si>
  <si>
    <t xml:space="preserve"> 6911.0)</t>
  </si>
  <si>
    <t xml:space="preserve"> 6883.0)</t>
  </si>
  <si>
    <t xml:space="preserve"> 6900.667)</t>
  </si>
  <si>
    <t>7d</t>
  </si>
  <si>
    <t>8d</t>
  </si>
  <si>
    <t>d</t>
  </si>
  <si>
    <t>phiF</t>
  </si>
  <si>
    <t>EM</t>
  </si>
  <si>
    <t>nuM</t>
  </si>
  <si>
    <t>L1</t>
  </si>
  <si>
    <t>L2</t>
  </si>
  <si>
    <t>L3</t>
  </si>
  <si>
    <t>AS4</t>
  </si>
  <si>
    <t>T300</t>
  </si>
  <si>
    <t>P100S</t>
  </si>
  <si>
    <t>IM8</t>
  </si>
  <si>
    <t>Boron</t>
  </si>
  <si>
    <t>Kevlar49</t>
  </si>
  <si>
    <t>SCS-6</t>
  </si>
  <si>
    <t>Nicalon</t>
  </si>
  <si>
    <t>Alumna</t>
  </si>
  <si>
    <t>S-2Glass</t>
  </si>
  <si>
    <t>E-Glass</t>
  </si>
  <si>
    <t>Epoxy</t>
  </si>
  <si>
    <t>Polymide</t>
  </si>
  <si>
    <t>copper</t>
  </si>
  <si>
    <t>silicon carbide</t>
  </si>
  <si>
    <t>EF [GPa]</t>
  </si>
  <si>
    <t>PR</t>
  </si>
  <si>
    <t>.2</t>
  </si>
  <si>
    <t>.21</t>
  </si>
  <si>
    <t>.34</t>
  </si>
  <si>
    <t>.25</t>
  </si>
  <si>
    <t>.23</t>
  </si>
  <si>
    <t>.22</t>
  </si>
  <si>
    <t>.36</t>
  </si>
  <si>
    <t>.35</t>
  </si>
  <si>
    <t>.33</t>
  </si>
  <si>
    <t>4.6</t>
  </si>
  <si>
    <t>3.5</t>
  </si>
  <si>
    <t>d [micron]</t>
  </si>
  <si>
    <t>160813.3</t>
  </si>
  <si>
    <t>18067.0</t>
  </si>
  <si>
    <t>18862.67</t>
  </si>
  <si>
    <t>0.2607367</t>
  </si>
  <si>
    <t>0.02929333</t>
  </si>
  <si>
    <t>0.25791</t>
  </si>
  <si>
    <t>0.03025167</t>
  </si>
  <si>
    <t>0.3343</t>
  </si>
  <si>
    <t>0.349</t>
  </si>
  <si>
    <t>6314.333</t>
  </si>
  <si>
    <t>6666.0</t>
  </si>
  <si>
    <t>6675.0)</t>
  </si>
  <si>
    <t>161546.7</t>
  </si>
  <si>
    <t>17882.0</t>
  </si>
  <si>
    <t>18715.33</t>
  </si>
  <si>
    <t>0.2609133</t>
  </si>
  <si>
    <t>0.02888133</t>
  </si>
  <si>
    <t>0.2579</t>
  </si>
  <si>
    <t>0.02987767</t>
  </si>
  <si>
    <t>0.3385667</t>
  </si>
  <si>
    <t>0.3543333</t>
  </si>
  <si>
    <t>6270.333</t>
  </si>
  <si>
    <t>6665.333</t>
  </si>
  <si>
    <t>6625.0)</t>
  </si>
  <si>
    <t>161640.0</t>
  </si>
  <si>
    <t>18023.67</t>
  </si>
  <si>
    <t>18864.67</t>
  </si>
  <si>
    <t>0.2607633</t>
  </si>
  <si>
    <t>0.02907633</t>
  </si>
  <si>
    <t>0.25777</t>
  </si>
  <si>
    <t>0.03008367</t>
  </si>
  <si>
    <t>0.3355667</t>
  </si>
  <si>
    <t>0.3512333</t>
  </si>
  <si>
    <t>6293.333</t>
  </si>
  <si>
    <t>6659.333</t>
  </si>
  <si>
    <t>6639.0)</t>
  </si>
  <si>
    <t>161803.3</t>
  </si>
  <si>
    <t>17906.67</t>
  </si>
  <si>
    <t>18855.0</t>
  </si>
  <si>
    <t>0.2609</t>
  </si>
  <si>
    <t>0.028873</t>
  </si>
  <si>
    <t>0.2575</t>
  </si>
  <si>
    <t>0.03000633</t>
  </si>
  <si>
    <t>0.3379</t>
  </si>
  <si>
    <t>0.3558</t>
  </si>
  <si>
    <t>6302.333</t>
  </si>
  <si>
    <t>6686.0</t>
  </si>
  <si>
    <t>6666.667)</t>
  </si>
  <si>
    <t>162256.7</t>
  </si>
  <si>
    <t>18062.67</t>
  </si>
  <si>
    <t>18863.67</t>
  </si>
  <si>
    <t>0.2603933</t>
  </si>
  <si>
    <t>0.02898733</t>
  </si>
  <si>
    <t>0.2575467</t>
  </si>
  <si>
    <t>0.02994167</t>
  </si>
  <si>
    <t>0.3397333</t>
  </si>
  <si>
    <t>0.3548</t>
  </si>
  <si>
    <t>6325.0</t>
  </si>
  <si>
    <t>6684.333</t>
  </si>
  <si>
    <t>6733.667)</t>
  </si>
  <si>
    <t>162746.7</t>
  </si>
  <si>
    <t>17951.0</t>
  </si>
  <si>
    <t>18820.67</t>
  </si>
  <si>
    <t>0.26031</t>
  </si>
  <si>
    <t>0.02871267</t>
  </si>
  <si>
    <t>0.2571967</t>
  </si>
  <si>
    <t>0.029743</t>
  </si>
  <si>
    <t>0.3450667</t>
  </si>
  <si>
    <t>0.3618</t>
  </si>
  <si>
    <t>6402.0</t>
  </si>
  <si>
    <t>6639.333</t>
  </si>
  <si>
    <t>6753.333)</t>
  </si>
  <si>
    <t>162806.7</t>
  </si>
  <si>
    <t>17953.33</t>
  </si>
  <si>
    <t>18779.33</t>
  </si>
  <si>
    <t>0.2603333</t>
  </si>
  <si>
    <t>0.028708</t>
  </si>
  <si>
    <t>0.25737</t>
  </si>
  <si>
    <t>0.02968667</t>
  </si>
  <si>
    <t>0.3446333</t>
  </si>
  <si>
    <t>0.3605</t>
  </si>
  <si>
    <t>6402.333</t>
  </si>
  <si>
    <t>6629.333</t>
  </si>
  <si>
    <t>6724.667)</t>
  </si>
  <si>
    <t>162863.3</t>
  </si>
  <si>
    <t>17914.0</t>
  </si>
  <si>
    <t>18771.33</t>
  </si>
  <si>
    <t>0.2604267</t>
  </si>
  <si>
    <t>0.028645</t>
  </si>
  <si>
    <t>0.25734</t>
  </si>
  <si>
    <t>0.02966033</t>
  </si>
  <si>
    <t>0.3447333</t>
  </si>
  <si>
    <t>0.3612333</t>
  </si>
  <si>
    <t>6612.333</t>
  </si>
  <si>
    <t>6714.333)</t>
  </si>
  <si>
    <t>163240.0</t>
  </si>
  <si>
    <t>17851.0</t>
  </si>
  <si>
    <t>18646.33</t>
  </si>
  <si>
    <t>0.2603733</t>
  </si>
  <si>
    <t>0.02847333</t>
  </si>
  <si>
    <t>0.2574833</t>
  </si>
  <si>
    <t>0.02941167</t>
  </si>
  <si>
    <t>0.3478333</t>
  </si>
  <si>
    <t>0.3633333</t>
  </si>
  <si>
    <t>6353.667</t>
  </si>
  <si>
    <t>6575.333</t>
  </si>
  <si>
    <t>6696.667)</t>
  </si>
  <si>
    <t>163266.7</t>
  </si>
  <si>
    <t>17883.67</t>
  </si>
  <si>
    <t>18704.0</t>
  </si>
  <si>
    <t>0.2603467</t>
  </si>
  <si>
    <t>0.02851767</t>
  </si>
  <si>
    <t>0.25738</t>
  </si>
  <si>
    <t>0.02948567</t>
  </si>
  <si>
    <t>0.3470333</t>
  </si>
  <si>
    <t>0.3629333</t>
  </si>
  <si>
    <t>6374.667</t>
  </si>
  <si>
    <t>6617.333</t>
  </si>
  <si>
    <t>6710.667)</t>
  </si>
  <si>
    <t>159930.0</t>
  </si>
  <si>
    <t>18087.0</t>
  </si>
  <si>
    <t>17577.33</t>
  </si>
  <si>
    <t>0.2590833</t>
  </si>
  <si>
    <t>0.029301</t>
  </si>
  <si>
    <t>0.2610267</t>
  </si>
  <si>
    <t>0.02868867</t>
  </si>
  <si>
    <t>0.3581</t>
  </si>
  <si>
    <t>0.348</t>
  </si>
  <si>
    <t>6553.333</t>
  </si>
  <si>
    <t>6820.667</t>
  </si>
  <si>
    <t>6214.667)</t>
  </si>
  <si>
    <t>160700.0</t>
  </si>
  <si>
    <t>18149.67</t>
  </si>
  <si>
    <t>17710.33</t>
  </si>
  <si>
    <t>0.2589267</t>
  </si>
  <si>
    <t>0.02924367</t>
  </si>
  <si>
    <t>0.2605833</t>
  </si>
  <si>
    <t>0.02871767</t>
  </si>
  <si>
    <t>0.3583333</t>
  </si>
  <si>
    <t>0.3496667</t>
  </si>
  <si>
    <t>6540.0</t>
  </si>
  <si>
    <t>6795.333</t>
  </si>
  <si>
    <t>6246.333)</t>
  </si>
  <si>
    <t>160803.3</t>
  </si>
  <si>
    <t>18012.33</t>
  </si>
  <si>
    <t>17606.0</t>
  </si>
  <si>
    <t>0.25905</t>
  </si>
  <si>
    <t>0.02901733</t>
  </si>
  <si>
    <t>0.2606</t>
  </si>
  <si>
    <t>0.02853267</t>
  </si>
  <si>
    <t>0.3613667</t>
  </si>
  <si>
    <t>0.3532333</t>
  </si>
  <si>
    <t>6528.0</t>
  </si>
  <si>
    <t>6750.333</t>
  </si>
  <si>
    <t>6234.333)</t>
  </si>
  <si>
    <t>160833.3</t>
  </si>
  <si>
    <t>17886.67</t>
  </si>
  <si>
    <t>17517.67</t>
  </si>
  <si>
    <t>0.2592067</t>
  </si>
  <si>
    <t>0.028827</t>
  </si>
  <si>
    <t>0.2606333</t>
  </si>
  <si>
    <t>0.02838767</t>
  </si>
  <si>
    <t>0.3635</t>
  </si>
  <si>
    <t>0.356</t>
  </si>
  <si>
    <t>6492.667</t>
  </si>
  <si>
    <t>6650.0</t>
  </si>
  <si>
    <t>6206.333)</t>
  </si>
  <si>
    <t>161533.3</t>
  </si>
  <si>
    <t>18036.33</t>
  </si>
  <si>
    <t>17480.67</t>
  </si>
  <si>
    <t>0.2587967</t>
  </si>
  <si>
    <t>0.02889667</t>
  </si>
  <si>
    <t>0.26093</t>
  </si>
  <si>
    <t>0.028237</t>
  </si>
  <si>
    <t>0.3643667</t>
  </si>
  <si>
    <t>0.3531333</t>
  </si>
  <si>
    <t>6508.667</t>
  </si>
  <si>
    <t>6674.0</t>
  </si>
  <si>
    <t>6197.667)</t>
  </si>
  <si>
    <t>162176.7</t>
  </si>
  <si>
    <t>18259.67</t>
  </si>
  <si>
    <t>17558.0</t>
  </si>
  <si>
    <t>0.25809</t>
  </si>
  <si>
    <t>0.02905867</t>
  </si>
  <si>
    <t>0.02822867</t>
  </si>
  <si>
    <t>0.3672667</t>
  </si>
  <si>
    <t>6610.333</t>
  </si>
  <si>
    <t>6742.333</t>
  </si>
  <si>
    <t>6261.0)</t>
  </si>
  <si>
    <t>162236.7</t>
  </si>
  <si>
    <t>18148.0</t>
  </si>
  <si>
    <t>17507.33</t>
  </si>
  <si>
    <t>0.2582267</t>
  </si>
  <si>
    <t>0.02888533</t>
  </si>
  <si>
    <t>0.26067</t>
  </si>
  <si>
    <t>0.028129</t>
  </si>
  <si>
    <t>0.3690667</t>
  </si>
  <si>
    <t>0.3560333</t>
  </si>
  <si>
    <t>6585.333</t>
  </si>
  <si>
    <t>6700.0</t>
  </si>
  <si>
    <t>6253.0)</t>
  </si>
  <si>
    <t>162233.3</t>
  </si>
  <si>
    <t>18124.67</t>
  </si>
  <si>
    <t>17452.33</t>
  </si>
  <si>
    <t>0.25822</t>
  </si>
  <si>
    <t>0.02884767</t>
  </si>
  <si>
    <t>0.26079</t>
  </si>
  <si>
    <t>0.02805433</t>
  </si>
  <si>
    <t>0.37</t>
  </si>
  <si>
    <t>0.3562667</t>
  </si>
  <si>
    <t>6577.667</t>
  </si>
  <si>
    <t>6684.0</t>
  </si>
  <si>
    <t>6252.0)</t>
  </si>
  <si>
    <t>155006.7</t>
  </si>
  <si>
    <t>16867.33</t>
  </si>
  <si>
    <t>16470.67</t>
  </si>
  <si>
    <t>0.26139</t>
  </si>
  <si>
    <t>0.02844367</t>
  </si>
  <si>
    <t>0.2631233</t>
  </si>
  <si>
    <t>0.02795833</t>
  </si>
  <si>
    <t>0.3686</t>
  </si>
  <si>
    <t>0.3599333</t>
  </si>
  <si>
    <t>6042.667</t>
  </si>
  <si>
    <t>6072.0</t>
  </si>
  <si>
    <t>6018.333)</t>
  </si>
  <si>
    <t>162766.7</t>
  </si>
  <si>
    <t>18079.67</t>
  </si>
  <si>
    <t>17571.67</t>
  </si>
  <si>
    <t>0.25824</t>
  </si>
  <si>
    <t>0.02868467</t>
  </si>
  <si>
    <t>0.2601767</t>
  </si>
  <si>
    <t>0.02808767</t>
  </si>
  <si>
    <t>0.3712667</t>
  </si>
  <si>
    <t>0.3608333</t>
  </si>
  <si>
    <t>6651.0</t>
  </si>
  <si>
    <t>6722.333</t>
  </si>
  <si>
    <t>6275.333)</t>
  </si>
  <si>
    <t>159683.3</t>
  </si>
  <si>
    <t>17981.0</t>
  </si>
  <si>
    <t>18189.67</t>
  </si>
  <si>
    <t>0.2601833</t>
  </si>
  <si>
    <t>0.02929733</t>
  </si>
  <si>
    <t>0.25941</t>
  </si>
  <si>
    <t>0.02954933</t>
  </si>
  <si>
    <t>0.3455667</t>
  </si>
  <si>
    <t>0.3495667</t>
  </si>
  <si>
    <t>6405.0</t>
  </si>
  <si>
    <t>6945.667</t>
  </si>
  <si>
    <t>6511.667)</t>
  </si>
  <si>
    <t>160653.3</t>
  </si>
  <si>
    <t>18107.33</t>
  </si>
  <si>
    <t>18353.33</t>
  </si>
  <si>
    <t>0.25984</t>
  </si>
  <si>
    <t>0.02928667</t>
  </si>
  <si>
    <t>0.2589433</t>
  </si>
  <si>
    <t>0.02958233</t>
  </si>
  <si>
    <t>0.3462</t>
  </si>
  <si>
    <t>0.3509333</t>
  </si>
  <si>
    <t>6474.333</t>
  </si>
  <si>
    <t>6988.667</t>
  </si>
  <si>
    <t>6535.667)</t>
  </si>
  <si>
    <t>160796.7</t>
  </si>
  <si>
    <t>18051.0</t>
  </si>
  <si>
    <t>18337.0</t>
  </si>
  <si>
    <t>0.2599267</t>
  </si>
  <si>
    <t>0.02917933</t>
  </si>
  <si>
    <t>0.25888</t>
  </si>
  <si>
    <t>0.02952233</t>
  </si>
  <si>
    <t>0.3469333</t>
  </si>
  <si>
    <t>0.3524333</t>
  </si>
  <si>
    <t>6487.667</t>
  </si>
  <si>
    <t>7006.667</t>
  </si>
  <si>
    <t>6565.667)</t>
  </si>
  <si>
    <t>160950.0</t>
  </si>
  <si>
    <t>18059.0</t>
  </si>
  <si>
    <t>18415.67</t>
  </si>
  <si>
    <t>0.2599367</t>
  </si>
  <si>
    <t>0.02916567</t>
  </si>
  <si>
    <t>0.25864</t>
  </si>
  <si>
    <t>0.029593</t>
  </si>
  <si>
    <t>0.3465333</t>
  </si>
  <si>
    <t>0.3533667</t>
  </si>
  <si>
    <t>6486.0</t>
  </si>
  <si>
    <t>6996.667</t>
  </si>
  <si>
    <t>6583.667)</t>
  </si>
  <si>
    <t>161780.0</t>
  </si>
  <si>
    <t>18161.67</t>
  </si>
  <si>
    <t>18437.67</t>
  </si>
  <si>
    <t>0.2596</t>
  </si>
  <si>
    <t>0.029143</t>
  </si>
  <si>
    <t>0.2586033</t>
  </si>
  <si>
    <t>0.02947233</t>
  </si>
  <si>
    <t>0.3479333</t>
  </si>
  <si>
    <t>6537.667</t>
  </si>
  <si>
    <t>7067.0</t>
  </si>
  <si>
    <t>6623.0)</t>
  </si>
  <si>
    <t>162470.0</t>
  </si>
  <si>
    <t>18160.33</t>
  </si>
  <si>
    <t>18516.0</t>
  </si>
  <si>
    <t>0.2594433</t>
  </si>
  <si>
    <t>0.02899967</t>
  </si>
  <si>
    <t>0.25816</t>
  </si>
  <si>
    <t>0.029422</t>
  </si>
  <si>
    <t>0.3504667</t>
  </si>
  <si>
    <t>0.3573333</t>
  </si>
  <si>
    <t>6542.667</t>
  </si>
  <si>
    <t>7043.667</t>
  </si>
  <si>
    <t>162563.3</t>
  </si>
  <si>
    <t>18105.33</t>
  </si>
  <si>
    <t>18474.0</t>
  </si>
  <si>
    <t>0.2594767</t>
  </si>
  <si>
    <t>0.028899</t>
  </si>
  <si>
    <t>0.2581433</t>
  </si>
  <si>
    <t>0.029336</t>
  </si>
  <si>
    <t>0.3519333</t>
  </si>
  <si>
    <t>0.3591</t>
  </si>
  <si>
    <t>6527.0</t>
  </si>
  <si>
    <t>7019.667</t>
  </si>
  <si>
    <t>6670.0)</t>
  </si>
  <si>
    <t>162530.0</t>
  </si>
  <si>
    <t>18132.33</t>
  </si>
  <si>
    <t>18413.67</t>
  </si>
  <si>
    <t>0.2593433</t>
  </si>
  <si>
    <t>0.02893267</t>
  </si>
  <si>
    <t>0.2583233</t>
  </si>
  <si>
    <t>0.02926633</t>
  </si>
  <si>
    <t>0.3529333</t>
  </si>
  <si>
    <t>0.3584</t>
  </si>
  <si>
    <t>6524.333</t>
  </si>
  <si>
    <t>7014.0</t>
  </si>
  <si>
    <t>6644.0)</t>
  </si>
  <si>
    <t>162590.0</t>
  </si>
  <si>
    <t>18005.0</t>
  </si>
  <si>
    <t>18332.67</t>
  </si>
  <si>
    <t>0.2594533</t>
  </si>
  <si>
    <t>0.028732</t>
  </si>
  <si>
    <t>0.2582533</t>
  </si>
  <si>
    <t>0.02911933</t>
  </si>
  <si>
    <t>0.3558333</t>
  </si>
  <si>
    <t>0.3623</t>
  </si>
  <si>
    <t>6513.667</t>
  </si>
  <si>
    <t>6965.0</t>
  </si>
  <si>
    <t>6631.667)</t>
  </si>
  <si>
    <t>163120.0</t>
  </si>
  <si>
    <t>18075.0</t>
  </si>
  <si>
    <t>18459.0</t>
  </si>
  <si>
    <t>0.2593467</t>
  </si>
  <si>
    <t>0.02873733</t>
  </si>
  <si>
    <t>0.2579533</t>
  </si>
  <si>
    <t>0.02919033</t>
  </si>
  <si>
    <t>0.355</t>
  </si>
  <si>
    <t>0.3625333</t>
  </si>
  <si>
    <t>6560.667</t>
  </si>
  <si>
    <t>6973.0</t>
  </si>
  <si>
    <t>6659.0)</t>
  </si>
  <si>
    <t>EF</t>
  </si>
  <si>
    <t>nuF</t>
  </si>
  <si>
    <t>Matrix Properties:</t>
  </si>
  <si>
    <t>Tensile modulus</t>
  </si>
  <si>
    <t>Poisson's ratio</t>
  </si>
  <si>
    <t>νM</t>
  </si>
  <si>
    <t>Min.</t>
  </si>
  <si>
    <t>Max.</t>
  </si>
  <si>
    <t>Fibre Properties:</t>
  </si>
  <si>
    <t>νF</t>
  </si>
  <si>
    <t>ϕF</t>
  </si>
  <si>
    <t>192266.7</t>
  </si>
  <si>
    <t>20762.0</t>
  </si>
  <si>
    <t>19957.67</t>
  </si>
  <si>
    <t>0.3314233</t>
  </si>
  <si>
    <t>0.03579</t>
  </si>
  <si>
    <t>0.3340333</t>
  </si>
  <si>
    <t>0.03467333</t>
  </si>
  <si>
    <t>0.4704333</t>
  </si>
  <si>
    <t>0.4522333</t>
  </si>
  <si>
    <t>7214.333</t>
  </si>
  <si>
    <t>7341.0</t>
  </si>
  <si>
    <t>315116.7</t>
  </si>
  <si>
    <t>29356.33</t>
  </si>
  <si>
    <t>27712.67</t>
  </si>
  <si>
    <t>0.2704367</t>
  </si>
  <si>
    <t>0.025194</t>
  </si>
  <si>
    <t>0.27251</t>
  </si>
  <si>
    <t>0.02396567</t>
  </si>
  <si>
    <t>0.3720667</t>
  </si>
  <si>
    <t>12258.0</t>
  </si>
  <si>
    <t>11501.67</t>
  </si>
  <si>
    <t>95003.33</t>
  </si>
  <si>
    <t>14848.33</t>
  </si>
  <si>
    <t>14961.0</t>
  </si>
  <si>
    <t>0.3969667</t>
  </si>
  <si>
    <t>0.06204667</t>
  </si>
  <si>
    <t>0.3959</t>
  </si>
  <si>
    <t>0.06234667</t>
  </si>
  <si>
    <t>0.6002333</t>
  </si>
  <si>
    <t>0.6047667</t>
  </si>
  <si>
    <t>4067.667</t>
  </si>
  <si>
    <t>4648.667</t>
  </si>
  <si>
    <t>286410.0</t>
  </si>
  <si>
    <t>24470.67</t>
  </si>
  <si>
    <t>25389.0</t>
  </si>
  <si>
    <t>0.2646333</t>
  </si>
  <si>
    <t>0.02261</t>
  </si>
  <si>
    <t>0.2622433</t>
  </si>
  <si>
    <t>0.023247</t>
  </si>
  <si>
    <t>0.3581333</t>
  </si>
  <si>
    <t>0.3715667</t>
  </si>
  <si>
    <t>9092.333</t>
  </si>
  <si>
    <t>9260.333</t>
  </si>
  <si>
    <t>69846.67</t>
  </si>
  <si>
    <t>30029.67</t>
  </si>
  <si>
    <t>29597.0</t>
  </si>
  <si>
    <t>0.3985333</t>
  </si>
  <si>
    <t>0.1713433</t>
  </si>
  <si>
    <t>0.4043333</t>
  </si>
  <si>
    <t>0.17133</t>
  </si>
  <si>
    <t>0.6145333</t>
  </si>
  <si>
    <t>0.6056667</t>
  </si>
  <si>
    <t>7516.667</t>
  </si>
  <si>
    <t>8925.0</t>
  </si>
  <si>
    <t>117806.7</t>
  </si>
  <si>
    <t>16546.0</t>
  </si>
  <si>
    <t>15034.67</t>
  </si>
  <si>
    <t>0.2775233</t>
  </si>
  <si>
    <t>0.03898</t>
  </si>
  <si>
    <t>0.27794</t>
  </si>
  <si>
    <t>0.03547333</t>
  </si>
  <si>
    <t>0.3424</t>
  </si>
  <si>
    <t>0.31111</t>
  </si>
  <si>
    <t>6874.0</t>
  </si>
  <si>
    <t>5562.667</t>
  </si>
  <si>
    <t>334233.3</t>
  </si>
  <si>
    <t>16992.33</t>
  </si>
  <si>
    <t>16688.33</t>
  </si>
  <si>
    <t>0.3857333</t>
  </si>
  <si>
    <t>0.01961</t>
  </si>
  <si>
    <t>0.3861333</t>
  </si>
  <si>
    <t>0.01928033</t>
  </si>
  <si>
    <t>0.5067333</t>
  </si>
  <si>
    <t>0.4977</t>
  </si>
  <si>
    <t>5289.667</t>
  </si>
  <si>
    <t>6063.667</t>
  </si>
  <si>
    <t>138803.3</t>
  </si>
  <si>
    <t>14328.33</t>
  </si>
  <si>
    <t>14190.67</t>
  </si>
  <si>
    <t>0.3323133</t>
  </si>
  <si>
    <t>0.03430333</t>
  </si>
  <si>
    <t>0.3322267</t>
  </si>
  <si>
    <t>0.03396667</t>
  </si>
  <si>
    <t>0.3806333</t>
  </si>
  <si>
    <t>0.377</t>
  </si>
  <si>
    <t>5472.667</t>
  </si>
  <si>
    <t>5270.333</t>
  </si>
  <si>
    <t>207556.7</t>
  </si>
  <si>
    <t>21572.0</t>
  </si>
  <si>
    <t>21317.67</t>
  </si>
  <si>
    <t>0.3699</t>
  </si>
  <si>
    <t>0.03844333</t>
  </si>
  <si>
    <t>0.3757333</t>
  </si>
  <si>
    <t>0.03859</t>
  </si>
  <si>
    <t>0.689</t>
  </si>
  <si>
    <t>0.6808667</t>
  </si>
  <si>
    <t>5702.333</t>
  </si>
  <si>
    <t>6309.667</t>
  </si>
  <si>
    <t>191606.7</t>
  </si>
  <si>
    <t>22902.33</t>
  </si>
  <si>
    <t>22020.0</t>
  </si>
  <si>
    <t>0.3313733</t>
  </si>
  <si>
    <t>0.03960667</t>
  </si>
  <si>
    <t>0.3278533</t>
  </si>
  <si>
    <t>0.03767667</t>
  </si>
  <si>
    <t>0.3153733</t>
  </si>
  <si>
    <t>0.3032233</t>
  </si>
  <si>
    <t>9747.333</t>
  </si>
  <si>
    <t>8430.667</t>
  </si>
  <si>
    <t>64053.33</t>
  </si>
  <si>
    <t>22519.33</t>
  </si>
  <si>
    <t>22354.33</t>
  </si>
  <si>
    <t>0.32427</t>
  </si>
  <si>
    <t>0.1140033</t>
  </si>
  <si>
    <t>0.32496</t>
  </si>
  <si>
    <t>0.11341</t>
  </si>
  <si>
    <t>0.4321</t>
  </si>
  <si>
    <t>0.4289333</t>
  </si>
  <si>
    <t>7757.0</t>
  </si>
  <si>
    <t>8166.667</t>
  </si>
  <si>
    <t>321460.0</t>
  </si>
  <si>
    <t>15329.0</t>
  </si>
  <si>
    <t>15089.67</t>
  </si>
  <si>
    <t>0.30486</t>
  </si>
  <si>
    <t>0.01453767</t>
  </si>
  <si>
    <t>0.30467</t>
  </si>
  <si>
    <t>0.01430167</t>
  </si>
  <si>
    <t>0.3430333</t>
  </si>
  <si>
    <t>0.3377</t>
  </si>
  <si>
    <t>6225.667</t>
  </si>
  <si>
    <t>5643.667</t>
  </si>
  <si>
    <t>222996.7</t>
  </si>
  <si>
    <t>46550.0</t>
  </si>
  <si>
    <t>46290.0</t>
  </si>
  <si>
    <t>0.2838633</t>
  </si>
  <si>
    <t>0.05925333</t>
  </si>
  <si>
    <t>0.2848</t>
  </si>
  <si>
    <t>0.05911667</t>
  </si>
  <si>
    <t>0.462</t>
  </si>
  <si>
    <t>0.4594333</t>
  </si>
  <si>
    <t>13297.33</t>
  </si>
  <si>
    <t>16759.67</t>
  </si>
  <si>
    <t>105503.3</t>
  </si>
  <si>
    <t>23686.0</t>
  </si>
  <si>
    <t>23183.33</t>
  </si>
  <si>
    <t>0.3596</t>
  </si>
  <si>
    <t>0.08073333</t>
  </si>
  <si>
    <t>0.3594667</t>
  </si>
  <si>
    <t>0.07899</t>
  </si>
  <si>
    <t>0.4139333</t>
  </si>
  <si>
    <t>0.4051333</t>
  </si>
  <si>
    <t>8666.667</t>
  </si>
  <si>
    <t>8606.0</t>
  </si>
  <si>
    <t>203596.7</t>
  </si>
  <si>
    <t>19448.67</t>
  </si>
  <si>
    <t>20113.0</t>
  </si>
  <si>
    <t>0.4006</t>
  </si>
  <si>
    <t>0.03826667</t>
  </si>
  <si>
    <t>0.3812333</t>
  </si>
  <si>
    <t>0.03766</t>
  </si>
  <si>
    <t>0.7242</t>
  </si>
  <si>
    <t>0.7489333</t>
  </si>
  <si>
    <t>3217.433</t>
  </si>
  <si>
    <t>4341.333</t>
  </si>
  <si>
    <t>259496.7</t>
  </si>
  <si>
    <t>10860.0</t>
  </si>
  <si>
    <t>10742.0</t>
  </si>
  <si>
    <t>0.32391</t>
  </si>
  <si>
    <t>0.013556</t>
  </si>
  <si>
    <t>0.32482</t>
  </si>
  <si>
    <t>0.01344633</t>
  </si>
  <si>
    <t>0.467</t>
  </si>
  <si>
    <t>0.4619333</t>
  </si>
  <si>
    <t>3768.333</t>
  </si>
  <si>
    <t>3651.667</t>
  </si>
  <si>
    <t>169083.3</t>
  </si>
  <si>
    <t>55040.0</t>
  </si>
  <si>
    <t>54786.67</t>
  </si>
  <si>
    <t>0.4259</t>
  </si>
  <si>
    <t>0.1386367</t>
  </si>
  <si>
    <t>0.4272</t>
  </si>
  <si>
    <t>0.1384233</t>
  </si>
  <si>
    <t>0.6786333</t>
  </si>
  <si>
    <t>0.6755333</t>
  </si>
  <si>
    <t>9247.333</t>
  </si>
  <si>
    <t>18536.67</t>
  </si>
  <si>
    <t>66616.67</t>
  </si>
  <si>
    <t>22301.0</t>
  </si>
  <si>
    <t>21668.67</t>
  </si>
  <si>
    <t>0.2617233</t>
  </si>
  <si>
    <t>0.08761667</t>
  </si>
  <si>
    <t>0.2634833</t>
  </si>
  <si>
    <t>0.08570333</t>
  </si>
  <si>
    <t>0.3458</t>
  </si>
  <si>
    <t>0.336</t>
  </si>
  <si>
    <t>9170.333</t>
  </si>
  <si>
    <t>8580.667</t>
  </si>
  <si>
    <t>157266.7</t>
  </si>
  <si>
    <t>14236.67</t>
  </si>
  <si>
    <t>14042.0</t>
  </si>
  <si>
    <t>0.3885</t>
  </si>
  <si>
    <t>0.03517</t>
  </si>
  <si>
    <t>0.3908333</t>
  </si>
  <si>
    <t>0.03489667</t>
  </si>
  <si>
    <t>0.6243667</t>
  </si>
  <si>
    <t>0.6158333</t>
  </si>
  <si>
    <t>4165.0</t>
  </si>
  <si>
    <t>4343.667</t>
  </si>
  <si>
    <t>201270.0</t>
  </si>
  <si>
    <t>20037.67</t>
  </si>
  <si>
    <t>19874.0</t>
  </si>
  <si>
    <t>0.26233</t>
  </si>
  <si>
    <t>0.02611633</t>
  </si>
  <si>
    <t>0.2624067</t>
  </si>
  <si>
    <t>0.02591067</t>
  </si>
  <si>
    <t>0.3044267</t>
  </si>
  <si>
    <t>0.30194</t>
  </si>
  <si>
    <t>8557.333</t>
  </si>
  <si>
    <t>7724.333</t>
  </si>
  <si>
    <t>270490.0</t>
  </si>
  <si>
    <t>24469.67</t>
  </si>
  <si>
    <t>25204.67</t>
  </si>
  <si>
    <t>0.3781667</t>
  </si>
  <si>
    <t>0.03421</t>
  </si>
  <si>
    <t>0.3767333</t>
  </si>
  <si>
    <t>0.03510333</t>
  </si>
  <si>
    <t>0.5173667</t>
  </si>
  <si>
    <t>0.5329</t>
  </si>
  <si>
    <t>7601.0</t>
  </si>
  <si>
    <t>7809.333</t>
  </si>
  <si>
    <t>248696.7</t>
  </si>
  <si>
    <t>21643.0</t>
  </si>
  <si>
    <t>21678.67</t>
  </si>
  <si>
    <t>0.26674</t>
  </si>
  <si>
    <t>0.02321333</t>
  </si>
  <si>
    <t>0.2665633</t>
  </si>
  <si>
    <t>0.023236</t>
  </si>
  <si>
    <t>0.4075</t>
  </si>
  <si>
    <t>0.4081667</t>
  </si>
  <si>
    <t>8345.333</t>
  </si>
  <si>
    <t>7806.333</t>
  </si>
  <si>
    <t>128840.0</t>
  </si>
  <si>
    <t>32304.33</t>
  </si>
  <si>
    <t>33320.67</t>
  </si>
  <si>
    <t>0.3644667</t>
  </si>
  <si>
    <t>0.09138</t>
  </si>
  <si>
    <t>0.3592667</t>
  </si>
  <si>
    <t>0.09291333</t>
  </si>
  <si>
    <t>0.5298667</t>
  </si>
  <si>
    <t>0.5465333</t>
  </si>
  <si>
    <t>7000.333</t>
  </si>
  <si>
    <t>10417.33</t>
  </si>
  <si>
    <t>248863.3</t>
  </si>
  <si>
    <t>17188.33</t>
  </si>
  <si>
    <t>17854.33</t>
  </si>
  <si>
    <t>0.3425667</t>
  </si>
  <si>
    <t>0.02365967</t>
  </si>
  <si>
    <t>0.3440333</t>
  </si>
  <si>
    <t>0.02468133</t>
  </si>
  <si>
    <t>0.30306</t>
  </si>
  <si>
    <t>0.3148</t>
  </si>
  <si>
    <t>7190.333</t>
  </si>
  <si>
    <t>6776.333</t>
  </si>
  <si>
    <t>37836.67</t>
  </si>
  <si>
    <t>17443.0</t>
  </si>
  <si>
    <t>17458.67</t>
  </si>
  <si>
    <t>0.3508667</t>
  </si>
  <si>
    <t>0.16174</t>
  </si>
  <si>
    <t>0.3506333</t>
  </si>
  <si>
    <t>0.16178</t>
  </si>
  <si>
    <t>0.4947</t>
  </si>
  <si>
    <t>0.4951333</t>
  </si>
  <si>
    <t>5658.0</t>
  </si>
  <si>
    <t>5606.0</t>
  </si>
  <si>
    <t>93446.67</t>
  </si>
  <si>
    <t>19773.33</t>
  </si>
  <si>
    <t>19213.33</t>
  </si>
  <si>
    <t>0.3353</t>
  </si>
  <si>
    <t>0.07095333</t>
  </si>
  <si>
    <t>0.3363333</t>
  </si>
  <si>
    <t>0.06915</t>
  </si>
  <si>
    <t>0.4389667</t>
  </si>
  <si>
    <t>0.4265333</t>
  </si>
  <si>
    <t>7168.0</t>
  </si>
  <si>
    <t>6618.333</t>
  </si>
  <si>
    <t>296226.7</t>
  </si>
  <si>
    <t>35130.0</t>
  </si>
  <si>
    <t>34606.67</t>
  </si>
  <si>
    <t>0.3374333</t>
  </si>
  <si>
    <t>0.04002</t>
  </si>
  <si>
    <t>0.3445667</t>
  </si>
  <si>
    <t>0.04025667</t>
  </si>
  <si>
    <t>0.6923</t>
  </si>
  <si>
    <t>0.682</t>
  </si>
  <si>
    <t>6623.0</t>
  </si>
  <si>
    <t>10696.33</t>
  </si>
  <si>
    <t>68156.67</t>
  </si>
  <si>
    <t>12051.67</t>
  </si>
  <si>
    <t>12637.0</t>
  </si>
  <si>
    <t>0.3523</t>
  </si>
  <si>
    <t>0.06229333</t>
  </si>
  <si>
    <t>0.3556333</t>
  </si>
  <si>
    <t>0.06593667</t>
  </si>
  <si>
    <t>0.3554</t>
  </si>
  <si>
    <t>0.3726667</t>
  </si>
  <si>
    <t>4585.667</t>
  </si>
  <si>
    <t>4162.0</t>
  </si>
  <si>
    <t>280883.3</t>
  </si>
  <si>
    <t>42370.0</t>
  </si>
  <si>
    <t>40690.0</t>
  </si>
  <si>
    <t>0.05289333</t>
  </si>
  <si>
    <t>0.3575333</t>
  </si>
  <si>
    <t>0.05179333</t>
  </si>
  <si>
    <t>0.5860667</t>
  </si>
  <si>
    <t>0.5628333</t>
  </si>
  <si>
    <t>11376.0</t>
  </si>
  <si>
    <t>15083.33</t>
  </si>
  <si>
    <t>422966.7</t>
  </si>
  <si>
    <t>29766.0</t>
  </si>
  <si>
    <t>31334.67</t>
  </si>
  <si>
    <t>0.3200033</t>
  </si>
  <si>
    <t>0.02252067</t>
  </si>
  <si>
    <t>0.32167</t>
  </si>
  <si>
    <t>0.02383133</t>
  </si>
  <si>
    <t>0.2540833</t>
  </si>
  <si>
    <t>0.2674767</t>
  </si>
  <si>
    <t>12903.0</t>
  </si>
  <si>
    <t>11853.67</t>
  </si>
  <si>
    <t>156870.0</t>
  </si>
  <si>
    <t>11781.67</t>
  </si>
  <si>
    <t>11610.0</t>
  </si>
  <si>
    <t>0.3069033</t>
  </si>
  <si>
    <t>0.02304967</t>
  </si>
  <si>
    <t>0.30877</t>
  </si>
  <si>
    <t>0.022852</t>
  </si>
  <si>
    <t>0.4678333</t>
  </si>
  <si>
    <t>0.461</t>
  </si>
  <si>
    <t>3895.333</t>
  </si>
  <si>
    <t>3968.667</t>
  </si>
  <si>
    <t>235133.3</t>
  </si>
  <si>
    <t>12102.67</t>
  </si>
  <si>
    <t>11556.33</t>
  </si>
  <si>
    <t>0.3148833</t>
  </si>
  <si>
    <t>0.01620733</t>
  </si>
  <si>
    <t>0.3148267</t>
  </si>
  <si>
    <t>0.01547333</t>
  </si>
  <si>
    <t>0.368</t>
  </si>
  <si>
    <t>0.3513667</t>
  </si>
  <si>
    <t>4920.333</t>
  </si>
  <si>
    <t>4349.0</t>
  </si>
  <si>
    <t>57443.33</t>
  </si>
  <si>
    <t>19661.0</t>
  </si>
  <si>
    <t>20214.0</t>
  </si>
  <si>
    <t>0.3511667</t>
  </si>
  <si>
    <t>0.1201933</t>
  </si>
  <si>
    <t>0.3389667</t>
  </si>
  <si>
    <t>0.11928</t>
  </si>
  <si>
    <t>0.5531333</t>
  </si>
  <si>
    <t>0.5687</t>
  </si>
  <si>
    <t>5451.0</t>
  </si>
  <si>
    <t>5654.667</t>
  </si>
  <si>
    <t>145290.0</t>
  </si>
  <si>
    <t>21840.33</t>
  </si>
  <si>
    <t>21535.33</t>
  </si>
  <si>
    <t>0.31796</t>
  </si>
  <si>
    <t>0.04779667</t>
  </si>
  <si>
    <t>0.3169167</t>
  </si>
  <si>
    <t>0.04697333</t>
  </si>
  <si>
    <t>0.29362</t>
  </si>
  <si>
    <t>0.28952</t>
  </si>
  <si>
    <t>9411.333</t>
  </si>
  <si>
    <t>8354.0</t>
  </si>
  <si>
    <t>394466.7</t>
  </si>
  <si>
    <t>27458.0</t>
  </si>
  <si>
    <t>27218.67</t>
  </si>
  <si>
    <t>0.3007867</t>
  </si>
  <si>
    <t>0.02093667</t>
  </si>
  <si>
    <t>0.3013333</t>
  </si>
  <si>
    <t>0.02079167</t>
  </si>
  <si>
    <t>0.4009333</t>
  </si>
  <si>
    <t>0.3974333</t>
  </si>
  <si>
    <t>9096.667</t>
  </si>
  <si>
    <t>10220.67</t>
  </si>
  <si>
    <t>97003.33</t>
  </si>
  <si>
    <t>14905.33</t>
  </si>
  <si>
    <t>14369.67</t>
  </si>
  <si>
    <t>0.3140367</t>
  </si>
  <si>
    <t>0.04825333</t>
  </si>
  <si>
    <t>0.3123967</t>
  </si>
  <si>
    <t>0.04627667</t>
  </si>
  <si>
    <t>0.3356667</t>
  </si>
  <si>
    <t>0.3236167</t>
  </si>
  <si>
    <t>6155.333</t>
  </si>
  <si>
    <t>5412.0</t>
  </si>
  <si>
    <t>324200.0</t>
  </si>
  <si>
    <t>43930.0</t>
  </si>
  <si>
    <t>43473.33</t>
  </si>
  <si>
    <t>0.30115</t>
  </si>
  <si>
    <t>0.04080667</t>
  </si>
  <si>
    <t>0.30256</t>
  </si>
  <si>
    <t>0.04057333</t>
  </si>
  <si>
    <t>0.4814667</t>
  </si>
  <si>
    <t>0.4764667</t>
  </si>
  <si>
    <t>13547.67</t>
  </si>
  <si>
    <t>15662.67</t>
  </si>
  <si>
    <t>364500.0</t>
  </si>
  <si>
    <t>25206.67</t>
  </si>
  <si>
    <t>24948.33</t>
  </si>
  <si>
    <t>0.3709333</t>
  </si>
  <si>
    <t>0.02565067</t>
  </si>
  <si>
    <t>0.3705667</t>
  </si>
  <si>
    <t>0.025363</t>
  </si>
  <si>
    <t>0.4101</t>
  </si>
  <si>
    <t>0.4059</t>
  </si>
  <si>
    <t>9184.667</t>
  </si>
  <si>
    <t>9090.0</t>
  </si>
  <si>
    <t>137150.0</t>
  </si>
  <si>
    <t>14786.67</t>
  </si>
  <si>
    <t>14479.0</t>
  </si>
  <si>
    <t>0.3969</t>
  </si>
  <si>
    <t>0.04279</t>
  </si>
  <si>
    <t>0.4078333</t>
  </si>
  <si>
    <t>0.04305667</t>
  </si>
  <si>
    <t>0.7495667</t>
  </si>
  <si>
    <t>0.7339667</t>
  </si>
  <si>
    <t>3416.0</t>
  </si>
  <si>
    <t>3944.333</t>
  </si>
  <si>
    <t>217076.7</t>
  </si>
  <si>
    <t>11333.67</t>
  </si>
  <si>
    <t>10159.0</t>
  </si>
  <si>
    <t>0.24818</t>
  </si>
  <si>
    <t>0.01295767</t>
  </si>
  <si>
    <t>0.25176</t>
  </si>
  <si>
    <t>0.011782</t>
  </si>
  <si>
    <t>0.3339333</t>
  </si>
  <si>
    <t>0.2993233</t>
  </si>
  <si>
    <t>4825.0</t>
  </si>
  <si>
    <t>3795.333</t>
  </si>
  <si>
    <t>141960.0</t>
  </si>
  <si>
    <t>29138.0</t>
  </si>
  <si>
    <t>28963.0</t>
  </si>
  <si>
    <t>0.3539</t>
  </si>
  <si>
    <t>0.07264</t>
  </si>
  <si>
    <t>0.3542333</t>
  </si>
  <si>
    <t>0.07227333</t>
  </si>
  <si>
    <t>0.4588667</t>
  </si>
  <si>
    <t>0.4561</t>
  </si>
  <si>
    <t>9456.0</t>
  </si>
  <si>
    <t>10125.0</t>
  </si>
  <si>
    <t>61870.0</t>
  </si>
  <si>
    <t>29699.67</t>
  </si>
  <si>
    <t>30385.0</t>
  </si>
  <si>
    <t>0.2959367</t>
  </si>
  <si>
    <t>0.14206</t>
  </si>
  <si>
    <t>0.2949967</t>
  </si>
  <si>
    <t>0.1448767</t>
  </si>
  <si>
    <t>0.3292167</t>
  </si>
  <si>
    <t>0.3368</t>
  </si>
  <si>
    <t>11379.67</t>
  </si>
  <si>
    <t>11191.0</t>
  </si>
  <si>
    <t>190823.3</t>
  </si>
  <si>
    <t>25928.0</t>
  </si>
  <si>
    <t>25258.0</t>
  </si>
  <si>
    <t>0.4151333</t>
  </si>
  <si>
    <t>0.05640667</t>
  </si>
  <si>
    <t>0.4184333</t>
  </si>
  <si>
    <t>0.05538667</t>
  </si>
  <si>
    <t>0.6404333</t>
  </si>
  <si>
    <t>0.6238667</t>
  </si>
  <si>
    <t>6077.667</t>
  </si>
  <si>
    <t>7442.0</t>
  </si>
  <si>
    <t>197726.7</t>
  </si>
  <si>
    <t>22521.67</t>
  </si>
  <si>
    <t>22057.67</t>
  </si>
  <si>
    <t>0.2596033</t>
  </si>
  <si>
    <t>0.02956967</t>
  </si>
  <si>
    <t>0.2618633</t>
  </si>
  <si>
    <t>0.02921267</t>
  </si>
  <si>
    <t>0.4194</t>
  </si>
  <si>
    <t>0.4107667</t>
  </si>
  <si>
    <t>8317.667</t>
  </si>
  <si>
    <t>8514.333</t>
  </si>
  <si>
    <t>275763.3</t>
  </si>
  <si>
    <t>40260.0</t>
  </si>
  <si>
    <t>40373.33</t>
  </si>
  <si>
    <t>0.05997</t>
  </si>
  <si>
    <t>0.4089333</t>
  </si>
  <si>
    <t>0.05987</t>
  </si>
  <si>
    <t>0.7692</t>
  </si>
  <si>
    <t>0.7714</t>
  </si>
  <si>
    <t>7106.333</t>
  </si>
  <si>
    <t>11287.0</t>
  </si>
  <si>
    <t>169413.3</t>
  </si>
  <si>
    <t>15031.33</t>
  </si>
  <si>
    <t>14503.0</t>
  </si>
  <si>
    <t>0.2798433</t>
  </si>
  <si>
    <t>0.02482933</t>
  </si>
  <si>
    <t>0.2814433</t>
  </si>
  <si>
    <t>0.02409367</t>
  </si>
  <si>
    <t>0.3623667</t>
  </si>
  <si>
    <t>0.3496333</t>
  </si>
  <si>
    <t>5814.0</t>
  </si>
  <si>
    <t>5064.667</t>
  </si>
  <si>
    <t>81343.33</t>
  </si>
  <si>
    <t>13716.67</t>
  </si>
  <si>
    <t>13342.0</t>
  </si>
  <si>
    <t>0.3861</t>
  </si>
  <si>
    <t>0.06510667</t>
  </si>
  <si>
    <t>0.3886</t>
  </si>
  <si>
    <t>0.06373667</t>
  </si>
  <si>
    <t>0.5583</t>
  </si>
  <si>
    <t>0.5430667</t>
  </si>
  <si>
    <t>4128.333</t>
  </si>
  <si>
    <t>4574.0</t>
  </si>
  <si>
    <t>153296.7</t>
  </si>
  <si>
    <t>17684.0</t>
  </si>
  <si>
    <t>18512.67</t>
  </si>
  <si>
    <t>0.3703333</t>
  </si>
  <si>
    <t>0.04272</t>
  </si>
  <si>
    <t>0.3721667</t>
  </si>
  <si>
    <t>0.04494333</t>
  </si>
  <si>
    <t>0.30014</t>
  </si>
  <si>
    <t>0.31421</t>
  </si>
  <si>
    <t>6900.667</t>
  </si>
  <si>
    <t>6773.0</t>
  </si>
  <si>
    <t>276580.0</t>
  </si>
  <si>
    <t>27162.33</t>
  </si>
  <si>
    <t>26154.0</t>
  </si>
  <si>
    <t>0.3576667</t>
  </si>
  <si>
    <t>0.03512333</t>
  </si>
  <si>
    <t>0.3641</t>
  </si>
  <si>
    <t>0.03443</t>
  </si>
  <si>
    <t>0.5925333</t>
  </si>
  <si>
    <t>0.5705333</t>
  </si>
  <si>
    <t>7563.333</t>
  </si>
  <si>
    <t>8969.333</t>
  </si>
  <si>
    <t>167750.0</t>
  </si>
  <si>
    <t>21631.33</t>
  </si>
  <si>
    <t>21876.0</t>
  </si>
  <si>
    <t>0.04612</t>
  </si>
  <si>
    <t>0.3574</t>
  </si>
  <si>
    <t>0.04661</t>
  </si>
  <si>
    <t>0.4626333</t>
  </si>
  <si>
    <t>0.4678667</t>
  </si>
  <si>
    <t>7371.667</t>
  </si>
  <si>
    <t>7420.0</t>
  </si>
  <si>
    <t>44206.67</t>
  </si>
  <si>
    <t>27718.0</t>
  </si>
  <si>
    <t>27618.33</t>
  </si>
  <si>
    <t>0.3593333</t>
  </si>
  <si>
    <t>0.22531</t>
  </si>
  <si>
    <t>0.3687</t>
  </si>
  <si>
    <t>0.2303467</t>
  </si>
  <si>
    <t>0.6258333</t>
  </si>
  <si>
    <t>0.6235667</t>
  </si>
  <si>
    <t>5974.0</t>
  </si>
  <si>
    <t>9266.667</t>
  </si>
  <si>
    <t>240460.0</t>
  </si>
  <si>
    <t>15580.67</t>
  </si>
  <si>
    <t>14109.0</t>
  </si>
  <si>
    <t>0.3535333</t>
  </si>
  <si>
    <t>0.022907</t>
  </si>
  <si>
    <t>0.35</t>
  </si>
  <si>
    <t>0.02053533</t>
  </si>
  <si>
    <t>0.4353333</t>
  </si>
  <si>
    <t>0.3942333</t>
  </si>
  <si>
    <t>5843.667</t>
  </si>
  <si>
    <t>4804.0</t>
  </si>
  <si>
    <t>171740.0</t>
  </si>
  <si>
    <t>44410.0</t>
  </si>
  <si>
    <t>43953.33</t>
  </si>
  <si>
    <t>0.3586667</t>
  </si>
  <si>
    <t>0.09275</t>
  </si>
  <si>
    <t>0.3622</t>
  </si>
  <si>
    <t>0.09269667</t>
  </si>
  <si>
    <t>0.6193333</t>
  </si>
  <si>
    <t>0.6129333</t>
  </si>
  <si>
    <t>10598.67</t>
  </si>
  <si>
    <t>14985.0</t>
  </si>
  <si>
    <t>96813.33</t>
  </si>
  <si>
    <t>26000.33</t>
  </si>
  <si>
    <t>26712.33</t>
  </si>
  <si>
    <t>0.3068433</t>
  </si>
  <si>
    <t>0.08240667</t>
  </si>
  <si>
    <t>0.3075333</t>
  </si>
  <si>
    <t>0.08485333</t>
  </si>
  <si>
    <t>0.2948167</t>
  </si>
  <si>
    <t>0.30289</t>
  </si>
  <si>
    <t>10897.67</t>
  </si>
  <si>
    <t>10251.67</t>
  </si>
  <si>
    <t>217033.3</t>
  </si>
  <si>
    <t>15182.33</t>
  </si>
  <si>
    <t>14693.67</t>
  </si>
  <si>
    <t>0.3091867</t>
  </si>
  <si>
    <t>0.021629</t>
  </si>
  <si>
    <t>0.3156267</t>
  </si>
  <si>
    <t>0.021369</t>
  </si>
  <si>
    <t>0.5198333</t>
  </si>
  <si>
    <t>0.5031</t>
  </si>
  <si>
    <t>4650.667</t>
  </si>
  <si>
    <t>4820.0</t>
  </si>
  <si>
    <t>54760.0</t>
  </si>
  <si>
    <t>11299.33</t>
  </si>
  <si>
    <t>11321.67</t>
  </si>
  <si>
    <t>0.3047033</t>
  </si>
  <si>
    <t>0.06287333</t>
  </si>
  <si>
    <t>0.3045167</t>
  </si>
  <si>
    <t>0.06296</t>
  </si>
  <si>
    <t>0.4262667</t>
  </si>
  <si>
    <t>0.4271</t>
  </si>
  <si>
    <t>4186.0</t>
  </si>
  <si>
    <t>4023.0</t>
  </si>
  <si>
    <t>274490.0</t>
  </si>
  <si>
    <t>67310.0</t>
  </si>
  <si>
    <t>69216.67</t>
  </si>
  <si>
    <t>0.4052</t>
  </si>
  <si>
    <t>0.09936333</t>
  </si>
  <si>
    <t>0.4008667</t>
  </si>
  <si>
    <t>0.1010867</t>
  </si>
  <si>
    <t>0.5841667</t>
  </si>
  <si>
    <t>0.6007</t>
  </si>
  <si>
    <t>11055.33</t>
  </si>
  <si>
    <t>20788.67</t>
  </si>
  <si>
    <t>328600.0</t>
  </si>
  <si>
    <t>29257.67</t>
  </si>
  <si>
    <t>29018.0</t>
  </si>
  <si>
    <t>0.2405267</t>
  </si>
  <si>
    <t>0.021416</t>
  </si>
  <si>
    <t>0.2409333</t>
  </si>
  <si>
    <t>0.02127633</t>
  </si>
  <si>
    <t>0.3243933</t>
  </si>
  <si>
    <t>0.3217367</t>
  </si>
  <si>
    <t>12103.67</t>
  </si>
  <si>
    <t>11118.33</t>
  </si>
  <si>
    <t>109203.3</t>
  </si>
  <si>
    <t>15562.67</t>
  </si>
  <si>
    <t>15970.67</t>
  </si>
  <si>
    <t>0.3721</t>
  </si>
  <si>
    <t>0.05303</t>
  </si>
  <si>
    <t>0.3679667</t>
  </si>
  <si>
    <t>0.05381667</t>
  </si>
  <si>
    <t>0.5534333</t>
  </si>
  <si>
    <t>0.5679667</t>
  </si>
  <si>
    <t>4567.333</t>
  </si>
  <si>
    <t>4821.333</t>
  </si>
  <si>
    <t>262390.0</t>
  </si>
  <si>
    <t>14700.33</t>
  </si>
  <si>
    <t>14024.0</t>
  </si>
  <si>
    <t>0.2753133</t>
  </si>
  <si>
    <t>0.01542433</t>
  </si>
  <si>
    <t>0.27465</t>
  </si>
  <si>
    <t>0.01467933</t>
  </si>
  <si>
    <t>0.3190833</t>
  </si>
  <si>
    <t>0.3044</t>
  </si>
  <si>
    <t>6607.667</t>
  </si>
  <si>
    <t>5820.667</t>
  </si>
  <si>
    <t>64380.0</t>
  </si>
  <si>
    <t>16390.67</t>
  </si>
  <si>
    <t>16173.33</t>
  </si>
  <si>
    <t>0.3823333</t>
  </si>
  <si>
    <t>0.09734</t>
  </si>
  <si>
    <t>0.3822667</t>
  </si>
  <si>
    <t>0.09603</t>
  </si>
  <si>
    <t>0.5020667</t>
  </si>
  <si>
    <t>0.4954</t>
  </si>
  <si>
    <t>5563.333</t>
  </si>
  <si>
    <t>5338.667</t>
  </si>
  <si>
    <t>137913.3</t>
  </si>
  <si>
    <t>14981.0</t>
  </si>
  <si>
    <t>15013.0</t>
  </si>
  <si>
    <t>0.2831433</t>
  </si>
  <si>
    <t>0.030757</t>
  </si>
  <si>
    <t>0.2829767</t>
  </si>
  <si>
    <t>0.03080467</t>
  </si>
  <si>
    <t>0.3917</t>
  </si>
  <si>
    <t>0.3925333</t>
  </si>
  <si>
    <t>5688.667</t>
  </si>
  <si>
    <t>5288.0</t>
  </si>
  <si>
    <t>396433.3</t>
  </si>
  <si>
    <t>20741.33</t>
  </si>
  <si>
    <t>20413.67</t>
  </si>
  <si>
    <t>0.3768</t>
  </si>
  <si>
    <t>0.01971367</t>
  </si>
  <si>
    <t>0.3785667</t>
  </si>
  <si>
    <t>0.01949367</t>
  </si>
  <si>
    <t>0.5906333</t>
  </si>
  <si>
    <t>0.5813</t>
  </si>
  <si>
    <t>5092.0</t>
  </si>
  <si>
    <t>7295.0</t>
  </si>
  <si>
    <t>141160.0</t>
  </si>
  <si>
    <t>9155.0</t>
  </si>
  <si>
    <t>9678.0</t>
  </si>
  <si>
    <t>0.02285733</t>
  </si>
  <si>
    <t>0.02421933</t>
  </si>
  <si>
    <t>0.4022333</t>
  </si>
  <si>
    <t>0.4252</t>
  </si>
  <si>
    <t>3263.167</t>
  </si>
  <si>
    <t>2996.567</t>
  </si>
  <si>
    <t>377966.7</t>
  </si>
  <si>
    <t>44573.33</t>
  </si>
  <si>
    <t>43656.67</t>
  </si>
  <si>
    <t>0.3490667</t>
  </si>
  <si>
    <t>0.04116667</t>
  </si>
  <si>
    <t>0.3559</t>
  </si>
  <si>
    <t>0.04110667</t>
  </si>
  <si>
    <t>0.6703</t>
  </si>
  <si>
    <t>0.6565</t>
  </si>
  <si>
    <t>8700.667</t>
  </si>
  <si>
    <t>14273.33</t>
  </si>
  <si>
    <t>328450.0</t>
  </si>
  <si>
    <t>34516.67</t>
  </si>
  <si>
    <t>34296.67</t>
  </si>
  <si>
    <t>0.30346</t>
  </si>
  <si>
    <t>0.03189067</t>
  </si>
  <si>
    <t>0.3033867</t>
  </si>
  <si>
    <t>0.031681</t>
  </si>
  <si>
    <t>0.3003533</t>
  </si>
  <si>
    <t>0.29845</t>
  </si>
  <si>
    <t>14560.0</t>
  </si>
  <si>
    <t>13723.33</t>
  </si>
  <si>
    <t>92896.67</t>
  </si>
  <si>
    <t>17125.0</t>
  </si>
  <si>
    <t>16912.67</t>
  </si>
  <si>
    <t>0.30664</t>
  </si>
  <si>
    <t>0.05652667</t>
  </si>
  <si>
    <t>0.3096</t>
  </si>
  <si>
    <t>0.05636667</t>
  </si>
  <si>
    <t>0.5128</t>
  </si>
  <si>
    <t>0.5064333</t>
  </si>
  <si>
    <t>5220.0</t>
  </si>
  <si>
    <t>5596.0</t>
  </si>
  <si>
    <t>355566.7</t>
  </si>
  <si>
    <t>21999.67</t>
  </si>
  <si>
    <t>21696.33</t>
  </si>
  <si>
    <t>0.3457333</t>
  </si>
  <si>
    <t>0.02139033</t>
  </si>
  <si>
    <t>0.3449</t>
  </si>
  <si>
    <t>0.02104467</t>
  </si>
  <si>
    <t>0.2938167</t>
  </si>
  <si>
    <t>0.2897633</t>
  </si>
  <si>
    <t>9912.667</t>
  </si>
  <si>
    <t>8821.333</t>
  </si>
  <si>
    <t>123143.3</t>
  </si>
  <si>
    <t>24954.67</t>
  </si>
  <si>
    <t>24248.33</t>
  </si>
  <si>
    <t>0.33144</t>
  </si>
  <si>
    <t>0.06716667</t>
  </si>
  <si>
    <t>0.3344</t>
  </si>
  <si>
    <t>0.06585</t>
  </si>
  <si>
    <t>0.4687667</t>
  </si>
  <si>
    <t>0.4555</t>
  </si>
  <si>
    <t>8552.333</t>
  </si>
  <si>
    <t>8235.667</t>
  </si>
  <si>
    <t>43650.0</t>
  </si>
  <si>
    <t>14768.33</t>
  </si>
  <si>
    <t>14401.67</t>
  </si>
  <si>
    <t>0.3243367</t>
  </si>
  <si>
    <t>0.1097367</t>
  </si>
  <si>
    <t>0.3237433</t>
  </si>
  <si>
    <t>0.1068167</t>
  </si>
  <si>
    <t>0.3753</t>
  </si>
  <si>
    <t>0.3659667</t>
  </si>
  <si>
    <t>5682.667</t>
  </si>
  <si>
    <t>5208.667</t>
  </si>
  <si>
    <t>224756.7</t>
  </si>
  <si>
    <t>19468.0</t>
  </si>
  <si>
    <t>19194.0</t>
  </si>
  <si>
    <t>0.3280333</t>
  </si>
  <si>
    <t>0.028414</t>
  </si>
  <si>
    <t>0.3316367</t>
  </si>
  <si>
    <t>0.02832167</t>
  </si>
  <si>
    <t>0.5952333</t>
  </si>
  <si>
    <t>0.5868667</t>
  </si>
  <si>
    <t>4923.667</t>
  </si>
  <si>
    <t>6270.667</t>
  </si>
  <si>
    <t>82726.67</t>
  </si>
  <si>
    <t>14642.0</t>
  </si>
  <si>
    <t>14543.0</t>
  </si>
  <si>
    <t>0.2992867</t>
  </si>
  <si>
    <t>0.05297333</t>
  </si>
  <si>
    <t>0.2992967</t>
  </si>
  <si>
    <t>0.05261667</t>
  </si>
  <si>
    <t>0.3345667</t>
  </si>
  <si>
    <t>0.3323033</t>
  </si>
  <si>
    <t>5911.0</t>
  </si>
  <si>
    <t>5527.667</t>
  </si>
  <si>
    <t>186090.0</t>
  </si>
  <si>
    <t>21868.33</t>
  </si>
  <si>
    <t>22431.33</t>
  </si>
  <si>
    <t>0.4121667</t>
  </si>
  <si>
    <t>0.04843667</t>
  </si>
  <si>
    <t>0.4112333</t>
  </si>
  <si>
    <t>0.04957333</t>
  </si>
  <si>
    <t>0.5794667</t>
  </si>
  <si>
    <t>0.5944</t>
  </si>
  <si>
    <t>6140.333</t>
  </si>
  <si>
    <t>6622.0</t>
  </si>
  <si>
    <t>298706.7</t>
  </si>
  <si>
    <t>27031.67</t>
  </si>
  <si>
    <t>27088.67</t>
  </si>
  <si>
    <t>0.3035767</t>
  </si>
  <si>
    <t>0.02747267</t>
  </si>
  <si>
    <t>0.30335</t>
  </si>
  <si>
    <t>0.02750967</t>
  </si>
  <si>
    <t>0.454</t>
  </si>
  <si>
    <t>0.4549333</t>
  </si>
  <si>
    <t>9744.667</t>
  </si>
  <si>
    <t>9439.0</t>
  </si>
  <si>
    <t>195536.7</t>
  </si>
  <si>
    <t>64350.0</t>
  </si>
  <si>
    <t>65626.67</t>
  </si>
  <si>
    <t>0.4041</t>
  </si>
  <si>
    <t>0.1329867</t>
  </si>
  <si>
    <t>0.3992</t>
  </si>
  <si>
    <t>0.1339867</t>
  </si>
  <si>
    <t>0.6095667</t>
  </si>
  <si>
    <t>0.6216667</t>
  </si>
  <si>
    <t>9180.0</t>
  </si>
  <si>
    <t>19450.33</t>
  </si>
  <si>
    <t>168636.7</t>
  </si>
  <si>
    <t>13938.0</t>
  </si>
  <si>
    <t>13789.67</t>
  </si>
  <si>
    <t>0.30282</t>
  </si>
  <si>
    <t>0.02502833</t>
  </si>
  <si>
    <t>0.3033833</t>
  </si>
  <si>
    <t>0.024808</t>
  </si>
  <si>
    <t>0.4079</t>
  </si>
  <si>
    <t>0.4035333</t>
  </si>
  <si>
    <t>5240.0</t>
  </si>
  <si>
    <t>4892.0</t>
  </si>
  <si>
    <t>43410.0</t>
  </si>
  <si>
    <t>27525.0</t>
  </si>
  <si>
    <t>27421.0</t>
  </si>
  <si>
    <t>0.4073</t>
  </si>
  <si>
    <t>0.4081</t>
  </si>
  <si>
    <t>0.25779</t>
  </si>
  <si>
    <t>0.5238667</t>
  </si>
  <si>
    <t>0.5219</t>
  </si>
  <si>
    <t>8256.667</t>
  </si>
  <si>
    <t>9514.0</t>
  </si>
  <si>
    <t>118953.3</t>
  </si>
  <si>
    <t>19519.33</t>
  </si>
  <si>
    <t>18757.67</t>
  </si>
  <si>
    <t>0.2424733</t>
  </si>
  <si>
    <t>0.03978667</t>
  </si>
  <si>
    <t>0.2437433</t>
  </si>
  <si>
    <t>0.03843667</t>
  </si>
  <si>
    <t>0.3216333</t>
  </si>
  <si>
    <t>0.30908</t>
  </si>
  <si>
    <t>8548.667</t>
  </si>
  <si>
    <t>7680.333</t>
  </si>
  <si>
    <t>192543.3</t>
  </si>
  <si>
    <t>9405.333</t>
  </si>
  <si>
    <t>9251.333</t>
  </si>
  <si>
    <t>0.3646</t>
  </si>
  <si>
    <t>0.01780967</t>
  </si>
  <si>
    <t>0.3662</t>
  </si>
  <si>
    <t>0.01759533</t>
  </si>
  <si>
    <t>0.5523</t>
  </si>
  <si>
    <t>0.5432667</t>
  </si>
  <si>
    <t>3043.8</t>
  </si>
  <si>
    <t>3003.733</t>
  </si>
  <si>
    <t>242726.7</t>
  </si>
  <si>
    <t>11754.67</t>
  </si>
  <si>
    <t>11248.67</t>
  </si>
  <si>
    <t>0.3084233</t>
  </si>
  <si>
    <t>0.014936</t>
  </si>
  <si>
    <t>0.30693</t>
  </si>
  <si>
    <t>0.014224</t>
  </si>
  <si>
    <t>0.3399</t>
  </si>
  <si>
    <t>0.3252833</t>
  </si>
  <si>
    <t>5000.667</t>
  </si>
  <si>
    <t>4508.667</t>
  </si>
  <si>
    <t>105966.7</t>
  </si>
  <si>
    <t>32614.33</t>
  </si>
  <si>
    <t>33322.0</t>
  </si>
  <si>
    <t>0.29329</t>
  </si>
  <si>
    <t>0.09026667</t>
  </si>
  <si>
    <t>0.2902067</t>
  </si>
  <si>
    <t>0.09125667</t>
  </si>
  <si>
    <t>0.4077667</t>
  </si>
  <si>
    <t>0.4166333</t>
  </si>
  <si>
    <t>9911.667</t>
  </si>
  <si>
    <t>10932.33</t>
  </si>
  <si>
    <t>192010.0</t>
  </si>
  <si>
    <t>31667.33</t>
  </si>
  <si>
    <t>30127.0</t>
  </si>
  <si>
    <t>0.3649667</t>
  </si>
  <si>
    <t>0.06019333</t>
  </si>
  <si>
    <t>0.3635333</t>
  </si>
  <si>
    <t>0.05703667</t>
  </si>
  <si>
    <t>0.4059333</t>
  </si>
  <si>
    <t>0.3862</t>
  </si>
  <si>
    <t>12322.0</t>
  </si>
  <si>
    <t>12115.33</t>
  </si>
  <si>
    <t>271570.0</t>
  </si>
  <si>
    <t>21324.67</t>
  </si>
  <si>
    <t>21453.0</t>
  </si>
  <si>
    <t>0.3868333</t>
  </si>
  <si>
    <t>0.030377</t>
  </si>
  <si>
    <t>0.3844</t>
  </si>
  <si>
    <t>0.03036667</t>
  </si>
  <si>
    <t>0.7042667</t>
  </si>
  <si>
    <t>0.7085333</t>
  </si>
  <si>
    <t>4710.0</t>
  </si>
  <si>
    <t>6253.0</t>
  </si>
  <si>
    <t>49760.0</t>
  </si>
  <si>
    <t>18789.0</t>
  </si>
  <si>
    <t>18561.67</t>
  </si>
  <si>
    <t>0.3322467</t>
  </si>
  <si>
    <t>0.12545</t>
  </si>
  <si>
    <t>0.3330833</t>
  </si>
  <si>
    <t>0.1242433</t>
  </si>
  <si>
    <t>0.4210667</t>
  </si>
  <si>
    <t>0.4159667</t>
  </si>
  <si>
    <t>6761.667</t>
  </si>
  <si>
    <t>6886.0</t>
  </si>
  <si>
    <t>159463.3</t>
  </si>
  <si>
    <t>46926.67</t>
  </si>
  <si>
    <t>45733.33</t>
  </si>
  <si>
    <t>0.3674333</t>
  </si>
  <si>
    <t>0.1081233</t>
  </si>
  <si>
    <t>0.4139667</t>
  </si>
  <si>
    <t>0.11873</t>
  </si>
  <si>
    <t>0.7886</t>
  </si>
  <si>
    <t>0.7685667</t>
  </si>
  <si>
    <t>7887.333</t>
  </si>
  <si>
    <t>9593.333</t>
  </si>
  <si>
    <t>262173.3</t>
  </si>
  <si>
    <t>21550.67</t>
  </si>
  <si>
    <t>20802.0</t>
  </si>
  <si>
    <t>0.33297</t>
  </si>
  <si>
    <t>0.02737033</t>
  </si>
  <si>
    <t>0.3316667</t>
  </si>
  <si>
    <t>0.02631567</t>
  </si>
  <si>
    <t>0.3685333</t>
  </si>
  <si>
    <t>0.3557333</t>
  </si>
  <si>
    <t>8431.0</t>
  </si>
  <si>
    <t>7693.667</t>
  </si>
  <si>
    <t>153953.3</t>
  </si>
  <si>
    <t>27015.0</t>
  </si>
  <si>
    <t>27869.33</t>
  </si>
  <si>
    <t>0.3229133</t>
  </si>
  <si>
    <t>0.05666333</t>
  </si>
  <si>
    <t>0.31786</t>
  </si>
  <si>
    <t>0.05754</t>
  </si>
  <si>
    <t>0.4972333</t>
  </si>
  <si>
    <t>0.5129667</t>
  </si>
  <si>
    <t>7085.0</t>
  </si>
  <si>
    <t>9261.667</t>
  </si>
  <si>
    <t>442233.3</t>
  </si>
  <si>
    <t>21083.67</t>
  </si>
  <si>
    <t>20904.67</t>
  </si>
  <si>
    <t>0.2495033</t>
  </si>
  <si>
    <t>0.01189533</t>
  </si>
  <si>
    <t>0.2499367</t>
  </si>
  <si>
    <t>0.01181467</t>
  </si>
  <si>
    <t>0.3360667</t>
  </si>
  <si>
    <t>0.3332233</t>
  </si>
  <si>
    <t>8206.667</t>
  </si>
  <si>
    <t>8181.667</t>
  </si>
  <si>
    <t>176093.3</t>
  </si>
  <si>
    <t>27813.0</t>
  </si>
  <si>
    <t>27891.0</t>
  </si>
  <si>
    <t>0.3847333</t>
  </si>
  <si>
    <t>0.06076667</t>
  </si>
  <si>
    <t>0.3841</t>
  </si>
  <si>
    <t>0.06084</t>
  </si>
  <si>
    <t>0.6288667</t>
  </si>
  <si>
    <t>0.6306333</t>
  </si>
  <si>
    <t>7352.333</t>
  </si>
  <si>
    <t>8557.0</t>
  </si>
  <si>
    <t>86283.33</t>
  </si>
  <si>
    <t>18663.67</t>
  </si>
  <si>
    <t>19314.67</t>
  </si>
  <si>
    <t>0.26494</t>
  </si>
  <si>
    <t>0.05731</t>
  </si>
  <si>
    <t>0.2650633</t>
  </si>
  <si>
    <t>0.05933667</t>
  </si>
  <si>
    <t>0.3012233</t>
  </si>
  <si>
    <t>0.3117267</t>
  </si>
  <si>
    <t>7714.333</t>
  </si>
  <si>
    <t>7134.0</t>
  </si>
  <si>
    <t>298746.7</t>
  </si>
  <si>
    <t>24953.33</t>
  </si>
  <si>
    <t>24317.0</t>
  </si>
  <si>
    <t>0.3733667</t>
  </si>
  <si>
    <t>0.03118667</t>
  </si>
  <si>
    <t>0.3737</t>
  </si>
  <si>
    <t>0.030418</t>
  </si>
  <si>
    <t>0.4698333</t>
  </si>
  <si>
    <t>0.4578667</t>
  </si>
  <si>
    <t>8303.333</t>
  </si>
  <si>
    <t>8799.0</t>
  </si>
  <si>
    <t>103270.0</t>
  </si>
  <si>
    <t>10790.67</t>
  </si>
  <si>
    <t>10584.67</t>
  </si>
  <si>
    <t>0.2716367</t>
  </si>
  <si>
    <t>0.028383</t>
  </si>
  <si>
    <t>0.2725933</t>
  </si>
  <si>
    <t>0.02794</t>
  </si>
  <si>
    <t>0.3664667</t>
  </si>
  <si>
    <t>4330.0</t>
  </si>
  <si>
    <t>3914.667</t>
  </si>
  <si>
    <t>320713.3</t>
  </si>
  <si>
    <t>33343.33</t>
  </si>
  <si>
    <t>32915.33</t>
  </si>
  <si>
    <t>0.3742</t>
  </si>
  <si>
    <t>0.03890333</t>
  </si>
  <si>
    <t>0.3752</t>
  </si>
  <si>
    <t>0.03850667</t>
  </si>
  <si>
    <t>0.5363667</t>
  </si>
  <si>
    <t>0.5295333</t>
  </si>
  <si>
    <t>9632.667</t>
  </si>
  <si>
    <t>11113.33</t>
  </si>
  <si>
    <t>271830.0</t>
  </si>
  <si>
    <t>28747.67</t>
  </si>
  <si>
    <t>28406.0</t>
  </si>
  <si>
    <t>0.31331</t>
  </si>
  <si>
    <t>0.03313433</t>
  </si>
  <si>
    <t>0.3137733</t>
  </si>
  <si>
    <t>0.032789</t>
  </si>
  <si>
    <t>0.4016667</t>
  </si>
  <si>
    <t>0.3968667</t>
  </si>
  <si>
    <t>10548.67</t>
  </si>
  <si>
    <t>10746.33</t>
  </si>
  <si>
    <t>56466.67</t>
  </si>
  <si>
    <t>14702.67</t>
  </si>
  <si>
    <t>14649.0</t>
  </si>
  <si>
    <t>0.4396667</t>
  </si>
  <si>
    <t>0.1144733</t>
  </si>
  <si>
    <t>0.4406667</t>
  </si>
  <si>
    <t>0.11432</t>
  </si>
  <si>
    <t>0.7093</t>
  </si>
  <si>
    <t>0.7067</t>
  </si>
  <si>
    <t>3105.067</t>
  </si>
  <si>
    <t>4186.333</t>
  </si>
  <si>
    <t>326406.7</t>
  </si>
  <si>
    <t>10486.33</t>
  </si>
  <si>
    <t>10026.0</t>
  </si>
  <si>
    <t>0.2750867</t>
  </si>
  <si>
    <t>0.008837667</t>
  </si>
  <si>
    <t>0.27543</t>
  </si>
  <si>
    <t>0.00846</t>
  </si>
  <si>
    <t>0.3451333</t>
  </si>
  <si>
    <t>0.32999</t>
  </si>
  <si>
    <t>4441.0</t>
  </si>
  <si>
    <t>4010.0</t>
  </si>
  <si>
    <t>117323.3</t>
  </si>
  <si>
    <t>16550.67</t>
  </si>
  <si>
    <t>16117.67</t>
  </si>
  <si>
    <t>0.39</t>
  </si>
  <si>
    <t>0.05501667</t>
  </si>
  <si>
    <t>0.3913333</t>
  </si>
  <si>
    <t>0.05376</t>
  </si>
  <si>
    <t>0.5456333</t>
  </si>
  <si>
    <t>0.5313667</t>
  </si>
  <si>
    <t>5006.0</t>
  </si>
  <si>
    <t>4757.0</t>
  </si>
  <si>
    <t>78613.33</t>
  </si>
  <si>
    <t>19174.33</t>
  </si>
  <si>
    <t>19373.33</t>
  </si>
  <si>
    <t>0.2874667</t>
  </si>
  <si>
    <t>0.07011333</t>
  </si>
  <si>
    <t>0.28607</t>
  </si>
  <si>
    <t>0.07049667</t>
  </si>
  <si>
    <t>0.4092667</t>
  </si>
  <si>
    <t>0.4135</t>
  </si>
  <si>
    <t>6997.667</t>
  </si>
  <si>
    <t>6829.0</t>
  </si>
  <si>
    <t>287906.7</t>
  </si>
  <si>
    <t>34300.0</t>
  </si>
  <si>
    <t>33033.67</t>
  </si>
  <si>
    <t>0.3776</t>
  </si>
  <si>
    <t>0.04498667</t>
  </si>
  <si>
    <t>0.3854</t>
  </si>
  <si>
    <t>0.04422</t>
  </si>
  <si>
    <t>0.6606667</t>
  </si>
  <si>
    <t>0.6362333</t>
  </si>
  <si>
    <t>7219.0</t>
  </si>
  <si>
    <t>11988.0</t>
  </si>
  <si>
    <t>120166.7</t>
  </si>
  <si>
    <t>15729.67</t>
  </si>
  <si>
    <t>15211.33</t>
  </si>
  <si>
    <t>0.3031067</t>
  </si>
  <si>
    <t>0.03967667</t>
  </si>
  <si>
    <t>0.3035667</t>
  </si>
  <si>
    <t>0.03842667</t>
  </si>
  <si>
    <t>0.3703667</t>
  </si>
  <si>
    <t>0.3581667</t>
  </si>
  <si>
    <t>6116.667</t>
  </si>
  <si>
    <t>5616.0</t>
  </si>
  <si>
    <t>366200.0</t>
  </si>
  <si>
    <t>56766.67</t>
  </si>
  <si>
    <t>59220.0</t>
  </si>
  <si>
    <t>0.4091667</t>
  </si>
  <si>
    <t>0.06342333</t>
  </si>
  <si>
    <t>0.4078667</t>
  </si>
  <si>
    <t>0.06595333</t>
  </si>
  <si>
    <t>0.4877667</t>
  </si>
  <si>
    <t>0.5088667</t>
  </si>
  <si>
    <t>14025.0</t>
  </si>
  <si>
    <t>18991.67</t>
  </si>
  <si>
    <t>226580.0</t>
  </si>
  <si>
    <t>22775.0</t>
  </si>
  <si>
    <t>22263.33</t>
  </si>
  <si>
    <t>0.2477633</t>
  </si>
  <si>
    <t>0.02490433</t>
  </si>
  <si>
    <t>0.2478467</t>
  </si>
  <si>
    <t>0.024353</t>
  </si>
  <si>
    <t>0.2923067</t>
  </si>
  <si>
    <t>0.28574</t>
  </si>
  <si>
    <t>10246.33</t>
  </si>
  <si>
    <t>9100.0</t>
  </si>
  <si>
    <t>39156.67</t>
  </si>
  <si>
    <t>10506.67</t>
  </si>
  <si>
    <t>9811.667</t>
  </si>
  <si>
    <t>0.3597333</t>
  </si>
  <si>
    <t>0.09652667</t>
  </si>
  <si>
    <t>0.3621667</t>
  </si>
  <si>
    <t>0.09075</t>
  </si>
  <si>
    <t>0.4723667</t>
  </si>
  <si>
    <t>0.4411333</t>
  </si>
  <si>
    <t>3674.667</t>
  </si>
  <si>
    <t>3218.133</t>
  </si>
  <si>
    <t>196770.0</t>
  </si>
  <si>
    <t>11335.67</t>
  </si>
  <si>
    <t>10954.0</t>
  </si>
  <si>
    <t>0.02119867</t>
  </si>
  <si>
    <t>0.3669667</t>
  </si>
  <si>
    <t>0.020428</t>
  </si>
  <si>
    <t>0.4756333</t>
  </si>
  <si>
    <t>0.4596333</t>
  </si>
  <si>
    <t>3981.0</t>
  </si>
  <si>
    <t>3673.0</t>
  </si>
  <si>
    <t>108640.0</t>
  </si>
  <si>
    <t>37253.33</t>
  </si>
  <si>
    <t>37230.0</t>
  </si>
  <si>
    <t>0.3893333</t>
  </si>
  <si>
    <t>0.13351</t>
  </si>
  <si>
    <t>0.3896333</t>
  </si>
  <si>
    <t>0.1335267</t>
  </si>
  <si>
    <t>0.6875667</t>
  </si>
  <si>
    <t>0.6871667</t>
  </si>
  <si>
    <t>7422.333</t>
  </si>
  <si>
    <t>10679.67</t>
  </si>
  <si>
    <t>231000.0</t>
  </si>
  <si>
    <t>34860.0</t>
  </si>
  <si>
    <t>34436.67</t>
  </si>
  <si>
    <t>0.3210267</t>
  </si>
  <si>
    <t>0.04844667</t>
  </si>
  <si>
    <t>0.3207867</t>
  </si>
  <si>
    <t>0.04782333</t>
  </si>
  <si>
    <t>0.3325633</t>
  </si>
  <si>
    <t>0.32853</t>
  </si>
  <si>
    <t>14493.33</t>
  </si>
  <si>
    <t>13566.0</t>
  </si>
  <si>
    <t>311000.0</t>
  </si>
  <si>
    <t>21720.33</t>
  </si>
  <si>
    <t>21071.33</t>
  </si>
  <si>
    <t>0.3282233</t>
  </si>
  <si>
    <t>0.02292333</t>
  </si>
  <si>
    <t>0.3356333</t>
  </si>
  <si>
    <t>0.02274</t>
  </si>
  <si>
    <t>0.5739667</t>
  </si>
  <si>
    <t>0.5568333</t>
  </si>
  <si>
    <t>6266.667</t>
  </si>
  <si>
    <t>6595.667</t>
  </si>
  <si>
    <t>90066.67</t>
  </si>
  <si>
    <t>20638.33</t>
  </si>
  <si>
    <t>20566.67</t>
  </si>
  <si>
    <t>0.33093</t>
  </si>
  <si>
    <t>0.07583</t>
  </si>
  <si>
    <t>0.3307733</t>
  </si>
  <si>
    <t>0.07553333</t>
  </si>
  <si>
    <t>0.2901867</t>
  </si>
  <si>
    <t>0.2891767</t>
  </si>
  <si>
    <t>8813.0</t>
  </si>
  <si>
    <t>8247.667</t>
  </si>
  <si>
    <t>224910.0</t>
  </si>
  <si>
    <t>28573.33</t>
  </si>
  <si>
    <t>28184.67</t>
  </si>
  <si>
    <t>0.3196467</t>
  </si>
  <si>
    <t>0.04061</t>
  </si>
  <si>
    <t>0.3214833</t>
  </si>
  <si>
    <t>0.04028667</t>
  </si>
  <si>
    <t>0.4808333</t>
  </si>
  <si>
    <t>0.4743</t>
  </si>
  <si>
    <t>9227.667</t>
  </si>
  <si>
    <t>9542.0</t>
  </si>
  <si>
    <t>225560.0</t>
  </si>
  <si>
    <t>16497.0</t>
  </si>
  <si>
    <t>0.31913</t>
  </si>
  <si>
    <t>0.02334067</t>
  </si>
  <si>
    <t>0.3179833</t>
  </si>
  <si>
    <t>0.02477967</t>
  </si>
  <si>
    <t>0.3726</t>
  </si>
  <si>
    <t>0.397</t>
  </si>
  <si>
    <t>6104.0</t>
  </si>
  <si>
    <t>5393.333</t>
  </si>
  <si>
    <t>168773.3</t>
  </si>
  <si>
    <t>21785.0</t>
  </si>
  <si>
    <t>21321.67</t>
  </si>
  <si>
    <t>0.3088167</t>
  </si>
  <si>
    <t>0.03986333</t>
  </si>
  <si>
    <t>0.31549</t>
  </si>
  <si>
    <t>0.03985667</t>
  </si>
  <si>
    <t>0.6082667</t>
  </si>
  <si>
    <t>0.5953333</t>
  </si>
  <si>
    <t>5249.667</t>
  </si>
  <si>
    <t>7162.667</t>
  </si>
  <si>
    <t>117433.3</t>
  </si>
  <si>
    <t>14416.33</t>
  </si>
  <si>
    <t>14105.0</t>
  </si>
  <si>
    <t>0.27275</t>
  </si>
  <si>
    <t>0.03348333</t>
  </si>
  <si>
    <t>0.2740867</t>
  </si>
  <si>
    <t>0.032921</t>
  </si>
  <si>
    <t>0.3851333</t>
  </si>
  <si>
    <t>0.3768333</t>
  </si>
  <si>
    <t>5662.333</t>
  </si>
  <si>
    <t>5545.0</t>
  </si>
  <si>
    <t>225156.7</t>
  </si>
  <si>
    <t>25907.33</t>
  </si>
  <si>
    <t>25745.67</t>
  </si>
  <si>
    <t>0.405</t>
  </si>
  <si>
    <t>0.0466</t>
  </si>
  <si>
    <t>0.4065333</t>
  </si>
  <si>
    <t>0.04648667</t>
  </si>
  <si>
    <t>0.6812</t>
  </si>
  <si>
    <t>0.6769333</t>
  </si>
  <si>
    <t>6097.0</t>
  </si>
  <si>
    <t>7519.0</t>
  </si>
  <si>
    <t>240960.0</t>
  </si>
  <si>
    <t>17286.33</t>
  </si>
  <si>
    <t>16935.0</t>
  </si>
  <si>
    <t>0.2806967</t>
  </si>
  <si>
    <t>0.020137</t>
  </si>
  <si>
    <t>0.28042</t>
  </si>
  <si>
    <t>0.01970833</t>
  </si>
  <si>
    <t>0.3421667</t>
  </si>
  <si>
    <t>0.3352</t>
  </si>
  <si>
    <t>7147.0</t>
  </si>
  <si>
    <t>6376.333</t>
  </si>
  <si>
    <t>183950.0</t>
  </si>
  <si>
    <t>19044.0</t>
  </si>
  <si>
    <t>18470.67</t>
  </si>
  <si>
    <t>0.3914333</t>
  </si>
  <si>
    <t>0.04052333</t>
  </si>
  <si>
    <t>0.3916</t>
  </si>
  <si>
    <t>0.03932</t>
  </si>
  <si>
    <t>0.5105</t>
  </si>
  <si>
    <t>6265.667</t>
  </si>
  <si>
    <t>6784.0</t>
  </si>
  <si>
    <t>173356.7</t>
  </si>
  <si>
    <t>13714.33</t>
  </si>
  <si>
    <t>14234.0</t>
  </si>
  <si>
    <t>0.2650433</t>
  </si>
  <si>
    <t>0.02096767</t>
  </si>
  <si>
    <t>0.2619867</t>
  </si>
  <si>
    <t>0.021511</t>
  </si>
  <si>
    <t>0.3626333</t>
  </si>
  <si>
    <t>0.3763667</t>
  </si>
  <si>
    <t>5300.0</t>
  </si>
  <si>
    <t>4974.667</t>
  </si>
  <si>
    <t>68816.67</t>
  </si>
  <si>
    <t>31045.67</t>
  </si>
  <si>
    <t>30948.33</t>
  </si>
  <si>
    <t>0.3644333</t>
  </si>
  <si>
    <t>0.16441</t>
  </si>
  <si>
    <t>0.365</t>
  </si>
  <si>
    <t>0.16415</t>
  </si>
  <si>
    <t>0.5003333</t>
  </si>
  <si>
    <t>0.4987667</t>
  </si>
  <si>
    <t>9413.667</t>
  </si>
  <si>
    <t>10526.33</t>
  </si>
  <si>
    <t>177246.7</t>
  </si>
  <si>
    <t>34223.33</t>
  </si>
  <si>
    <t>35736.67</t>
  </si>
  <si>
    <t>0.29904</t>
  </si>
  <si>
    <t>0.05773667</t>
  </si>
  <si>
    <t>0.29625</t>
  </si>
  <si>
    <t>0.05973333</t>
  </si>
  <si>
    <t>0.3885667</t>
  </si>
  <si>
    <t>11868.67</t>
  </si>
  <si>
    <t>12542.33</t>
  </si>
  <si>
    <t>281796.7</t>
  </si>
  <si>
    <t>30141.33</t>
  </si>
  <si>
    <t>30192.33</t>
  </si>
  <si>
    <t>0.4314667</t>
  </si>
  <si>
    <t>0.04615</t>
  </si>
  <si>
    <t>0.4307667</t>
  </si>
  <si>
    <t>0.04615333</t>
  </si>
  <si>
    <t>0.7899333</t>
  </si>
  <si>
    <t>4459.333</t>
  </si>
  <si>
    <t>7656.667</t>
  </si>
  <si>
    <t>146320.0</t>
  </si>
  <si>
    <t>10768.33</t>
  </si>
  <si>
    <t>10381.33</t>
  </si>
  <si>
    <t>0.2826033</t>
  </si>
  <si>
    <t>0.02079833</t>
  </si>
  <si>
    <t>0.28154</t>
  </si>
  <si>
    <t>0.019975</t>
  </si>
  <si>
    <t>0.30747</t>
  </si>
  <si>
    <t>0.29641</t>
  </si>
  <si>
    <t>4602.0</t>
  </si>
  <si>
    <t>4030.333</t>
  </si>
  <si>
    <t>394833.3</t>
  </si>
  <si>
    <t>34883.33</t>
  </si>
  <si>
    <t>36183.33</t>
  </si>
  <si>
    <t>0.2660367</t>
  </si>
  <si>
    <t>0.02350433</t>
  </si>
  <si>
    <t>0.2617733</t>
  </si>
  <si>
    <t>0.02398933</t>
  </si>
  <si>
    <t>0.4123667</t>
  </si>
  <si>
    <t>0.4277333</t>
  </si>
  <si>
    <t>11396.67</t>
  </si>
  <si>
    <t>12701.33</t>
  </si>
  <si>
    <t>259373.3</t>
  </si>
  <si>
    <t>28796.33</t>
  </si>
  <si>
    <t>28214.67</t>
  </si>
  <si>
    <t>0.3387667</t>
  </si>
  <si>
    <t>0.03761</t>
  </si>
  <si>
    <t>0.3383333</t>
  </si>
  <si>
    <t>0.03680333</t>
  </si>
  <si>
    <t>0.3711333</t>
  </si>
  <si>
    <t>0.3636333</t>
  </si>
  <si>
    <t>11440.67</t>
  </si>
  <si>
    <t>10970.0</t>
  </si>
  <si>
    <t>60610.0</t>
  </si>
  <si>
    <t>15383.33</t>
  </si>
  <si>
    <t>15073.0</t>
  </si>
  <si>
    <t>0.3669</t>
  </si>
  <si>
    <t>0.09312667</t>
  </si>
  <si>
    <t>0.3759333</t>
  </si>
  <si>
    <t>0.09349</t>
  </si>
  <si>
    <t>0.6344333</t>
  </si>
  <si>
    <t>0.6216333</t>
  </si>
  <si>
    <t>4316.667</t>
  </si>
  <si>
    <t>4484.667</t>
  </si>
  <si>
    <t>322156.7</t>
  </si>
  <si>
    <t>19835.67</t>
  </si>
  <si>
    <t>18712.33</t>
  </si>
  <si>
    <t>0.020601</t>
  </si>
  <si>
    <t>0.3354667</t>
  </si>
  <si>
    <t>0.01948567</t>
  </si>
  <si>
    <t>0.4291</t>
  </si>
  <si>
    <t>0.4048</t>
  </si>
  <si>
    <t>7548.333</t>
  </si>
  <si>
    <t>7574.333</t>
  </si>
  <si>
    <t>ID_out</t>
  </si>
  <si>
    <t>100590.0</t>
  </si>
  <si>
    <t>31410.0</t>
  </si>
  <si>
    <t>32115.0</t>
  </si>
  <si>
    <t>0.384</t>
  </si>
  <si>
    <t>0.11991</t>
  </si>
  <si>
    <t>0.1171633</t>
  </si>
  <si>
    <t>0.6644667</t>
  </si>
  <si>
    <t>0.6793667</t>
  </si>
  <si>
    <t>6579.0</t>
  </si>
  <si>
    <t>7883.667</t>
  </si>
  <si>
    <t>41653.33</t>
  </si>
  <si>
    <t>15627.33</t>
  </si>
  <si>
    <t>15215.67</t>
  </si>
  <si>
    <t>0.1270967</t>
  </si>
  <si>
    <t>0.3367333</t>
  </si>
  <si>
    <t>0.1230067</t>
  </si>
  <si>
    <t>0.3378667</t>
  </si>
  <si>
    <t>0.3289567</t>
  </si>
  <si>
    <t>6335.667</t>
  </si>
  <si>
    <t>5959.667</t>
  </si>
  <si>
    <t>261160.0</t>
  </si>
  <si>
    <t>22380.0</t>
  </si>
  <si>
    <t>23310.0</t>
  </si>
  <si>
    <t>0.3209567</t>
  </si>
  <si>
    <t>0.02750433</t>
  </si>
  <si>
    <t>0.3176233</t>
  </si>
  <si>
    <t>0.02834967</t>
  </si>
  <si>
    <t>0.4251333</t>
  </si>
  <si>
    <t>0.4428</t>
  </si>
  <si>
    <t>5994.0</t>
  </si>
  <si>
    <t>7708.667</t>
  </si>
  <si>
    <t>273440.0</t>
  </si>
  <si>
    <t>10471.33</t>
  </si>
  <si>
    <t>10308.33</t>
  </si>
  <si>
    <t>0.3619667</t>
  </si>
  <si>
    <t>0.013861</t>
  </si>
  <si>
    <t>0.3612667</t>
  </si>
  <si>
    <t>0.01361867</t>
  </si>
  <si>
    <t>0.3912667</t>
  </si>
  <si>
    <t>0.3851667</t>
  </si>
  <si>
    <t>3943.0</t>
  </si>
  <si>
    <t>3722.0</t>
  </si>
  <si>
    <t>162796.7</t>
  </si>
  <si>
    <t>47090.0</t>
  </si>
  <si>
    <t>48180.0</t>
  </si>
  <si>
    <t>0.3476333</t>
  </si>
  <si>
    <t>0.10055</t>
  </si>
  <si>
    <t>0.3437667</t>
  </si>
  <si>
    <t>0.1017333</t>
  </si>
  <si>
    <t>0.5011333</t>
  </si>
  <si>
    <t>0.5127333</t>
  </si>
  <si>
    <t>10257.33</t>
  </si>
  <si>
    <t>15430.33</t>
  </si>
  <si>
    <t>51436.67</t>
  </si>
  <si>
    <t>21497.67</t>
  </si>
  <si>
    <t>21149.67</t>
  </si>
  <si>
    <t>0.3129867</t>
  </si>
  <si>
    <t>0.1308133</t>
  </si>
  <si>
    <t>0.3121633</t>
  </si>
  <si>
    <t>0.1283567</t>
  </si>
  <si>
    <t>0.30728</t>
  </si>
  <si>
    <t>0.3023033</t>
  </si>
  <si>
    <t>8973.667</t>
  </si>
  <si>
    <t>8335.333</t>
  </si>
  <si>
    <t>165256.7</t>
  </si>
  <si>
    <t>14359.0</t>
  </si>
  <si>
    <t>15111.0</t>
  </si>
  <si>
    <t>0.32639</t>
  </si>
  <si>
    <t>0.02836</t>
  </si>
  <si>
    <t>0.31736</t>
  </si>
  <si>
    <t>0.02901933</t>
  </si>
  <si>
    <t>0.4805667</t>
  </si>
  <si>
    <t>0.5057333</t>
  </si>
  <si>
    <t>4490.333</t>
  </si>
  <si>
    <t>4352.0</t>
  </si>
  <si>
    <t>172066.7</t>
  </si>
  <si>
    <t>17620.0</t>
  </si>
  <si>
    <t>17464.67</t>
  </si>
  <si>
    <t>0.3375333</t>
  </si>
  <si>
    <t>0.03456333</t>
  </si>
  <si>
    <t>0.3371333</t>
  </si>
  <si>
    <t>0.03422</t>
  </si>
  <si>
    <t>0.3449333</t>
  </si>
  <si>
    <t>7082.333</t>
  </si>
  <si>
    <t>6628.0</t>
  </si>
  <si>
    <t>204310.0</t>
  </si>
  <si>
    <t>21487.33</t>
  </si>
  <si>
    <t>20889.0</t>
  </si>
  <si>
    <t>0.3642</t>
  </si>
  <si>
    <t>0.03830333</t>
  </si>
  <si>
    <t>0.3729667</t>
  </si>
  <si>
    <t>0.03813333</t>
  </si>
  <si>
    <t>0.6237333</t>
  </si>
  <si>
    <t>0.6063667</t>
  </si>
  <si>
    <t>6388.667</t>
  </si>
  <si>
    <t>6263.0</t>
  </si>
  <si>
    <t>217893.3</t>
  </si>
  <si>
    <t>20968.0</t>
  </si>
  <si>
    <t>20244.67</t>
  </si>
  <si>
    <t>0.3362</t>
  </si>
  <si>
    <t>0.032353</t>
  </si>
  <si>
    <t>0.3378</t>
  </si>
  <si>
    <t>0.031386</t>
  </si>
  <si>
    <t>0.4512333</t>
  </si>
  <si>
    <t>0.4356667</t>
  </si>
  <si>
    <t>7412.667</t>
  </si>
  <si>
    <t>6964.0</t>
  </si>
  <si>
    <t>101100.0</t>
  </si>
  <si>
    <t>33956.67</t>
  </si>
  <si>
    <t>33810.0</t>
  </si>
  <si>
    <t>0.3276733</t>
  </si>
  <si>
    <t>0.1100567</t>
  </si>
  <si>
    <t>0.3305967</t>
  </si>
  <si>
    <t>0.11056</t>
  </si>
  <si>
    <t>0.6545</t>
  </si>
  <si>
    <t>0.6516667</t>
  </si>
  <si>
    <t>5782.0</t>
  </si>
  <si>
    <t>10940.0</t>
  </si>
  <si>
    <t>280956.7</t>
  </si>
  <si>
    <t>18666.0</t>
  </si>
  <si>
    <t>19796.67</t>
  </si>
  <si>
    <t>0.25195</t>
  </si>
  <si>
    <t>0.016739</t>
  </si>
  <si>
    <t>0.2518567</t>
  </si>
  <si>
    <t>0.01774633</t>
  </si>
  <si>
    <t>0.25781</t>
  </si>
  <si>
    <t>0.2734267</t>
  </si>
  <si>
    <t>8346.667</t>
  </si>
  <si>
    <t>7572.333</t>
  </si>
  <si>
    <t>62706.67</t>
  </si>
  <si>
    <t>19988.0</t>
  </si>
  <si>
    <t>20029.0</t>
  </si>
  <si>
    <t>0.3629</t>
  </si>
  <si>
    <t>0.11568</t>
  </si>
  <si>
    <t>0.3628333</t>
  </si>
  <si>
    <t>0.1158967</t>
  </si>
  <si>
    <t>0.4535</t>
  </si>
  <si>
    <t>0.4544333</t>
  </si>
  <si>
    <t>7041.333</t>
  </si>
  <si>
    <t>6978.667</t>
  </si>
  <si>
    <t>116443.3</t>
  </si>
  <si>
    <t>20270.0</t>
  </si>
  <si>
    <t>20952.67</t>
  </si>
  <si>
    <t>0.04631</t>
  </si>
  <si>
    <t>0.2622733</t>
  </si>
  <si>
    <t>0.04719333</t>
  </si>
  <si>
    <t>0.3708333</t>
  </si>
  <si>
    <t>0.3833333</t>
  </si>
  <si>
    <t>7706.667</t>
  </si>
  <si>
    <t>7305.333</t>
  </si>
  <si>
    <t>334033.3</t>
  </si>
  <si>
    <t>30717.33</t>
  </si>
  <si>
    <t>30474.33</t>
  </si>
  <si>
    <t>0.3598667</t>
  </si>
  <si>
    <t>0.03309433</t>
  </si>
  <si>
    <t>0.3611</t>
  </si>
  <si>
    <t>0.032943</t>
  </si>
  <si>
    <t>0.5673</t>
  </si>
  <si>
    <t>0.5628</t>
  </si>
  <si>
    <t>7672.333</t>
  </si>
  <si>
    <t>9989.0</t>
  </si>
  <si>
    <t>74723.33</t>
  </si>
  <si>
    <t>11492.67</t>
  </si>
  <si>
    <t>11304.67</t>
  </si>
  <si>
    <t>0.3170533</t>
  </si>
  <si>
    <t>0.04876333</t>
  </si>
  <si>
    <t>0.3184267</t>
  </si>
  <si>
    <t>0.04817333</t>
  </si>
  <si>
    <t>0.4447333</t>
  </si>
  <si>
    <t>0.4374333</t>
  </si>
  <si>
    <t>4203.667</t>
  </si>
  <si>
    <t>3953.667</t>
  </si>
  <si>
    <t>270776.7</t>
  </si>
  <si>
    <t>43923.33</t>
  </si>
  <si>
    <t>43286.67</t>
  </si>
  <si>
    <t>0.4193667</t>
  </si>
  <si>
    <t>0.06802667</t>
  </si>
  <si>
    <t>0.4219667</t>
  </si>
  <si>
    <t>0.06746</t>
  </si>
  <si>
    <t>0.6782667</t>
  </si>
  <si>
    <t>0.6684667</t>
  </si>
  <si>
    <t>9455.667</t>
  </si>
  <si>
    <t>14369.33</t>
  </si>
  <si>
    <t>405500.0</t>
  </si>
  <si>
    <t>25609.67</t>
  </si>
  <si>
    <t>24933.0</t>
  </si>
  <si>
    <t>0.2452533</t>
  </si>
  <si>
    <t>0.01548967</t>
  </si>
  <si>
    <t>0.24608</t>
  </si>
  <si>
    <t>0.015131</t>
  </si>
  <si>
    <t>0.3297867</t>
  </si>
  <si>
    <t>0.3210767</t>
  </si>
  <si>
    <t>11186.67</t>
  </si>
  <si>
    <t>10194.67</t>
  </si>
  <si>
    <t>157980.0</t>
  </si>
  <si>
    <t>11538.0</t>
  </si>
  <si>
    <t>11433.33</t>
  </si>
  <si>
    <t>0.3688</t>
  </si>
  <si>
    <t>0.02693467</t>
  </si>
  <si>
    <t>0.3697333</t>
  </si>
  <si>
    <t>0.02675867</t>
  </si>
  <si>
    <t>0.5512667</t>
  </si>
  <si>
    <t>0.5462667</t>
  </si>
  <si>
    <t>3509.0</t>
  </si>
  <si>
    <t>3662.333</t>
  </si>
  <si>
    <t>45740.0</t>
  </si>
  <si>
    <t>8903.667</t>
  </si>
  <si>
    <t>9015.667</t>
  </si>
  <si>
    <t>0.3050733</t>
  </si>
  <si>
    <t>0.05938667</t>
  </si>
  <si>
    <t>0.3053833</t>
  </si>
  <si>
    <t>0.3468667</t>
  </si>
  <si>
    <t>3546.333</t>
  </si>
  <si>
    <t>3330.2</t>
  </si>
  <si>
    <t>247353.3</t>
  </si>
  <si>
    <t>32665.0</t>
  </si>
  <si>
    <t>31203.33</t>
  </si>
  <si>
    <t>0.2934033</t>
  </si>
  <si>
    <t>0.03874667</t>
  </si>
  <si>
    <t>0.3019367</t>
  </si>
  <si>
    <t>0.03809</t>
  </si>
  <si>
    <t>0.5301667</t>
  </si>
  <si>
    <t>10077.67</t>
  </si>
  <si>
    <t>11893.67</t>
  </si>
  <si>
    <t>386166.7</t>
  </si>
  <si>
    <t>44250.0</t>
  </si>
  <si>
    <t>46210.0</t>
  </si>
  <si>
    <t>0.3641667</t>
  </si>
  <si>
    <t>0.04173</t>
  </si>
  <si>
    <t>0.3645333</t>
  </si>
  <si>
    <t>0.04362</t>
  </si>
  <si>
    <t>0.3472333</t>
  </si>
  <si>
    <t>0.3626</t>
  </si>
  <si>
    <t>15292.33</t>
  </si>
  <si>
    <t>16281.0</t>
  </si>
  <si>
    <t>133900.0</t>
  </si>
  <si>
    <t>28784.0</t>
  </si>
  <si>
    <t>28085.67</t>
  </si>
  <si>
    <t>0.07951333</t>
  </si>
  <si>
    <t>0.3831</t>
  </si>
  <si>
    <t>0.08035333</t>
  </si>
  <si>
    <t>0.7105</t>
  </si>
  <si>
    <t>0.6932667</t>
  </si>
  <si>
    <t>5740.667</t>
  </si>
  <si>
    <t>8897.333</t>
  </si>
  <si>
    <t>312800.0</t>
  </si>
  <si>
    <t>26320.33</t>
  </si>
  <si>
    <t>27313.33</t>
  </si>
  <si>
    <t>0.337</t>
  </si>
  <si>
    <t>0.028358</t>
  </si>
  <si>
    <t>0.3374667</t>
  </si>
  <si>
    <t>0.02946633</t>
  </si>
  <si>
    <t>0.3394</t>
  </si>
  <si>
    <t>0.3522</t>
  </si>
  <si>
    <t>10203.33</t>
  </si>
  <si>
    <t>10095.67</t>
  </si>
  <si>
    <t>89666.67</t>
  </si>
  <si>
    <t>31245.33</t>
  </si>
  <si>
    <t>30650.33</t>
  </si>
  <si>
    <t>0.3502667</t>
  </si>
  <si>
    <t>0.1220567</t>
  </si>
  <si>
    <t>0.3582667</t>
  </si>
  <si>
    <t>0.1224633</t>
  </si>
  <si>
    <t>0.5864</t>
  </si>
  <si>
    <t>0.5752333</t>
  </si>
  <si>
    <t>8409.333</t>
  </si>
  <si>
    <t>9500.667</t>
  </si>
  <si>
    <t>134216.7</t>
  </si>
  <si>
    <t>17825.67</t>
  </si>
  <si>
    <t>16144.0</t>
  </si>
  <si>
    <t>0.3287967</t>
  </si>
  <si>
    <t>0.04366667</t>
  </si>
  <si>
    <t>0.3179633</t>
  </si>
  <si>
    <t>0.03824667</t>
  </si>
  <si>
    <t>0.3204933</t>
  </si>
  <si>
    <t>0.2902633</t>
  </si>
  <si>
    <t>7573.0</t>
  </si>
  <si>
    <t>6097.667</t>
  </si>
  <si>
    <t>357300.0</t>
  </si>
  <si>
    <t>18554.67</t>
  </si>
  <si>
    <t>18205.67</t>
  </si>
  <si>
    <t>0.33145</t>
  </si>
  <si>
    <t>0.01721167</t>
  </si>
  <si>
    <t>0.3328533</t>
  </si>
  <si>
    <t>0.01695967</t>
  </si>
  <si>
    <t>0.4716667</t>
  </si>
  <si>
    <t>0.4628</t>
  </si>
  <si>
    <t>6203.667</t>
  </si>
  <si>
    <t>6730.667</t>
  </si>
  <si>
    <t>128133.3</t>
  </si>
  <si>
    <t>16853.0</t>
  </si>
  <si>
    <t>16447.33</t>
  </si>
  <si>
    <t>0.28423</t>
  </si>
  <si>
    <t>0.03738333</t>
  </si>
  <si>
    <t>0.2867967</t>
  </si>
  <si>
    <t>0.03681333</t>
  </si>
  <si>
    <t>0.4366667</t>
  </si>
  <si>
    <t>0.4261667</t>
  </si>
  <si>
    <t>5965.0</t>
  </si>
  <si>
    <t>6056.0</t>
  </si>
  <si>
    <t>216110.0</t>
  </si>
  <si>
    <t>38323.33</t>
  </si>
  <si>
    <t>38690.0</t>
  </si>
  <si>
    <t>0.4352</t>
  </si>
  <si>
    <t>0.07717</t>
  </si>
  <si>
    <t>0.07646333</t>
  </si>
  <si>
    <t>0.8002</t>
  </si>
  <si>
    <t>0.8078667</t>
  </si>
  <si>
    <t>5708.333</t>
  </si>
  <si>
    <t>8982.333</t>
  </si>
  <si>
    <t>190196.7</t>
  </si>
  <si>
    <t>25436.67</t>
  </si>
  <si>
    <t>25078.33</t>
  </si>
  <si>
    <t>0.2932533</t>
  </si>
  <si>
    <t>0.03922</t>
  </si>
  <si>
    <t>0.2935233</t>
  </si>
  <si>
    <t>0.03870333</t>
  </si>
  <si>
    <t>0.3545</t>
  </si>
  <si>
    <t>0.3495</t>
  </si>
  <si>
    <t>10074.67</t>
  </si>
  <si>
    <t>9295.333</t>
  </si>
  <si>
    <t>43753.33</t>
  </si>
  <si>
    <t>23287.0</t>
  </si>
  <si>
    <t>23271.67</t>
  </si>
  <si>
    <t>0.3989</t>
  </si>
  <si>
    <t>0.2123133</t>
  </si>
  <si>
    <t>0.3989667</t>
  </si>
  <si>
    <t>0.2121967</t>
  </si>
  <si>
    <t>0.4733667</t>
  </si>
  <si>
    <t>0.4730667</t>
  </si>
  <si>
    <t>7059.0</t>
  </si>
  <si>
    <t>8234.0</t>
  </si>
  <si>
    <t>269906.7</t>
  </si>
  <si>
    <t>12635.33</t>
  </si>
  <si>
    <t>12480.0</t>
  </si>
  <si>
    <t>0.2415233</t>
  </si>
  <si>
    <t>0.01130667</t>
  </si>
  <si>
    <t>0.2421867</t>
  </si>
  <si>
    <t>0.01119833</t>
  </si>
  <si>
    <t>0.3337667</t>
  </si>
  <si>
    <t>0.3296733</t>
  </si>
  <si>
    <t>5264.333</t>
  </si>
  <si>
    <t>4678.667</t>
  </si>
  <si>
    <t>186893.3</t>
  </si>
  <si>
    <t>36856.67</t>
  </si>
  <si>
    <t>36503.33</t>
  </si>
  <si>
    <t>0.3405</t>
  </si>
  <si>
    <t>0.06714667</t>
  </si>
  <si>
    <t>0.3412333</t>
  </si>
  <si>
    <t>0.06665</t>
  </si>
  <si>
    <t>0.4657</t>
  </si>
  <si>
    <t>0.4612667</t>
  </si>
  <si>
    <t>11835.0</t>
  </si>
  <si>
    <t>13206.0</t>
  </si>
  <si>
    <t>78846.67</t>
  </si>
  <si>
    <t>19836.33</t>
  </si>
  <si>
    <t>19652.0</t>
  </si>
  <si>
    <t>0.2914333</t>
  </si>
  <si>
    <t>0.07332</t>
  </si>
  <si>
    <t>0.29208</t>
  </si>
  <si>
    <t>0.0728</t>
  </si>
  <si>
    <t>0.387</t>
  </si>
  <si>
    <t>0.3834</t>
  </si>
  <si>
    <t>7447.0</t>
  </si>
  <si>
    <t>7264.667</t>
  </si>
  <si>
    <t>163726.7</t>
  </si>
  <si>
    <t>11168.0</t>
  </si>
  <si>
    <t>11042.0</t>
  </si>
  <si>
    <t>0.4212333</t>
  </si>
  <si>
    <t>0.02873333</t>
  </si>
  <si>
    <t>0.4243667</t>
  </si>
  <si>
    <t>0.02861967</t>
  </si>
  <si>
    <t>0.7363333</t>
  </si>
  <si>
    <t>0.7280333</t>
  </si>
  <si>
    <t>2702.3</t>
  </si>
  <si>
    <t>3153.533</t>
  </si>
  <si>
    <t>162923.3</t>
  </si>
  <si>
    <t>13297.0</t>
  </si>
  <si>
    <t>12947.33</t>
  </si>
  <si>
    <t>0.2746867</t>
  </si>
  <si>
    <t>0.02241833</t>
  </si>
  <si>
    <t>0.2745133</t>
  </si>
  <si>
    <t>0.02181467</t>
  </si>
  <si>
    <t>0.31055</t>
  </si>
  <si>
    <t>0.3023833</t>
  </si>
  <si>
    <t>5971.667</t>
  </si>
  <si>
    <t>5347.0</t>
  </si>
  <si>
    <t>250496.7</t>
  </si>
  <si>
    <t>18642.0</t>
  </si>
  <si>
    <t>18851.67</t>
  </si>
  <si>
    <t>0.3828667</t>
  </si>
  <si>
    <t>0.028493</t>
  </si>
  <si>
    <t>0.3827667</t>
  </si>
  <si>
    <t>0.02880633</t>
  </si>
  <si>
    <t>0.5080333</t>
  </si>
  <si>
    <t>0.5137667</t>
  </si>
  <si>
    <t>5954.667</t>
  </si>
  <si>
    <t>6199.667</t>
  </si>
  <si>
    <t>151143.3</t>
  </si>
  <si>
    <t>18049.0</t>
  </si>
  <si>
    <t>17460.33</t>
  </si>
  <si>
    <t>0.28679</t>
  </si>
  <si>
    <t>0.03424667</t>
  </si>
  <si>
    <t>0.2902967</t>
  </si>
  <si>
    <t>0.03353667</t>
  </si>
  <si>
    <t>0.4026333</t>
  </si>
  <si>
    <t>0.3895</t>
  </si>
  <si>
    <t>6635.667</t>
  </si>
  <si>
    <t>5886.333</t>
  </si>
  <si>
    <t>59476.67</t>
  </si>
  <si>
    <t>19094.0</t>
  </si>
  <si>
    <t>18655.67</t>
  </si>
  <si>
    <t>0.3864667</t>
  </si>
  <si>
    <t>0.12407</t>
  </si>
  <si>
    <t>0.3919333</t>
  </si>
  <si>
    <t>0.1229367</t>
  </si>
  <si>
    <t>0.6022333</t>
  </si>
  <si>
    <t>0.5884</t>
  </si>
  <si>
    <t>5155.667</t>
  </si>
  <si>
    <t>6243.333</t>
  </si>
  <si>
    <t>256293.3</t>
  </si>
  <si>
    <t>15815.0</t>
  </si>
  <si>
    <t>14365.0</t>
  </si>
  <si>
    <t>0.3071433</t>
  </si>
  <si>
    <t>0.018953</t>
  </si>
  <si>
    <t>0.3177733</t>
  </si>
  <si>
    <t>0.017811</t>
  </si>
  <si>
    <t>0.4717333</t>
  </si>
  <si>
    <t>0.4284667</t>
  </si>
  <si>
    <t>5675.667</t>
  </si>
  <si>
    <t>4727.667</t>
  </si>
  <si>
    <t>198856.7</t>
  </si>
  <si>
    <t>58536.67</t>
  </si>
  <si>
    <t>58230.0</t>
  </si>
  <si>
    <t>0.4116333</t>
  </si>
  <si>
    <t>0.12117</t>
  </si>
  <si>
    <t>0.4132333</t>
  </si>
  <si>
    <t>0.1209967</t>
  </si>
  <si>
    <t>0.6637667</t>
  </si>
  <si>
    <t>0.6602667</t>
  </si>
  <si>
    <t>10524.33</t>
  </si>
  <si>
    <t>18076.33</t>
  </si>
  <si>
    <t>125393.3</t>
  </si>
  <si>
    <t>28676.0</t>
  </si>
  <si>
    <t>29912.33</t>
  </si>
  <si>
    <t>0.2337667</t>
  </si>
  <si>
    <t>0.05346</t>
  </si>
  <si>
    <t>0.2316833</t>
  </si>
  <si>
    <t>0.05526667</t>
  </si>
  <si>
    <t>0.2920633</t>
  </si>
  <si>
    <t>0.3046567</t>
  </si>
  <si>
    <t>11786.0</t>
  </si>
  <si>
    <t>11209.67</t>
  </si>
  <si>
    <t>236206.7</t>
  </si>
  <si>
    <t>15937.67</t>
  </si>
  <si>
    <t>15441.67</t>
  </si>
  <si>
    <t>0.02434767</t>
  </si>
  <si>
    <t>0.3653333</t>
  </si>
  <si>
    <t>0.02388433</t>
  </si>
  <si>
    <t>0.5644667</t>
  </si>
  <si>
    <t>0.5469333</t>
  </si>
  <si>
    <t>4471.667</t>
  </si>
  <si>
    <t>4879.667</t>
  </si>
  <si>
    <t>11420.67</t>
  </si>
  <si>
    <t>11113.67</t>
  </si>
  <si>
    <t>0.3394333</t>
  </si>
  <si>
    <t>0.1084767</t>
  </si>
  <si>
    <t>0.3379667</t>
  </si>
  <si>
    <t>0.1051033</t>
  </si>
  <si>
    <t>0.3609</t>
  </si>
  <si>
    <t>0.3512</t>
  </si>
  <si>
    <t>4476.667</t>
  </si>
  <si>
    <t>4102.0</t>
  </si>
  <si>
    <t>240996.7</t>
  </si>
  <si>
    <t>42723.33</t>
  </si>
  <si>
    <t>42340.0</t>
  </si>
  <si>
    <t>0.3300833</t>
  </si>
  <si>
    <t>0.05851667</t>
  </si>
  <si>
    <t>0.3316133</t>
  </si>
  <si>
    <t>0.05826333</t>
  </si>
  <si>
    <t>0.5347667</t>
  </si>
  <si>
    <t>0.5299667</t>
  </si>
  <si>
    <t>11535.67</t>
  </si>
  <si>
    <t>14760.0</t>
  </si>
  <si>
    <t>294020.0</t>
  </si>
  <si>
    <t>27946.33</t>
  </si>
  <si>
    <t>27735.0</t>
  </si>
  <si>
    <t>0.29099</t>
  </si>
  <si>
    <t>0.02765867</t>
  </si>
  <si>
    <t>0.2907</t>
  </si>
  <si>
    <t>0.02742233</t>
  </si>
  <si>
    <t>0.2928633</t>
  </si>
  <si>
    <t>0.29065</t>
  </si>
  <si>
    <t>12225.0</t>
  </si>
  <si>
    <t>10937.67</t>
  </si>
  <si>
    <t>89003.33</t>
  </si>
  <si>
    <t>15040.67</t>
  </si>
  <si>
    <t>14608.0</t>
  </si>
  <si>
    <t>0.30665</t>
  </si>
  <si>
    <t>0.05182333</t>
  </si>
  <si>
    <t>0.31261</t>
  </si>
  <si>
    <t>0.05131</t>
  </si>
  <si>
    <t>0.4892333</t>
  </si>
  <si>
    <t>0.4751667</t>
  </si>
  <si>
    <t>5163.667</t>
  </si>
  <si>
    <t>4845.0</t>
  </si>
  <si>
    <t>269120.0</t>
  </si>
  <si>
    <t>19566.0</t>
  </si>
  <si>
    <t>19016.67</t>
  </si>
  <si>
    <t>0.02565933</t>
  </si>
  <si>
    <t>0.02481667</t>
  </si>
  <si>
    <t>0.32783</t>
  </si>
  <si>
    <t>0.31863</t>
  </si>
  <si>
    <t>8362.667</t>
  </si>
  <si>
    <t>7514.667</t>
  </si>
  <si>
    <t>67660.0</t>
  </si>
  <si>
    <t>22535.67</t>
  </si>
  <si>
    <t>23260.33</t>
  </si>
  <si>
    <t>0.3568667</t>
  </si>
  <si>
    <t>0.1188533</t>
  </si>
  <si>
    <t>0.3515</t>
  </si>
  <si>
    <t>0.12084</t>
  </si>
  <si>
    <t>0.4796</t>
  </si>
  <si>
    <t>0.495</t>
  </si>
  <si>
    <t>7104.667</t>
  </si>
  <si>
    <t>6983.333</t>
  </si>
  <si>
    <t>155413.3</t>
  </si>
  <si>
    <t>21262.67</t>
  </si>
  <si>
    <t>20968.33</t>
  </si>
  <si>
    <t>0.3412</t>
  </si>
  <si>
    <t>0.04668</t>
  </si>
  <si>
    <t>0.04603333</t>
  </si>
  <si>
    <t>0.4021333</t>
  </si>
  <si>
    <t>0.3965667</t>
  </si>
  <si>
    <t>7822.667</t>
  </si>
  <si>
    <t>7506.0</t>
  </si>
  <si>
    <t>408600.0</t>
  </si>
  <si>
    <t>39346.67</t>
  </si>
  <si>
    <t>38973.33</t>
  </si>
  <si>
    <t>0.32207</t>
  </si>
  <si>
    <t>0.03101633</t>
  </si>
  <si>
    <t>0.32413</t>
  </si>
  <si>
    <t>0.03091733</t>
  </si>
  <si>
    <t>0.5725333</t>
  </si>
  <si>
    <t>0.5671</t>
  </si>
  <si>
    <t>6845.333</t>
  </si>
  <si>
    <t>13277.0</t>
  </si>
  <si>
    <t>212343.3</t>
  </si>
  <si>
    <t>12836.0</t>
  </si>
  <si>
    <t>12350.33</t>
  </si>
  <si>
    <t>0.2690333</t>
  </si>
  <si>
    <t>0.016263</t>
  </si>
  <si>
    <t>0.2733167</t>
  </si>
  <si>
    <t>0.01589667</t>
  </si>
  <si>
    <t>0.4330333</t>
  </si>
  <si>
    <t>4856.667</t>
  </si>
  <si>
    <t>4770.667</t>
  </si>
  <si>
    <t>37816.67</t>
  </si>
  <si>
    <t>17795.67</t>
  </si>
  <si>
    <t>17708.33</t>
  </si>
  <si>
    <t>0.4150667</t>
  </si>
  <si>
    <t>0.1953267</t>
  </si>
  <si>
    <t>0.4189</t>
  </si>
  <si>
    <t>0.1961667</t>
  </si>
  <si>
    <t>0.6597</t>
  </si>
  <si>
    <t>0.6564667</t>
  </si>
  <si>
    <t>4698.667</t>
  </si>
  <si>
    <t>5349.333</t>
  </si>
  <si>
    <t>114066.7</t>
  </si>
  <si>
    <t>20021.0</t>
  </si>
  <si>
    <t>19834.67</t>
  </si>
  <si>
    <t>0.2743633</t>
  </si>
  <si>
    <t>0.04815667</t>
  </si>
  <si>
    <t>0.27459</t>
  </si>
  <si>
    <t>0.04774667</t>
  </si>
  <si>
    <t>0.3403333</t>
  </si>
  <si>
    <t>0.3371667</t>
  </si>
  <si>
    <t>8148.0</t>
  </si>
  <si>
    <t>7398.667</t>
  </si>
  <si>
    <t>340100.0</t>
  </si>
  <si>
    <t>26500.67</t>
  </si>
  <si>
    <t>26009.33</t>
  </si>
  <si>
    <t>0.029496</t>
  </si>
  <si>
    <t>0.3793333</t>
  </si>
  <si>
    <t>0.029008</t>
  </si>
  <si>
    <t>0.5116333</t>
  </si>
  <si>
    <t>0.5021667</t>
  </si>
  <si>
    <t>8073.333</t>
  </si>
  <si>
    <t>9599.333</t>
  </si>
  <si>
    <t>85196.67</t>
  </si>
  <si>
    <t>15242.67</t>
  </si>
  <si>
    <t>15254.67</t>
  </si>
  <si>
    <t>0.2457467</t>
  </si>
  <si>
    <t>0.04396667</t>
  </si>
  <si>
    <t>0.2457333</t>
  </si>
  <si>
    <t>0.044</t>
  </si>
  <si>
    <t>0.30406</t>
  </si>
  <si>
    <t>0.3042967</t>
  </si>
  <si>
    <t>6642.0</t>
  </si>
  <si>
    <t>5919.333</t>
  </si>
  <si>
    <t>314553.3</t>
  </si>
  <si>
    <t>45393.33</t>
  </si>
  <si>
    <t>47600.0</t>
  </si>
  <si>
    <t>0.3503667</t>
  </si>
  <si>
    <t>0.05056333</t>
  </si>
  <si>
    <t>0.3490333</t>
  </si>
  <si>
    <t>0.05282</t>
  </si>
  <si>
    <t>0.3942</t>
  </si>
  <si>
    <t>0.4133333</t>
  </si>
  <si>
    <t>14842.33</t>
  </si>
  <si>
    <t>16377.0</t>
  </si>
  <si>
    <t>362200.0</t>
  </si>
  <si>
    <t>26902.0</t>
  </si>
  <si>
    <t>26678.33</t>
  </si>
  <si>
    <t>0.29811</t>
  </si>
  <si>
    <t>0.02214167</t>
  </si>
  <si>
    <t>0.2982867</t>
  </si>
  <si>
    <t>0.02197067</t>
  </si>
  <si>
    <t>0.3561</t>
  </si>
  <si>
    <t>10495.0</t>
  </si>
  <si>
    <t>9974.333</t>
  </si>
  <si>
    <t>232613.3</t>
  </si>
  <si>
    <t>10505.33</t>
  </si>
  <si>
    <t>9442.667</t>
  </si>
  <si>
    <t>0.3254067</t>
  </si>
  <si>
    <t>0.014696</t>
  </si>
  <si>
    <t>0.32123</t>
  </si>
  <si>
    <t>0.01304033</t>
  </si>
  <si>
    <t>0.3841667</t>
  </si>
  <si>
    <t>0.3453333</t>
  </si>
  <si>
    <t>4210.0</t>
  </si>
  <si>
    <t>3371.333</t>
  </si>
  <si>
    <t>161266.7</t>
  </si>
  <si>
    <t>30383.33</t>
  </si>
  <si>
    <t>29965.33</t>
  </si>
  <si>
    <t>0.3266667</t>
  </si>
  <si>
    <t>0.06154667</t>
  </si>
  <si>
    <t>0.3296633</t>
  </si>
  <si>
    <t>0.06125333</t>
  </si>
  <si>
    <t>0.5356</t>
  </si>
  <si>
    <t>8782.333</t>
  </si>
  <si>
    <t>10601.0</t>
  </si>
  <si>
    <t>86640.0</t>
  </si>
  <si>
    <t>31709.67</t>
  </si>
  <si>
    <t>32421.67</t>
  </si>
  <si>
    <t>0.1409567</t>
  </si>
  <si>
    <t>0.3857667</t>
  </si>
  <si>
    <t>0.14436</t>
  </si>
  <si>
    <t>0.3918333</t>
  </si>
  <si>
    <t>0.4006333</t>
  </si>
  <si>
    <t>11198.0</t>
  </si>
  <si>
    <t>11615.33</t>
  </si>
  <si>
    <t>188050.0</t>
  </si>
  <si>
    <t>32725.0</t>
  </si>
  <si>
    <t>32655.0</t>
  </si>
  <si>
    <t>0.4112</t>
  </si>
  <si>
    <t>0.07156</t>
  </si>
  <si>
    <t>0.4137667</t>
  </si>
  <si>
    <t>0.07185333</t>
  </si>
  <si>
    <t>0.7663333</t>
  </si>
  <si>
    <t>0.7647</t>
  </si>
  <si>
    <t>4843.667</t>
  </si>
  <si>
    <t>7762.667</t>
  </si>
  <si>
    <t>247110.0</t>
  </si>
  <si>
    <t>25022.67</t>
  </si>
  <si>
    <t>26182.67</t>
  </si>
  <si>
    <t>0.32592</t>
  </si>
  <si>
    <t>0.033003</t>
  </si>
  <si>
    <t>0.32569</t>
  </si>
  <si>
    <t>0.03451</t>
  </si>
  <si>
    <t>0.32415</t>
  </si>
  <si>
    <t>0.3391667</t>
  </si>
  <si>
    <t>9156.0</t>
  </si>
  <si>
    <t>9383.0</t>
  </si>
  <si>
    <t>347966.7</t>
  </si>
  <si>
    <t>37943.33</t>
  </si>
  <si>
    <t>36656.67</t>
  </si>
  <si>
    <t>0.3336667</t>
  </si>
  <si>
    <t>0.03639</t>
  </si>
  <si>
    <t>0.3475333</t>
  </si>
  <si>
    <t>0.03661333</t>
  </si>
  <si>
    <t>0.6691333</t>
  </si>
  <si>
    <t>0.6464667</t>
  </si>
  <si>
    <t>8790.0</t>
  </si>
  <si>
    <t>12021.33</t>
  </si>
  <si>
    <t>225550.0</t>
  </si>
  <si>
    <t>15235.67</t>
  </si>
  <si>
    <t>15469.0</t>
  </si>
  <si>
    <t>0.3213633</t>
  </si>
  <si>
    <t>0.02170767</t>
  </si>
  <si>
    <t>0.3225533</t>
  </si>
  <si>
    <t>0.02212167</t>
  </si>
  <si>
    <t>0.32567</t>
  </si>
  <si>
    <t>0.3306567</t>
  </si>
  <si>
    <t>5773.333</t>
  </si>
  <si>
    <t>124770.0</t>
  </si>
  <si>
    <t>15140.33</t>
  </si>
  <si>
    <t>14417.0</t>
  </si>
  <si>
    <t>0.3178267</t>
  </si>
  <si>
    <t>0.03856667</t>
  </si>
  <si>
    <t>0.3228967</t>
  </si>
  <si>
    <t>0.03731</t>
  </si>
  <si>
    <t>0.4952</t>
  </si>
  <si>
    <t>0.4715333</t>
  </si>
  <si>
    <t>5039.333</t>
  </si>
  <si>
    <t>5591.667</t>
  </si>
  <si>
    <t>221376.7</t>
  </si>
  <si>
    <t>8283.667</t>
  </si>
  <si>
    <t>0.2747833</t>
  </si>
  <si>
    <t>0.010282</t>
  </si>
  <si>
    <t>0.27417</t>
  </si>
  <si>
    <t>0.01041467</t>
  </si>
  <si>
    <t>0.3597</t>
  </si>
  <si>
    <t>0.3651333</t>
  </si>
  <si>
    <t>3269.7</t>
  </si>
  <si>
    <t>3059.567</t>
  </si>
  <si>
    <t>123443.3</t>
  </si>
  <si>
    <t>28264.33</t>
  </si>
  <si>
    <t>27222.33</t>
  </si>
  <si>
    <t>0.3761</t>
  </si>
  <si>
    <t>0.08611</t>
  </si>
  <si>
    <t>0.3789333</t>
  </si>
  <si>
    <t>0.08356333</t>
  </si>
  <si>
    <t>0.5299333</t>
  </si>
  <si>
    <t>0.5103667</t>
  </si>
  <si>
    <t>10180.0</t>
  </si>
  <si>
    <t>187070.0</t>
  </si>
  <si>
    <t>25062.67</t>
  </si>
  <si>
    <t>24122.33</t>
  </si>
  <si>
    <t>0.32535</t>
  </si>
  <si>
    <t>0.04359</t>
  </si>
  <si>
    <t>0.3274033</t>
  </si>
  <si>
    <t>0.04221667</t>
  </si>
  <si>
    <t>0.4464</t>
  </si>
  <si>
    <t>0.4296667</t>
  </si>
  <si>
    <t>9024.333</t>
  </si>
  <si>
    <t>8983.667</t>
  </si>
  <si>
    <t>233833.3</t>
  </si>
  <si>
    <t>20948.33</t>
  </si>
  <si>
    <t>20593.0</t>
  </si>
  <si>
    <t>0.4501</t>
  </si>
  <si>
    <t>0.04032333</t>
  </si>
  <si>
    <t>0.4553</t>
  </si>
  <si>
    <t>0.04009667</t>
  </si>
  <si>
    <t>0.7914333</t>
  </si>
  <si>
    <t>0.7780333</t>
  </si>
  <si>
    <t>3645.0</t>
  </si>
  <si>
    <t>4400.0</t>
  </si>
  <si>
    <t>72146.67</t>
  </si>
  <si>
    <t>17586.67</t>
  </si>
  <si>
    <t>17295.0</t>
  </si>
  <si>
    <t>0.2668167</t>
  </si>
  <si>
    <t>0.06504</t>
  </si>
  <si>
    <t>0.2682067</t>
  </si>
  <si>
    <t>0.06429667</t>
  </si>
  <si>
    <t>0.3654</t>
  </si>
  <si>
    <t>6892.667</t>
  </si>
  <si>
    <t>6670.667</t>
  </si>
  <si>
    <t>174213.3</t>
  </si>
  <si>
    <t>29224.0</t>
  </si>
  <si>
    <t>27544.67</t>
  </si>
  <si>
    <t>0.3931333</t>
  </si>
  <si>
    <t>0.06594667</t>
  </si>
  <si>
    <t>0.4093667</t>
  </si>
  <si>
    <t>0.06472667</t>
  </si>
  <si>
    <t>0.6707667</t>
  </si>
  <si>
    <t>0.6322333</t>
  </si>
  <si>
    <t>7607.333</t>
  </si>
  <si>
    <t>7328.667</t>
  </si>
  <si>
    <t>281083.3</t>
  </si>
  <si>
    <t>19174.67</t>
  </si>
  <si>
    <t>18484.0</t>
  </si>
  <si>
    <t>0.2713233</t>
  </si>
  <si>
    <t>0.01850867</t>
  </si>
  <si>
    <t>0.2711567</t>
  </si>
  <si>
    <t>0.01783133</t>
  </si>
  <si>
    <t>0.3172833</t>
  </si>
  <si>
    <t>0.3058533</t>
  </si>
  <si>
    <t>8089.0</t>
  </si>
  <si>
    <t>7120.333</t>
  </si>
  <si>
    <t>179673.3</t>
  </si>
  <si>
    <t>20437.0</t>
  </si>
  <si>
    <t>21168.33</t>
  </si>
  <si>
    <t>0.3792</t>
  </si>
  <si>
    <t>0.04313333</t>
  </si>
  <si>
    <t>0.3788667</t>
  </si>
  <si>
    <t>0.04463667</t>
  </si>
  <si>
    <t>0.4281667</t>
  </si>
  <si>
    <t>0.4435</t>
  </si>
  <si>
    <t>6461.333</t>
  </si>
  <si>
    <t>7353.333</t>
  </si>
  <si>
    <t>392533.3</t>
  </si>
  <si>
    <t>19732.33</t>
  </si>
  <si>
    <t>0.3222567</t>
  </si>
  <si>
    <t>0.01640967</t>
  </si>
  <si>
    <t>0.32249</t>
  </si>
  <si>
    <t>0.01621167</t>
  </si>
  <si>
    <t>0.3902333</t>
  </si>
  <si>
    <t>0.3852333</t>
  </si>
  <si>
    <t>7522.667</t>
  </si>
  <si>
    <t>7547.0</t>
  </si>
  <si>
    <t>150263.3</t>
  </si>
  <si>
    <t>31904.33</t>
  </si>
  <si>
    <t>31369.33</t>
  </si>
  <si>
    <t>0.3500667</t>
  </si>
  <si>
    <t>0.07432333</t>
  </si>
  <si>
    <t>0.3606</t>
  </si>
  <si>
    <t>0.07528</t>
  </si>
  <si>
    <t>0.6838333</t>
  </si>
  <si>
    <t>0.6723667</t>
  </si>
  <si>
    <t>7200.333</t>
  </si>
  <si>
    <t>9062.0</t>
  </si>
  <si>
    <t>67560.0</t>
  </si>
  <si>
    <t>18568.33</t>
  </si>
  <si>
    <t>18045.0</t>
  </si>
  <si>
    <t>0.31788</t>
  </si>
  <si>
    <t>0.08736667</t>
  </si>
  <si>
    <t>0.3156233</t>
  </si>
  <si>
    <t>0.08430333</t>
  </si>
  <si>
    <t>0.3369</t>
  </si>
  <si>
    <t>7492.333</t>
  </si>
  <si>
    <t>6729.0</t>
  </si>
  <si>
    <t>258340.0</t>
  </si>
  <si>
    <t>23963.0</t>
  </si>
  <si>
    <t>23662.33</t>
  </si>
  <si>
    <t>0.3247567</t>
  </si>
  <si>
    <t>0.03012367</t>
  </si>
  <si>
    <t>0.3265667</t>
  </si>
  <si>
    <t>0.02991133</t>
  </si>
  <si>
    <t>0.5146667</t>
  </si>
  <si>
    <t>0.5082</t>
  </si>
  <si>
    <t>7233.333</t>
  </si>
  <si>
    <t>8093.0</t>
  </si>
  <si>
    <t>103416.7</t>
  </si>
  <si>
    <t>12293.33</t>
  </si>
  <si>
    <t>12968.0</t>
  </si>
  <si>
    <t>0.2936333</t>
  </si>
  <si>
    <t>0.03490333</t>
  </si>
  <si>
    <t>0.29694</t>
  </si>
  <si>
    <t>0.03723667</t>
  </si>
  <si>
    <t>0.2790367</t>
  </si>
  <si>
    <t>0.29435</t>
  </si>
  <si>
    <t>5249.333</t>
  </si>
  <si>
    <t>4552.0</t>
  </si>
  <si>
    <t>324010.0</t>
  </si>
  <si>
    <t>33843.33</t>
  </si>
  <si>
    <t>32999.0</t>
  </si>
  <si>
    <t>0.2893067</t>
  </si>
  <si>
    <t>0.030218</t>
  </si>
  <si>
    <t>0.2919833</t>
  </si>
  <si>
    <t>0.02973733</t>
  </si>
  <si>
    <t>0.4486</t>
  </si>
  <si>
    <t>0.4374</t>
  </si>
  <si>
    <t>11730.33</t>
  </si>
  <si>
    <t>12080.67</t>
  </si>
  <si>
    <t>265420.0</t>
  </si>
  <si>
    <t>30469.33</t>
  </si>
  <si>
    <t>30270.0</t>
  </si>
  <si>
    <t>0.3642333</t>
  </si>
  <si>
    <t>0.04181333</t>
  </si>
  <si>
    <t>0.364</t>
  </si>
  <si>
    <t>0.04151333</t>
  </si>
  <si>
    <t>0.3298667</t>
  </si>
  <si>
    <t>0.3277067</t>
  </si>
  <si>
    <t>12078.0</t>
  </si>
  <si>
    <t>11867.0</t>
  </si>
  <si>
    <t>45213.33</t>
  </si>
  <si>
    <t>13438.0</t>
  </si>
  <si>
    <t>13305.0</t>
  </si>
  <si>
    <t>0.3612</t>
  </si>
  <si>
    <t>0.1073467</t>
  </si>
  <si>
    <t>0.1070033</t>
  </si>
  <si>
    <t>0.559</t>
  </si>
  <si>
    <t>0.5534667</t>
  </si>
  <si>
    <t>3743.333</t>
  </si>
  <si>
    <t>4254.333</t>
  </si>
  <si>
    <t>110220.0</t>
  </si>
  <si>
    <t>8653.333</t>
  </si>
  <si>
    <t>8491.0</t>
  </si>
  <si>
    <t>0.29868</t>
  </si>
  <si>
    <t>0.02344967</t>
  </si>
  <si>
    <t>0.2997233</t>
  </si>
  <si>
    <t>0.02308967</t>
  </si>
  <si>
    <t>0.4112667</t>
  </si>
  <si>
    <t>3309.0</t>
  </si>
  <si>
    <t>3040.1</t>
  </si>
  <si>
    <t>323263.3</t>
  </si>
  <si>
    <t>31618.33</t>
  </si>
  <si>
    <t>30926.67</t>
  </si>
  <si>
    <t>0.4021</t>
  </si>
  <si>
    <t>0.03933</t>
  </si>
  <si>
    <t>0.4043667</t>
  </si>
  <si>
    <t>0.03868667</t>
  </si>
  <si>
    <t>0.6171333</t>
  </si>
  <si>
    <t>0.6036333</t>
  </si>
  <si>
    <t>8260.667</t>
  </si>
  <si>
    <t>10716.67</t>
  </si>
  <si>
    <t>280023.3</t>
  </si>
  <si>
    <t>30484.0</t>
  </si>
  <si>
    <t>29716.67</t>
  </si>
  <si>
    <t>0.2317833</t>
  </si>
  <si>
    <t>0.02523233</t>
  </si>
  <si>
    <t>0.2323333</t>
  </si>
  <si>
    <t>0.024656</t>
  </si>
  <si>
    <t>0.3020433</t>
  </si>
  <si>
    <t>0.2944433</t>
  </si>
  <si>
    <t>13799.33</t>
  </si>
  <si>
    <t>12309.67</t>
  </si>
  <si>
    <t>14673.67</t>
  </si>
  <si>
    <t>14568.0</t>
  </si>
  <si>
    <t>0.3516667</t>
  </si>
  <si>
    <t>0.07666</t>
  </si>
  <si>
    <t>0.3522333</t>
  </si>
  <si>
    <t>0.07623</t>
  </si>
  <si>
    <t>0.4796333</t>
  </si>
  <si>
    <t>0.4762</t>
  </si>
  <si>
    <t>4943.667</t>
  </si>
  <si>
    <t>4910.667</t>
  </si>
  <si>
    <t>347700.0</t>
  </si>
  <si>
    <t>26902.67</t>
  </si>
  <si>
    <t>28483.33</t>
  </si>
  <si>
    <t>0.29214</t>
  </si>
  <si>
    <t>0.022603</t>
  </si>
  <si>
    <t>0.29221</t>
  </si>
  <si>
    <t>0.02393633</t>
  </si>
  <si>
    <t>0.2900733</t>
  </si>
  <si>
    <t>0.3071133</t>
  </si>
  <si>
    <t>11214.0</t>
  </si>
  <si>
    <t>10611.0</t>
  </si>
  <si>
    <t>107163.3</t>
  </si>
  <si>
    <t>27101.33</t>
  </si>
  <si>
    <t>27274.0</t>
  </si>
  <si>
    <t>0.4024333</t>
  </si>
  <si>
    <t>0.1017733</t>
  </si>
  <si>
    <t>0.4022667</t>
  </si>
  <si>
    <t>0.10238</t>
  </si>
  <si>
    <t>0.5270667</t>
  </si>
  <si>
    <t>0.5304</t>
  </si>
  <si>
    <t>8456.0</t>
  </si>
  <si>
    <t>8765.667</t>
  </si>
  <si>
    <t>32232.67</t>
  </si>
  <si>
    <t>15739.67</t>
  </si>
  <si>
    <t>16051.33</t>
  </si>
  <si>
    <t>0.3075033</t>
  </si>
  <si>
    <t>0.1501567</t>
  </si>
  <si>
    <t>0.3043867</t>
  </si>
  <si>
    <t>0.15158</t>
  </si>
  <si>
    <t>0.3953667</t>
  </si>
  <si>
    <t>0.4032</t>
  </si>
  <si>
    <t>5705.0</t>
  </si>
  <si>
    <t>5572.667</t>
  </si>
  <si>
    <t>215640.0</t>
  </si>
  <si>
    <t>33122.33</t>
  </si>
  <si>
    <t>32870.0</t>
  </si>
  <si>
    <t>0.4018667</t>
  </si>
  <si>
    <t>0.06173</t>
  </si>
  <si>
    <t>0.4036333</t>
  </si>
  <si>
    <t>0.06152667</t>
  </si>
  <si>
    <t>0.6681</t>
  </si>
  <si>
    <t>0.6630333</t>
  </si>
  <si>
    <t>5838.667</t>
  </si>
  <si>
    <t>10184.33</t>
  </si>
  <si>
    <t>98930.0</t>
  </si>
  <si>
    <t>12841.0</t>
  </si>
  <si>
    <t>12626.67</t>
  </si>
  <si>
    <t>0.04385667</t>
  </si>
  <si>
    <t>0.04297667</t>
  </si>
  <si>
    <t>0.3165933</t>
  </si>
  <si>
    <t>0.31131</t>
  </si>
  <si>
    <t>5450.0</t>
  </si>
  <si>
    <t>4965.0</t>
  </si>
  <si>
    <t>188890.0</t>
  </si>
  <si>
    <t>19106.33</t>
  </si>
  <si>
    <t>18540.0</t>
  </si>
  <si>
    <t>0.3480667</t>
  </si>
  <si>
    <t>0.03520667</t>
  </si>
  <si>
    <t>0.3531</t>
  </si>
  <si>
    <t>0.03466</t>
  </si>
  <si>
    <t>0.5512333</t>
  </si>
  <si>
    <t>0.5349</t>
  </si>
  <si>
    <t>6086.0</t>
  </si>
  <si>
    <t>5874.333</t>
  </si>
  <si>
    <t>300523.3</t>
  </si>
  <si>
    <t>25161.67</t>
  </si>
  <si>
    <t>24235.0</t>
  </si>
  <si>
    <t>0.33281</t>
  </si>
  <si>
    <t>0.02786467</t>
  </si>
  <si>
    <t>0.02685133</t>
  </si>
  <si>
    <t>0.4117667</t>
  </si>
  <si>
    <t>0.3966</t>
  </si>
  <si>
    <t>9432.667</t>
  </si>
  <si>
    <t>8595.333</t>
  </si>
  <si>
    <t>217673.3</t>
  </si>
  <si>
    <t>41776.67</t>
  </si>
  <si>
    <t>43030.0</t>
  </si>
  <si>
    <t>0.3233067</t>
  </si>
  <si>
    <t>0.06205333</t>
  </si>
  <si>
    <t>0.3153667</t>
  </si>
  <si>
    <t>0.06234</t>
  </si>
  <si>
    <t>0.5608</t>
  </si>
  <si>
    <t>0.5776</t>
  </si>
  <si>
    <t>8700.0</t>
  </si>
  <si>
    <t>13725.0</t>
  </si>
  <si>
    <t>214986.7</t>
  </si>
  <si>
    <t>16888.0</t>
  </si>
  <si>
    <t>16203.33</t>
  </si>
  <si>
    <t>0.3598333</t>
  </si>
  <si>
    <t>0.02826733</t>
  </si>
  <si>
    <t>0.3602333</t>
  </si>
  <si>
    <t>0.02714933</t>
  </si>
  <si>
    <t>0.4654667</t>
  </si>
  <si>
    <t>0.4466</t>
  </si>
  <si>
    <t>5926.0</t>
  </si>
  <si>
    <t>5991.333</t>
  </si>
  <si>
    <t>75573.33</t>
  </si>
  <si>
    <t>53970.0</t>
  </si>
  <si>
    <t>54096.67</t>
  </si>
  <si>
    <t>0.25236</t>
  </si>
  <si>
    <t>0.3487</t>
  </si>
  <si>
    <t>0.2495967</t>
  </si>
  <si>
    <t>0.5519667</t>
  </si>
  <si>
    <t>0.5532667</t>
  </si>
  <si>
    <t>10652.67</t>
  </si>
  <si>
    <t>17294.0</t>
  </si>
  <si>
    <t>157976.7</t>
  </si>
  <si>
    <t>23660.0</t>
  </si>
  <si>
    <t>22443.0</t>
  </si>
  <si>
    <t>0.3054133</t>
  </si>
  <si>
    <t>0.04574</t>
  </si>
  <si>
    <t>0.30541</t>
  </si>
  <si>
    <t>0.04338667</t>
  </si>
  <si>
    <t>0.3635667</t>
  </si>
  <si>
    <t>0.3448667</t>
  </si>
  <si>
    <t>9891.0</t>
  </si>
  <si>
    <t>9267.333</t>
  </si>
  <si>
    <t>238530.0</t>
  </si>
  <si>
    <t>12409.0</t>
  </si>
  <si>
    <t>13048.33</t>
  </si>
  <si>
    <t>0.3384667</t>
  </si>
  <si>
    <t>0.01760833</t>
  </si>
  <si>
    <t>0.3227233</t>
  </si>
  <si>
    <t>0.017654</t>
  </si>
  <si>
    <t>0.5657667</t>
  </si>
  <si>
    <t>0.5949</t>
  </si>
  <si>
    <t>3274.8</t>
  </si>
  <si>
    <t>3421.0</t>
  </si>
  <si>
    <t>103593.3</t>
  </si>
  <si>
    <t>16689.0</t>
  </si>
  <si>
    <t>16588.0</t>
  </si>
  <si>
    <t>0.3427</t>
  </si>
  <si>
    <t>0.05520667</t>
  </si>
  <si>
    <t>0.3428</t>
  </si>
  <si>
    <t>0.05489</t>
  </si>
  <si>
    <t>0.3855333</t>
  </si>
  <si>
    <t>0.3832</t>
  </si>
  <si>
    <t>5841.333</t>
  </si>
  <si>
    <t>6274.0</t>
  </si>
  <si>
    <t>234963.3</t>
  </si>
  <si>
    <t>44520.0</t>
  </si>
  <si>
    <t>44106.67</t>
  </si>
  <si>
    <t>0.3651</t>
  </si>
  <si>
    <t>0.06917667</t>
  </si>
  <si>
    <t>0.06986</t>
  </si>
  <si>
    <t>0.7385667</t>
  </si>
  <si>
    <t>0.7317</t>
  </si>
  <si>
    <t>6789.0</t>
  </si>
  <si>
    <t>261523.3</t>
  </si>
  <si>
    <t>20011.33</t>
  </si>
  <si>
    <t>21166.0</t>
  </si>
  <si>
    <t>0.02600767</t>
  </si>
  <si>
    <t>0.3436667</t>
  </si>
  <si>
    <t>0.02781333</t>
  </si>
  <si>
    <t>7873.0</t>
  </si>
  <si>
    <t>6981.0</t>
  </si>
  <si>
    <t>181866.7</t>
  </si>
  <si>
    <t>23748.0</t>
  </si>
  <si>
    <t>23215.0</t>
  </si>
  <si>
    <t>0.3401</t>
  </si>
  <si>
    <t>0.04440667</t>
  </si>
  <si>
    <t>0.3433667</t>
  </si>
  <si>
    <t>0.04383</t>
  </si>
  <si>
    <t>0.5428333</t>
  </si>
  <si>
    <t>0.5306333</t>
  </si>
  <si>
    <t>6778.667</t>
  </si>
  <si>
    <t>8054.0</t>
  </si>
  <si>
    <t>148023.3</t>
  </si>
  <si>
    <t>12575.0</t>
  </si>
  <si>
    <t>12125.67</t>
  </si>
  <si>
    <t>0.2884667</t>
  </si>
  <si>
    <t>0.024506</t>
  </si>
  <si>
    <t>0.2872933</t>
  </si>
  <si>
    <t>0.02353433</t>
  </si>
  <si>
    <t>0.3355333</t>
  </si>
  <si>
    <t>0.3235533</t>
  </si>
  <si>
    <t>5200.0</t>
  </si>
  <si>
    <t>4529.667</t>
  </si>
  <si>
    <t>46396.67</t>
  </si>
  <si>
    <t>24229.33</t>
  </si>
  <si>
    <t>24064.0</t>
  </si>
  <si>
    <t>0.2950967</t>
  </si>
  <si>
    <t>0.15411</t>
  </si>
  <si>
    <t>0.2970567</t>
  </si>
  <si>
    <t>0.1540767</t>
  </si>
  <si>
    <t>0.4400667</t>
  </si>
  <si>
    <t>0.4370333</t>
  </si>
  <si>
    <t>8330.0</t>
  </si>
  <si>
    <t>8555.333</t>
  </si>
  <si>
    <t>147370.0</t>
  </si>
  <si>
    <t>28143.33</t>
  </si>
  <si>
    <t>27835.33</t>
  </si>
  <si>
    <t>0.3493333</t>
  </si>
  <si>
    <t>0.06671333</t>
  </si>
  <si>
    <t>0.3491333</t>
  </si>
  <si>
    <t>0.372</t>
  </si>
  <si>
    <t>0.3679</t>
  </si>
  <si>
    <t>10877.67</t>
  </si>
  <si>
    <t>10658.67</t>
  </si>
  <si>
    <t>249166.7</t>
  </si>
  <si>
    <t>18119.67</t>
  </si>
  <si>
    <t>17685.67</t>
  </si>
  <si>
    <t>0.362</t>
  </si>
  <si>
    <t>0.02632467</t>
  </si>
  <si>
    <t>0.3705333</t>
  </si>
  <si>
    <t>0.026301</t>
  </si>
  <si>
    <t>0.6719</t>
  </si>
  <si>
    <t>0.6558</t>
  </si>
  <si>
    <t>4225.0</t>
  </si>
  <si>
    <t>5132.667</t>
  </si>
  <si>
    <t>170786.7</t>
  </si>
  <si>
    <t>12461.0</t>
  </si>
  <si>
    <t>12471.33</t>
  </si>
  <si>
    <t>0.2511667</t>
  </si>
  <si>
    <t>0.018326</t>
  </si>
  <si>
    <t>0.2511267</t>
  </si>
  <si>
    <t>0.01833833</t>
  </si>
  <si>
    <t>0.3439333</t>
  </si>
  <si>
    <t>0.3442333</t>
  </si>
  <si>
    <t>5249.0</t>
  </si>
  <si>
    <t>4700.667</t>
  </si>
  <si>
    <t>430066.7</t>
  </si>
  <si>
    <t>44463.33</t>
  </si>
  <si>
    <t>46720.0</t>
  </si>
  <si>
    <t>0.3521667</t>
  </si>
  <si>
    <t>0.03641</t>
  </si>
  <si>
    <t>0.3492333</t>
  </si>
  <si>
    <t>0.03794</t>
  </si>
  <si>
    <t>0.4385667</t>
  </si>
  <si>
    <t>0.4608333</t>
  </si>
  <si>
    <t>12690.67</t>
  </si>
  <si>
    <t>15497.33</t>
  </si>
  <si>
    <t>289186.7</t>
  </si>
  <si>
    <t>33250.33</t>
  </si>
  <si>
    <t>33003.33</t>
  </si>
  <si>
    <t>0.3014933</t>
  </si>
  <si>
    <t>0.03466667</t>
  </si>
  <si>
    <t>0.3019067</t>
  </si>
  <si>
    <t>0.03445333</t>
  </si>
  <si>
    <t>0.3957333</t>
  </si>
  <si>
    <t>0.3927667</t>
  </si>
  <si>
    <t>12133.0</t>
  </si>
  <si>
    <t>12032.0</t>
  </si>
  <si>
    <t>78860.0</t>
  </si>
  <si>
    <t>21649.0</t>
  </si>
  <si>
    <t>20779.0</t>
  </si>
  <si>
    <t>0.4255</t>
  </si>
  <si>
    <t>0.11681</t>
  </si>
  <si>
    <t>0.4383333</t>
  </si>
  <si>
    <t>0.1154967</t>
  </si>
  <si>
    <t>0.7002667</t>
  </si>
  <si>
    <t>0.6721</t>
  </si>
  <si>
    <t>5135.333</t>
  </si>
  <si>
    <t>5264.0</t>
  </si>
  <si>
    <t>307086.7</t>
  </si>
  <si>
    <t>17214.67</t>
  </si>
  <si>
    <t>16501.67</t>
  </si>
  <si>
    <t>0.2751533</t>
  </si>
  <si>
    <t>0.015425</t>
  </si>
  <si>
    <t>0.2772867</t>
  </si>
  <si>
    <t>0.01490033</t>
  </si>
  <si>
    <t>0.3866</t>
  </si>
  <si>
    <t>7009.0</t>
  </si>
  <si>
    <t>6560.0</t>
  </si>
  <si>
    <t>99560.0</t>
  </si>
  <si>
    <t>22948.67</t>
  </si>
  <si>
    <t>22489.0</t>
  </si>
  <si>
    <t>0.404</t>
  </si>
  <si>
    <t>0.09312333</t>
  </si>
  <si>
    <t>0.09218667</t>
  </si>
  <si>
    <t>0.6162333</t>
  </si>
  <si>
    <t>0.6039</t>
  </si>
  <si>
    <t>6179.333</t>
  </si>
  <si>
    <t>6201.0</t>
  </si>
  <si>
    <t>55436.67</t>
  </si>
  <si>
    <t>15332.67</t>
  </si>
  <si>
    <t>15214.67</t>
  </si>
  <si>
    <t>0.2765033</t>
  </si>
  <si>
    <t>0.07647667</t>
  </si>
  <si>
    <t>0.2762467</t>
  </si>
  <si>
    <t>0.07582</t>
  </si>
  <si>
    <t>0.29757</t>
  </si>
  <si>
    <t>0.2952833</t>
  </si>
  <si>
    <t>5864.333</t>
  </si>
  <si>
    <t>243406.7</t>
  </si>
  <si>
    <t>15791.67</t>
  </si>
  <si>
    <t>15361.0</t>
  </si>
  <si>
    <t>0.3883333</t>
  </si>
  <si>
    <t>0.025193</t>
  </si>
  <si>
    <t>0.3879</t>
  </si>
  <si>
    <t>0.02447933</t>
  </si>
  <si>
    <t>0.4582667</t>
  </si>
  <si>
    <t>0.4457667</t>
  </si>
  <si>
    <t>5466.0</t>
  </si>
  <si>
    <t>5595.667</t>
  </si>
  <si>
    <t>372900.0</t>
  </si>
  <si>
    <t>12270.33</t>
  </si>
  <si>
    <t>11493.33</t>
  </si>
  <si>
    <t>0.32034</t>
  </si>
  <si>
    <t>0.01054133</t>
  </si>
  <si>
    <t>0.3171133</t>
  </si>
  <si>
    <t>0.009774333</t>
  </si>
  <si>
    <t>0.3144067</t>
  </si>
  <si>
    <t>0.29449</t>
  </si>
  <si>
    <t>5506.333</t>
  </si>
  <si>
    <t>4643.0</t>
  </si>
  <si>
    <t>161556.7</t>
  </si>
  <si>
    <t>18382.67</t>
  </si>
  <si>
    <t>18580.33</t>
  </si>
  <si>
    <t>0.3267833</t>
  </si>
  <si>
    <t>0.03718333</t>
  </si>
  <si>
    <t>0.3250433</t>
  </si>
  <si>
    <t>0.4998333</t>
  </si>
  <si>
    <t>0.5052</t>
  </si>
  <si>
    <t>5943.333</t>
  </si>
  <si>
    <t>6148.0</t>
  </si>
  <si>
    <t>113136.7</t>
  </si>
  <si>
    <t>23455.67</t>
  </si>
  <si>
    <t>22654.67</t>
  </si>
  <si>
    <t>0.31186</t>
  </si>
  <si>
    <t>0.06465333</t>
  </si>
  <si>
    <t>0.3125033</t>
  </si>
  <si>
    <t>0.06257667</t>
  </si>
  <si>
    <t>0.3883</t>
  </si>
  <si>
    <t>0.3750333</t>
  </si>
  <si>
    <t>9122.667</t>
  </si>
  <si>
    <t>8698.333</t>
  </si>
  <si>
    <t>355533.3</t>
  </si>
  <si>
    <t>44063.33</t>
  </si>
  <si>
    <t>45553.33</t>
  </si>
  <si>
    <t>0.28815</t>
  </si>
  <si>
    <t>0.03571</t>
  </si>
  <si>
    <t>0.2818</t>
  </si>
  <si>
    <t>0.03610667</t>
  </si>
  <si>
    <t>0.4912</t>
  </si>
  <si>
    <t>0.5078333</t>
  </si>
  <si>
    <t>9130.333</t>
  </si>
  <si>
    <t>14422.0</t>
  </si>
  <si>
    <t>139566.7</t>
  </si>
  <si>
    <t>17367.33</t>
  </si>
  <si>
    <t>16811.67</t>
  </si>
  <si>
    <t>0.3660667</t>
  </si>
  <si>
    <t>0.04555</t>
  </si>
  <si>
    <t>0.04400667</t>
  </si>
  <si>
    <t>0.4349</t>
  </si>
  <si>
    <t>0.421</t>
  </si>
  <si>
    <t>6129.333</t>
  </si>
  <si>
    <t>5900.667</t>
  </si>
  <si>
    <t>385300.0</t>
  </si>
  <si>
    <t>84310.0</t>
  </si>
  <si>
    <t>86616.67</t>
  </si>
  <si>
    <t>0.07916667</t>
  </si>
  <si>
    <t>0.3535</t>
  </si>
  <si>
    <t>0.07947</t>
  </si>
  <si>
    <t>0.6161667</t>
  </si>
  <si>
    <t>0.6330333</t>
  </si>
  <si>
    <t>13285.67</t>
  </si>
  <si>
    <t>26671.33</t>
  </si>
  <si>
    <t>249373.3</t>
  </si>
  <si>
    <t>24305.33</t>
  </si>
  <si>
    <t>23786.33</t>
  </si>
  <si>
    <t>0.3144533</t>
  </si>
  <si>
    <t>0.03064833</t>
  </si>
  <si>
    <t>0.314</t>
  </si>
  <si>
    <t>0.02995033</t>
  </si>
  <si>
    <t>0.3398</t>
  </si>
  <si>
    <t>0.3325567</t>
  </si>
  <si>
    <t>10167.67</t>
  </si>
  <si>
    <t>9433.667</t>
  </si>
  <si>
    <t>55250.0</t>
  </si>
  <si>
    <t>12472.67</t>
  </si>
  <si>
    <t>11698.33</t>
  </si>
  <si>
    <t>0.3310833</t>
  </si>
  <si>
    <t>0.07474</t>
  </si>
  <si>
    <t>0.07436333</t>
  </si>
  <si>
    <t>0.5702</t>
  </si>
  <si>
    <t>0.5348</t>
  </si>
  <si>
    <t>3856.667</t>
  </si>
  <si>
    <t>3487.333</t>
  </si>
  <si>
    <t>196210.0</t>
  </si>
  <si>
    <t>9865.333</t>
  </si>
  <si>
    <t>10224.67</t>
  </si>
  <si>
    <t>0.3182967</t>
  </si>
  <si>
    <t>0.016004</t>
  </si>
  <si>
    <t>0.3165167</t>
  </si>
  <si>
    <t>0.01649467</t>
  </si>
  <si>
    <t>0.4191333</t>
  </si>
  <si>
    <t>0.4344</t>
  </si>
  <si>
    <t>3537.0</t>
  </si>
  <si>
    <t>3413.667</t>
  </si>
  <si>
    <t>101933.3</t>
  </si>
  <si>
    <t>34423.33</t>
  </si>
  <si>
    <t>34263.33</t>
  </si>
  <si>
    <t>0.422</t>
  </si>
  <si>
    <t>0.1425033</t>
  </si>
  <si>
    <t>0.4226333</t>
  </si>
  <si>
    <t>0.1420533</t>
  </si>
  <si>
    <t>0.5997667</t>
  </si>
  <si>
    <t>0.5969667</t>
  </si>
  <si>
    <t>8020.333</t>
  </si>
  <si>
    <t>11003.67</t>
  </si>
  <si>
    <t>221353.3</t>
  </si>
  <si>
    <t>35390.0</t>
  </si>
  <si>
    <t>35216.67</t>
  </si>
  <si>
    <t>0.25151</t>
  </si>
  <si>
    <t>0.04021333</t>
  </si>
  <si>
    <t>0.2516033</t>
  </si>
  <si>
    <t>0.04003</t>
  </si>
  <si>
    <t>0.2917</t>
  </si>
  <si>
    <t>0.29027</t>
  </si>
  <si>
    <t>15118.33</t>
  </si>
  <si>
    <t>14161.67</t>
  </si>
  <si>
    <t>311646.7</t>
  </si>
  <si>
    <t>18485.0</t>
  </si>
  <si>
    <t>18535.0</t>
  </si>
  <si>
    <t>0.3699333</t>
  </si>
  <si>
    <t>0.021942</t>
  </si>
  <si>
    <t>0.02199033</t>
  </si>
  <si>
    <t>0.5337333</t>
  </si>
  <si>
    <t>0.5351667</t>
  </si>
  <si>
    <t>5892.0</t>
  </si>
  <si>
    <t>6103.0</t>
  </si>
  <si>
    <t>61966.67</t>
  </si>
  <si>
    <t>16871.67</t>
  </si>
  <si>
    <t>16701.67</t>
  </si>
  <si>
    <t>0.27996</t>
  </si>
  <si>
    <t>0.07622333</t>
  </si>
  <si>
    <t>0.28025</t>
  </si>
  <si>
    <t>6852.333</t>
  </si>
  <si>
    <t>6510.333</t>
  </si>
  <si>
    <t>184210.0</t>
  </si>
  <si>
    <t>25626.33</t>
  </si>
  <si>
    <t>25444.0</t>
  </si>
  <si>
    <t>0.4007333</t>
  </si>
  <si>
    <t>0.05575</t>
  </si>
  <si>
    <t>0.4015</t>
  </si>
  <si>
    <t>0.05545667</t>
  </si>
  <si>
    <t>0.6006</t>
  </si>
  <si>
    <t>0.5963333</t>
  </si>
  <si>
    <t>7127.0</t>
  </si>
  <si>
    <t>7876.0</t>
  </si>
  <si>
    <t>205760.0</t>
  </si>
  <si>
    <t>14906.67</t>
  </si>
  <si>
    <t>14653.67</t>
  </si>
  <si>
    <t>0.3082133</t>
  </si>
  <si>
    <t>0.02232933</t>
  </si>
  <si>
    <t>0.3116267</t>
  </si>
  <si>
    <t>0.02219367</t>
  </si>
  <si>
    <t>0.5023</t>
  </si>
  <si>
    <t>0.4938</t>
  </si>
  <si>
    <t>5129.667</t>
  </si>
  <si>
    <t>133526.7</t>
  </si>
  <si>
    <t>29458.33</t>
  </si>
  <si>
    <t>29274.67</t>
  </si>
  <si>
    <t>0.4044333</t>
  </si>
  <si>
    <t>0.08922667</t>
  </si>
  <si>
    <t>0.4087667</t>
  </si>
  <si>
    <t>0.08961333</t>
  </si>
  <si>
    <t>0.7634667</t>
  </si>
  <si>
    <t>0.7587</t>
  </si>
  <si>
    <t>3753.0</t>
  </si>
  <si>
    <t>9078.0</t>
  </si>
  <si>
    <t>290483.3</t>
  </si>
  <si>
    <t>15561.0</t>
  </si>
  <si>
    <t>15368.67</t>
  </si>
  <si>
    <t>0.29617</t>
  </si>
  <si>
    <t>0.01586567</t>
  </si>
  <si>
    <t>0.2970767</t>
  </si>
  <si>
    <t>0.01571767</t>
  </si>
  <si>
    <t>0.4287333</t>
  </si>
  <si>
    <t>0.4234333</t>
  </si>
  <si>
    <t>5399.667</t>
  </si>
  <si>
    <t>5743.333</t>
  </si>
  <si>
    <t>74890.0</t>
  </si>
  <si>
    <t>32104.33</t>
  </si>
  <si>
    <t>31927.33</t>
  </si>
  <si>
    <t>0.4331333</t>
  </si>
  <si>
    <t>0.1856733</t>
  </si>
  <si>
    <t>0.4389</t>
  </si>
  <si>
    <t>0.1871133</t>
  </si>
  <si>
    <t>0.7237</t>
  </si>
  <si>
    <t>0.7197</t>
  </si>
  <si>
    <t>5657.667</t>
  </si>
  <si>
    <t>9008.0</t>
  </si>
  <si>
    <t>104356.7</t>
  </si>
  <si>
    <t>15897.0</t>
  </si>
  <si>
    <t>15337.33</t>
  </si>
  <si>
    <t>0.2693433</t>
  </si>
  <si>
    <t>0.04103</t>
  </si>
  <si>
    <t>0.27348</t>
  </si>
  <si>
    <t>0.04019333</t>
  </si>
  <si>
    <t>0.3907667</t>
  </si>
  <si>
    <t>6162.333</t>
  </si>
  <si>
    <t>5477.667</t>
  </si>
  <si>
    <t>336400.0</t>
  </si>
  <si>
    <t>22031.67</t>
  </si>
  <si>
    <t>21723.67</t>
  </si>
  <si>
    <t>0.3628</t>
  </si>
  <si>
    <t>0.023759</t>
  </si>
  <si>
    <t>0.3648333</t>
  </si>
  <si>
    <t>0.023559</t>
  </si>
  <si>
    <t>0.5814667</t>
  </si>
  <si>
    <t>0.5733333</t>
  </si>
  <si>
    <t>5749.333</t>
  </si>
  <si>
    <t>7150.667</t>
  </si>
  <si>
    <t>36013.33</t>
  </si>
  <si>
    <t>12027.67</t>
  </si>
  <si>
    <t>12475.67</t>
  </si>
  <si>
    <t>0.2805067</t>
  </si>
  <si>
    <t>0.09368333</t>
  </si>
  <si>
    <t>0.2805767</t>
  </si>
  <si>
    <t>0.09719333</t>
  </si>
  <si>
    <t>0.3021433</t>
  </si>
  <si>
    <t>0.31339</t>
  </si>
  <si>
    <t>4881.333</t>
  </si>
  <si>
    <t>4410.333</t>
  </si>
  <si>
    <t>229340.0</t>
  </si>
  <si>
    <t>36313.33</t>
  </si>
  <si>
    <t>35500.0</t>
  </si>
  <si>
    <t>0.3888</t>
  </si>
  <si>
    <t>0.06155667</t>
  </si>
  <si>
    <t>0.3891667</t>
  </si>
  <si>
    <t>0.06024</t>
  </si>
  <si>
    <t>0.4939</t>
  </si>
  <si>
    <t>0.4828667</t>
  </si>
  <si>
    <t>11511.33</t>
  </si>
  <si>
    <t>12620.67</t>
  </si>
  <si>
    <t>362566.7</t>
  </si>
  <si>
    <t>34200.0</t>
  </si>
  <si>
    <t>33946.67</t>
  </si>
  <si>
    <t>0.2655033</t>
  </si>
  <si>
    <t>0.02504467</t>
  </si>
  <si>
    <t>0.2659233</t>
  </si>
  <si>
    <t>0.02489933</t>
  </si>
  <si>
    <t>0.3548667</t>
  </si>
  <si>
    <t>12761.0</t>
  </si>
  <si>
    <t>13117.67</t>
  </si>
  <si>
    <t>118166.7</t>
  </si>
  <si>
    <t>19663.0</t>
  </si>
  <si>
    <t>19442.0</t>
  </si>
  <si>
    <t>0.3976</t>
  </si>
  <si>
    <t>0.06616</t>
  </si>
  <si>
    <t>0.4004</t>
  </si>
  <si>
    <t>0.06587667</t>
  </si>
  <si>
    <t>0.656</t>
  </si>
  <si>
    <t>0.6486333</t>
  </si>
  <si>
    <t>4240.0</t>
  </si>
  <si>
    <t>5793.333</t>
  </si>
  <si>
    <t>293540.0</t>
  </si>
  <si>
    <t>11347.0</t>
  </si>
  <si>
    <t>11207.67</t>
  </si>
  <si>
    <t>0.01332233</t>
  </si>
  <si>
    <t>0.013121</t>
  </si>
  <si>
    <t>0.3579667</t>
  </si>
  <si>
    <t>0.3535667</t>
  </si>
  <si>
    <t>4579.0</t>
  </si>
  <si>
    <t>4125.667</t>
  </si>
  <si>
    <t>215653.3</t>
  </si>
  <si>
    <t>35446.67</t>
  </si>
  <si>
    <t>34913.33</t>
  </si>
  <si>
    <t>0.05608667</t>
  </si>
  <si>
    <t>0.343</t>
  </si>
  <si>
    <t>0.05553</t>
  </si>
  <si>
    <t>0.5144333</t>
  </si>
  <si>
    <t>0.5066667</t>
  </si>
  <si>
    <t>10730.0</t>
  </si>
  <si>
    <t>12758.33</t>
  </si>
  <si>
    <t>106900.0</t>
  </si>
  <si>
    <t>26982.67</t>
  </si>
  <si>
    <t>26213.0</t>
  </si>
  <si>
    <t>0.08801333</t>
  </si>
  <si>
    <t>0.08557333</t>
  </si>
  <si>
    <t>0.4260333</t>
  </si>
  <si>
    <t>0.4138667</t>
  </si>
  <si>
    <t>10046.33</t>
  </si>
  <si>
    <t>9940.0</t>
  </si>
  <si>
    <t>178460.0</t>
  </si>
  <si>
    <t>23472.67</t>
  </si>
  <si>
    <t>23080.67</t>
  </si>
  <si>
    <t>0.3938333</t>
  </si>
  <si>
    <t>0.0518</t>
  </si>
  <si>
    <t>0.4080667</t>
  </si>
  <si>
    <t>0.05277667</t>
  </si>
  <si>
    <t>0.7699667</t>
  </si>
  <si>
    <t>0.7571</t>
  </si>
  <si>
    <t>4414.0</t>
  </si>
  <si>
    <t>5152.667</t>
  </si>
  <si>
    <t>156300.0</t>
  </si>
  <si>
    <t>18052.67</t>
  </si>
  <si>
    <t>17913.67</t>
  </si>
  <si>
    <t>0.3516333</t>
  </si>
  <si>
    <t>0.3514</t>
  </si>
  <si>
    <t>0.04027333</t>
  </si>
  <si>
    <t>0.3671</t>
  </si>
  <si>
    <t>0.3642667</t>
  </si>
  <si>
    <t>6927.667</t>
  </si>
  <si>
    <t>6657.667</t>
  </si>
  <si>
    <t>238513.3</t>
  </si>
  <si>
    <t>26775.0</t>
  </si>
  <si>
    <t>27367.33</t>
  </si>
  <si>
    <t>0.3804333</t>
  </si>
  <si>
    <t>0.04270667</t>
  </si>
  <si>
    <t>0.3724667</t>
  </si>
  <si>
    <t>0.04274</t>
  </si>
  <si>
    <t>0.6506333</t>
  </si>
  <si>
    <t>0.6650333</t>
  </si>
  <si>
    <t>6609.667</t>
  </si>
  <si>
    <t>7606.667</t>
  </si>
  <si>
    <t>210083.3</t>
  </si>
  <si>
    <t>17655.33</t>
  </si>
  <si>
    <t>17664.0</t>
  </si>
  <si>
    <t>0.2945267</t>
  </si>
  <si>
    <t>0.024752</t>
  </si>
  <si>
    <t>0.2945433</t>
  </si>
  <si>
    <t>0.02476567</t>
  </si>
  <si>
    <t>0.31732</t>
  </si>
  <si>
    <t>0.3174767</t>
  </si>
  <si>
    <t>6788.333</t>
  </si>
  <si>
    <t>72096.67</t>
  </si>
  <si>
    <t>15599.0</t>
  </si>
  <si>
    <t>17015.67</t>
  </si>
  <si>
    <t>0.2888567</t>
  </si>
  <si>
    <t>0.06249667</t>
  </si>
  <si>
    <t>0.2774667</t>
  </si>
  <si>
    <t>0.06548333</t>
  </si>
  <si>
    <t>0.3851</t>
  </si>
  <si>
    <t>0.4200667</t>
  </si>
  <si>
    <t>4936.0</t>
  </si>
  <si>
    <t>5160.0</t>
  </si>
  <si>
    <t>205300.0</t>
  </si>
  <si>
    <t>12428.33</t>
  </si>
  <si>
    <t>12138.33</t>
  </si>
  <si>
    <t>0.2371833</t>
  </si>
  <si>
    <t>0.01435867</t>
  </si>
  <si>
    <t>0.2376</t>
  </si>
  <si>
    <t>0.01404833</t>
  </si>
  <si>
    <t>0.29865</t>
  </si>
  <si>
    <t>0.2916833</t>
  </si>
  <si>
    <t>5581.333</t>
  </si>
  <si>
    <t>4953.667</t>
  </si>
  <si>
    <t>266806.7</t>
  </si>
  <si>
    <t>19189.33</t>
  </si>
  <si>
    <t>17524.0</t>
  </si>
  <si>
    <t>0.3527</t>
  </si>
  <si>
    <t>0.02536733</t>
  </si>
  <si>
    <t>0.02353633</t>
  </si>
  <si>
    <t>0.512</t>
  </si>
  <si>
    <t>0.4675667</t>
  </si>
  <si>
    <t>6514.0</t>
  </si>
  <si>
    <t>5550.0</t>
  </si>
  <si>
    <t>250673.3</t>
  </si>
  <si>
    <t>23536.0</t>
  </si>
  <si>
    <t>22732.33</t>
  </si>
  <si>
    <t>0.295</t>
  </si>
  <si>
    <t>0.02769767</t>
  </si>
  <si>
    <t>0.2961867</t>
  </si>
  <si>
    <t>0.02686</t>
  </si>
  <si>
    <t>0.3798333</t>
  </si>
  <si>
    <t>0.3668667</t>
  </si>
  <si>
    <t>9053.667</t>
  </si>
  <si>
    <t>8332.333</t>
  </si>
  <si>
    <t>138036.7</t>
  </si>
  <si>
    <t>30906.33</t>
  </si>
  <si>
    <t>31798.67</t>
  </si>
  <si>
    <t>0.4</t>
  </si>
  <si>
    <t>0.08955667</t>
  </si>
  <si>
    <t>0.3981333</t>
  </si>
  <si>
    <t>0.09171667</t>
  </si>
  <si>
    <t>0.5161</t>
  </si>
  <si>
    <t>0.531</t>
  </si>
  <si>
    <t>7771.667</t>
  </si>
  <si>
    <t>10449.33</t>
  </si>
  <si>
    <t>310156.7</t>
  </si>
  <si>
    <t>19846.67</t>
  </si>
  <si>
    <t>19019.67</t>
  </si>
  <si>
    <t>0.26465</t>
  </si>
  <si>
    <t>0.01693467</t>
  </si>
  <si>
    <t>0.2698467</t>
  </si>
  <si>
    <t>0.016548</t>
  </si>
  <si>
    <t>0.4351333</t>
  </si>
  <si>
    <t>0.417</t>
  </si>
  <si>
    <t>7323.333</t>
  </si>
  <si>
    <t>7173.333</t>
  </si>
  <si>
    <t>201006.7</t>
  </si>
  <si>
    <t>76180.0</t>
  </si>
  <si>
    <t>77416.67</t>
  </si>
  <si>
    <t>0.3643</t>
  </si>
  <si>
    <t>0.13807</t>
  </si>
  <si>
    <t>0.3603667</t>
  </si>
  <si>
    <t>0.1387967</t>
  </si>
  <si>
    <t>0.5401</t>
  </si>
  <si>
    <t>0.5488667</t>
  </si>
  <si>
    <t>14312.33</t>
  </si>
  <si>
    <t>24357.0</t>
  </si>
  <si>
    <t>84596.67</t>
  </si>
  <si>
    <t>24301.0</t>
  </si>
  <si>
    <t>23295.67</t>
  </si>
  <si>
    <t>0.2631833</t>
  </si>
  <si>
    <t>0.0756</t>
  </si>
  <si>
    <t>0.2642167</t>
  </si>
  <si>
    <t>0.07276</t>
  </si>
  <si>
    <t>0.33077</t>
  </si>
  <si>
    <t>0.31709</t>
  </si>
  <si>
    <t>10368.33</t>
  </si>
  <si>
    <t>9607.667</t>
  </si>
  <si>
    <t>170163.3</t>
  </si>
  <si>
    <t>12692.67</t>
  </si>
  <si>
    <t>12609.33</t>
  </si>
  <si>
    <t>0.3849333</t>
  </si>
  <si>
    <t>0.02871133</t>
  </si>
  <si>
    <t>0.3854667</t>
  </si>
  <si>
    <t>0.02856433</t>
  </si>
  <si>
    <t>0.5658</t>
  </si>
  <si>
    <t>0.5621</t>
  </si>
  <si>
    <t>3786.667</t>
  </si>
  <si>
    <t>65743.33</t>
  </si>
  <si>
    <t>9218.0</t>
  </si>
  <si>
    <t>9060.333</t>
  </si>
  <si>
    <t>0.3242433</t>
  </si>
  <si>
    <t>0.04546333</t>
  </si>
  <si>
    <t>0.32462</t>
  </si>
  <si>
    <t>0.04474</t>
  </si>
  <si>
    <t>0.4241</t>
  </si>
  <si>
    <t>0.4168333</t>
  </si>
  <si>
    <t>3453.333</t>
  </si>
  <si>
    <t>3214.667</t>
  </si>
  <si>
    <t>258433.3</t>
  </si>
  <si>
    <t>35103.33</t>
  </si>
  <si>
    <t>34473.33</t>
  </si>
  <si>
    <t>0.3283467</t>
  </si>
  <si>
    <t>0.04459667</t>
  </si>
  <si>
    <t>0.04476</t>
  </si>
  <si>
    <t>0.6453333</t>
  </si>
  <si>
    <t>0.6337667</t>
  </si>
  <si>
    <t>8488.667</t>
  </si>
  <si>
    <t>11706.33</t>
  </si>
  <si>
    <t>401466.7</t>
  </si>
  <si>
    <t>34050.0</t>
  </si>
  <si>
    <t>33593.33</t>
  </si>
  <si>
    <t>0.3342333</t>
  </si>
  <si>
    <t>0.02834867</t>
  </si>
  <si>
    <t>0.027921</t>
  </si>
  <si>
    <t>0.30896</t>
  </si>
  <si>
    <t>0.30484</t>
  </si>
  <si>
    <t>14883.0</t>
  </si>
  <si>
    <t>13500.33</t>
  </si>
  <si>
    <t>149233.3</t>
  </si>
  <si>
    <t>16894.67</t>
  </si>
  <si>
    <t>16747.67</t>
  </si>
  <si>
    <t>0.33283</t>
  </si>
  <si>
    <t>0.03768</t>
  </si>
  <si>
    <t>0.03751</t>
  </si>
  <si>
    <t>0.5175667</t>
  </si>
  <si>
    <t>0.5130667</t>
  </si>
  <si>
    <t>5414.667</t>
  </si>
  <si>
    <t>5494.333</t>
  </si>
  <si>
    <t>271796.7</t>
  </si>
  <si>
    <t>22646.67</t>
  </si>
  <si>
    <t>22484.33</t>
  </si>
  <si>
    <t>0.32716</t>
  </si>
  <si>
    <t>0.02725933</t>
  </si>
  <si>
    <t>0.3270367</t>
  </si>
  <si>
    <t>0.027054</t>
  </si>
  <si>
    <t>0.3164233</t>
  </si>
  <si>
    <t>0.3141567</t>
  </si>
  <si>
    <t>9237.667</t>
  </si>
  <si>
    <t>52080.0</t>
  </si>
  <si>
    <t>22591.33</t>
  </si>
  <si>
    <t>22638.0</t>
  </si>
  <si>
    <t>0.1463767</t>
  </si>
  <si>
    <t>0.3367</t>
  </si>
  <si>
    <t>0.1463533</t>
  </si>
  <si>
    <t>0.5281333</t>
  </si>
  <si>
    <t>7118.667</t>
  </si>
  <si>
    <t>7502.667</t>
  </si>
  <si>
    <t>105440.0</t>
  </si>
  <si>
    <t>15825.67</t>
  </si>
  <si>
    <t>16317.0</t>
  </si>
  <si>
    <t>0.3726333</t>
  </si>
  <si>
    <t>0.05593</t>
  </si>
  <si>
    <t>0.3735667</t>
  </si>
  <si>
    <t>0.05781</t>
  </si>
  <si>
    <t>0.4492</t>
  </si>
  <si>
    <t>0.4631333</t>
  </si>
  <si>
    <t>5413.333</t>
  </si>
  <si>
    <t>5346.667</t>
  </si>
  <si>
    <t>327873.3</t>
  </si>
  <si>
    <t>34520.0</t>
  </si>
  <si>
    <t>33840.0</t>
  </si>
  <si>
    <t>0.3728333</t>
  </si>
  <si>
    <t>0.03925333</t>
  </si>
  <si>
    <t>0.381</t>
  </si>
  <si>
    <t>0.03932333</t>
  </si>
  <si>
    <t>0.7391</t>
  </si>
  <si>
    <t>0.7245</t>
  </si>
  <si>
    <t>4731.0</t>
  </si>
  <si>
    <t>10813.33</t>
  </si>
  <si>
    <t>97780.0</t>
  </si>
  <si>
    <t>9823.667</t>
  </si>
  <si>
    <t>9488.0</t>
  </si>
  <si>
    <t>0.3412667</t>
  </si>
  <si>
    <t>0.03428667</t>
  </si>
  <si>
    <t>0.03293733</t>
  </si>
  <si>
    <t>0.3520333</t>
  </si>
  <si>
    <t>3859.0</t>
  </si>
  <si>
    <t>3520.0</t>
  </si>
  <si>
    <t>329270.0</t>
  </si>
  <si>
    <t>39216.67</t>
  </si>
  <si>
    <t>40593.33</t>
  </si>
  <si>
    <t>0.3319167</t>
  </si>
  <si>
    <t>0.03953333</t>
  </si>
  <si>
    <t>0.3273733</t>
  </si>
  <si>
    <t>0.04036</t>
  </si>
  <si>
    <t>0.4958333</t>
  </si>
  <si>
    <t>0.5132333</t>
  </si>
  <si>
    <t>10199.67</t>
  </si>
  <si>
    <t>13477.0</t>
  </si>
  <si>
    <t>373266.7</t>
  </si>
  <si>
    <t>30324.0</t>
  </si>
  <si>
    <t>29747.67</t>
  </si>
  <si>
    <t>0.027649</t>
  </si>
  <si>
    <t>0.341</t>
  </si>
  <si>
    <t>0.027177</t>
  </si>
  <si>
    <t>0.4408</t>
  </si>
  <si>
    <t>0.4324333</t>
  </si>
  <si>
    <t>10731.0</t>
  </si>
  <si>
    <t>11149.33</t>
  </si>
  <si>
    <t>142496.7</t>
  </si>
  <si>
    <t>26988.33</t>
  </si>
  <si>
    <t>26058.33</t>
  </si>
  <si>
    <t>0.07014333</t>
  </si>
  <si>
    <t>0.4165333</t>
  </si>
  <si>
    <t>0.07617</t>
  </si>
  <si>
    <t>0.8082667</t>
  </si>
  <si>
    <t>0.7804333</t>
  </si>
  <si>
    <t>4436.667</t>
  </si>
  <si>
    <t>5335.333</t>
  </si>
  <si>
    <t>225956.7</t>
  </si>
  <si>
    <t>18323.0</t>
  </si>
  <si>
    <t>17574.33</t>
  </si>
  <si>
    <t>0.3706</t>
  </si>
  <si>
    <t>0.03005233</t>
  </si>
  <si>
    <t>0.02866333</t>
  </si>
  <si>
    <t>0.4167667</t>
  </si>
  <si>
    <t>0.3997333</t>
  </si>
  <si>
    <t>6930.667</t>
  </si>
  <si>
    <t>6691.333</t>
  </si>
  <si>
    <t>50326.67</t>
  </si>
  <si>
    <t>22985.0</t>
  </si>
  <si>
    <t>22705.0</t>
  </si>
  <si>
    <t>0.4016</t>
  </si>
  <si>
    <t>0.1834167</t>
  </si>
  <si>
    <t>0.4084333</t>
  </si>
  <si>
    <t>0.18426</t>
  </si>
  <si>
    <t>0.6187333</t>
  </si>
  <si>
    <t>0.6112</t>
  </si>
  <si>
    <t>6107.667</t>
  </si>
  <si>
    <t>6315.0</t>
  </si>
  <si>
    <t>125223.3</t>
  </si>
  <si>
    <t>16961.33</t>
  </si>
  <si>
    <t>17199.33</t>
  </si>
  <si>
    <t>0.31009</t>
  </si>
  <si>
    <t>0.042</t>
  </si>
  <si>
    <t>0.3109133</t>
  </si>
  <si>
    <t>0.04270333</t>
  </si>
  <si>
    <t>0.32524</t>
  </si>
  <si>
    <t>0.3298033</t>
  </si>
  <si>
    <t>6940.333</t>
  </si>
  <si>
    <t>6428.667</t>
  </si>
  <si>
    <t>352833.3</t>
  </si>
  <si>
    <t>20336.0</t>
  </si>
  <si>
    <t>19257.33</t>
  </si>
  <si>
    <t>0.3021833</t>
  </si>
  <si>
    <t>0.01741633</t>
  </si>
  <si>
    <t>0.3087967</t>
  </si>
  <si>
    <t>0.016854</t>
  </si>
  <si>
    <t>0.5076</t>
  </si>
  <si>
    <t>0.4806667</t>
  </si>
  <si>
    <t>6637.0</t>
  </si>
  <si>
    <t>7516.333</t>
  </si>
  <si>
    <t>213970.0</t>
  </si>
  <si>
    <t>23111.67</t>
  </si>
  <si>
    <t>22944.67</t>
  </si>
  <si>
    <t>0.30579</t>
  </si>
  <si>
    <t>0.033029</t>
  </si>
  <si>
    <t>0.3060533</t>
  </si>
  <si>
    <t>0.03281867</t>
  </si>
  <si>
    <t>0.3700667</t>
  </si>
  <si>
    <t>0.3674</t>
  </si>
  <si>
    <t>8776.333</t>
  </si>
  <si>
    <t>317690.0</t>
  </si>
  <si>
    <t>44426.67</t>
  </si>
  <si>
    <t>43933.33</t>
  </si>
  <si>
    <t>0.4295</t>
  </si>
  <si>
    <t>0.06006</t>
  </si>
  <si>
    <t>0.4316333</t>
  </si>
  <si>
    <t>0.05969333</t>
  </si>
  <si>
    <t>0.7000667</t>
  </si>
  <si>
    <t>0.6923333</t>
  </si>
  <si>
    <t>8147.333</t>
  </si>
  <si>
    <t>12628.67</t>
  </si>
  <si>
    <t>202786.7</t>
  </si>
  <si>
    <t>22502.67</t>
  </si>
  <si>
    <t>23734.0</t>
  </si>
  <si>
    <t>0.26451</t>
  </si>
  <si>
    <t>0.02935167</t>
  </si>
  <si>
    <t>0.2620867</t>
  </si>
  <si>
    <t>0.03067433</t>
  </si>
  <si>
    <t>0.3224567</t>
  </si>
  <si>
    <t>9053.333</t>
  </si>
  <si>
    <t>7982.667</t>
  </si>
  <si>
    <t>91546.67</t>
  </si>
  <si>
    <t>22819.0</t>
  </si>
  <si>
    <t>22331.67</t>
  </si>
  <si>
    <t>0.3692</t>
  </si>
  <si>
    <t>0.09202667</t>
  </si>
  <si>
    <t>0.09056667</t>
  </si>
  <si>
    <t>0.5135333</t>
  </si>
  <si>
    <t>0.5025667</t>
  </si>
  <si>
    <t>7147.333</t>
  </si>
  <si>
    <t>7593.0</t>
  </si>
  <si>
    <t>209546.7</t>
  </si>
  <si>
    <t>11999.67</t>
  </si>
  <si>
    <t>11554.67</t>
  </si>
  <si>
    <t>0.2603133</t>
  </si>
  <si>
    <t>0.014907</t>
  </si>
  <si>
    <t>0.2603433</t>
  </si>
  <si>
    <t>0.01435633</t>
  </si>
  <si>
    <t>0.3230533</t>
  </si>
  <si>
    <t>0.3110733</t>
  </si>
  <si>
    <t>5052.333</t>
  </si>
  <si>
    <t>4360.333</t>
  </si>
  <si>
    <t>135300.0</t>
  </si>
  <si>
    <t>28815.0</t>
  </si>
  <si>
    <t>28511.33</t>
  </si>
  <si>
    <t>0.0786</t>
  </si>
  <si>
    <t>0.3692667</t>
  </si>
  <si>
    <t>0.07781667</t>
  </si>
  <si>
    <t>0.4604</t>
  </si>
  <si>
    <t>0.4555333</t>
  </si>
  <si>
    <t>9627.667</t>
  </si>
  <si>
    <t>10058.0</t>
  </si>
  <si>
    <t>57833.33</t>
  </si>
  <si>
    <t>22651.67</t>
  </si>
  <si>
    <t>22471.33</t>
  </si>
  <si>
    <t>0.24944</t>
  </si>
  <si>
    <t>0.09769667</t>
  </si>
  <si>
    <t>0.2501267</t>
  </si>
  <si>
    <t>0.09718667</t>
  </si>
  <si>
    <t>0.3391333</t>
  </si>
  <si>
    <t>0.3364333</t>
  </si>
  <si>
    <t>9054.0</t>
  </si>
  <si>
    <t>183390.0</t>
  </si>
  <si>
    <t>15571.0</t>
  </si>
  <si>
    <t>15173.0</t>
  </si>
  <si>
    <t>0.3792667</t>
  </si>
  <si>
    <t>0.032203</t>
  </si>
  <si>
    <t>0.3848333</t>
  </si>
  <si>
    <t>0.03184067</t>
  </si>
  <si>
    <t>0.6357</t>
  </si>
  <si>
    <t>0.6194667</t>
  </si>
  <si>
    <t>3955.667</t>
  </si>
  <si>
    <t>4530.667</t>
  </si>
  <si>
    <t>246866.7</t>
  </si>
  <si>
    <t>8906.0</t>
  </si>
  <si>
    <t>9252.0</t>
  </si>
  <si>
    <t>0.3253167</t>
  </si>
  <si>
    <t>0.011736</t>
  </si>
  <si>
    <t>0.32628</t>
  </si>
  <si>
    <t>0.01222833</t>
  </si>
  <si>
    <t>0.3788333</t>
  </si>
  <si>
    <t>0.3935667</t>
  </si>
  <si>
    <t>3375.0</t>
  </si>
  <si>
    <t>3186.533</t>
  </si>
  <si>
    <t>173783.3</t>
  </si>
  <si>
    <t>32003.0</t>
  </si>
  <si>
    <t>31803.33</t>
  </si>
  <si>
    <t>0.3268967</t>
  </si>
  <si>
    <t>0.0602</t>
  </si>
  <si>
    <t>0.3283967</t>
  </si>
  <si>
    <t>0.06009667</t>
  </si>
  <si>
    <t>0.5531</t>
  </si>
  <si>
    <t>0.5496333</t>
  </si>
  <si>
    <t>8392.333</t>
  </si>
  <si>
    <t>10508.33</t>
  </si>
  <si>
    <t>98396.67</t>
  </si>
  <si>
    <t>28906.67</t>
  </si>
  <si>
    <t>30032.67</t>
  </si>
  <si>
    <t>0.3485333</t>
  </si>
  <si>
    <t>0.10239</t>
  </si>
  <si>
    <t>0.1072</t>
  </si>
  <si>
    <t>0.2850533</t>
  </si>
  <si>
    <t>11461.33</t>
  </si>
  <si>
    <t>223233.3</t>
  </si>
  <si>
    <t>16298.0</t>
  </si>
  <si>
    <t>16335.67</t>
  </si>
  <si>
    <t>0.3318367</t>
  </si>
  <si>
    <t>0.024227</t>
  </si>
  <si>
    <t>0.3316467</t>
  </si>
  <si>
    <t>0.02426867</t>
  </si>
  <si>
    <t>0.4792</t>
  </si>
  <si>
    <t>0.4803</t>
  </si>
  <si>
    <t>5665.0</t>
  </si>
  <si>
    <t>5591.333</t>
  </si>
  <si>
    <t>138453.3</t>
  </si>
  <si>
    <t>21437.33</t>
  </si>
  <si>
    <t>20954.0</t>
  </si>
  <si>
    <t>0.3050133</t>
  </si>
  <si>
    <t>0.04722667</t>
  </si>
  <si>
    <t>0.3045933</t>
  </si>
  <si>
    <t>0.0461</t>
  </si>
  <si>
    <t>0.32634</t>
  </si>
  <si>
    <t>0.31898</t>
  </si>
  <si>
    <t>9234.0</t>
  </si>
  <si>
    <t>8502.333</t>
  </si>
  <si>
    <t>241246.7</t>
  </si>
  <si>
    <t>27527.67</t>
  </si>
  <si>
    <t>27298.67</t>
  </si>
  <si>
    <t>0.31849</t>
  </si>
  <si>
    <t>0.03634333</t>
  </si>
  <si>
    <t>0.3205867</t>
  </si>
  <si>
    <t>0.03627667</t>
  </si>
  <si>
    <t>0.5427</t>
  </si>
  <si>
    <t>0.5382</t>
  </si>
  <si>
    <t>8484.333</t>
  </si>
  <si>
    <t>8799.333</t>
  </si>
  <si>
    <t>141093.3</t>
  </si>
  <si>
    <t>16775.0</t>
  </si>
  <si>
    <t>16487.33</t>
  </si>
  <si>
    <t>0.3524667</t>
  </si>
  <si>
    <t>0.04190667</t>
  </si>
  <si>
    <t>0.352</t>
  </si>
  <si>
    <t>0.04113333</t>
  </si>
  <si>
    <t>0.4456667</t>
  </si>
  <si>
    <t>0.4380333</t>
  </si>
  <si>
    <t>6137.333</t>
  </si>
  <si>
    <t>5760.667</t>
  </si>
  <si>
    <t>38473.33</t>
  </si>
  <si>
    <t>17559.33</t>
  </si>
  <si>
    <t>17407.67</t>
  </si>
  <si>
    <t>0.3663333</t>
  </si>
  <si>
    <t>0.1672033</t>
  </si>
  <si>
    <t>0.3716667</t>
  </si>
  <si>
    <t>0.16817</t>
  </si>
  <si>
    <t>0.6142</t>
  </si>
  <si>
    <t>0.6089</t>
  </si>
  <si>
    <t>4534.333</t>
  </si>
  <si>
    <t>5798.667</t>
  </si>
  <si>
    <t>295250.0</t>
  </si>
  <si>
    <t>15307.0</t>
  </si>
  <si>
    <t>0.22449</t>
  </si>
  <si>
    <t>0.01163833</t>
  </si>
  <si>
    <t>0.22661</t>
  </si>
  <si>
    <t>0.01102533</t>
  </si>
  <si>
    <t>0.3273967</t>
  </si>
  <si>
    <t>0.3072467</t>
  </si>
  <si>
    <t>6936.667</t>
  </si>
  <si>
    <t>6157.333</t>
  </si>
  <si>
    <t>81213.33</t>
  </si>
  <si>
    <t>19376.0</t>
  </si>
  <si>
    <t>20150.33</t>
  </si>
  <si>
    <t>0.3532</t>
  </si>
  <si>
    <t>0.08426667</t>
  </si>
  <si>
    <t>0.3488333</t>
  </si>
  <si>
    <t>0.08655333</t>
  </si>
  <si>
    <t>0.4643</t>
  </si>
  <si>
    <t>0.4828333</t>
  </si>
  <si>
    <t>6247.0</t>
  </si>
  <si>
    <t>6046.667</t>
  </si>
  <si>
    <t>163783.3</t>
  </si>
  <si>
    <t>23353.67</t>
  </si>
  <si>
    <t>23309.67</t>
  </si>
  <si>
    <t>0.2901567</t>
  </si>
  <si>
    <t>0.04137333</t>
  </si>
  <si>
    <t>0.2903333</t>
  </si>
  <si>
    <t>0.04132</t>
  </si>
  <si>
    <t>0.3970667</t>
  </si>
  <si>
    <t>0.3963333</t>
  </si>
  <si>
    <t>8968.333</t>
  </si>
  <si>
    <t>8651.667</t>
  </si>
  <si>
    <t>441433.3</t>
  </si>
  <si>
    <t>50720.0</t>
  </si>
  <si>
    <t>52450.0</t>
  </si>
  <si>
    <t>0.3872</t>
  </si>
  <si>
    <t>0.04448667</t>
  </si>
  <si>
    <t>0.3846667</t>
  </si>
  <si>
    <t>0.04570333</t>
  </si>
  <si>
    <t>0.5040333</t>
  </si>
  <si>
    <t>0.5212333</t>
  </si>
  <si>
    <t>9962.667</t>
  </si>
  <si>
    <t>16430.67</t>
  </si>
  <si>
    <t>51843.33</t>
  </si>
  <si>
    <t>13207.0</t>
  </si>
  <si>
    <t>12848.0</t>
  </si>
  <si>
    <t>0.29402</t>
  </si>
  <si>
    <t>0.07490333</t>
  </si>
  <si>
    <t>0.2979833</t>
  </si>
  <si>
    <t>0.07385</t>
  </si>
  <si>
    <t>0.4328667</t>
  </si>
  <si>
    <t>0.4211</t>
  </si>
  <si>
    <t>4758.333</t>
  </si>
  <si>
    <t>4485.0</t>
  </si>
  <si>
    <t>268580.0</t>
  </si>
  <si>
    <t>75670.0</t>
  </si>
  <si>
    <t>77443.33</t>
  </si>
  <si>
    <t>0.3937333</t>
  </si>
  <si>
    <t>0.11093</t>
  </si>
  <si>
    <t>0.3873</t>
  </si>
  <si>
    <t>0.1116733</t>
  </si>
  <si>
    <t>0.6245</t>
  </si>
  <si>
    <t>0.6391333</t>
  </si>
  <si>
    <t>11500.67</t>
  </si>
  <si>
    <t>23772.67</t>
  </si>
  <si>
    <t>318890.0</t>
  </si>
  <si>
    <t>21465.33</t>
  </si>
  <si>
    <t>20994.67</t>
  </si>
  <si>
    <t>0.2861767</t>
  </si>
  <si>
    <t>0.019263</t>
  </si>
  <si>
    <t>0.28645</t>
  </si>
  <si>
    <t>0.01885867</t>
  </si>
  <si>
    <t>0.3452333</t>
  </si>
  <si>
    <t>0.3376667</t>
  </si>
  <si>
    <t>8946.667</t>
  </si>
  <si>
    <t>8317.333</t>
  </si>
  <si>
    <t>99906.67</t>
  </si>
  <si>
    <t>9401.667</t>
  </si>
  <si>
    <t>9139.667</t>
  </si>
  <si>
    <t>0.03785</t>
  </si>
  <si>
    <t>0.4041333</t>
  </si>
  <si>
    <t>0.03697333</t>
  </si>
  <si>
    <t>0.6083333</t>
  </si>
  <si>
    <t>0.5913667</t>
  </si>
  <si>
    <t>2767.3</t>
  </si>
  <si>
    <t>2775.933</t>
  </si>
  <si>
    <t>375433.3</t>
  </si>
  <si>
    <t>14974.0</t>
  </si>
  <si>
    <t>15922.33</t>
  </si>
  <si>
    <t>0.2956</t>
  </si>
  <si>
    <t>0.01178967</t>
  </si>
  <si>
    <t>0.2964</t>
  </si>
  <si>
    <t>0.01257</t>
  </si>
  <si>
    <t>0.27434</t>
  </si>
  <si>
    <t>0.2917133</t>
  </si>
  <si>
    <t>6477.667</t>
  </si>
  <si>
    <t>5998.333</t>
  </si>
  <si>
    <t>129250.0</t>
  </si>
  <si>
    <t>20591.67</t>
  </si>
  <si>
    <t>19991.67</t>
  </si>
  <si>
    <t>0.3003867</t>
  </si>
  <si>
    <t>0.04785667</t>
  </si>
  <si>
    <t>0.3070667</t>
  </si>
  <si>
    <t>0.04749667</t>
  </si>
  <si>
    <t>0.5045</t>
  </si>
  <si>
    <t>0.4898</t>
  </si>
  <si>
    <t>6639.667</t>
  </si>
  <si>
    <t>48833.33</t>
  </si>
  <si>
    <t>17657.67</t>
  </si>
  <si>
    <t>16567.33</t>
  </si>
  <si>
    <t>0.1242733</t>
  </si>
  <si>
    <t>0.3420667</t>
  </si>
  <si>
    <t>0.1160467</t>
  </si>
  <si>
    <t>0.3983333</t>
  </si>
  <si>
    <t>0.3737333</t>
  </si>
  <si>
    <t>6664.667</t>
  </si>
  <si>
    <t>5816.0</t>
  </si>
  <si>
    <t>241183.3</t>
  </si>
  <si>
    <t>29125.33</t>
  </si>
  <si>
    <t>28902.67</t>
  </si>
  <si>
    <t>0.3452</t>
  </si>
  <si>
    <t>0.04168667</t>
  </si>
  <si>
    <t>0.3473333</t>
  </si>
  <si>
    <t>0.04162333</t>
  </si>
  <si>
    <t>0.6181667</t>
  </si>
  <si>
    <t>0.6134333</t>
  </si>
  <si>
    <t>9207.333</t>
  </si>
  <si>
    <t>122970.0</t>
  </si>
  <si>
    <t>13458.0</t>
  </si>
  <si>
    <t>13049.67</t>
  </si>
  <si>
    <t>0.3506667</t>
  </si>
  <si>
    <t>0.03838</t>
  </si>
  <si>
    <t>0.03735333</t>
  </si>
  <si>
    <t>0.4706</t>
  </si>
  <si>
    <t>0.4563</t>
  </si>
  <si>
    <t>4131.0</t>
  </si>
  <si>
    <t>348500.0</t>
  </si>
  <si>
    <t>66583.33</t>
  </si>
  <si>
    <t>66046.67</t>
  </si>
  <si>
    <t>0.3594</t>
  </si>
  <si>
    <t>0.06867</t>
  </si>
  <si>
    <t>0.3659333</t>
  </si>
  <si>
    <t>0.06935333</t>
  </si>
  <si>
    <t>0.7487333</t>
  </si>
  <si>
    <t>0.7427</t>
  </si>
  <si>
    <t>10036.67</t>
  </si>
  <si>
    <t>20843.0</t>
  </si>
  <si>
    <t>306573.3</t>
  </si>
  <si>
    <t>27552.67</t>
  </si>
  <si>
    <t>26874.67</t>
  </si>
  <si>
    <t>0.031845</t>
  </si>
  <si>
    <t>0.3532667</t>
  </si>
  <si>
    <t>0.030968</t>
  </si>
  <si>
    <t>0.3528</t>
  </si>
  <si>
    <t>0.3441333</t>
  </si>
  <si>
    <t>11496.67</t>
  </si>
  <si>
    <t>10797.67</t>
  </si>
  <si>
    <t>83770.0</t>
  </si>
  <si>
    <t>12785.0</t>
  </si>
  <si>
    <t>12887.33</t>
  </si>
  <si>
    <t>0.05558667</t>
  </si>
  <si>
    <t>0.05573667</t>
  </si>
  <si>
    <t>0.5907667</t>
  </si>
  <si>
    <t>3597.0</t>
  </si>
  <si>
    <t>4039.667</t>
  </si>
  <si>
    <t>193020.0</t>
  </si>
  <si>
    <t>13884.67</t>
  </si>
  <si>
    <t>13675.0</t>
  </si>
  <si>
    <t>0.2767333</t>
  </si>
  <si>
    <t>0.01990667</t>
  </si>
  <si>
    <t>0.27761</t>
  </si>
  <si>
    <t>0.01966833</t>
  </si>
  <si>
    <t>0.3733</t>
  </si>
  <si>
    <t>0.3676667</t>
  </si>
  <si>
    <t>5371.667</t>
  </si>
  <si>
    <t>5001.667</t>
  </si>
  <si>
    <t>51836.67</t>
  </si>
  <si>
    <t>30376.67</t>
  </si>
  <si>
    <t>30367.0</t>
  </si>
  <si>
    <t>0.3797667</t>
  </si>
  <si>
    <t>0.22255</t>
  </si>
  <si>
    <t>0.22251</t>
  </si>
  <si>
    <t>0.4848667</t>
  </si>
  <si>
    <t>0.4847</t>
  </si>
  <si>
    <t>8987.667</t>
  </si>
  <si>
    <t>10665.0</t>
  </si>
  <si>
    <t>136993.3</t>
  </si>
  <si>
    <t>28871.67</t>
  </si>
  <si>
    <t>28201.0</t>
  </si>
  <si>
    <t>0.28074</t>
  </si>
  <si>
    <t>0.05916667</t>
  </si>
  <si>
    <t>0.2802767</t>
  </si>
  <si>
    <t>0.05769667</t>
  </si>
  <si>
    <t>0.29896</t>
  </si>
  <si>
    <t>0.29202</t>
  </si>
  <si>
    <t>12619.33</t>
  </si>
  <si>
    <t>11294.33</t>
  </si>
  <si>
    <t>226620.0</t>
  </si>
  <si>
    <t>17537.67</t>
  </si>
  <si>
    <t>18487.33</t>
  </si>
  <si>
    <t>0.02977333</t>
  </si>
  <si>
    <t>0.03145033</t>
  </si>
  <si>
    <t>0.4592667</t>
  </si>
  <si>
    <t>0.4841667</t>
  </si>
  <si>
    <t>5679.0</t>
  </si>
  <si>
    <t>5427.667</t>
  </si>
  <si>
    <t>84000.0</t>
  </si>
  <si>
    <t>15771.67</t>
  </si>
  <si>
    <t>15636.33</t>
  </si>
  <si>
    <t>0.2466833</t>
  </si>
  <si>
    <t>0.04631667</t>
  </si>
  <si>
    <t>0.24711</t>
  </si>
  <si>
    <t>0.046</t>
  </si>
  <si>
    <t>0.32818</t>
  </si>
  <si>
    <t>0.3253667</t>
  </si>
  <si>
    <t>6488.333</t>
  </si>
  <si>
    <t>6017.667</t>
  </si>
  <si>
    <t>177443.3</t>
  </si>
  <si>
    <t>22220.67</t>
  </si>
  <si>
    <t>21606.0</t>
  </si>
  <si>
    <t>0.3719</t>
  </si>
  <si>
    <t>0.04657</t>
  </si>
  <si>
    <t>0.3760333</t>
  </si>
  <si>
    <t>0.04579</t>
  </si>
  <si>
    <t>0.579</t>
  </si>
  <si>
    <t>0.5629667</t>
  </si>
  <si>
    <t>6805.0</t>
  </si>
  <si>
    <t>6705.333</t>
  </si>
  <si>
    <t>284363.3</t>
  </si>
  <si>
    <t>20044.33</t>
  </si>
  <si>
    <t>19311.67</t>
  </si>
  <si>
    <t>0.3073</t>
  </si>
  <si>
    <t>0.021661</t>
  </si>
  <si>
    <t>0.3101067</t>
  </si>
  <si>
    <t>0.02106</t>
  </si>
  <si>
    <t>0.4349667</t>
  </si>
  <si>
    <t>0.4190667</t>
  </si>
  <si>
    <t>7275.333</t>
  </si>
  <si>
    <t>6726.0</t>
  </si>
  <si>
    <t>191550.0</t>
  </si>
  <si>
    <t>31284.0</t>
  </si>
  <si>
    <t>31030.0</t>
  </si>
  <si>
    <t>0.4087</t>
  </si>
  <si>
    <t>0.06675</t>
  </si>
  <si>
    <t>0.4099333</t>
  </si>
  <si>
    <t>0.06640667</t>
  </si>
  <si>
    <t>0.6431667</t>
  </si>
  <si>
    <t>0.6379333</t>
  </si>
  <si>
    <t>5683.0</t>
  </si>
  <si>
    <t>10218.33</t>
  </si>
  <si>
    <t>54386.67</t>
  </si>
  <si>
    <t>13111.67</t>
  </si>
  <si>
    <t>13035.0</t>
  </si>
  <si>
    <t>0.3681333</t>
  </si>
  <si>
    <t>0.08875333</t>
  </si>
  <si>
    <t>0.3679333</t>
  </si>
  <si>
    <t>0.08818</t>
  </si>
  <si>
    <t>0.3860667</t>
  </si>
  <si>
    <t>0.3838</t>
  </si>
  <si>
    <t>4848.667</t>
  </si>
  <si>
    <t>4776.333</t>
  </si>
  <si>
    <t>166000.0</t>
  </si>
  <si>
    <t>25168.0</t>
  </si>
  <si>
    <t>25614.0</t>
  </si>
  <si>
    <t>0.3994333</t>
  </si>
  <si>
    <t>0.06056</t>
  </si>
  <si>
    <t>0.3911333</t>
  </si>
  <si>
    <t>0.06035333</t>
  </si>
  <si>
    <t>0.6986667</t>
  </si>
  <si>
    <t>0.7110333</t>
  </si>
  <si>
    <t>5561.0</t>
  </si>
  <si>
    <t>6812.0</t>
  </si>
  <si>
    <t>274363.3</t>
  </si>
  <si>
    <t>22853.33</t>
  </si>
  <si>
    <t>22870.33</t>
  </si>
  <si>
    <t>0.31123</t>
  </si>
  <si>
    <t>0.02592433</t>
  </si>
  <si>
    <t>0.31126</t>
  </si>
  <si>
    <t>0.025946</t>
  </si>
  <si>
    <t>0.3377667</t>
  </si>
  <si>
    <t>0.3380333</t>
  </si>
  <si>
    <t>9676.667</t>
  </si>
  <si>
    <t>8657.333</t>
  </si>
  <si>
    <t>163043.3</t>
  </si>
  <si>
    <t>29297.33</t>
  </si>
  <si>
    <t>30565.33</t>
  </si>
  <si>
    <t>0.2967467</t>
  </si>
  <si>
    <t>0.05332333</t>
  </si>
  <si>
    <t>0.2915467</t>
  </si>
  <si>
    <t>0.05465667</t>
  </si>
  <si>
    <t>0.4262</t>
  </si>
  <si>
    <t>0.4446333</t>
  </si>
  <si>
    <t>8796.0</t>
  </si>
  <si>
    <t>10279.0</t>
  </si>
  <si>
    <t>215763.3</t>
  </si>
  <si>
    <t>15245.67</t>
  </si>
  <si>
    <t>15061.0</t>
  </si>
  <si>
    <t>0.30828</t>
  </si>
  <si>
    <t>0.021783</t>
  </si>
  <si>
    <t>0.3073133</t>
  </si>
  <si>
    <t>0.02145167</t>
  </si>
  <si>
    <t>0.30177</t>
  </si>
  <si>
    <t>0.2981167</t>
  </si>
  <si>
    <t>6593.667</t>
  </si>
  <si>
    <t>5786.667</t>
  </si>
  <si>
    <t>107856.7</t>
  </si>
  <si>
    <t>33703.33</t>
  </si>
  <si>
    <t>33249.67</t>
  </si>
  <si>
    <t>0.3034833</t>
  </si>
  <si>
    <t>0.09483667</t>
  </si>
  <si>
    <t>0.3048433</t>
  </si>
  <si>
    <t>0.09397667</t>
  </si>
  <si>
    <t>0.4227333</t>
  </si>
  <si>
    <t>0.4170333</t>
  </si>
  <si>
    <t>12164.33</t>
  </si>
  <si>
    <t>12566.67</t>
  </si>
  <si>
    <t>174693.3</t>
  </si>
  <si>
    <t>23667.33</t>
  </si>
  <si>
    <t>22774.67</t>
  </si>
  <si>
    <t>0.31136</t>
  </si>
  <si>
    <t>0.04218333</t>
  </si>
  <si>
    <t>0.3113633</t>
  </si>
  <si>
    <t>0.04059333</t>
  </si>
  <si>
    <t>0.3745333</t>
  </si>
  <si>
    <t>0.3604</t>
  </si>
  <si>
    <t>9667.333</t>
  </si>
  <si>
    <t>9036.0</t>
  </si>
  <si>
    <t>231133.3</t>
  </si>
  <si>
    <t>13344.33</t>
  </si>
  <si>
    <t>13163.0</t>
  </si>
  <si>
    <t>0.3501</t>
  </si>
  <si>
    <t>0.02021233</t>
  </si>
  <si>
    <t>0.020277</t>
  </si>
  <si>
    <t>0.6578333</t>
  </si>
  <si>
    <t>0.6489</t>
  </si>
  <si>
    <t>3728.0</t>
  </si>
  <si>
    <t>3979.667</t>
  </si>
  <si>
    <t>125260.0</t>
  </si>
  <si>
    <t>10535.0</t>
  </si>
  <si>
    <t>10686.67</t>
  </si>
  <si>
    <t>0.28573</t>
  </si>
  <si>
    <t>0.024031</t>
  </si>
  <si>
    <t>0.2854533</t>
  </si>
  <si>
    <t>0.02435333</t>
  </si>
  <si>
    <t>0.3547667</t>
  </si>
  <si>
    <t>4170.333</t>
  </si>
  <si>
    <t>3905.333</t>
  </si>
  <si>
    <t>330576.7</t>
  </si>
  <si>
    <t>32821.67</t>
  </si>
  <si>
    <t>31294.33</t>
  </si>
  <si>
    <t>0.03891333</t>
  </si>
  <si>
    <t>0.3941</t>
  </si>
  <si>
    <t>0.03730667</t>
  </si>
  <si>
    <t>0.5445333</t>
  </si>
  <si>
    <t>0.5192</t>
  </si>
  <si>
    <t>9665.0</t>
  </si>
  <si>
    <t>10669.67</t>
  </si>
  <si>
    <t>302180.0</t>
  </si>
  <si>
    <t>45896.67</t>
  </si>
  <si>
    <t>47766.67</t>
  </si>
  <si>
    <t>0.2657067</t>
  </si>
  <si>
    <t>0.04035667</t>
  </si>
  <si>
    <t>0.26285</t>
  </si>
  <si>
    <t>0.04155</t>
  </si>
  <si>
    <t>0.3476</t>
  </si>
  <si>
    <t>0.3617333</t>
  </si>
  <si>
    <t>15847.33</t>
  </si>
  <si>
    <t>16895.33</t>
  </si>
  <si>
    <t>70513.33</t>
  </si>
  <si>
    <t>27302.33</t>
  </si>
  <si>
    <t>26899.33</t>
  </si>
  <si>
    <t>0.4015333</t>
  </si>
  <si>
    <t>0.1554667</t>
  </si>
  <si>
    <t>0.4101667</t>
  </si>
  <si>
    <t>0.15647</t>
  </si>
  <si>
    <t>0.6796</t>
  </si>
  <si>
    <t>0.6695667</t>
  </si>
  <si>
    <t>5843.333</t>
  </si>
  <si>
    <t>429833.3</t>
  </si>
  <si>
    <t>22653.67</t>
  </si>
  <si>
    <t>23553.33</t>
  </si>
  <si>
    <t>0.3081167</t>
  </si>
  <si>
    <t>0.01623833</t>
  </si>
  <si>
    <t>0.3075533</t>
  </si>
  <si>
    <t>0.01685267</t>
  </si>
  <si>
    <t>0.3433</t>
  </si>
  <si>
    <t>0.3569333</t>
  </si>
  <si>
    <t>8699.0</t>
  </si>
  <si>
    <t>8673.333</t>
  </si>
  <si>
    <t>175620.0</t>
  </si>
  <si>
    <t>32256.0</t>
  </si>
  <si>
    <t>31468.33</t>
  </si>
  <si>
    <t>0.4238</t>
  </si>
  <si>
    <t>0.07783667</t>
  </si>
  <si>
    <t>0.4259333</t>
  </si>
  <si>
    <t>0.07632</t>
  </si>
  <si>
    <t>0.6242667</t>
  </si>
  <si>
    <t>0.6090333</t>
  </si>
  <si>
    <t>7881.0</t>
  </si>
  <si>
    <t>9418.333</t>
  </si>
  <si>
    <t>74470.0</t>
  </si>
  <si>
    <t>13924.67</t>
  </si>
  <si>
    <t>12813.67</t>
  </si>
  <si>
    <t>0.25857</t>
  </si>
  <si>
    <t>0.04834667</t>
  </si>
  <si>
    <t>0.25994</t>
  </si>
  <si>
    <t>0.04472667</t>
  </si>
  <si>
    <t>0.3192233</t>
  </si>
  <si>
    <t>0.2937533</t>
  </si>
  <si>
    <t>5821.0</t>
  </si>
  <si>
    <t>4726.667</t>
  </si>
  <si>
    <t>287950.0</t>
  </si>
  <si>
    <t>14645.67</t>
  </si>
  <si>
    <t>14373.0</t>
  </si>
  <si>
    <t>0.3647</t>
  </si>
  <si>
    <t>0.01855</t>
  </si>
  <si>
    <t>0.018235</t>
  </si>
  <si>
    <t>0.4798333</t>
  </si>
  <si>
    <t>0.4709</t>
  </si>
  <si>
    <t>4817.333</t>
  </si>
  <si>
    <t>5291.667</t>
  </si>
  <si>
    <t>110403.3</t>
  </si>
  <si>
    <t>10044.33</t>
  </si>
  <si>
    <t>9680.0</t>
  </si>
  <si>
    <t>0.2742733</t>
  </si>
  <si>
    <t>0.02495233</t>
  </si>
  <si>
    <t>0.27837</t>
  </si>
  <si>
    <t>0.024407</t>
  </si>
  <si>
    <t>0.4146</t>
  </si>
  <si>
    <t>0.3995667</t>
  </si>
  <si>
    <t>3425.333</t>
  </si>
  <si>
    <t>350766.7</t>
  </si>
  <si>
    <t>50680.0</t>
  </si>
  <si>
    <t>52343.33</t>
  </si>
  <si>
    <t>0.05393333</t>
  </si>
  <si>
    <t>0.3680333</t>
  </si>
  <si>
    <t>0.05491667</t>
  </si>
  <si>
    <t>0.572</t>
  </si>
  <si>
    <t>0.5908</t>
  </si>
  <si>
    <t>9937.333</t>
  </si>
  <si>
    <t>16544.67</t>
  </si>
  <si>
    <t>215803.3</t>
  </si>
  <si>
    <t>24628.0</t>
  </si>
  <si>
    <t>24422.67</t>
  </si>
  <si>
    <t>0.26972</t>
  </si>
  <si>
    <t>0.03078067</t>
  </si>
  <si>
    <t>0.26979</t>
  </si>
  <si>
    <t>0.03053233</t>
  </si>
  <si>
    <t>0.31992</t>
  </si>
  <si>
    <t>0.3172567</t>
  </si>
  <si>
    <t>10328.67</t>
  </si>
  <si>
    <t>9452.333</t>
  </si>
  <si>
    <t>34433.33</t>
  </si>
  <si>
    <t>11653.0</t>
  </si>
  <si>
    <t>11407.33</t>
  </si>
  <si>
    <t>0.3843667</t>
  </si>
  <si>
    <t>0.1300833</t>
  </si>
  <si>
    <t>0.3856</t>
  </si>
  <si>
    <t>0.1277467</t>
  </si>
  <si>
    <t>0.5126</t>
  </si>
  <si>
    <t>0.5018</t>
  </si>
  <si>
    <t>3826.0</t>
  </si>
  <si>
    <t>3715.667</t>
  </si>
  <si>
    <t>365400.0</t>
  </si>
  <si>
    <t>21527.67</t>
  </si>
  <si>
    <t>20923.67</t>
  </si>
  <si>
    <t>0.2638567</t>
  </si>
  <si>
    <t>0.01554567</t>
  </si>
  <si>
    <t>0.265</t>
  </si>
  <si>
    <t>0.015175</t>
  </si>
  <si>
    <t>0.3473667</t>
  </si>
  <si>
    <t>8792.333</t>
  </si>
  <si>
    <t>8118.333</t>
  </si>
  <si>
    <t>136440.0</t>
  </si>
  <si>
    <t>27989.33</t>
  </si>
  <si>
    <t>29065.33</t>
  </si>
  <si>
    <t>0.3932333</t>
  </si>
  <si>
    <t>0.08066333</t>
  </si>
  <si>
    <t>0.3877</t>
  </si>
  <si>
    <t>0.08259</t>
  </si>
  <si>
    <t>0.5523333</t>
  </si>
  <si>
    <t>0.5735667</t>
  </si>
  <si>
    <t>7661.0</t>
  </si>
  <si>
    <t>7949.333</t>
  </si>
  <si>
    <t>84050.0</t>
  </si>
  <si>
    <t>21688.33</t>
  </si>
  <si>
    <t>0.3267967</t>
  </si>
  <si>
    <t>0.08432667</t>
  </si>
  <si>
    <t>0.32776</t>
  </si>
  <si>
    <t>0.08359667</t>
  </si>
  <si>
    <t>0.4342667</t>
  </si>
  <si>
    <t>0.4292333</t>
  </si>
  <si>
    <t>7555.667</t>
  </si>
  <si>
    <t>7493.333</t>
  </si>
  <si>
    <t>319760.0</t>
  </si>
  <si>
    <t>83520.0</t>
  </si>
  <si>
    <t>84870.0</t>
  </si>
  <si>
    <t>0.4275</t>
  </si>
  <si>
    <t>0.1116633</t>
  </si>
  <si>
    <t>0.4250667</t>
  </si>
  <si>
    <t>0.11282</t>
  </si>
  <si>
    <t>0.6177333</t>
  </si>
  <si>
    <t>0.6277333</t>
  </si>
  <si>
    <t>7332.667</t>
  </si>
  <si>
    <t>25157.33</t>
  </si>
  <si>
    <t>76050.0</t>
  </si>
  <si>
    <t>15643.67</t>
  </si>
  <si>
    <t>15311.33</t>
  </si>
  <si>
    <t>0.30557</t>
  </si>
  <si>
    <t>0.06285667</t>
  </si>
  <si>
    <t>0.3048</t>
  </si>
  <si>
    <t>0.06136667</t>
  </si>
  <si>
    <t>0.3052033</t>
  </si>
  <si>
    <t>0.2987233</t>
  </si>
  <si>
    <t>6885.333</t>
  </si>
  <si>
    <t>6265.0</t>
  </si>
  <si>
    <t>195413.3</t>
  </si>
  <si>
    <t>22074.33</t>
  </si>
  <si>
    <t>21877.33</t>
  </si>
  <si>
    <t>0.3106733</t>
  </si>
  <si>
    <t>0.03509333</t>
  </si>
  <si>
    <t>0.3123233</t>
  </si>
  <si>
    <t>0.03496667</t>
  </si>
  <si>
    <t>0.4982</t>
  </si>
  <si>
    <t>0.4937667</t>
  </si>
  <si>
    <t>7288.667</t>
  </si>
  <si>
    <t>7275.667</t>
  </si>
  <si>
    <t>216963.3</t>
  </si>
  <si>
    <t>20116.0</t>
  </si>
  <si>
    <t>19745.33</t>
  </si>
  <si>
    <t>0.03199367</t>
  </si>
  <si>
    <t>0.344</t>
  </si>
  <si>
    <t>0.031305</t>
  </si>
  <si>
    <t>0.4056333</t>
  </si>
  <si>
    <t>7655.0</t>
  </si>
  <si>
    <t>7058.667</t>
  </si>
  <si>
    <t>135160.0</t>
  </si>
  <si>
    <t>24310.67</t>
  </si>
  <si>
    <t>23753.67</t>
  </si>
  <si>
    <t>0.06522</t>
  </si>
  <si>
    <t>0.06488333</t>
  </si>
  <si>
    <t>0.6181333</t>
  </si>
  <si>
    <t>0.6039667</t>
  </si>
  <si>
    <t>6454.667</t>
  </si>
  <si>
    <t>7837.667</t>
  </si>
  <si>
    <t>207353.3</t>
  </si>
  <si>
    <t>13475.67</t>
  </si>
  <si>
    <t>13944.33</t>
  </si>
  <si>
    <t>0.3315967</t>
  </si>
  <si>
    <t>0.02155</t>
  </si>
  <si>
    <t>0.32973</t>
  </si>
  <si>
    <t>0.022174</t>
  </si>
  <si>
    <t>0.4415333</t>
  </si>
  <si>
    <t>0.4568667</t>
  </si>
  <si>
    <t>4680.333</t>
  </si>
  <si>
    <t>4578.0</t>
  </si>
  <si>
    <t>117636.7</t>
  </si>
  <si>
    <t>46843.33</t>
  </si>
  <si>
    <t>46683.33</t>
  </si>
  <si>
    <t>0.3326733</t>
  </si>
  <si>
    <t>0.1324733</t>
  </si>
  <si>
    <t>0.3353667</t>
  </si>
  <si>
    <t>0.13309</t>
  </si>
  <si>
    <t>0.6353</t>
  </si>
  <si>
    <t>0.6331333</t>
  </si>
  <si>
    <t>9633.0</t>
  </si>
  <si>
    <t>14749.0</t>
  </si>
  <si>
    <t>216530.0</t>
  </si>
  <si>
    <t>25565.0</t>
  </si>
  <si>
    <t>28588.67</t>
  </si>
  <si>
    <t>0.3300167</t>
  </si>
  <si>
    <t>0.03896333</t>
  </si>
  <si>
    <t>0.3334667</t>
  </si>
  <si>
    <t>0.04403</t>
  </si>
  <si>
    <t>0.2770467</t>
  </si>
  <si>
    <t>0.3098167</t>
  </si>
  <si>
    <t>10288.67</t>
  </si>
  <si>
    <t>9555.333</t>
  </si>
  <si>
    <t>322943.3</t>
  </si>
  <si>
    <t>13787.33</t>
  </si>
  <si>
    <t>13827.67</t>
  </si>
  <si>
    <t>0.3346667</t>
  </si>
  <si>
    <t>0.014288</t>
  </si>
  <si>
    <t>0.3341</t>
  </si>
  <si>
    <t>0.014305</t>
  </si>
  <si>
    <t>0.5679</t>
  </si>
  <si>
    <t>0.5695667</t>
  </si>
  <si>
    <t>4147.667</t>
  </si>
  <si>
    <t>4441.667</t>
  </si>
  <si>
    <t>161700.0</t>
  </si>
  <si>
    <t>9125.333</t>
  </si>
  <si>
    <t>8198.667</t>
  </si>
  <si>
    <t>0.2904433</t>
  </si>
  <si>
    <t>0.01639067</t>
  </si>
  <si>
    <t>0.28949</t>
  </si>
  <si>
    <t>0.014678</t>
  </si>
  <si>
    <t>0.3563</t>
  </si>
  <si>
    <t>0.3201233</t>
  </si>
  <si>
    <t>3777.333</t>
  </si>
  <si>
    <t>3001.4</t>
  </si>
  <si>
    <t>167123.3</t>
  </si>
  <si>
    <t>33693.33</t>
  </si>
  <si>
    <t>34726.67</t>
  </si>
  <si>
    <t>0.2808733</t>
  </si>
  <si>
    <t>0.05663</t>
  </si>
  <si>
    <t>0.27893</t>
  </si>
  <si>
    <t>0.05796</t>
  </si>
  <si>
    <t>0.3622667</t>
  </si>
  <si>
    <t>12451.0</t>
  </si>
  <si>
    <t>12670.33</t>
  </si>
  <si>
    <t>269133.3</t>
  </si>
  <si>
    <t>26720.67</t>
  </si>
  <si>
    <t>26053.33</t>
  </si>
  <si>
    <t>0.4089667</t>
  </si>
  <si>
    <t>0.04060667</t>
  </si>
  <si>
    <t>0.4153667</t>
  </si>
  <si>
    <t>0.04021</t>
  </si>
  <si>
    <t>0.7014333</t>
  </si>
  <si>
    <t>0.6839</t>
  </si>
  <si>
    <t>5169.0</t>
  </si>
  <si>
    <t>7171.0</t>
  </si>
  <si>
    <t>124013.3</t>
  </si>
  <si>
    <t>26465.67</t>
  </si>
  <si>
    <t>27485.67</t>
  </si>
  <si>
    <t>0.2842067</t>
  </si>
  <si>
    <t>0.06065</t>
  </si>
  <si>
    <t>0.28335</t>
  </si>
  <si>
    <t>0.0628</t>
  </si>
  <si>
    <t>0.3062667</t>
  </si>
  <si>
    <t>0.31807</t>
  </si>
  <si>
    <t>10224.33</t>
  </si>
  <si>
    <t>10104.0</t>
  </si>
  <si>
    <t>233983.3</t>
  </si>
  <si>
    <t>32376.0</t>
  </si>
  <si>
    <t>32245.0</t>
  </si>
  <si>
    <t>0.4052333</t>
  </si>
  <si>
    <t>0.05607333</t>
  </si>
  <si>
    <t>0.4057667</t>
  </si>
  <si>
    <t>0.05592</t>
  </si>
  <si>
    <t>0.6110333</t>
  </si>
  <si>
    <t>0.6085667</t>
  </si>
  <si>
    <t>8768.333</t>
  </si>
  <si>
    <t>10522.67</t>
  </si>
  <si>
    <t>280586.7</t>
  </si>
  <si>
    <t>17505.33</t>
  </si>
  <si>
    <t>17782.33</t>
  </si>
  <si>
    <t>0.23831</t>
  </si>
  <si>
    <t>0.01486767</t>
  </si>
  <si>
    <t>0.2379033</t>
  </si>
  <si>
    <t>0.01507733</t>
  </si>
  <si>
    <t>0.3027433</t>
  </si>
  <si>
    <t>0.3075267</t>
  </si>
  <si>
    <t>7432.333</t>
  </si>
  <si>
    <t>6752.0</t>
  </si>
  <si>
    <t>200666.7</t>
  </si>
  <si>
    <t>19098.0</t>
  </si>
  <si>
    <t>18110.0</t>
  </si>
  <si>
    <t>0.3405333</t>
  </si>
  <si>
    <t>0.03240833</t>
  </si>
  <si>
    <t>0.3427333</t>
  </si>
  <si>
    <t>0.03093133</t>
  </si>
  <si>
    <t>0.4665333</t>
  </si>
  <si>
    <t>0.4424</t>
  </si>
  <si>
    <t>6745.667</t>
  </si>
  <si>
    <t>7152.333</t>
  </si>
  <si>
    <t>286456.7</t>
  </si>
  <si>
    <t>14770.67</t>
  </si>
  <si>
    <t>14608.67</t>
  </si>
  <si>
    <t>0.3590333</t>
  </si>
  <si>
    <t>0.01851267</t>
  </si>
  <si>
    <t>0.3590667</t>
  </si>
  <si>
    <t>0.018311</t>
  </si>
  <si>
    <t>0.4373667</t>
  </si>
  <si>
    <t>0.4326</t>
  </si>
  <si>
    <t>5139.0</t>
  </si>
  <si>
    <t>5232.667</t>
  </si>
  <si>
    <t>83750.0</t>
  </si>
  <si>
    <t>24265.0</t>
  </si>
  <si>
    <t>24120.33</t>
  </si>
  <si>
    <t>0.4047667</t>
  </si>
  <si>
    <t>0.11727</t>
  </si>
  <si>
    <t>0.4121333</t>
  </si>
  <si>
    <t>0.1186967</t>
  </si>
  <si>
    <t>0.7613333</t>
  </si>
  <si>
    <t>0.7568</t>
  </si>
  <si>
    <t>5186.0</t>
  </si>
  <si>
    <t>6727.0</t>
  </si>
  <si>
    <t>34410.0</t>
  </si>
  <si>
    <t>18126.33</t>
  </si>
  <si>
    <t>17796.0</t>
  </si>
  <si>
    <t>0.30418</t>
  </si>
  <si>
    <t>0.1602367</t>
  </si>
  <si>
    <t>0.30401</t>
  </si>
  <si>
    <t>0.15723</t>
  </si>
  <si>
    <t>0.3326167</t>
  </si>
  <si>
    <t>0.32656</t>
  </si>
  <si>
    <t>7192.333</t>
  </si>
  <si>
    <t>6708.0</t>
  </si>
  <si>
    <t>234686.7</t>
  </si>
  <si>
    <t>30357.0</t>
  </si>
  <si>
    <t>30049.0</t>
  </si>
  <si>
    <t>0.28849</t>
  </si>
  <si>
    <t>0.03731667</t>
  </si>
  <si>
    <t>0.2904467</t>
  </si>
  <si>
    <t>0.03719</t>
  </si>
  <si>
    <t>0.5148667</t>
  </si>
  <si>
    <t>0.5096667</t>
  </si>
  <si>
    <t>8598.667</t>
  </si>
  <si>
    <t>10632.33</t>
  </si>
  <si>
    <t>149910.0</t>
  </si>
  <si>
    <t>13731.33</t>
  </si>
  <si>
    <t>13526.0</t>
  </si>
  <si>
    <t>0.3347333</t>
  </si>
  <si>
    <t>0.03065933</t>
  </si>
  <si>
    <t>0.3336</t>
  </si>
  <si>
    <t>0.03009933</t>
  </si>
  <si>
    <t>0.31262</t>
  </si>
  <si>
    <t>0.30795</t>
  </si>
  <si>
    <t>5803.333</t>
  </si>
  <si>
    <t>5173.333</t>
  </si>
  <si>
    <t>404600.0</t>
  </si>
  <si>
    <t>43883.33</t>
  </si>
  <si>
    <t>43540.0</t>
  </si>
  <si>
    <t>0.3189467</t>
  </si>
  <si>
    <t>0.03459333</t>
  </si>
  <si>
    <t>0.31949</t>
  </si>
  <si>
    <t>0.03438</t>
  </si>
  <si>
    <t>0.4255333</t>
  </si>
  <si>
    <t>0.4222</t>
  </si>
  <si>
    <t>13691.67</t>
  </si>
  <si>
    <t>16101.0</t>
  </si>
  <si>
    <t>264633.3</t>
  </si>
  <si>
    <t>23923.33</t>
  </si>
  <si>
    <t>23289.67</t>
  </si>
  <si>
    <t>0.3320833</t>
  </si>
  <si>
    <t>0.03002067</t>
  </si>
  <si>
    <t>0.33203</t>
  </si>
  <si>
    <t>0.02922067</t>
  </si>
  <si>
    <t>0.3861667</t>
  </si>
  <si>
    <t>9270.333</t>
  </si>
  <si>
    <t>8857.333</t>
  </si>
  <si>
    <t>58750.0</t>
  </si>
  <si>
    <t>10811.0</t>
  </si>
  <si>
    <t>11018.67</t>
  </si>
  <si>
    <t>0.06847</t>
  </si>
  <si>
    <t>0.06796333</t>
  </si>
  <si>
    <t>0.6552</t>
  </si>
  <si>
    <t>0.6678</t>
  </si>
  <si>
    <t>2639.8</t>
  </si>
  <si>
    <t>3059.3</t>
  </si>
  <si>
    <t>182300.0</t>
  </si>
  <si>
    <t>11029.67</t>
  </si>
  <si>
    <t>10783.0</t>
  </si>
  <si>
    <t>0.3237933</t>
  </si>
  <si>
    <t>0.01959033</t>
  </si>
  <si>
    <t>0.3230367</t>
  </si>
  <si>
    <t>0.01910767</t>
  </si>
  <si>
    <t>0.3361333</t>
  </si>
  <si>
    <t>0.32863</t>
  </si>
  <si>
    <t>4666.667</t>
  </si>
  <si>
    <t>4296.667</t>
  </si>
  <si>
    <t>250613.3</t>
  </si>
  <si>
    <t>19266.33</t>
  </si>
  <si>
    <t>17746.33</t>
  </si>
  <si>
    <t>0.3339667</t>
  </si>
  <si>
    <t>0.025673</t>
  </si>
  <si>
    <t>0.3538333</t>
  </si>
  <si>
    <t>0.02505467</t>
  </si>
  <si>
    <t>0.5866667</t>
  </si>
  <si>
    <t>0.5403667</t>
  </si>
  <si>
    <t>5878.0</t>
  </si>
  <si>
    <t>5215.0</t>
  </si>
  <si>
    <t>231030.0</t>
  </si>
  <si>
    <t>23128.67</t>
  </si>
  <si>
    <t>22365.33</t>
  </si>
  <si>
    <t>0.3731667</t>
  </si>
  <si>
    <t>0.03736</t>
  </si>
  <si>
    <t>0.3717667</t>
  </si>
  <si>
    <t>0.03599</t>
  </si>
  <si>
    <t>0.4300333</t>
  </si>
  <si>
    <t>0.4158333</t>
  </si>
  <si>
    <t>8233.0</t>
  </si>
  <si>
    <t>114123.3</t>
  </si>
  <si>
    <t>38966.67</t>
  </si>
  <si>
    <t>39803.33</t>
  </si>
  <si>
    <t>0.3675</t>
  </si>
  <si>
    <t>0.1254767</t>
  </si>
  <si>
    <t>0.3614</t>
  </si>
  <si>
    <t>0.1260533</t>
  </si>
  <si>
    <t>0.5715333</t>
  </si>
  <si>
    <t>0.5838333</t>
  </si>
  <si>
    <t>7165.667</t>
  </si>
  <si>
    <t>12138.0</t>
  </si>
  <si>
    <t>243053.3</t>
  </si>
  <si>
    <t>13970.67</t>
  </si>
  <si>
    <t>14168.33</t>
  </si>
  <si>
    <t>0.31988</t>
  </si>
  <si>
    <t>0.01838633</t>
  </si>
  <si>
    <t>0.01864667</t>
  </si>
  <si>
    <t>0.3909</t>
  </si>
  <si>
    <t>0.3964333</t>
  </si>
  <si>
    <t>5278.667</t>
  </si>
  <si>
    <t>5042.667</t>
  </si>
  <si>
    <t>146716.7</t>
  </si>
  <si>
    <t>39086.67</t>
  </si>
  <si>
    <t>38650.0</t>
  </si>
  <si>
    <t>0.3185267</t>
  </si>
  <si>
    <t>0.08485667</t>
  </si>
  <si>
    <t>0.3221867</t>
  </si>
  <si>
    <t>0.08487</t>
  </si>
  <si>
    <t>0.5664667</t>
  </si>
  <si>
    <t>0.5601333</t>
  </si>
  <si>
    <t>10701.33</t>
  </si>
  <si>
    <t>12964.0</t>
  </si>
  <si>
    <t>52626.67</t>
  </si>
  <si>
    <t>17592.33</t>
  </si>
  <si>
    <t>17089.0</t>
  </si>
  <si>
    <t>0.3235067</t>
  </si>
  <si>
    <t>0.1081433</t>
  </si>
  <si>
    <t>0.32104</t>
  </si>
  <si>
    <t>0.10425</t>
  </si>
  <si>
    <t>0.3086167</t>
  </si>
  <si>
    <t>0.2997867</t>
  </si>
  <si>
    <t>7432.0</t>
  </si>
  <si>
    <t>6848.0</t>
  </si>
  <si>
    <t>142633.3</t>
  </si>
  <si>
    <t>10116.0</t>
  </si>
  <si>
    <t>9810.0</t>
  </si>
  <si>
    <t>0.3374</t>
  </si>
  <si>
    <t>0.02392867</t>
  </si>
  <si>
    <t>0.3419</t>
  </si>
  <si>
    <t>0.023516</t>
  </si>
  <si>
    <t>0.5083667</t>
  </si>
  <si>
    <t>0.493</t>
  </si>
  <si>
    <t>3238.433</t>
  </si>
  <si>
    <t>2991.033</t>
  </si>
  <si>
    <t>90383.33</t>
  </si>
  <si>
    <t>12083.67</t>
  </si>
  <si>
    <t>12687.33</t>
  </si>
  <si>
    <t>0.2971133</t>
  </si>
  <si>
    <t>0.03972333</t>
  </si>
  <si>
    <t>0.2888767</t>
  </si>
  <si>
    <t>0.04055</t>
  </si>
  <si>
    <t>0.4305333</t>
  </si>
  <si>
    <t>0.4520333</t>
  </si>
  <si>
    <t>4120.333</t>
  </si>
  <si>
    <t>3865.0</t>
  </si>
  <si>
    <t>306330.0</t>
  </si>
  <si>
    <t>69056.67</t>
  </si>
  <si>
    <t>68040.0</t>
  </si>
  <si>
    <t>0.3869</t>
  </si>
  <si>
    <t>0.08721667</t>
  </si>
  <si>
    <t>0.08756333</t>
  </si>
  <si>
    <t>0.7267</t>
  </si>
  <si>
    <t>0.7160333</t>
  </si>
  <si>
    <t>9817.333</t>
  </si>
  <si>
    <t>21792.67</t>
  </si>
  <si>
    <t>451566.7</t>
  </si>
  <si>
    <t>40740.0</t>
  </si>
  <si>
    <t>40453.33</t>
  </si>
  <si>
    <t>0.27171</t>
  </si>
  <si>
    <t>0.02451267</t>
  </si>
  <si>
    <t>0.2718667</t>
  </si>
  <si>
    <t>0.024356</t>
  </si>
  <si>
    <t>0.3172233</t>
  </si>
  <si>
    <t>0.31501</t>
  </si>
  <si>
    <t>16570.0</t>
  </si>
  <si>
    <t>16017.0</t>
  </si>
  <si>
    <t>185456.7</t>
  </si>
  <si>
    <t>23365.67</t>
  </si>
  <si>
    <t>23062.33</t>
  </si>
  <si>
    <t>0.04924333</t>
  </si>
  <si>
    <t>0.392</t>
  </si>
  <si>
    <t>0.04874667</t>
  </si>
  <si>
    <t>0.5634667</t>
  </si>
  <si>
    <t>0.5561667</t>
  </si>
  <si>
    <t>6403.333</t>
  </si>
  <si>
    <t>7364.333</t>
  </si>
  <si>
    <t>277883.3</t>
  </si>
  <si>
    <t>20446.33</t>
  </si>
  <si>
    <t>20170.67</t>
  </si>
  <si>
    <t>0.24585</t>
  </si>
  <si>
    <t>0.01808933</t>
  </si>
  <si>
    <t>0.24613</t>
  </si>
  <si>
    <t>0.01786567</t>
  </si>
  <si>
    <t>0.30901</t>
  </si>
  <si>
    <t>8954.333</t>
  </si>
  <si>
    <t>8115.0</t>
  </si>
  <si>
    <t>66103.33</t>
  </si>
  <si>
    <t>22533.67</t>
  </si>
  <si>
    <t>22056.67</t>
  </si>
  <si>
    <t>0.3650667</t>
  </si>
  <si>
    <t>0.1244433</t>
  </si>
  <si>
    <t>0.367</t>
  </si>
  <si>
    <t>0.1224533</t>
  </si>
  <si>
    <t>0.4870667</t>
  </si>
  <si>
    <t>0.4767333</t>
  </si>
  <si>
    <t>7465.0</t>
  </si>
  <si>
    <t>7396.0</t>
  </si>
  <si>
    <t>112250.0</t>
  </si>
  <si>
    <t>15432.0</t>
  </si>
  <si>
    <t>14943.67</t>
  </si>
  <si>
    <t>0.3122133</t>
  </si>
  <si>
    <t>0.04292333</t>
  </si>
  <si>
    <t>0.3140767</t>
  </si>
  <si>
    <t>0.4263667</t>
  </si>
  <si>
    <t>0.4128667</t>
  </si>
  <si>
    <t>5717.333</t>
  </si>
  <si>
    <t>5199.0</t>
  </si>
  <si>
    <t>324016.7</t>
  </si>
  <si>
    <t>20472.0</t>
  </si>
  <si>
    <t>20159.67</t>
  </si>
  <si>
    <t>0.4163</t>
  </si>
  <si>
    <t>0.026302</t>
  </si>
  <si>
    <t>0.4179667</t>
  </si>
  <si>
    <t>0.02600433</t>
  </si>
  <si>
    <t>0.6560667</t>
  </si>
  <si>
    <t>0.6460667</t>
  </si>
  <si>
    <t>4362.0</t>
  </si>
  <si>
    <t>6362.667</t>
  </si>
  <si>
    <t>326996.7</t>
  </si>
  <si>
    <t>18228.33</t>
  </si>
  <si>
    <t>19327.33</t>
  </si>
  <si>
    <t>0.3518667</t>
  </si>
  <si>
    <t>0.01961533</t>
  </si>
  <si>
    <t>0.02085933</t>
  </si>
  <si>
    <t>0.32852</t>
  </si>
  <si>
    <t>0.3483333</t>
  </si>
  <si>
    <t>6957.0</t>
  </si>
  <si>
    <t>6969.333</t>
  </si>
  <si>
    <t>11407.67</t>
  </si>
  <si>
    <t>4173.0</t>
  </si>
  <si>
    <t>9351.0</t>
  </si>
  <si>
    <t>7277.333</t>
  </si>
  <si>
    <t>5989.0</t>
  </si>
  <si>
    <t>5059.333</t>
  </si>
  <si>
    <t>5555.667</t>
  </si>
  <si>
    <t>5518.667</t>
  </si>
  <si>
    <t>9277.0</t>
  </si>
  <si>
    <t>7647.0</t>
  </si>
  <si>
    <t>6143.667</t>
  </si>
  <si>
    <t>13169.33</t>
  </si>
  <si>
    <t>8427.667</t>
  </si>
  <si>
    <t>3435.333</t>
  </si>
  <si>
    <t>3688.333</t>
  </si>
  <si>
    <t>8895.667</t>
  </si>
  <si>
    <t>8697.667</t>
  </si>
  <si>
    <t>4031.333</t>
  </si>
  <si>
    <t>8410.333</t>
  </si>
  <si>
    <t>8120.333</t>
  </si>
  <si>
    <t>8279.0</t>
  </si>
  <si>
    <t>7316.667</t>
  </si>
  <si>
    <t>7394.667</t>
  </si>
  <si>
    <t>5602.0</t>
  </si>
  <si>
    <t>6911.0</t>
  </si>
  <si>
    <t>6739.667</t>
  </si>
  <si>
    <t>4829.333</t>
  </si>
  <si>
    <t>10595.33</t>
  </si>
  <si>
    <t>13752.67</t>
  </si>
  <si>
    <t>3844.667</t>
  </si>
  <si>
    <t>4563.333</t>
  </si>
  <si>
    <t>5718.0</t>
  </si>
  <si>
    <t>9308.0</t>
  </si>
  <si>
    <t>8971.667</t>
  </si>
  <si>
    <t>5869.333</t>
  </si>
  <si>
    <t>13338.67</t>
  </si>
  <si>
    <t>9339.333</t>
  </si>
  <si>
    <t>3275.533</t>
  </si>
  <si>
    <t>4127.333</t>
  </si>
  <si>
    <t>9318.333</t>
  </si>
  <si>
    <t>11684.33</t>
  </si>
  <si>
    <t>5837.667</t>
  </si>
  <si>
    <t>7977.0</t>
  </si>
  <si>
    <t>7301.667</t>
  </si>
  <si>
    <t>5467.667</t>
  </si>
  <si>
    <t>3815.333</t>
  </si>
  <si>
    <t>7326.667</t>
  </si>
  <si>
    <t>7273.333</t>
  </si>
  <si>
    <t>7562.0</t>
  </si>
  <si>
    <t>5685.667</t>
  </si>
  <si>
    <t>5010.667</t>
  </si>
  <si>
    <t>10208.67</t>
  </si>
  <si>
    <t>11130.33</t>
  </si>
  <si>
    <t>4461.0</t>
  </si>
  <si>
    <t>4162.667</t>
  </si>
  <si>
    <t>11573.0</t>
  </si>
  <si>
    <t>11887.33</t>
  </si>
  <si>
    <t>4868.333</t>
  </si>
  <si>
    <t>6094.0</t>
  </si>
  <si>
    <t>5439.667</t>
  </si>
  <si>
    <t>5690.667</t>
  </si>
  <si>
    <t>4863.0</t>
  </si>
  <si>
    <t>3476.333</t>
  </si>
  <si>
    <t>8399.667</t>
  </si>
  <si>
    <t>14401.33</t>
  </si>
  <si>
    <t>5159.0</t>
  </si>
  <si>
    <t>9761.0</t>
  </si>
  <si>
    <t>8160.0</t>
  </si>
  <si>
    <t>5511.0</t>
  </si>
  <si>
    <t>5010.333</t>
  </si>
  <si>
    <t>5826.667</t>
  </si>
  <si>
    <t>6553.0</t>
  </si>
  <si>
    <t>9602.333</t>
  </si>
  <si>
    <t>5137.0</t>
  </si>
  <si>
    <t>8104.333</t>
  </si>
  <si>
    <t>7978.667</t>
  </si>
  <si>
    <t>2942.967</t>
  </si>
  <si>
    <t>4805.667</t>
  </si>
  <si>
    <t>10528.0</t>
  </si>
  <si>
    <t>11556.67</t>
  </si>
  <si>
    <t>4843.0</t>
  </si>
  <si>
    <t>6586.0</t>
  </si>
  <si>
    <t>6835.333</t>
  </si>
  <si>
    <t>8098.0</t>
  </si>
  <si>
    <t>8088.0</t>
  </si>
  <si>
    <t>7299.0</t>
  </si>
  <si>
    <t>8158.0</t>
  </si>
  <si>
    <t>8022.667</t>
  </si>
  <si>
    <t>4196.333</t>
  </si>
  <si>
    <t>9789.667</t>
  </si>
  <si>
    <t>10386.33</t>
  </si>
  <si>
    <t>3052.567</t>
  </si>
  <si>
    <t>4264.333</t>
  </si>
  <si>
    <t>4716.333</t>
  </si>
  <si>
    <t>7155.667</t>
  </si>
  <si>
    <t>6697.0</t>
  </si>
  <si>
    <t>5885.333</t>
  </si>
  <si>
    <t>14684.0</t>
  </si>
  <si>
    <t>9842.333</t>
  </si>
  <si>
    <t>3261.733</t>
  </si>
  <si>
    <t>3816.0</t>
  </si>
  <si>
    <t>7582.667</t>
  </si>
  <si>
    <t>14269.67</t>
  </si>
  <si>
    <t>5928.333</t>
  </si>
  <si>
    <t>8767.0</t>
  </si>
  <si>
    <t>9115.0</t>
  </si>
  <si>
    <t>6464.333</t>
  </si>
  <si>
    <t>5072.0</t>
  </si>
  <si>
    <t>5436.667</t>
  </si>
  <si>
    <t>5975.667</t>
  </si>
  <si>
    <t>6919.0</t>
  </si>
  <si>
    <t>5797.667</t>
  </si>
  <si>
    <t>5663.0</t>
  </si>
  <si>
    <t>9328.333</t>
  </si>
  <si>
    <t>12388.33</t>
  </si>
  <si>
    <t>4419.667</t>
  </si>
  <si>
    <t>4419.333</t>
  </si>
  <si>
    <t>11724.67</t>
  </si>
  <si>
    <t>10994.0</t>
  </si>
  <si>
    <t>4158.0</t>
  </si>
  <si>
    <t>6999.667</t>
  </si>
  <si>
    <t>6944.0</t>
  </si>
  <si>
    <t>6178.667</t>
  </si>
  <si>
    <t>3890.333</t>
  </si>
  <si>
    <t>10856.33</t>
  </si>
  <si>
    <t>8809.333</t>
  </si>
  <si>
    <t>4781.333</t>
  </si>
  <si>
    <t>7187.333</t>
  </si>
  <si>
    <t>6134.333</t>
  </si>
  <si>
    <t>7031.0</t>
  </si>
  <si>
    <t>5692.667</t>
  </si>
  <si>
    <t>8751.667</t>
  </si>
  <si>
    <t>7015.667</t>
  </si>
  <si>
    <t>8186.667</t>
  </si>
  <si>
    <t>7525.667</t>
  </si>
  <si>
    <t>4079.667</t>
  </si>
  <si>
    <t>8751.0</t>
  </si>
  <si>
    <t>10706.0</t>
  </si>
  <si>
    <t>3437.333</t>
  </si>
  <si>
    <t>3628.0</t>
  </si>
  <si>
    <t>9381.0</t>
  </si>
  <si>
    <t>16261.0</t>
  </si>
  <si>
    <t>5530.0</t>
  </si>
  <si>
    <t>10490.0</t>
  </si>
  <si>
    <t>8124.667</t>
  </si>
  <si>
    <t>5934.333</t>
  </si>
  <si>
    <t>6100.667</t>
  </si>
  <si>
    <t>9957.0</t>
  </si>
  <si>
    <t>7052.333</t>
  </si>
  <si>
    <t>5154.667</t>
  </si>
  <si>
    <t>11652.33</t>
  </si>
  <si>
    <t>7520.0</t>
  </si>
  <si>
    <t>2613.033</t>
  </si>
  <si>
    <t>5724.333</t>
  </si>
  <si>
    <t>6118.667</t>
  </si>
  <si>
    <t>6248.333</t>
  </si>
  <si>
    <t>4991.333</t>
  </si>
  <si>
    <t>4856.0</t>
  </si>
  <si>
    <t>10358.0</t>
  </si>
  <si>
    <t>12265.67</t>
  </si>
  <si>
    <t>4288.667</t>
  </si>
  <si>
    <t>4315.0</t>
  </si>
  <si>
    <t>11357.33</t>
  </si>
  <si>
    <t>12408.0</t>
  </si>
  <si>
    <t>4966.333</t>
  </si>
  <si>
    <t>8083.667</t>
  </si>
  <si>
    <t>7429.667</t>
  </si>
  <si>
    <t>7731.333</t>
  </si>
  <si>
    <t>6745.333</t>
  </si>
  <si>
    <t>4474.667</t>
  </si>
  <si>
    <t>4590.667</t>
  </si>
  <si>
    <t>8017.667</t>
  </si>
  <si>
    <t>7724.667</t>
  </si>
  <si>
    <t>6605.333</t>
  </si>
  <si>
    <t>15525.67</t>
  </si>
  <si>
    <t>10301.0</t>
  </si>
  <si>
    <t>8448.333</t>
  </si>
  <si>
    <t>11416.33</t>
  </si>
  <si>
    <t>4835.333</t>
  </si>
  <si>
    <t>8450.0</t>
  </si>
  <si>
    <t>6441.0</t>
  </si>
  <si>
    <t>4692.333</t>
  </si>
  <si>
    <t>3363.0</t>
  </si>
  <si>
    <t>8138.0</t>
  </si>
  <si>
    <t>8698.667</t>
  </si>
  <si>
    <t>3420.0</t>
  </si>
  <si>
    <t>6669.0</t>
  </si>
  <si>
    <t>6586.667</t>
  </si>
  <si>
    <t>7765.333</t>
  </si>
  <si>
    <t>6640.333</t>
  </si>
  <si>
    <t>7409.667</t>
  </si>
  <si>
    <t>6842.333</t>
  </si>
  <si>
    <t>7252.0</t>
  </si>
  <si>
    <t>7355.0</t>
  </si>
  <si>
    <t>5554.0</t>
  </si>
  <si>
    <t>11340.67</t>
  </si>
  <si>
    <t>11951.67</t>
  </si>
  <si>
    <t>3704.333</t>
  </si>
  <si>
    <t>3203.467</t>
  </si>
  <si>
    <t>7623.0</t>
  </si>
  <si>
    <t>13249.67</t>
  </si>
  <si>
    <t>4867.0</t>
  </si>
  <si>
    <t>11753.67</t>
  </si>
  <si>
    <t>8573.0</t>
  </si>
  <si>
    <t>5730.333</t>
  </si>
  <si>
    <t>5310.0</t>
  </si>
  <si>
    <t>5839.667</t>
  </si>
  <si>
    <t>8943.333</t>
  </si>
  <si>
    <t>8941.0</t>
  </si>
  <si>
    <t>5700.0</t>
  </si>
  <si>
    <t>11104.33</t>
  </si>
  <si>
    <t>9265.0</t>
  </si>
  <si>
    <t>3499.0</t>
  </si>
  <si>
    <t>5786.333</t>
  </si>
  <si>
    <t>6702.0</t>
  </si>
  <si>
    <t>8370.333</t>
  </si>
  <si>
    <t>6555.333</t>
  </si>
  <si>
    <t>8364.0</t>
  </si>
  <si>
    <t>10711.67</t>
  </si>
  <si>
    <t>3994.667</t>
  </si>
  <si>
    <t>5206.667</t>
  </si>
  <si>
    <t>13304.33</t>
  </si>
  <si>
    <t>11924.67</t>
  </si>
  <si>
    <t>4499.333</t>
  </si>
  <si>
    <t>6458.667</t>
  </si>
  <si>
    <t>6409.333</t>
  </si>
  <si>
    <t>5145.0</t>
  </si>
  <si>
    <t>6102.0</t>
  </si>
  <si>
    <t>8823.667</t>
  </si>
  <si>
    <t>9749.667</t>
  </si>
  <si>
    <t>5895.333</t>
  </si>
  <si>
    <t>13659.0</t>
  </si>
  <si>
    <t>9764.0</t>
  </si>
  <si>
    <t>3375.333</t>
  </si>
  <si>
    <t>3786.333</t>
  </si>
  <si>
    <t>7915.0</t>
  </si>
  <si>
    <t>14988.33</t>
  </si>
  <si>
    <t>5841.0</t>
  </si>
  <si>
    <t>6752.667</t>
  </si>
  <si>
    <t>6994.0</t>
  </si>
  <si>
    <t>4963.333</t>
  </si>
  <si>
    <t>3465.0</t>
  </si>
  <si>
    <t>5318.333</t>
  </si>
  <si>
    <t>5407.667</t>
  </si>
  <si>
    <t>5915.667</t>
  </si>
  <si>
    <t>5853.333</t>
  </si>
  <si>
    <t>5076.0</t>
  </si>
  <si>
    <t>11153.33</t>
  </si>
  <si>
    <t>12604.33</t>
  </si>
  <si>
    <t>4187.667</t>
  </si>
  <si>
    <t>4482.667</t>
  </si>
  <si>
    <t>9449.0</t>
  </si>
  <si>
    <t>4145.333</t>
  </si>
  <si>
    <t>6812.667</t>
  </si>
  <si>
    <t>7063.667</t>
  </si>
  <si>
    <t>7622.0</t>
  </si>
  <si>
    <t>5476.667</t>
  </si>
  <si>
    <t>5346.0</t>
  </si>
  <si>
    <t>5583.667</t>
  </si>
  <si>
    <t>8698.0</t>
  </si>
  <si>
    <t>7972.0</t>
  </si>
  <si>
    <t>7038.667</t>
  </si>
  <si>
    <t>15119.0</t>
  </si>
  <si>
    <t>9838.0</t>
  </si>
  <si>
    <t>3741.333</t>
  </si>
  <si>
    <t>3350.667</t>
  </si>
  <si>
    <t>7842.0</t>
  </si>
  <si>
    <t>14654.0</t>
  </si>
  <si>
    <t>5311.0</t>
  </si>
  <si>
    <t>9126.0</t>
  </si>
  <si>
    <t>7096.667</t>
  </si>
  <si>
    <t>5757.333</t>
  </si>
  <si>
    <t>4563.0</t>
  </si>
  <si>
    <t>3709.667</t>
  </si>
  <si>
    <t>10489.67</t>
  </si>
  <si>
    <t>10284.67</t>
  </si>
  <si>
    <t>3812.0</t>
  </si>
  <si>
    <t>6669.333</t>
  </si>
  <si>
    <t>5822.333</t>
  </si>
  <si>
    <t>7112.667</t>
  </si>
  <si>
    <t>6144.667</t>
  </si>
  <si>
    <t>8238.333</t>
  </si>
  <si>
    <t>8043.0</t>
  </si>
  <si>
    <t>9600.667</t>
  </si>
  <si>
    <t>6813.333</t>
  </si>
  <si>
    <t>9737.333</t>
  </si>
  <si>
    <t>8935.333</t>
  </si>
  <si>
    <t>3743.667</t>
  </si>
  <si>
    <t>3615.667</t>
  </si>
  <si>
    <t>8252.333</t>
  </si>
  <si>
    <t>12710.33</t>
  </si>
  <si>
    <t>5617.667</t>
  </si>
  <si>
    <t>8896.0</t>
  </si>
  <si>
    <t>8319.667</t>
  </si>
  <si>
    <t>5951.0</t>
  </si>
  <si>
    <t>4285.0</t>
  </si>
  <si>
    <t>6571.333</t>
  </si>
  <si>
    <t>9037.667</t>
  </si>
  <si>
    <t>10639.0</t>
  </si>
  <si>
    <t>4554.0</t>
  </si>
  <si>
    <t>11813.33</t>
  </si>
  <si>
    <t>8572.667</t>
  </si>
  <si>
    <t>2654.733</t>
  </si>
  <si>
    <t>6800.667</t>
  </si>
  <si>
    <t>6238.333</t>
  </si>
  <si>
    <t>6032.333</t>
  </si>
  <si>
    <t>6129.0</t>
  </si>
  <si>
    <t>4263.0</t>
  </si>
  <si>
    <t>9263.0</t>
  </si>
  <si>
    <t>11027.0</t>
  </si>
  <si>
    <t>3690.667</t>
  </si>
  <si>
    <t>5303.0</t>
  </si>
  <si>
    <t>12278.33</t>
  </si>
  <si>
    <t>6045.667</t>
  </si>
  <si>
    <t>6563.667</t>
  </si>
  <si>
    <t>6534.667</t>
  </si>
  <si>
    <t>6889.0</t>
  </si>
  <si>
    <t>4789.0</t>
  </si>
  <si>
    <t>5936.667</t>
  </si>
  <si>
    <t>9602.667</t>
  </si>
  <si>
    <t>9197.667</t>
  </si>
  <si>
    <t>6465.0</t>
  </si>
  <si>
    <t>11793.33</t>
  </si>
  <si>
    <t>8993.667</t>
  </si>
  <si>
    <t>3604.333</t>
  </si>
  <si>
    <t>4282.333</t>
  </si>
  <si>
    <t>8905.0</t>
  </si>
  <si>
    <t>16821.67</t>
  </si>
  <si>
    <t>8955.0</t>
  </si>
  <si>
    <t>7581.333</t>
  </si>
  <si>
    <t>5177.333</t>
  </si>
  <si>
    <t>4608.333</t>
  </si>
  <si>
    <t>3558.0</t>
  </si>
  <si>
    <t>10221.67</t>
  </si>
  <si>
    <t>10477.67</t>
  </si>
  <si>
    <t>3704.0</t>
  </si>
  <si>
    <t>8094.0</t>
  </si>
  <si>
    <t>7479.333</t>
  </si>
  <si>
    <t>7828.333</t>
  </si>
  <si>
    <t>6658.333</t>
  </si>
  <si>
    <t>7149.0</t>
  </si>
  <si>
    <t>7416.667</t>
  </si>
  <si>
    <t>5955.667</t>
  </si>
  <si>
    <t>5005.667</t>
  </si>
  <si>
    <t>9500.0</t>
  </si>
  <si>
    <t>11483.67</t>
  </si>
  <si>
    <t>4109.667</t>
  </si>
  <si>
    <t>3235.067</t>
  </si>
  <si>
    <t>12759.33</t>
  </si>
  <si>
    <t>4958.0</t>
  </si>
  <si>
    <t>10779.67</t>
  </si>
  <si>
    <t>8840.667</t>
  </si>
  <si>
    <t>7637.333</t>
  </si>
  <si>
    <t>6272.333</t>
  </si>
  <si>
    <t>5231.333</t>
  </si>
  <si>
    <t>5035.667</t>
  </si>
  <si>
    <t>8466.667</t>
  </si>
  <si>
    <t>5732.667</t>
  </si>
  <si>
    <t>13523.33</t>
  </si>
  <si>
    <t>8963.667</t>
  </si>
  <si>
    <t>2813.333</t>
  </si>
  <si>
    <t>4470.667</t>
  </si>
  <si>
    <t>5032.333</t>
  </si>
  <si>
    <t>7911.667</t>
  </si>
  <si>
    <t>7482.0</t>
  </si>
  <si>
    <t>5425.667</t>
  </si>
  <si>
    <t>10207.0</t>
  </si>
  <si>
    <t>7238.667</t>
  </si>
  <si>
    <t>3040.767</t>
  </si>
  <si>
    <t>4369.333</t>
  </si>
  <si>
    <t>9488.667</t>
  </si>
  <si>
    <t>16370.67</t>
  </si>
  <si>
    <t>6324.0</t>
  </si>
  <si>
    <t>8817.667</t>
  </si>
  <si>
    <t>7178.0</t>
  </si>
  <si>
    <t>5496.667</t>
  </si>
  <si>
    <t>4442.667</t>
  </si>
  <si>
    <t>7299.667</t>
  </si>
  <si>
    <t>4896.33</t>
  </si>
  <si>
    <t>0.438</t>
  </si>
  <si>
    <t>1702.53</t>
  </si>
  <si>
    <t>60086.7</t>
  </si>
  <si>
    <t>18860.3</t>
  </si>
  <si>
    <t>0.351667</t>
  </si>
  <si>
    <t>0.110383</t>
  </si>
  <si>
    <t>0.350333</t>
  </si>
  <si>
    <t>0.108193</t>
  </si>
  <si>
    <t>0.327497</t>
  </si>
  <si>
    <t>0.32221</t>
  </si>
  <si>
    <t>7303.67</t>
  </si>
  <si>
    <t>7566.67</t>
  </si>
  <si>
    <t>PSI</t>
  </si>
  <si>
    <t>l</t>
  </si>
  <si>
    <t>G23micro</t>
  </si>
  <si>
    <t>Micro_ID</t>
  </si>
  <si>
    <t>Gm_input</t>
  </si>
  <si>
    <t>Gf_input</t>
  </si>
  <si>
    <t>rule of mixture</t>
  </si>
  <si>
    <t>semi-empirical Halpin Tsai</t>
  </si>
  <si>
    <t>Cylandrical assemblage model</t>
  </si>
  <si>
    <t xml:space="preserve">iso </t>
  </si>
  <si>
    <t>iso</t>
  </si>
  <si>
    <t>iso matrix</t>
  </si>
  <si>
    <t>iso fib</t>
  </si>
  <si>
    <t>zeta</t>
  </si>
  <si>
    <t>for Halpin Tsai model</t>
  </si>
  <si>
    <t>nu4</t>
  </si>
  <si>
    <t>input for SSP</t>
  </si>
  <si>
    <t>Semi-empirical stress partitioning tech (SSP)</t>
  </si>
  <si>
    <t>elasticity theory</t>
  </si>
  <si>
    <t>SSP</t>
  </si>
  <si>
    <t>1stConst</t>
  </si>
  <si>
    <t>4nd const</t>
  </si>
  <si>
    <t>nu23&lt;X</t>
  </si>
  <si>
    <t>X&gt;0</t>
  </si>
  <si>
    <t>C11</t>
  </si>
  <si>
    <t>C12</t>
  </si>
  <si>
    <t>C13</t>
  </si>
  <si>
    <t>C14</t>
  </si>
  <si>
    <t>C15</t>
  </si>
  <si>
    <t>C16</t>
  </si>
  <si>
    <t>C22</t>
  </si>
  <si>
    <t>C23</t>
  </si>
  <si>
    <t>C24</t>
  </si>
  <si>
    <t>C25</t>
  </si>
  <si>
    <t>C26</t>
  </si>
  <si>
    <t>C33</t>
  </si>
  <si>
    <t>C34</t>
  </si>
  <si>
    <t>C35</t>
  </si>
  <si>
    <t>C36</t>
  </si>
  <si>
    <t>C44</t>
  </si>
  <si>
    <t>C45</t>
  </si>
  <si>
    <t>C46</t>
  </si>
  <si>
    <t>C55</t>
  </si>
  <si>
    <t>C56</t>
  </si>
  <si>
    <t>C66</t>
  </si>
  <si>
    <t>UD_FE_out</t>
  </si>
  <si>
    <t>Test ID</t>
  </si>
  <si>
    <t>d over d_min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</si>
</sst>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1" applyNumberFormat="0" applyAlignment="0" applyProtection="0"/>
    <xf numFmtId="0" fontId="1" fillId="11" borderId="2" applyNumberFormat="0" applyFont="0" applyAlignment="0" applyProtection="0"/>
    <xf numFmtId="0" fontId="9" fillId="0" borderId="0" applyNumberFormat="0" applyFill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2" fillId="14" borderId="3" applyNumberFormat="0" applyAlignment="0" applyProtection="0"/>
    <xf numFmtId="0" fontId="13" fillId="0" borderId="5" applyNumberFormat="0" applyFill="0" applyAlignment="0" applyProtection="0"/>
    <xf numFmtId="0" fontId="16" fillId="17" borderId="0" applyNumberFormat="0" applyBorder="0" applyAlignment="0" applyProtection="0"/>
    <xf numFmtId="0" fontId="17" fillId="18" borderId="7" applyNumberFormat="0" applyAlignment="0" applyProtection="0"/>
    <xf numFmtId="0" fontId="18" fillId="0" borderId="8" applyNumberFormat="0" applyFill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103">
    <xf numFmtId="0" fontId="0" fillId="0" borderId="0" xfId="0"/>
    <xf numFmtId="0" fontId="2" fillId="2" borderId="0" xfId="1"/>
    <xf numFmtId="0" fontId="3" fillId="3" borderId="0" xfId="2"/>
    <xf numFmtId="0" fontId="1" fillId="7" borderId="0" xfId="6"/>
    <xf numFmtId="0" fontId="4" fillId="4" borderId="0" xfId="3"/>
    <xf numFmtId="0" fontId="1" fillId="9" borderId="0" xfId="8"/>
    <xf numFmtId="0" fontId="1" fillId="8" borderId="0" xfId="7"/>
    <xf numFmtId="0" fontId="1" fillId="5" borderId="0" xfId="4"/>
    <xf numFmtId="0" fontId="4" fillId="6" borderId="0" xfId="5"/>
    <xf numFmtId="0" fontId="5" fillId="2" borderId="0" xfId="1" applyFont="1"/>
    <xf numFmtId="0" fontId="5" fillId="8" borderId="0" xfId="7" applyFont="1"/>
    <xf numFmtId="0" fontId="6" fillId="2" borderId="0" xfId="1" applyFont="1"/>
    <xf numFmtId="0" fontId="6" fillId="8" borderId="0" xfId="7" applyFont="1"/>
    <xf numFmtId="0" fontId="5" fillId="3" borderId="0" xfId="2" applyFont="1"/>
    <xf numFmtId="0" fontId="5" fillId="4" borderId="0" xfId="3" applyFont="1"/>
    <xf numFmtId="0" fontId="5" fillId="7" borderId="0" xfId="6" applyFont="1"/>
    <xf numFmtId="0" fontId="5" fillId="5" borderId="0" xfId="4" applyFont="1"/>
    <xf numFmtId="0" fontId="5" fillId="9" borderId="0" xfId="8" applyFont="1"/>
    <xf numFmtId="0" fontId="5" fillId="6" borderId="0" xfId="5" applyFont="1"/>
    <xf numFmtId="0" fontId="5" fillId="0" borderId="0" xfId="0" applyFont="1"/>
    <xf numFmtId="0" fontId="7" fillId="3" borderId="0" xfId="2" applyFont="1"/>
    <xf numFmtId="0" fontId="7" fillId="4" borderId="0" xfId="3" applyFont="1"/>
    <xf numFmtId="0" fontId="7" fillId="7" borderId="0" xfId="6" applyFont="1"/>
    <xf numFmtId="0" fontId="7" fillId="5" borderId="0" xfId="4" applyFont="1"/>
    <xf numFmtId="0" fontId="7" fillId="9" borderId="0" xfId="8" applyFont="1"/>
    <xf numFmtId="0" fontId="7" fillId="6" borderId="0" xfId="5" applyFont="1"/>
    <xf numFmtId="0" fontId="8" fillId="10" borderId="1" xfId="9"/>
    <xf numFmtId="0" fontId="4" fillId="13" borderId="0" xfId="13"/>
    <xf numFmtId="0" fontId="0" fillId="11" borderId="2" xfId="10" applyFont="1"/>
    <xf numFmtId="0" fontId="9" fillId="0" borderId="0" xfId="1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11" applyAlignment="1">
      <alignment horizontal="left"/>
    </xf>
    <xf numFmtId="0" fontId="9" fillId="10" borderId="1" xfId="11" applyFill="1" applyBorder="1" applyAlignment="1">
      <alignment horizontal="left"/>
    </xf>
    <xf numFmtId="0" fontId="10" fillId="11" borderId="2" xfId="10" applyFont="1" applyAlignment="1">
      <alignment horizontal="left" vertical="center"/>
    </xf>
    <xf numFmtId="0" fontId="11" fillId="11" borderId="2" xfId="10" applyFont="1" applyAlignment="1">
      <alignment horizontal="left" vertical="center"/>
    </xf>
    <xf numFmtId="0" fontId="4" fillId="12" borderId="2" xfId="12" applyBorder="1"/>
    <xf numFmtId="0" fontId="4" fillId="12" borderId="2" xfId="12" applyBorder="1" applyAlignment="1">
      <alignment horizontal="left" vertical="center"/>
    </xf>
    <xf numFmtId="0" fontId="8" fillId="10" borderId="1" xfId="9" applyAlignment="1">
      <alignment horizontal="left"/>
    </xf>
    <xf numFmtId="0" fontId="4" fillId="12" borderId="0" xfId="12"/>
    <xf numFmtId="0" fontId="1" fillId="9" borderId="2" xfId="8" applyBorder="1" applyAlignment="1">
      <alignment horizontal="left" vertical="center"/>
    </xf>
    <xf numFmtId="0" fontId="1" fillId="9" borderId="2" xfId="8" applyBorder="1"/>
    <xf numFmtId="0" fontId="4" fillId="12" borderId="0" xfId="12" applyAlignment="1">
      <alignment horizontal="left" vertical="center"/>
    </xf>
    <xf numFmtId="0" fontId="4" fillId="12" borderId="0" xfId="12" applyAlignment="1">
      <alignment horizontal="left"/>
    </xf>
    <xf numFmtId="0" fontId="4" fillId="12" borderId="2" xfId="12" applyBorder="1" applyAlignment="1">
      <alignment horizontal="left"/>
    </xf>
    <xf numFmtId="0" fontId="0" fillId="0" borderId="4" xfId="0" applyFont="1" applyBorder="1"/>
    <xf numFmtId="0" fontId="0" fillId="15" borderId="4" xfId="0" applyFont="1" applyFill="1" applyBorder="1"/>
    <xf numFmtId="0" fontId="12" fillId="14" borderId="3" xfId="14"/>
    <xf numFmtId="0" fontId="5" fillId="7" borderId="6" xfId="6" applyFont="1" applyFill="1" applyBorder="1"/>
    <xf numFmtId="0" fontId="5" fillId="5" borderId="6" xfId="4" applyFont="1" applyFill="1" applyBorder="1"/>
    <xf numFmtId="0" fontId="5" fillId="9" borderId="6" xfId="8" applyFont="1" applyFill="1" applyBorder="1"/>
    <xf numFmtId="0" fontId="5" fillId="6" borderId="6" xfId="5" applyFont="1" applyFill="1" applyBorder="1"/>
    <xf numFmtId="0" fontId="4" fillId="12" borderId="6" xfId="12" applyFont="1" applyFill="1" applyBorder="1"/>
    <xf numFmtId="0" fontId="0" fillId="0" borderId="6" xfId="0" applyFont="1" applyBorder="1"/>
    <xf numFmtId="0" fontId="0" fillId="16" borderId="6" xfId="0" applyFont="1" applyFill="1" applyBorder="1"/>
    <xf numFmtId="0" fontId="12" fillId="14" borderId="3" xfId="14" applyFont="1" applyFill="1" applyBorder="1"/>
    <xf numFmtId="0" fontId="5" fillId="4" borderId="6" xfId="3" applyFont="1" applyFill="1" applyBorder="1"/>
    <xf numFmtId="0" fontId="13" fillId="0" borderId="5" xfId="15"/>
    <xf numFmtId="0" fontId="14" fillId="0" borderId="0" xfId="0" applyFont="1"/>
    <xf numFmtId="0" fontId="15" fillId="14" borderId="3" xfId="14" applyFont="1"/>
    <xf numFmtId="164" fontId="0" fillId="0" borderId="0" xfId="0" applyNumberFormat="1"/>
    <xf numFmtId="0" fontId="12" fillId="11" borderId="2" xfId="10" applyFont="1"/>
    <xf numFmtId="164" fontId="0" fillId="11" borderId="2" xfId="10" applyNumberFormat="1" applyFont="1"/>
    <xf numFmtId="0" fontId="16" fillId="17" borderId="0" xfId="16"/>
    <xf numFmtId="164" fontId="16" fillId="17" borderId="0" xfId="16" applyNumberFormat="1"/>
    <xf numFmtId="164" fontId="16" fillId="17" borderId="2" xfId="16" applyNumberFormat="1" applyBorder="1"/>
    <xf numFmtId="0" fontId="17" fillId="18" borderId="7" xfId="17"/>
    <xf numFmtId="0" fontId="18" fillId="0" borderId="8" xfId="18"/>
    <xf numFmtId="0" fontId="1" fillId="21" borderId="0" xfId="21"/>
    <xf numFmtId="0" fontId="1" fillId="20" borderId="0" xfId="20"/>
    <xf numFmtId="0" fontId="0" fillId="20" borderId="0" xfId="20" applyFont="1"/>
    <xf numFmtId="0" fontId="9" fillId="14" borderId="1" xfId="11" applyFill="1" applyBorder="1"/>
    <xf numFmtId="0" fontId="1" fillId="19" borderId="0" xfId="19"/>
    <xf numFmtId="0" fontId="18" fillId="10" borderId="8" xfId="18" applyFill="1"/>
    <xf numFmtId="0" fontId="18" fillId="3" borderId="8" xfId="18" applyFill="1"/>
    <xf numFmtId="0" fontId="18" fillId="4" borderId="8" xfId="18" applyFill="1"/>
    <xf numFmtId="0" fontId="18" fillId="8" borderId="8" xfId="18" applyFill="1"/>
    <xf numFmtId="0" fontId="18" fillId="7" borderId="8" xfId="18" applyFill="1"/>
    <xf numFmtId="0" fontId="18" fillId="5" borderId="8" xfId="18" applyFill="1"/>
    <xf numFmtId="0" fontId="18" fillId="9" borderId="8" xfId="18" applyFill="1"/>
    <xf numFmtId="0" fontId="18" fillId="6" borderId="8" xfId="18" applyFill="1"/>
    <xf numFmtId="0" fontId="18" fillId="14" borderId="8" xfId="18" applyFill="1"/>
    <xf numFmtId="0" fontId="18" fillId="19" borderId="8" xfId="18" applyFill="1"/>
    <xf numFmtId="0" fontId="18" fillId="20" borderId="8" xfId="18" applyFill="1"/>
    <xf numFmtId="0" fontId="18" fillId="21" borderId="8" xfId="18" applyFill="1"/>
    <xf numFmtId="0" fontId="18" fillId="18" borderId="8" xfId="18" applyFill="1"/>
    <xf numFmtId="0" fontId="8" fillId="22" borderId="1" xfId="9" applyFill="1"/>
    <xf numFmtId="0" fontId="0" fillId="22" borderId="0" xfId="0" applyFill="1"/>
    <xf numFmtId="0" fontId="12" fillId="22" borderId="3" xfId="14" applyFill="1"/>
    <xf numFmtId="0" fontId="1" fillId="22" borderId="0" xfId="19" applyFill="1"/>
    <xf numFmtId="0" fontId="1" fillId="22" borderId="0" xfId="7" applyFill="1"/>
    <xf numFmtId="0" fontId="1" fillId="22" borderId="0" xfId="21" applyFill="1"/>
    <xf numFmtId="0" fontId="17" fillId="22" borderId="7" xfId="17" applyFill="1"/>
    <xf numFmtId="0" fontId="9" fillId="22" borderId="1" xfId="11" applyFill="1" applyBorder="1"/>
    <xf numFmtId="0" fontId="1" fillId="22" borderId="0" xfId="20" applyFill="1"/>
    <xf numFmtId="0" fontId="0" fillId="19" borderId="0" xfId="19" applyFont="1"/>
    <xf numFmtId="0" fontId="0" fillId="21" borderId="0" xfId="21" applyFont="1"/>
    <xf numFmtId="0" fontId="5" fillId="22" borderId="0" xfId="12" applyFont="1" applyFill="1"/>
    <xf numFmtId="0" fontId="6" fillId="6" borderId="0" xfId="5" applyFont="1" applyAlignment="1">
      <alignment horizontal="center"/>
    </xf>
    <xf numFmtId="0" fontId="6" fillId="5" borderId="0" xfId="4" applyFont="1" applyAlignment="1">
      <alignment horizontal="center"/>
    </xf>
    <xf numFmtId="0" fontId="6" fillId="7" borderId="0" xfId="6" applyFont="1" applyAlignment="1">
      <alignment horizontal="center"/>
    </xf>
    <xf numFmtId="0" fontId="6" fillId="3" borderId="0" xfId="2" applyFont="1" applyAlignment="1">
      <alignment horizontal="center"/>
    </xf>
    <xf numFmtId="0" fontId="6" fillId="4" borderId="0" xfId="3" applyFont="1" applyAlignment="1">
      <alignment horizontal="center"/>
    </xf>
    <xf numFmtId="0" fontId="6" fillId="9" borderId="0" xfId="8" applyFont="1" applyAlignment="1">
      <alignment horizontal="center"/>
    </xf>
  </cellXfs>
  <cellStyles count="22">
    <cellStyle name="20% - Accent1" xfId="19" builtinId="30"/>
    <cellStyle name="20% - Accent2" xfId="4" builtinId="34"/>
    <cellStyle name="20% - Accent3" xfId="6" builtinId="38"/>
    <cellStyle name="20% - Accent4" xfId="7" builtinId="42"/>
    <cellStyle name="20% - Accent5" xfId="8" builtinId="46"/>
    <cellStyle name="20% - Accent6" xfId="21" builtinId="50"/>
    <cellStyle name="40% - Accent2" xfId="20" builtinId="35"/>
    <cellStyle name="60% - Accent1" xfId="3" builtinId="32"/>
    <cellStyle name="60% - Accent2" xfId="5" builtinId="36"/>
    <cellStyle name="Accent2" xfId="12" builtinId="33"/>
    <cellStyle name="Accent4" xfId="13" builtinId="41"/>
    <cellStyle name="Bad" xfId="16" builtinId="27"/>
    <cellStyle name="Check Cell" xfId="17" builtinId="23"/>
    <cellStyle name="Explanatory Text" xfId="11" builtinId="53"/>
    <cellStyle name="Good" xfId="1" builtinId="26"/>
    <cellStyle name="Heading 2" xfId="15" builtinId="17"/>
    <cellStyle name="Input" xfId="9" builtinId="20"/>
    <cellStyle name="Neutral" xfId="2" builtinId="28"/>
    <cellStyle name="Normal" xfId="0" builtinId="0"/>
    <cellStyle name="Note" xfId="10" builtinId="10"/>
    <cellStyle name="Output" xfId="14" builtinId="21"/>
    <cellStyle name="Total" xfId="18" builtinId="25"/>
  </cellStyles>
  <dxfs count="2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78767030360727"/>
          <c:y val="0.12241203703703704"/>
          <c:w val="0.68211274407887756"/>
          <c:h val="0.7244208333333334"/>
        </c:manualLayout>
      </c:layout>
      <c:scatterChart>
        <c:scatterStyle val="lineMarker"/>
        <c:varyColors val="0"/>
        <c:ser>
          <c:idx val="5"/>
          <c:order val="0"/>
          <c:tx>
            <c:v>3d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ot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Experiment'!$V$30:$V$39</c:f>
              <c:numCache>
                <c:formatCode>General</c:formatCode>
                <c:ptCount val="10"/>
                <c:pt idx="0">
                  <c:v>191246.7</c:v>
                </c:pt>
                <c:pt idx="1">
                  <c:v>191336.7</c:v>
                </c:pt>
                <c:pt idx="2">
                  <c:v>191473.3</c:v>
                </c:pt>
                <c:pt idx="3">
                  <c:v>191590</c:v>
                </c:pt>
                <c:pt idx="4">
                  <c:v>191693.3</c:v>
                </c:pt>
                <c:pt idx="5">
                  <c:v>191796.7</c:v>
                </c:pt>
                <c:pt idx="6">
                  <c:v>191866.7</c:v>
                </c:pt>
                <c:pt idx="7">
                  <c:v>191940</c:v>
                </c:pt>
                <c:pt idx="8">
                  <c:v>191956.7</c:v>
                </c:pt>
                <c:pt idx="9">
                  <c:v>192013.3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D4F-4FC1-8DC1-F9FF6CCAEC17}"/>
            </c:ext>
          </c:extLst>
        </c:ser>
        <c:ser>
          <c:idx val="6"/>
          <c:order val="1"/>
          <c:tx>
            <c:v>4d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Experiment'!$V$40:$V$49</c:f>
              <c:numCache>
                <c:formatCode>General</c:formatCode>
                <c:ptCount val="10"/>
                <c:pt idx="0">
                  <c:v>174306.7</c:v>
                </c:pt>
                <c:pt idx="1">
                  <c:v>174583.3</c:v>
                </c:pt>
                <c:pt idx="2">
                  <c:v>174623.3</c:v>
                </c:pt>
                <c:pt idx="3">
                  <c:v>174773.3</c:v>
                </c:pt>
                <c:pt idx="4">
                  <c:v>174936.7</c:v>
                </c:pt>
                <c:pt idx="5">
                  <c:v>175113.3</c:v>
                </c:pt>
                <c:pt idx="6">
                  <c:v>175180</c:v>
                </c:pt>
                <c:pt idx="7">
                  <c:v>175213.3</c:v>
                </c:pt>
                <c:pt idx="8">
                  <c:v>173370</c:v>
                </c:pt>
                <c:pt idx="9">
                  <c:v>175330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D4F-4FC1-8DC1-F9FF6CCAEC17}"/>
            </c:ext>
          </c:extLst>
        </c:ser>
        <c:ser>
          <c:idx val="7"/>
          <c:order val="2"/>
          <c:tx>
            <c:v>5d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Experiment'!$V$50:$V$59</c:f>
              <c:numCache>
                <c:formatCode>General</c:formatCode>
                <c:ptCount val="10"/>
                <c:pt idx="0">
                  <c:v>170980</c:v>
                </c:pt>
                <c:pt idx="1">
                  <c:v>171310</c:v>
                </c:pt>
                <c:pt idx="2">
                  <c:v>171326.7</c:v>
                </c:pt>
                <c:pt idx="3">
                  <c:v>171520</c:v>
                </c:pt>
                <c:pt idx="4">
                  <c:v>171563.3</c:v>
                </c:pt>
                <c:pt idx="5">
                  <c:v>171770</c:v>
                </c:pt>
                <c:pt idx="6">
                  <c:v>171986.7</c:v>
                </c:pt>
                <c:pt idx="7">
                  <c:v>172010</c:v>
                </c:pt>
                <c:pt idx="8">
                  <c:v>172153.3</c:v>
                </c:pt>
                <c:pt idx="9">
                  <c:v>172156.7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D4F-4FC1-8DC1-F9FF6CCAEC17}"/>
            </c:ext>
          </c:extLst>
        </c:ser>
        <c:ser>
          <c:idx val="8"/>
          <c:order val="3"/>
          <c:tx>
            <c:v>6d</c:v>
          </c:tx>
          <c:spPr>
            <a:ln w="12700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Experiment'!$V$60:$V$69</c:f>
              <c:numCache>
                <c:formatCode>General</c:formatCode>
                <c:ptCount val="10"/>
                <c:pt idx="0">
                  <c:v>165406.70000000001</c:v>
                </c:pt>
                <c:pt idx="1">
                  <c:v>165386.70000000001</c:v>
                </c:pt>
                <c:pt idx="2">
                  <c:v>165763.29999999999</c:v>
                </c:pt>
                <c:pt idx="3">
                  <c:v>166080</c:v>
                </c:pt>
                <c:pt idx="4">
                  <c:v>166116.70000000001</c:v>
                </c:pt>
                <c:pt idx="5">
                  <c:v>166460</c:v>
                </c:pt>
                <c:pt idx="6">
                  <c:v>166516.70000000001</c:v>
                </c:pt>
                <c:pt idx="7">
                  <c:v>166740</c:v>
                </c:pt>
                <c:pt idx="8">
                  <c:v>166790</c:v>
                </c:pt>
                <c:pt idx="9">
                  <c:v>166966.70000000001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D4F-4FC1-8DC1-F9FF6CCAEC17}"/>
            </c:ext>
          </c:extLst>
        </c:ser>
        <c:ser>
          <c:idx val="0"/>
          <c:order val="4"/>
          <c:spPr>
            <a:ln w="12700"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Experiment'!$V$70:$V$79</c:f>
              <c:numCache>
                <c:formatCode>General</c:formatCode>
                <c:ptCount val="10"/>
                <c:pt idx="0">
                  <c:v>163670</c:v>
                </c:pt>
                <c:pt idx="1">
                  <c:v>164223.29999999999</c:v>
                </c:pt>
                <c:pt idx="2">
                  <c:v>164343.29999999999</c:v>
                </c:pt>
                <c:pt idx="3">
                  <c:v>164836.70000000001</c:v>
                </c:pt>
                <c:pt idx="4">
                  <c:v>164936.70000000001</c:v>
                </c:pt>
                <c:pt idx="5">
                  <c:v>165340</c:v>
                </c:pt>
                <c:pt idx="6">
                  <c:v>165620</c:v>
                </c:pt>
                <c:pt idx="7">
                  <c:v>165686.70000000001</c:v>
                </c:pt>
                <c:pt idx="8">
                  <c:v>165733.29999999999</c:v>
                </c:pt>
                <c:pt idx="9">
                  <c:v>166050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F-4A22-920E-941D19D9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9072"/>
        <c:axId val="466831904"/>
      </c:scatterChart>
      <c:valAx>
        <c:axId val="471359072"/>
        <c:scaling>
          <c:orientation val="minMax"/>
          <c:min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sv-SE"/>
          </a:p>
        </c:txPr>
        <c:crossAx val="466831904"/>
        <c:crosses val="autoZero"/>
        <c:crossBetween val="midCat"/>
        <c:majorUnit val="7"/>
      </c:valAx>
      <c:valAx>
        <c:axId val="466831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i="1"/>
                </a:pPr>
                <a:r>
                  <a:rPr lang="sv-SE" sz="900" i="1"/>
                  <a:t>Ex </a:t>
                </a:r>
                <a:r>
                  <a:rPr lang="en-US" sz="900" i="1"/>
                  <a:t>(GPa)</a:t>
                </a:r>
                <a:endParaRPr lang="sv-SE" sz="900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sv-SE"/>
          </a:p>
        </c:txPr>
        <c:crossAx val="471359072"/>
        <c:crosses val="autoZero"/>
        <c:crossBetween val="midCat"/>
        <c:majorUnit val="20000"/>
        <c:dispUnits>
          <c:builtInUnit val="thousands"/>
        </c:dispUnits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21296296296282E-2"/>
          <c:y val="0.10666944444444441"/>
          <c:w val="0.71365729166666669"/>
          <c:h val="0.73177824074074072"/>
        </c:manualLayout>
      </c:layout>
      <c:scatterChart>
        <c:scatterStyle val="lineMarker"/>
        <c:varyColors val="0"/>
        <c:ser>
          <c:idx val="5"/>
          <c:order val="0"/>
          <c:tx>
            <c:v>3d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ot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Experiment'!$W$30:$W$39</c:f>
              <c:numCache>
                <c:formatCode>General</c:formatCode>
                <c:ptCount val="10"/>
                <c:pt idx="0">
                  <c:v>21597</c:v>
                </c:pt>
                <c:pt idx="1">
                  <c:v>21512.67</c:v>
                </c:pt>
                <c:pt idx="2">
                  <c:v>22115.67</c:v>
                </c:pt>
                <c:pt idx="3">
                  <c:v>21570.67</c:v>
                </c:pt>
                <c:pt idx="4">
                  <c:v>21408.33</c:v>
                </c:pt>
                <c:pt idx="5">
                  <c:v>21590.67</c:v>
                </c:pt>
                <c:pt idx="6">
                  <c:v>21996.67</c:v>
                </c:pt>
                <c:pt idx="7">
                  <c:v>21339.67</c:v>
                </c:pt>
                <c:pt idx="8">
                  <c:v>21353.67</c:v>
                </c:pt>
                <c:pt idx="9">
                  <c:v>22043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8A5-4AC1-959E-312D98065601}"/>
            </c:ext>
          </c:extLst>
        </c:ser>
        <c:ser>
          <c:idx val="6"/>
          <c:order val="1"/>
          <c:tx>
            <c:v>4d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Experiment'!$W$40:$W$49</c:f>
              <c:numCache>
                <c:formatCode>General</c:formatCode>
                <c:ptCount val="10"/>
                <c:pt idx="0">
                  <c:v>21101.33</c:v>
                </c:pt>
                <c:pt idx="1">
                  <c:v>21678.67</c:v>
                </c:pt>
                <c:pt idx="2">
                  <c:v>21342.33</c:v>
                </c:pt>
                <c:pt idx="3">
                  <c:v>21504.67</c:v>
                </c:pt>
                <c:pt idx="4">
                  <c:v>21073.67</c:v>
                </c:pt>
                <c:pt idx="5">
                  <c:v>21082.67</c:v>
                </c:pt>
                <c:pt idx="6">
                  <c:v>20931</c:v>
                </c:pt>
                <c:pt idx="7">
                  <c:v>20892.669999999998</c:v>
                </c:pt>
                <c:pt idx="8">
                  <c:v>21109.67</c:v>
                </c:pt>
                <c:pt idx="9">
                  <c:v>20965.330000000002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8A5-4AC1-959E-312D98065601}"/>
            </c:ext>
          </c:extLst>
        </c:ser>
        <c:ser>
          <c:idx val="7"/>
          <c:order val="2"/>
          <c:tx>
            <c:v>5d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Experiment'!$W$50:$W$59</c:f>
              <c:numCache>
                <c:formatCode>General</c:formatCode>
                <c:ptCount val="10"/>
                <c:pt idx="0">
                  <c:v>20898.330000000002</c:v>
                </c:pt>
                <c:pt idx="1">
                  <c:v>20790</c:v>
                </c:pt>
                <c:pt idx="2">
                  <c:v>20798.330000000002</c:v>
                </c:pt>
                <c:pt idx="3">
                  <c:v>20895</c:v>
                </c:pt>
                <c:pt idx="4">
                  <c:v>20830.669999999998</c:v>
                </c:pt>
                <c:pt idx="5">
                  <c:v>20616.330000000002</c:v>
                </c:pt>
                <c:pt idx="6">
                  <c:v>20818.669999999998</c:v>
                </c:pt>
                <c:pt idx="7">
                  <c:v>20679.330000000002</c:v>
                </c:pt>
                <c:pt idx="8">
                  <c:v>20627.669999999998</c:v>
                </c:pt>
                <c:pt idx="9">
                  <c:v>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8A5-4AC1-959E-312D98065601}"/>
            </c:ext>
          </c:extLst>
        </c:ser>
        <c:ser>
          <c:idx val="8"/>
          <c:order val="3"/>
          <c:tx>
            <c:v>6d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Experiment'!$W$60:$W$69</c:f>
              <c:numCache>
                <c:formatCode>General</c:formatCode>
                <c:ptCount val="10"/>
                <c:pt idx="0">
                  <c:v>19418.330000000002</c:v>
                </c:pt>
                <c:pt idx="1">
                  <c:v>19569.330000000002</c:v>
                </c:pt>
                <c:pt idx="2">
                  <c:v>19561</c:v>
                </c:pt>
                <c:pt idx="3">
                  <c:v>19508.669999999998</c:v>
                </c:pt>
                <c:pt idx="4">
                  <c:v>19407.669999999998</c:v>
                </c:pt>
                <c:pt idx="5">
                  <c:v>19552.669999999998</c:v>
                </c:pt>
                <c:pt idx="6">
                  <c:v>19383.669999999998</c:v>
                </c:pt>
                <c:pt idx="7">
                  <c:v>19467.669999999998</c:v>
                </c:pt>
                <c:pt idx="8">
                  <c:v>19421.669999999998</c:v>
                </c:pt>
                <c:pt idx="9">
                  <c:v>19431.330000000002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8A5-4AC1-959E-312D9806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9072"/>
        <c:axId val="466831904"/>
      </c:scatterChart>
      <c:scatterChart>
        <c:scatterStyle val="lineMarker"/>
        <c:varyColors val="0"/>
        <c:ser>
          <c:idx val="0"/>
          <c:order val="4"/>
          <c:tx>
            <c:strRef>
              <c:f>'Full Factorial Experiment'!$U$70</c:f>
              <c:strCache>
                <c:ptCount val="1"/>
                <c:pt idx="0">
                  <c:v>7d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Experiment'!$W$70:$W$79</c:f>
              <c:numCache>
                <c:formatCode>General</c:formatCode>
                <c:ptCount val="10"/>
                <c:pt idx="0">
                  <c:v>18692.330000000002</c:v>
                </c:pt>
                <c:pt idx="1">
                  <c:v>18624.669999999998</c:v>
                </c:pt>
                <c:pt idx="2">
                  <c:v>18692.330000000002</c:v>
                </c:pt>
                <c:pt idx="3">
                  <c:v>18821.669999999998</c:v>
                </c:pt>
                <c:pt idx="4">
                  <c:v>18770</c:v>
                </c:pt>
                <c:pt idx="5">
                  <c:v>18636</c:v>
                </c:pt>
                <c:pt idx="6">
                  <c:v>18722.330000000002</c:v>
                </c:pt>
                <c:pt idx="7">
                  <c:v>18762.669999999998</c:v>
                </c:pt>
                <c:pt idx="8">
                  <c:v>18628.330000000002</c:v>
                </c:pt>
                <c:pt idx="9">
                  <c:v>18607.330000000002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8A5-4AC1-959E-312D9806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7023"/>
        <c:axId val="201769935"/>
      </c:scatterChart>
      <c:valAx>
        <c:axId val="471359072"/>
        <c:scaling>
          <c:orientation val="minMax"/>
          <c:min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sv-SE"/>
          </a:p>
        </c:txPr>
        <c:crossAx val="466831904"/>
        <c:crosses val="autoZero"/>
        <c:crossBetween val="midCat"/>
        <c:majorUnit val="7"/>
      </c:valAx>
      <c:valAx>
        <c:axId val="46683190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900" i="1"/>
                </a:pPr>
                <a:r>
                  <a:rPr lang="sv-SE" sz="900" i="1"/>
                  <a:t>Ey </a:t>
                </a:r>
                <a:r>
                  <a:rPr lang="en-US" sz="900" i="1"/>
                  <a:t>(GPa)</a:t>
                </a:r>
                <a:endParaRPr lang="sv-SE" sz="900" i="1"/>
              </a:p>
            </c:rich>
          </c:tx>
          <c:layout>
            <c:manualLayout>
              <c:xMode val="edge"/>
              <c:yMode val="edge"/>
              <c:x val="0.90546296296296291"/>
              <c:y val="0.2653587852148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471359072"/>
        <c:crosses val="autoZero"/>
        <c:crossBetween val="midCat"/>
        <c:majorUnit val="3000"/>
        <c:dispUnits>
          <c:builtInUnit val="thousands"/>
        </c:dispUnits>
      </c:valAx>
      <c:valAx>
        <c:axId val="201769935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high"/>
        <c:spPr>
          <a:ln/>
        </c:spPr>
        <c:txPr>
          <a:bodyPr/>
          <a:lstStyle/>
          <a:p>
            <a:pPr algn="ctr">
              <a:defRPr sz="900"/>
            </a:pPr>
            <a:endParaRPr lang="sv-SE"/>
          </a:p>
        </c:txPr>
        <c:crossAx val="201767023"/>
        <c:crosses val="max"/>
        <c:crossBetween val="midCat"/>
        <c:majorUnit val="3000"/>
        <c:dispUnits>
          <c:builtInUnit val="thousands"/>
        </c:dispUnits>
      </c:valAx>
      <c:valAx>
        <c:axId val="20176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6993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1.6121296296296304E-2"/>
          <c:w val="0.70092569444444452"/>
          <c:h val="0.17988657407407405"/>
        </c:manualLayout>
      </c:layout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5313430873044"/>
          <c:y val="5.0423987425167106E-2"/>
          <c:w val="0.70604728007375439"/>
          <c:h val="0.67232083333333337"/>
        </c:manualLayout>
      </c:layout>
      <c:scatterChart>
        <c:scatterStyle val="lineMarker"/>
        <c:varyColors val="0"/>
        <c:ser>
          <c:idx val="5"/>
          <c:order val="0"/>
          <c:tx>
            <c:v>3d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ot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Experiment'!$X$30:$X$39</c:f>
              <c:numCache>
                <c:formatCode>General</c:formatCode>
                <c:ptCount val="10"/>
                <c:pt idx="0">
                  <c:v>21881.33</c:v>
                </c:pt>
                <c:pt idx="1">
                  <c:v>21790</c:v>
                </c:pt>
                <c:pt idx="2">
                  <c:v>22520.67</c:v>
                </c:pt>
                <c:pt idx="3">
                  <c:v>21915.67</c:v>
                </c:pt>
                <c:pt idx="4">
                  <c:v>21761.67</c:v>
                </c:pt>
                <c:pt idx="5">
                  <c:v>21781.67</c:v>
                </c:pt>
                <c:pt idx="6">
                  <c:v>22423</c:v>
                </c:pt>
                <c:pt idx="7">
                  <c:v>21727</c:v>
                </c:pt>
                <c:pt idx="8">
                  <c:v>21699</c:v>
                </c:pt>
                <c:pt idx="9">
                  <c:v>22330.33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FF-401D-BA8C-E5976B2B5247}"/>
            </c:ext>
          </c:extLst>
        </c:ser>
        <c:ser>
          <c:idx val="6"/>
          <c:order val="1"/>
          <c:tx>
            <c:v>4d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Experiment'!$X$40:$X$49</c:f>
              <c:numCache>
                <c:formatCode>General</c:formatCode>
                <c:ptCount val="10"/>
                <c:pt idx="0">
                  <c:v>22743.33</c:v>
                </c:pt>
                <c:pt idx="1">
                  <c:v>24088</c:v>
                </c:pt>
                <c:pt idx="2">
                  <c:v>23861</c:v>
                </c:pt>
                <c:pt idx="3">
                  <c:v>23839</c:v>
                </c:pt>
                <c:pt idx="4">
                  <c:v>22832</c:v>
                </c:pt>
                <c:pt idx="5">
                  <c:v>22786.67</c:v>
                </c:pt>
                <c:pt idx="6">
                  <c:v>22594</c:v>
                </c:pt>
                <c:pt idx="7">
                  <c:v>22550</c:v>
                </c:pt>
                <c:pt idx="8">
                  <c:v>22581</c:v>
                </c:pt>
                <c:pt idx="9">
                  <c:v>22513.33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6FF-401D-BA8C-E5976B2B5247}"/>
            </c:ext>
          </c:extLst>
        </c:ser>
        <c:ser>
          <c:idx val="7"/>
          <c:order val="2"/>
          <c:tx>
            <c:v>5d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iamond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Experiment'!$X$50:$X$59</c:f>
              <c:numCache>
                <c:formatCode>General</c:formatCode>
                <c:ptCount val="10"/>
                <c:pt idx="0">
                  <c:v>20028</c:v>
                </c:pt>
                <c:pt idx="1">
                  <c:v>20154</c:v>
                </c:pt>
                <c:pt idx="2">
                  <c:v>20111.669999999998</c:v>
                </c:pt>
                <c:pt idx="3">
                  <c:v>20117</c:v>
                </c:pt>
                <c:pt idx="4">
                  <c:v>20145.330000000002</c:v>
                </c:pt>
                <c:pt idx="5">
                  <c:v>20036</c:v>
                </c:pt>
                <c:pt idx="6">
                  <c:v>20186.330000000002</c:v>
                </c:pt>
                <c:pt idx="7">
                  <c:v>20003</c:v>
                </c:pt>
                <c:pt idx="8">
                  <c:v>19973.330000000002</c:v>
                </c:pt>
                <c:pt idx="9">
                  <c:v>19968.330000000002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FF-401D-BA8C-E5976B2B5247}"/>
            </c:ext>
          </c:extLst>
        </c:ser>
        <c:ser>
          <c:idx val="8"/>
          <c:order val="3"/>
          <c:tx>
            <c:v>6d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Experiment'!$X$60:$X$69</c:f>
              <c:numCache>
                <c:formatCode>General</c:formatCode>
                <c:ptCount val="10"/>
                <c:pt idx="0">
                  <c:v>18496.330000000002</c:v>
                </c:pt>
                <c:pt idx="1">
                  <c:v>18617.669999999998</c:v>
                </c:pt>
                <c:pt idx="2">
                  <c:v>18578.330000000002</c:v>
                </c:pt>
                <c:pt idx="3">
                  <c:v>18588.669999999998</c:v>
                </c:pt>
                <c:pt idx="4">
                  <c:v>18576.669999999998</c:v>
                </c:pt>
                <c:pt idx="5">
                  <c:v>18529.330000000002</c:v>
                </c:pt>
                <c:pt idx="6">
                  <c:v>18333.330000000002</c:v>
                </c:pt>
                <c:pt idx="7">
                  <c:v>18448.669999999998</c:v>
                </c:pt>
                <c:pt idx="8">
                  <c:v>18407.330000000002</c:v>
                </c:pt>
                <c:pt idx="9">
                  <c:v>18428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FF-401D-BA8C-E5976B2B5247}"/>
            </c:ext>
          </c:extLst>
        </c:ser>
        <c:ser>
          <c:idx val="0"/>
          <c:order val="4"/>
          <c:spPr>
            <a:ln w="12700"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Experiment'!$X$70:$X$79</c:f>
              <c:numCache>
                <c:formatCode>General</c:formatCode>
                <c:ptCount val="10"/>
                <c:pt idx="0">
                  <c:v>18367</c:v>
                </c:pt>
                <c:pt idx="1">
                  <c:v>18549.669999999998</c:v>
                </c:pt>
                <c:pt idx="2">
                  <c:v>18629.669999999998</c:v>
                </c:pt>
                <c:pt idx="3">
                  <c:v>18557.330000000002</c:v>
                </c:pt>
                <c:pt idx="4">
                  <c:v>18609.669999999998</c:v>
                </c:pt>
                <c:pt idx="5">
                  <c:v>18492.669999999998</c:v>
                </c:pt>
                <c:pt idx="6">
                  <c:v>18534</c:v>
                </c:pt>
                <c:pt idx="7">
                  <c:v>18552</c:v>
                </c:pt>
                <c:pt idx="8">
                  <c:v>18454.330000000002</c:v>
                </c:pt>
                <c:pt idx="9">
                  <c:v>18530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FF-401D-BA8C-E5976B2B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9072"/>
        <c:axId val="466831904"/>
      </c:scatterChart>
      <c:valAx>
        <c:axId val="471359072"/>
        <c:scaling>
          <c:orientation val="minMax"/>
          <c:min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900" i="1"/>
                </a:pPr>
                <a:r>
                  <a:rPr lang="sv-SE" sz="900" i="1"/>
                  <a:t>fiber diameter (μm)</a:t>
                </a:r>
              </a:p>
            </c:rich>
          </c:tx>
          <c:layout>
            <c:manualLayout>
              <c:xMode val="edge"/>
              <c:yMode val="edge"/>
              <c:x val="0.30834983716884479"/>
              <c:y val="0.859900694444444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sv-SE"/>
          </a:p>
        </c:txPr>
        <c:crossAx val="466831904"/>
        <c:crosses val="autoZero"/>
        <c:crossBetween val="midCat"/>
        <c:majorUnit val="7"/>
      </c:valAx>
      <c:valAx>
        <c:axId val="466831904"/>
        <c:scaling>
          <c:orientation val="minMax"/>
          <c:min val="15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i="1"/>
                </a:pPr>
                <a:r>
                  <a:rPr lang="sv-SE" sz="900" i="1"/>
                  <a:t>Ez </a:t>
                </a:r>
                <a:r>
                  <a:rPr lang="en-US" sz="900" i="1"/>
                  <a:t>(GPa)</a:t>
                </a:r>
                <a:endParaRPr lang="sv-SE" sz="900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sv-SE"/>
          </a:p>
        </c:txPr>
        <c:crossAx val="471359072"/>
        <c:crosses val="autoZero"/>
        <c:crossBetween val="midCat"/>
        <c:majorUnit val="5000"/>
        <c:dispUnits>
          <c:builtInUnit val="thousands"/>
        </c:dispUnits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35185185185186E-2"/>
          <c:y val="6.2640277777777781E-2"/>
          <c:w val="0.7467287037037037"/>
          <c:h val="0.67232083333333337"/>
        </c:manualLayout>
      </c:layout>
      <c:scatterChart>
        <c:scatterStyle val="lineMarker"/>
        <c:varyColors val="0"/>
        <c:ser>
          <c:idx val="6"/>
          <c:order val="1"/>
          <c:tx>
            <c:v>4d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squar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Experiment'!$AF$40:$AF$49</c:f>
              <c:numCache>
                <c:formatCode>General</c:formatCode>
                <c:ptCount val="10"/>
                <c:pt idx="0">
                  <c:v>7830.6670000000004</c:v>
                </c:pt>
                <c:pt idx="1">
                  <c:v>8473.3330000000005</c:v>
                </c:pt>
                <c:pt idx="2">
                  <c:v>8380.3330000000005</c:v>
                </c:pt>
                <c:pt idx="3">
                  <c:v>8336.3330000000005</c:v>
                </c:pt>
                <c:pt idx="4">
                  <c:v>7888.6670000000004</c:v>
                </c:pt>
                <c:pt idx="5">
                  <c:v>7882</c:v>
                </c:pt>
                <c:pt idx="6">
                  <c:v>7769</c:v>
                </c:pt>
                <c:pt idx="7">
                  <c:v>7789.3329999999996</c:v>
                </c:pt>
                <c:pt idx="8">
                  <c:v>7707.3329999999996</c:v>
                </c:pt>
                <c:pt idx="9">
                  <c:v>7745.3329999999996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2F-40B0-9221-44579523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9072"/>
        <c:axId val="466831904"/>
      </c:scatterChart>
      <c:scatterChart>
        <c:scatterStyle val="lineMarker"/>
        <c:varyColors val="0"/>
        <c:ser>
          <c:idx val="5"/>
          <c:order val="0"/>
          <c:tx>
            <c:v>3d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ot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Experiment'!$AF$30:$AF$39</c:f>
              <c:numCache>
                <c:formatCode>General</c:formatCode>
                <c:ptCount val="10"/>
                <c:pt idx="0">
                  <c:v>10319.33</c:v>
                </c:pt>
                <c:pt idx="1">
                  <c:v>10290.33</c:v>
                </c:pt>
                <c:pt idx="2">
                  <c:v>10442.33</c:v>
                </c:pt>
                <c:pt idx="3">
                  <c:v>10281.67</c:v>
                </c:pt>
                <c:pt idx="4">
                  <c:v>10313.33</c:v>
                </c:pt>
                <c:pt idx="5">
                  <c:v>10250.33</c:v>
                </c:pt>
                <c:pt idx="6">
                  <c:v>10399.67</c:v>
                </c:pt>
                <c:pt idx="7">
                  <c:v>10245</c:v>
                </c:pt>
                <c:pt idx="8">
                  <c:v>10179</c:v>
                </c:pt>
                <c:pt idx="9">
                  <c:v>10330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2F-40B0-9221-44579523AD3D}"/>
            </c:ext>
          </c:extLst>
        </c:ser>
        <c:ser>
          <c:idx val="7"/>
          <c:order val="2"/>
          <c:tx>
            <c:v>5d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Experiment'!$AF$50:$AF$59</c:f>
              <c:numCache>
                <c:formatCode>General</c:formatCode>
                <c:ptCount val="10"/>
                <c:pt idx="0">
                  <c:v>6726.6670000000004</c:v>
                </c:pt>
                <c:pt idx="1">
                  <c:v>6719.6670000000004</c:v>
                </c:pt>
                <c:pt idx="2">
                  <c:v>6734.3329999999996</c:v>
                </c:pt>
                <c:pt idx="3">
                  <c:v>6719.6670000000004</c:v>
                </c:pt>
                <c:pt idx="4">
                  <c:v>6741.6670000000004</c:v>
                </c:pt>
                <c:pt idx="5">
                  <c:v>6670</c:v>
                </c:pt>
                <c:pt idx="6">
                  <c:v>6648.3329999999996</c:v>
                </c:pt>
                <c:pt idx="7">
                  <c:v>6630</c:v>
                </c:pt>
                <c:pt idx="8">
                  <c:v>6629</c:v>
                </c:pt>
                <c:pt idx="9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2F-40B0-9221-44579523AD3D}"/>
            </c:ext>
          </c:extLst>
        </c:ser>
        <c:ser>
          <c:idx val="8"/>
          <c:order val="3"/>
          <c:tx>
            <c:v>6d</c:v>
          </c:tx>
          <c:spPr>
            <a:ln w="12700">
              <a:solidFill>
                <a:schemeClr val="tx1"/>
              </a:solidFill>
              <a:prstDash val="sysDot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Experiment'!$AF$60:$AF$69</c:f>
              <c:numCache>
                <c:formatCode>General</c:formatCode>
                <c:ptCount val="10"/>
                <c:pt idx="0">
                  <c:v>6998</c:v>
                </c:pt>
                <c:pt idx="1">
                  <c:v>7007.3329999999996</c:v>
                </c:pt>
                <c:pt idx="2">
                  <c:v>7049.3329999999996</c:v>
                </c:pt>
                <c:pt idx="3">
                  <c:v>6982.6670000000004</c:v>
                </c:pt>
                <c:pt idx="4">
                  <c:v>6966</c:v>
                </c:pt>
                <c:pt idx="5">
                  <c:v>6934.6670000000004</c:v>
                </c:pt>
                <c:pt idx="6">
                  <c:v>6933.3329999999996</c:v>
                </c:pt>
                <c:pt idx="7">
                  <c:v>6976</c:v>
                </c:pt>
                <c:pt idx="8">
                  <c:v>6913.6670000000004</c:v>
                </c:pt>
                <c:pt idx="9">
                  <c:v>6877.6670000000004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2F-40B0-9221-44579523AD3D}"/>
            </c:ext>
          </c:extLst>
        </c:ser>
        <c:ser>
          <c:idx val="0"/>
          <c:order val="4"/>
          <c:spPr>
            <a:ln w="12700"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Experiment'!$AF$70:$AF$79</c:f>
              <c:numCache>
                <c:formatCode>General</c:formatCode>
                <c:ptCount val="10"/>
                <c:pt idx="0">
                  <c:v>6980</c:v>
                </c:pt>
                <c:pt idx="1">
                  <c:v>6975.3329999999996</c:v>
                </c:pt>
                <c:pt idx="2">
                  <c:v>6959</c:v>
                </c:pt>
                <c:pt idx="3">
                  <c:v>6971.6670000000004</c:v>
                </c:pt>
                <c:pt idx="4">
                  <c:v>6972.3329999999996</c:v>
                </c:pt>
                <c:pt idx="5">
                  <c:v>7002</c:v>
                </c:pt>
                <c:pt idx="6">
                  <c:v>6961.6670000000004</c:v>
                </c:pt>
                <c:pt idx="7">
                  <c:v>6976.6670000000004</c:v>
                </c:pt>
                <c:pt idx="8">
                  <c:v>6871.3329999999996</c:v>
                </c:pt>
                <c:pt idx="9">
                  <c:v>6931.3329999999996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2F-40B0-9221-44579523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7743"/>
        <c:axId val="210356911"/>
      </c:scatterChart>
      <c:valAx>
        <c:axId val="471359072"/>
        <c:scaling>
          <c:orientation val="minMax"/>
          <c:min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900" i="1"/>
                </a:pPr>
                <a:r>
                  <a:rPr lang="sv-SE" sz="900" i="1"/>
                  <a:t>fiber diameter (μm)</a:t>
                </a:r>
              </a:p>
            </c:rich>
          </c:tx>
          <c:layout>
            <c:manualLayout>
              <c:xMode val="edge"/>
              <c:yMode val="edge"/>
              <c:x val="0.20188518518518522"/>
              <c:y val="0.859822916666666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sv-SE"/>
          </a:p>
        </c:txPr>
        <c:crossAx val="466831904"/>
        <c:crosses val="autoZero"/>
        <c:crossBetween val="midCat"/>
        <c:majorUnit val="7"/>
      </c:valAx>
      <c:valAx>
        <c:axId val="46683190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900" i="1"/>
                </a:pPr>
                <a:r>
                  <a:rPr lang="sv-SE" sz="900" i="1"/>
                  <a:t>Gxy </a:t>
                </a:r>
                <a:r>
                  <a:rPr lang="en-US" sz="900" i="1"/>
                  <a:t>(GPa)</a:t>
                </a:r>
                <a:endParaRPr lang="sv-SE" sz="900" i="1"/>
              </a:p>
            </c:rich>
          </c:tx>
          <c:layout>
            <c:manualLayout>
              <c:xMode val="edge"/>
              <c:yMode val="edge"/>
              <c:x val="0.89433351298533426"/>
              <c:y val="0.27517133765546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471359072"/>
        <c:crosses val="autoZero"/>
        <c:crossBetween val="midCat"/>
        <c:majorUnit val="3000"/>
        <c:dispUnits>
          <c:builtInUnit val="thousands"/>
        </c:dispUnits>
      </c:valAx>
      <c:valAx>
        <c:axId val="210356911"/>
        <c:scaling>
          <c:orientation val="minMax"/>
          <c:min val="20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900"/>
            </a:pPr>
            <a:endParaRPr lang="sv-SE"/>
          </a:p>
        </c:txPr>
        <c:crossAx val="210357743"/>
        <c:crosses val="max"/>
        <c:crossBetween val="midCat"/>
        <c:majorUnit val="5000"/>
        <c:dispUnits>
          <c:builtInUnit val="thousands"/>
        </c:dispUnits>
      </c:valAx>
      <c:valAx>
        <c:axId val="21035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356911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5891426071741033"/>
          <c:y val="0.12962962962962962"/>
          <c:w val="0.69442147856517933"/>
          <c:h val="0.69873432487605724"/>
        </c:manualLayout>
      </c:layout>
      <c:scatterChart>
        <c:scatterStyle val="lineMarker"/>
        <c:varyColors val="0"/>
        <c:ser>
          <c:idx val="1"/>
          <c:order val="1"/>
          <c:tx>
            <c:v>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Factorial Experiment'!$H$21:$H$27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'Full Factorial Experiment'!$W$21:$W$27</c:f>
              <c:numCache>
                <c:formatCode>General</c:formatCode>
                <c:ptCount val="7"/>
                <c:pt idx="0">
                  <c:v>7595</c:v>
                </c:pt>
                <c:pt idx="1">
                  <c:v>8978.3330000000005</c:v>
                </c:pt>
                <c:pt idx="2">
                  <c:v>10161</c:v>
                </c:pt>
                <c:pt idx="3">
                  <c:v>11679.33</c:v>
                </c:pt>
                <c:pt idx="4">
                  <c:v>12749.67</c:v>
                </c:pt>
                <c:pt idx="5">
                  <c:v>16310.33</c:v>
                </c:pt>
                <c:pt idx="6">
                  <c:v>20842.669999999998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5-4B81-944F-0631F2371B4D}"/>
            </c:ext>
          </c:extLst>
        </c:ser>
        <c:ser>
          <c:idx val="2"/>
          <c:order val="2"/>
          <c:tx>
            <c:v>Ez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 Factorial Experiment'!$H$21:$H$27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'Full Factorial Experiment'!$X$21:$X$27</c:f>
              <c:numCache>
                <c:formatCode>General</c:formatCode>
                <c:ptCount val="7"/>
                <c:pt idx="0">
                  <c:v>7645.3329999999996</c:v>
                </c:pt>
                <c:pt idx="1">
                  <c:v>8755.6669999999995</c:v>
                </c:pt>
                <c:pt idx="2">
                  <c:v>9898.6669999999995</c:v>
                </c:pt>
                <c:pt idx="3">
                  <c:v>12013.67</c:v>
                </c:pt>
                <c:pt idx="4">
                  <c:v>12911.33</c:v>
                </c:pt>
                <c:pt idx="5">
                  <c:v>14902.33</c:v>
                </c:pt>
                <c:pt idx="6">
                  <c:v>20179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5-4B81-944F-0631F2371B4D}"/>
            </c:ext>
          </c:extLst>
        </c:ser>
        <c:ser>
          <c:idx val="3"/>
          <c:order val="3"/>
          <c:tx>
            <c:v>Gyz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 Factorial Experiment'!$H$21:$H$27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'Full Factorial Experiment'!$AF$21:$AF$27</c:f>
              <c:numCache>
                <c:formatCode>General</c:formatCode>
                <c:ptCount val="7"/>
                <c:pt idx="0">
                  <c:v>2515.1999999999998</c:v>
                </c:pt>
                <c:pt idx="1">
                  <c:v>2957.5329999999999</c:v>
                </c:pt>
                <c:pt idx="2">
                  <c:v>3196.4670000000001</c:v>
                </c:pt>
                <c:pt idx="3">
                  <c:v>3774.6669999999999</c:v>
                </c:pt>
                <c:pt idx="4">
                  <c:v>4577.3329999999996</c:v>
                </c:pt>
                <c:pt idx="5">
                  <c:v>5551</c:v>
                </c:pt>
                <c:pt idx="6">
                  <c:v>6798.3329999999996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5-4B81-944F-0631F237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16992"/>
        <c:axId val="556814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'Full Factorial Experiment'!$H$21:$H$27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</c:v>
                      </c:pt>
                      <c:pt idx="1">
                        <c:v>0.35</c:v>
                      </c:pt>
                      <c:pt idx="2">
                        <c:v>0.4</c:v>
                      </c:pt>
                      <c:pt idx="3">
                        <c:v>0.45</c:v>
                      </c:pt>
                      <c:pt idx="4">
                        <c:v>0.5</c:v>
                      </c:pt>
                      <c:pt idx="5">
                        <c:v>0.55000000000000004</c:v>
                      </c:pt>
                      <c:pt idx="6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'Full Factorial Experiment'!$V$21:$V$27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87046.67</c:v>
                      </c:pt>
                      <c:pt idx="1">
                        <c:v>103886.7</c:v>
                      </c:pt>
                      <c:pt idx="2">
                        <c:v>112083.3</c:v>
                      </c:pt>
                      <c:pt idx="3">
                        <c:v>128813.3</c:v>
                      </c:pt>
                      <c:pt idx="4">
                        <c:v>137303.29999999999</c:v>
                      </c:pt>
                      <c:pt idx="5">
                        <c:v>153763.29999999999</c:v>
                      </c:pt>
                      <c:pt idx="6">
                        <c:v>170686.7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955-4B81-944F-0631F2371B4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nu_yz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 Factorial Experiment'!$H$21:$H$27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'Full Factorial Experiment'!$AC$21:$AC$27</c:f>
              <c:numCache>
                <c:formatCode>General</c:formatCode>
                <c:ptCount val="7"/>
                <c:pt idx="0">
                  <c:v>0.45789999999999997</c:v>
                </c:pt>
                <c:pt idx="1">
                  <c:v>0.44819999999999999</c:v>
                </c:pt>
                <c:pt idx="2">
                  <c:v>0.41983330000000002</c:v>
                </c:pt>
                <c:pt idx="3">
                  <c:v>0.3859667</c:v>
                </c:pt>
                <c:pt idx="4">
                  <c:v>0.40383330000000001</c:v>
                </c:pt>
                <c:pt idx="5">
                  <c:v>0.3929667</c:v>
                </c:pt>
                <c:pt idx="6">
                  <c:v>0.33393329999999999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55-4B81-944F-0631F237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87240"/>
        <c:axId val="632784288"/>
      </c:scatterChart>
      <c:valAx>
        <c:axId val="556816992"/>
        <c:scaling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 [micron]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6814696"/>
        <c:crosses val="autoZero"/>
        <c:crossBetween val="midCat"/>
      </c:valAx>
      <c:valAx>
        <c:axId val="556814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6816992"/>
        <c:crosses val="autoZero"/>
        <c:crossBetween val="midCat"/>
      </c:valAx>
      <c:valAx>
        <c:axId val="63278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Piasson</a:t>
                </a:r>
                <a:r>
                  <a:rPr lang="sv-SE" baseline="0"/>
                  <a:t> ratio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2787240"/>
        <c:crosses val="max"/>
        <c:crossBetween val="midCat"/>
      </c:valAx>
      <c:valAx>
        <c:axId val="632787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7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17497812773405"/>
          <c:y val="0.1533559346748323"/>
          <c:w val="0.17326946631671042"/>
          <c:h val="0.49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5109821798591"/>
          <c:y val="4.5977011494252873E-2"/>
          <c:w val="0.67298901782014087"/>
          <c:h val="0.76842922847810169"/>
        </c:manualLayout>
      </c:layout>
      <c:scatterChart>
        <c:scatterStyle val="lineMarker"/>
        <c:varyColors val="0"/>
        <c:ser>
          <c:idx val="5"/>
          <c:order val="0"/>
          <c:tx>
            <c:v>3d</c:v>
          </c:tx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Experiment'!$AC$30:$AC$39</c:f>
              <c:numCache>
                <c:formatCode>General</c:formatCode>
                <c:ptCount val="10"/>
                <c:pt idx="0">
                  <c:v>0.39626670000000003</c:v>
                </c:pt>
                <c:pt idx="1">
                  <c:v>0.39766669999999998</c:v>
                </c:pt>
                <c:pt idx="2">
                  <c:v>0.38840000000000002</c:v>
                </c:pt>
                <c:pt idx="3">
                  <c:v>0.39610000000000001</c:v>
                </c:pt>
                <c:pt idx="4">
                  <c:v>0.40013330000000003</c:v>
                </c:pt>
                <c:pt idx="5">
                  <c:v>0.40026669999999998</c:v>
                </c:pt>
                <c:pt idx="6">
                  <c:v>0.39273330000000001</c:v>
                </c:pt>
                <c:pt idx="7">
                  <c:v>0.40150000000000002</c:v>
                </c:pt>
                <c:pt idx="8">
                  <c:v>0.4025667</c:v>
                </c:pt>
                <c:pt idx="9">
                  <c:v>0.39386670000000001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1-479F-90EE-D7BDAB1F917C}"/>
            </c:ext>
          </c:extLst>
        </c:ser>
        <c:ser>
          <c:idx val="6"/>
          <c:order val="1"/>
          <c:tx>
            <c:v>4d</c:v>
          </c:tx>
          <c:marker>
            <c:symbol val="star"/>
            <c:size val="5"/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Experiment'!$AC$40:$AC$49</c:f>
              <c:numCache>
                <c:formatCode>General</c:formatCode>
                <c:ptCount val="10"/>
                <c:pt idx="0">
                  <c:v>0.32909670000000002</c:v>
                </c:pt>
                <c:pt idx="1">
                  <c:v>0.3400667</c:v>
                </c:pt>
                <c:pt idx="2">
                  <c:v>0.34420000000000001</c:v>
                </c:pt>
                <c:pt idx="3">
                  <c:v>0.34196670000000001</c:v>
                </c:pt>
                <c:pt idx="4">
                  <c:v>0.3288333</c:v>
                </c:pt>
                <c:pt idx="5">
                  <c:v>0.33163330000000002</c:v>
                </c:pt>
                <c:pt idx="6">
                  <c:v>0.33510000000000001</c:v>
                </c:pt>
                <c:pt idx="7">
                  <c:v>0.3370667</c:v>
                </c:pt>
                <c:pt idx="8">
                  <c:v>0.32308999999999999</c:v>
                </c:pt>
                <c:pt idx="9">
                  <c:v>0.33613330000000002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1-479F-90EE-D7BDAB1F917C}"/>
            </c:ext>
          </c:extLst>
        </c:ser>
        <c:ser>
          <c:idx val="7"/>
          <c:order val="2"/>
          <c:tx>
            <c:v>5d</c:v>
          </c:tx>
          <c:marker>
            <c:symbol val="diamond"/>
            <c:size val="5"/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Experiment'!$AC$50:$AC$59</c:f>
              <c:numCache>
                <c:formatCode>General</c:formatCode>
                <c:ptCount val="10"/>
                <c:pt idx="0">
                  <c:v>0.33893329999999999</c:v>
                </c:pt>
                <c:pt idx="1">
                  <c:v>0.33703329999999998</c:v>
                </c:pt>
                <c:pt idx="2">
                  <c:v>0.33853329999999998</c:v>
                </c:pt>
                <c:pt idx="3">
                  <c:v>0.33763330000000003</c:v>
                </c:pt>
                <c:pt idx="4">
                  <c:v>0.33803329999999998</c:v>
                </c:pt>
                <c:pt idx="5">
                  <c:v>0.34339999999999998</c:v>
                </c:pt>
                <c:pt idx="6">
                  <c:v>0.33853329999999998</c:v>
                </c:pt>
                <c:pt idx="7">
                  <c:v>0.3434333</c:v>
                </c:pt>
                <c:pt idx="8">
                  <c:v>0.34553329999999999</c:v>
                </c:pt>
                <c:pt idx="9">
                  <c:v>0.34553329999999999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1-479F-90EE-D7BDAB1F917C}"/>
            </c:ext>
          </c:extLst>
        </c:ser>
        <c:ser>
          <c:idx val="8"/>
          <c:order val="3"/>
          <c:tx>
            <c:v>6d</c:v>
          </c:tx>
          <c:marker>
            <c:symbol val="square"/>
            <c:size val="5"/>
          </c:marker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Experiment'!$AC$60:$AC$69</c:f>
              <c:numCache>
                <c:formatCode>General</c:formatCode>
                <c:ptCount val="10"/>
                <c:pt idx="0">
                  <c:v>0.376</c:v>
                </c:pt>
                <c:pt idx="1">
                  <c:v>0.3728667</c:v>
                </c:pt>
                <c:pt idx="2">
                  <c:v>0.37863330000000001</c:v>
                </c:pt>
                <c:pt idx="3">
                  <c:v>0.38043329999999997</c:v>
                </c:pt>
                <c:pt idx="4">
                  <c:v>0.3803667</c:v>
                </c:pt>
                <c:pt idx="5">
                  <c:v>0.38106669999999998</c:v>
                </c:pt>
                <c:pt idx="6">
                  <c:v>0.38600000000000001</c:v>
                </c:pt>
                <c:pt idx="7">
                  <c:v>0.38506669999999998</c:v>
                </c:pt>
                <c:pt idx="8">
                  <c:v>0.38719999999999999</c:v>
                </c:pt>
                <c:pt idx="9">
                  <c:v>0.38666669999999997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21-479F-90EE-D7BDAB1F917C}"/>
            </c:ext>
          </c:extLst>
        </c:ser>
        <c:ser>
          <c:idx val="0"/>
          <c:order val="4"/>
          <c:xVal>
            <c:numRef>
              <c:f>'Full Factorial Experiment'!$E$30:$E$39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'Full Factorial Experiment'!$AC$70:$AC$79</c:f>
              <c:numCache>
                <c:formatCode>General</c:formatCode>
                <c:ptCount val="10"/>
                <c:pt idx="0">
                  <c:v>0.36056670000000002</c:v>
                </c:pt>
                <c:pt idx="1">
                  <c:v>0.3584</c:v>
                </c:pt>
                <c:pt idx="2">
                  <c:v>0.35736669999999998</c:v>
                </c:pt>
                <c:pt idx="3">
                  <c:v>0.36143330000000001</c:v>
                </c:pt>
                <c:pt idx="4">
                  <c:v>0.36123329999999998</c:v>
                </c:pt>
                <c:pt idx="5">
                  <c:v>0.3677667</c:v>
                </c:pt>
                <c:pt idx="6">
                  <c:v>0.36556670000000002</c:v>
                </c:pt>
                <c:pt idx="7">
                  <c:v>0.36530000000000001</c:v>
                </c:pt>
                <c:pt idx="8">
                  <c:v>0.36759999999999998</c:v>
                </c:pt>
                <c:pt idx="9">
                  <c:v>0.36870000000000003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1-479F-90EE-D7BDAB1F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9072"/>
        <c:axId val="466831904"/>
      </c:scatterChart>
      <c:valAx>
        <c:axId val="471359072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d[micron]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6831904"/>
        <c:crosses val="autoZero"/>
        <c:crossBetween val="midCat"/>
      </c:valAx>
      <c:valAx>
        <c:axId val="466831904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nu_yz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135907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5048118985127"/>
          <c:y val="3.7037037037037035E-2"/>
          <c:w val="0.68810148731408571"/>
          <c:h val="0.80368839311752693"/>
        </c:manualLayout>
      </c:layout>
      <c:scatterChart>
        <c:scatterStyle val="lineMarker"/>
        <c:varyColors val="0"/>
        <c:ser>
          <c:idx val="4"/>
          <c:order val="0"/>
          <c:tx>
            <c:v>Ex,L1=50</c:v>
          </c:tx>
          <c:xVal>
            <c:numRef>
              <c:f>'Full Factorial Experiment'!$E$3:$E$8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Experiment'!$V$3:$V$8</c:f>
              <c:numCache>
                <c:formatCode>General</c:formatCode>
                <c:ptCount val="6"/>
                <c:pt idx="0">
                  <c:v>158396.70000000001</c:v>
                </c:pt>
                <c:pt idx="1">
                  <c:v>163490</c:v>
                </c:pt>
                <c:pt idx="2">
                  <c:v>161853.29999999999</c:v>
                </c:pt>
                <c:pt idx="3">
                  <c:v>160940</c:v>
                </c:pt>
                <c:pt idx="4">
                  <c:v>169580</c:v>
                </c:pt>
                <c:pt idx="5">
                  <c:v>177300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51-4234-A875-935CEE1E0E9A}"/>
            </c:ext>
          </c:extLst>
        </c:ser>
        <c:ser>
          <c:idx val="5"/>
          <c:order val="1"/>
          <c:tx>
            <c:v>Ex,L1=100</c:v>
          </c:tx>
          <c:xVal>
            <c:numRef>
              <c:f>'Full Factorial Experiment'!$E$9:$E$14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Experiment'!$V$9:$V$14</c:f>
              <c:numCache>
                <c:formatCode>General</c:formatCode>
                <c:ptCount val="6"/>
                <c:pt idx="0">
                  <c:v>156723.29999999999</c:v>
                </c:pt>
                <c:pt idx="1">
                  <c:v>162453.29999999999</c:v>
                </c:pt>
                <c:pt idx="2">
                  <c:v>160950</c:v>
                </c:pt>
                <c:pt idx="3">
                  <c:v>160223.29999999999</c:v>
                </c:pt>
                <c:pt idx="4">
                  <c:v>168883.3</c:v>
                </c:pt>
                <c:pt idx="5">
                  <c:v>176756.7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51-4234-A875-935CEE1E0E9A}"/>
            </c:ext>
          </c:extLst>
        </c:ser>
        <c:ser>
          <c:idx val="6"/>
          <c:order val="2"/>
          <c:tx>
            <c:v>Ey,L1=50</c:v>
          </c:tx>
          <c:spPr>
            <a:ln w="12700"/>
          </c:spPr>
          <c:xVal>
            <c:numRef>
              <c:f>'Full Factorial Experiment'!$E$3:$E$8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Experiment'!$W$3:$W$8</c:f>
              <c:numCache>
                <c:formatCode>General</c:formatCode>
                <c:ptCount val="6"/>
                <c:pt idx="0">
                  <c:v>17417</c:v>
                </c:pt>
                <c:pt idx="1">
                  <c:v>20643.669999999998</c:v>
                </c:pt>
                <c:pt idx="2">
                  <c:v>18386.330000000002</c:v>
                </c:pt>
                <c:pt idx="3">
                  <c:v>18103</c:v>
                </c:pt>
                <c:pt idx="4">
                  <c:v>20721.669999999998</c:v>
                </c:pt>
                <c:pt idx="5">
                  <c:v>17980.330000000002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51-4234-A875-935CEE1E0E9A}"/>
            </c:ext>
          </c:extLst>
        </c:ser>
        <c:ser>
          <c:idx val="7"/>
          <c:order val="3"/>
          <c:tx>
            <c:v>Ey,L1=100</c:v>
          </c:tx>
          <c:spPr>
            <a:ln w="12700"/>
          </c:spPr>
          <c:xVal>
            <c:numRef>
              <c:f>'Full Factorial Experiment'!$E$9:$E$14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Experiment'!$W$9:$W$14</c:f>
              <c:numCache>
                <c:formatCode>General</c:formatCode>
                <c:ptCount val="6"/>
                <c:pt idx="0">
                  <c:v>17571.330000000002</c:v>
                </c:pt>
                <c:pt idx="1">
                  <c:v>20697</c:v>
                </c:pt>
                <c:pt idx="2">
                  <c:v>18581</c:v>
                </c:pt>
                <c:pt idx="3">
                  <c:v>18199</c:v>
                </c:pt>
                <c:pt idx="4">
                  <c:v>20836.669999999998</c:v>
                </c:pt>
                <c:pt idx="5">
                  <c:v>18278.330000000002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51-4234-A875-935CEE1E0E9A}"/>
            </c:ext>
          </c:extLst>
        </c:ser>
        <c:ser>
          <c:idx val="0"/>
          <c:order val="4"/>
          <c:tx>
            <c:v>Ex,L1=50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Factorial Experiment'!$E$3:$E$8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Experiment'!$V$3:$V$8</c:f>
              <c:numCache>
                <c:formatCode>General</c:formatCode>
                <c:ptCount val="6"/>
                <c:pt idx="0">
                  <c:v>158396.70000000001</c:v>
                </c:pt>
                <c:pt idx="1">
                  <c:v>163490</c:v>
                </c:pt>
                <c:pt idx="2">
                  <c:v>161853.29999999999</c:v>
                </c:pt>
                <c:pt idx="3">
                  <c:v>160940</c:v>
                </c:pt>
                <c:pt idx="4">
                  <c:v>169580</c:v>
                </c:pt>
                <c:pt idx="5">
                  <c:v>177300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51-4234-A875-935CEE1E0E9A}"/>
            </c:ext>
          </c:extLst>
        </c:ser>
        <c:ser>
          <c:idx val="1"/>
          <c:order val="5"/>
          <c:tx>
            <c:v>Ex,L1=100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Factorial Experiment'!$E$9:$E$14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Experiment'!$V$9:$V$14</c:f>
              <c:numCache>
                <c:formatCode>General</c:formatCode>
                <c:ptCount val="6"/>
                <c:pt idx="0">
                  <c:v>156723.29999999999</c:v>
                </c:pt>
                <c:pt idx="1">
                  <c:v>162453.29999999999</c:v>
                </c:pt>
                <c:pt idx="2">
                  <c:v>160950</c:v>
                </c:pt>
                <c:pt idx="3">
                  <c:v>160223.29999999999</c:v>
                </c:pt>
                <c:pt idx="4">
                  <c:v>168883.3</c:v>
                </c:pt>
                <c:pt idx="5">
                  <c:v>176756.7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51-4234-A875-935CEE1E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29120"/>
        <c:axId val="511427808"/>
      </c:scatterChart>
      <c:scatterChart>
        <c:scatterStyle val="lineMarker"/>
        <c:varyColors val="0"/>
        <c:ser>
          <c:idx val="2"/>
          <c:order val="6"/>
          <c:tx>
            <c:v>Ey,L1=50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 Factorial Experiment'!$E$3:$E$8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Experiment'!$W$3:$W$8</c:f>
              <c:numCache>
                <c:formatCode>General</c:formatCode>
                <c:ptCount val="6"/>
                <c:pt idx="0">
                  <c:v>17417</c:v>
                </c:pt>
                <c:pt idx="1">
                  <c:v>20643.669999999998</c:v>
                </c:pt>
                <c:pt idx="2">
                  <c:v>18386.330000000002</c:v>
                </c:pt>
                <c:pt idx="3">
                  <c:v>18103</c:v>
                </c:pt>
                <c:pt idx="4">
                  <c:v>20721.669999999998</c:v>
                </c:pt>
                <c:pt idx="5">
                  <c:v>17980.330000000002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51-4234-A875-935CEE1E0E9A}"/>
            </c:ext>
          </c:extLst>
        </c:ser>
        <c:ser>
          <c:idx val="3"/>
          <c:order val="7"/>
          <c:tx>
            <c:v>Ey,L1=100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 Factorial Experiment'!$E$9:$E$14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'Full Factorial Experiment'!$W$9:$W$14</c:f>
              <c:numCache>
                <c:formatCode>General</c:formatCode>
                <c:ptCount val="6"/>
                <c:pt idx="0">
                  <c:v>17571.330000000002</c:v>
                </c:pt>
                <c:pt idx="1">
                  <c:v>20697</c:v>
                </c:pt>
                <c:pt idx="2">
                  <c:v>18581</c:v>
                </c:pt>
                <c:pt idx="3">
                  <c:v>18199</c:v>
                </c:pt>
                <c:pt idx="4">
                  <c:v>20836.669999999998</c:v>
                </c:pt>
                <c:pt idx="5">
                  <c:v>18278.330000000002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51-4234-A875-935CEE1E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13376"/>
        <c:axId val="511415344"/>
      </c:scatterChart>
      <c:valAx>
        <c:axId val="5114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d[micron]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1427808"/>
        <c:crosses val="autoZero"/>
        <c:crossBetween val="midCat"/>
      </c:valAx>
      <c:valAx>
        <c:axId val="511427808"/>
        <c:scaling>
          <c:orientation val="minMax"/>
          <c:min val="1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1429120"/>
        <c:crosses val="autoZero"/>
        <c:crossBetween val="midCat"/>
      </c:valAx>
      <c:valAx>
        <c:axId val="511415344"/>
        <c:scaling>
          <c:orientation val="minMax"/>
          <c:max val="27000"/>
          <c:min val="17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Ey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1413376"/>
        <c:crosses val="max"/>
        <c:crossBetween val="midCat"/>
      </c:valAx>
      <c:valAx>
        <c:axId val="5114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415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494400699912507"/>
          <c:y val="3.9349664625255174E-2"/>
          <c:w val="0.23672265966754155"/>
          <c:h val="0.69907844852726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Sobol_features!$AS$1:$AS$2</c:f>
              <c:strCache>
                <c:ptCount val="2"/>
                <c:pt idx="0">
                  <c:v>SSP</c:v>
                </c:pt>
                <c:pt idx="1">
                  <c:v>nu23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Sobol_features!$AG$3:$AG$402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Sobol_features!$AS$3:$AS$402</c:f>
              <c:numCache>
                <c:formatCode>General</c:formatCode>
                <c:ptCount val="400"/>
                <c:pt idx="0">
                  <c:v>0.47130553921038976</c:v>
                </c:pt>
                <c:pt idx="1">
                  <c:v>0.49637494387493553</c:v>
                </c:pt>
                <c:pt idx="2">
                  <c:v>0.43651228084329441</c:v>
                </c:pt>
                <c:pt idx="3">
                  <c:v>0.52396868672679164</c:v>
                </c:pt>
                <c:pt idx="4">
                  <c:v>0.39979746403575522</c:v>
                </c:pt>
                <c:pt idx="5">
                  <c:v>0.37648344958734348</c:v>
                </c:pt>
                <c:pt idx="6">
                  <c:v>0.51128300397345328</c:v>
                </c:pt>
                <c:pt idx="7">
                  <c:v>0.47105800386105856</c:v>
                </c:pt>
                <c:pt idx="8">
                  <c:v>0.4213464017046461</c:v>
                </c:pt>
                <c:pt idx="9">
                  <c:v>0.40627778248048474</c:v>
                </c:pt>
                <c:pt idx="10">
                  <c:v>0.42709347126346131</c:v>
                </c:pt>
                <c:pt idx="11">
                  <c:v>0.45966528942342078</c:v>
                </c:pt>
                <c:pt idx="12">
                  <c:v>0.49769475629760407</c:v>
                </c:pt>
                <c:pt idx="13">
                  <c:v>0.45602715189997001</c:v>
                </c:pt>
                <c:pt idx="14">
                  <c:v>0.44364977693015106</c:v>
                </c:pt>
                <c:pt idx="15">
                  <c:v>0.4545967160787675</c:v>
                </c:pt>
                <c:pt idx="16">
                  <c:v>0.47374949269793443</c:v>
                </c:pt>
                <c:pt idx="17">
                  <c:v>0.37338007296727083</c:v>
                </c:pt>
                <c:pt idx="18">
                  <c:v>0.41651185346284503</c:v>
                </c:pt>
                <c:pt idx="19">
                  <c:v>0.46669017832477844</c:v>
                </c:pt>
                <c:pt idx="20">
                  <c:v>0.43027987506841514</c:v>
                </c:pt>
                <c:pt idx="21">
                  <c:v>0.45207505672699377</c:v>
                </c:pt>
                <c:pt idx="22">
                  <c:v>0.49382511647889338</c:v>
                </c:pt>
                <c:pt idx="23">
                  <c:v>0.51528580066017371</c:v>
                </c:pt>
                <c:pt idx="24">
                  <c:v>0.36303520691286584</c:v>
                </c:pt>
                <c:pt idx="25">
                  <c:v>0.38123101690854899</c:v>
                </c:pt>
                <c:pt idx="26">
                  <c:v>0.48689363073856484</c:v>
                </c:pt>
                <c:pt idx="27">
                  <c:v>0.3983469886228358</c:v>
                </c:pt>
                <c:pt idx="28">
                  <c:v>0.49548790522186592</c:v>
                </c:pt>
                <c:pt idx="29">
                  <c:v>0.52385367615065381</c:v>
                </c:pt>
                <c:pt idx="30">
                  <c:v>0.47805454000994496</c:v>
                </c:pt>
                <c:pt idx="31">
                  <c:v>0.50765509096544981</c:v>
                </c:pt>
                <c:pt idx="32">
                  <c:v>0.39261636065935968</c:v>
                </c:pt>
                <c:pt idx="33">
                  <c:v>0.41304616148354467</c:v>
                </c:pt>
                <c:pt idx="34">
                  <c:v>0.54733179666834064</c:v>
                </c:pt>
                <c:pt idx="35">
                  <c:v>0.4059830811240176</c:v>
                </c:pt>
                <c:pt idx="36">
                  <c:v>0.50918635430349668</c:v>
                </c:pt>
                <c:pt idx="37">
                  <c:v>0.49065052151791511</c:v>
                </c:pt>
                <c:pt idx="38">
                  <c:v>0.42523011931867472</c:v>
                </c:pt>
                <c:pt idx="39">
                  <c:v>0.39487062344680068</c:v>
                </c:pt>
                <c:pt idx="40">
                  <c:v>0.46449484953545672</c:v>
                </c:pt>
                <c:pt idx="41">
                  <c:v>0.36034959304504643</c:v>
                </c:pt>
                <c:pt idx="42">
                  <c:v>0.4627270291481469</c:v>
                </c:pt>
                <c:pt idx="43">
                  <c:v>0.5012025109606788</c:v>
                </c:pt>
                <c:pt idx="44">
                  <c:v>0.44474412051193624</c:v>
                </c:pt>
                <c:pt idx="45">
                  <c:v>0.37594889754208183</c:v>
                </c:pt>
                <c:pt idx="46">
                  <c:v>0.46627071550016574</c:v>
                </c:pt>
                <c:pt idx="47">
                  <c:v>0.52389133385065523</c:v>
                </c:pt>
                <c:pt idx="48">
                  <c:v>0.47962757206453388</c:v>
                </c:pt>
                <c:pt idx="49">
                  <c:v>0.42630288887217149</c:v>
                </c:pt>
                <c:pt idx="50">
                  <c:v>0.38858466020998494</c:v>
                </c:pt>
                <c:pt idx="51">
                  <c:v>0.41349394790474403</c:v>
                </c:pt>
                <c:pt idx="52">
                  <c:v>0.45771486855492138</c:v>
                </c:pt>
                <c:pt idx="53">
                  <c:v>0.42697541015757079</c:v>
                </c:pt>
                <c:pt idx="54">
                  <c:v>0.46624000605444993</c:v>
                </c:pt>
                <c:pt idx="55">
                  <c:v>0.4226918669091011</c:v>
                </c:pt>
                <c:pt idx="56">
                  <c:v>0.50328068198283393</c:v>
                </c:pt>
                <c:pt idx="57">
                  <c:v>0.47912587103327442</c:v>
                </c:pt>
                <c:pt idx="58">
                  <c:v>0.42506832999321886</c:v>
                </c:pt>
                <c:pt idx="59">
                  <c:v>0.46195193668943546</c:v>
                </c:pt>
                <c:pt idx="60">
                  <c:v>0.38030107525478285</c:v>
                </c:pt>
                <c:pt idx="61">
                  <c:v>0.42629237319093038</c:v>
                </c:pt>
                <c:pt idx="62">
                  <c:v>0.52989715968410001</c:v>
                </c:pt>
                <c:pt idx="63">
                  <c:v>0.43364192729592443</c:v>
                </c:pt>
                <c:pt idx="64">
                  <c:v>0.50102200458845658</c:v>
                </c:pt>
                <c:pt idx="65">
                  <c:v>0.51472898592517669</c:v>
                </c:pt>
                <c:pt idx="66">
                  <c:v>0.450217151539823</c:v>
                </c:pt>
                <c:pt idx="67">
                  <c:v>0.5061096655382864</c:v>
                </c:pt>
                <c:pt idx="68">
                  <c:v>0.42445315481330237</c:v>
                </c:pt>
                <c:pt idx="69">
                  <c:v>0.33870567917220418</c:v>
                </c:pt>
                <c:pt idx="70">
                  <c:v>0.49492153192344956</c:v>
                </c:pt>
                <c:pt idx="71">
                  <c:v>0.44734698465881551</c:v>
                </c:pt>
                <c:pt idx="72">
                  <c:v>0.42972613608197463</c:v>
                </c:pt>
                <c:pt idx="73">
                  <c:v>0.45820543899373933</c:v>
                </c:pt>
                <c:pt idx="74">
                  <c:v>0.48973683040939453</c:v>
                </c:pt>
                <c:pt idx="75">
                  <c:v>0.43302676624335446</c:v>
                </c:pt>
                <c:pt idx="76">
                  <c:v>0.35653949599417556</c:v>
                </c:pt>
                <c:pt idx="77">
                  <c:v>0.42125801987688671</c:v>
                </c:pt>
                <c:pt idx="78">
                  <c:v>0.41595642337879268</c:v>
                </c:pt>
                <c:pt idx="79">
                  <c:v>0.46239018880161353</c:v>
                </c:pt>
                <c:pt idx="80">
                  <c:v>0.46071125294055681</c:v>
                </c:pt>
                <c:pt idx="81">
                  <c:v>0.47948089055436871</c:v>
                </c:pt>
                <c:pt idx="82">
                  <c:v>0.45165735400810969</c:v>
                </c:pt>
                <c:pt idx="83">
                  <c:v>0.39567945019613593</c:v>
                </c:pt>
                <c:pt idx="84">
                  <c:v>0.41244054106046613</c:v>
                </c:pt>
                <c:pt idx="85">
                  <c:v>0.44231993586721607</c:v>
                </c:pt>
                <c:pt idx="86">
                  <c:v>0.50364055192609136</c:v>
                </c:pt>
                <c:pt idx="87">
                  <c:v>0.54515270654628734</c:v>
                </c:pt>
                <c:pt idx="88">
                  <c:v>0.45879761413908804</c:v>
                </c:pt>
                <c:pt idx="89">
                  <c:v>0.3538101993535665</c:v>
                </c:pt>
                <c:pt idx="90">
                  <c:v>0.50814225810218328</c:v>
                </c:pt>
                <c:pt idx="91">
                  <c:v>0.37615766069878775</c:v>
                </c:pt>
                <c:pt idx="92">
                  <c:v>0.48754296443207334</c:v>
                </c:pt>
                <c:pt idx="93">
                  <c:v>0.51121945865742902</c:v>
                </c:pt>
                <c:pt idx="94">
                  <c:v>0.43194885523223181</c:v>
                </c:pt>
                <c:pt idx="95">
                  <c:v>0.47173724567376007</c:v>
                </c:pt>
                <c:pt idx="96">
                  <c:v>0.4015864103299932</c:v>
                </c:pt>
                <c:pt idx="97">
                  <c:v>0.3875080266725518</c:v>
                </c:pt>
                <c:pt idx="98">
                  <c:v>0.50698041659750359</c:v>
                </c:pt>
                <c:pt idx="99">
                  <c:v>0.4305231324766795</c:v>
                </c:pt>
                <c:pt idx="100">
                  <c:v>0.51784659713658909</c:v>
                </c:pt>
                <c:pt idx="101">
                  <c:v>0.45418848051998262</c:v>
                </c:pt>
                <c:pt idx="102">
                  <c:v>0.38551663433247696</c:v>
                </c:pt>
                <c:pt idx="103">
                  <c:v>0.41391437426252742</c:v>
                </c:pt>
                <c:pt idx="104">
                  <c:v>0.43970957675719435</c:v>
                </c:pt>
                <c:pt idx="105">
                  <c:v>0.48068689829197353</c:v>
                </c:pt>
                <c:pt idx="106">
                  <c:v>0.46317999827973289</c:v>
                </c:pt>
                <c:pt idx="107">
                  <c:v>0.45289733379562791</c:v>
                </c:pt>
                <c:pt idx="108">
                  <c:v>0.46182200682719832</c:v>
                </c:pt>
                <c:pt idx="109">
                  <c:v>0.42286241779956357</c:v>
                </c:pt>
                <c:pt idx="110">
                  <c:v>0.49680581051276063</c:v>
                </c:pt>
                <c:pt idx="111">
                  <c:v>0.49558354693830531</c:v>
                </c:pt>
                <c:pt idx="112">
                  <c:v>0.4521451377931478</c:v>
                </c:pt>
                <c:pt idx="113">
                  <c:v>0.37297240459493752</c:v>
                </c:pt>
                <c:pt idx="114">
                  <c:v>0.4840005264391527</c:v>
                </c:pt>
                <c:pt idx="115">
                  <c:v>0.40519927176623882</c:v>
                </c:pt>
                <c:pt idx="116">
                  <c:v>0.39706445562922088</c:v>
                </c:pt>
                <c:pt idx="117">
                  <c:v>0.4924639726452148</c:v>
                </c:pt>
                <c:pt idx="118">
                  <c:v>0.4684773040350646</c:v>
                </c:pt>
                <c:pt idx="119">
                  <c:v>0.42234530442987328</c:v>
                </c:pt>
                <c:pt idx="120">
                  <c:v>0.52603445661756565</c:v>
                </c:pt>
                <c:pt idx="121">
                  <c:v>0.47292166507608968</c:v>
                </c:pt>
                <c:pt idx="122">
                  <c:v>0.39945620574829344</c:v>
                </c:pt>
                <c:pt idx="123">
                  <c:v>0.51628449019768308</c:v>
                </c:pt>
                <c:pt idx="124">
                  <c:v>0.41428048254266359</c:v>
                </c:pt>
                <c:pt idx="125">
                  <c:v>0.35773418602938023</c:v>
                </c:pt>
                <c:pt idx="126">
                  <c:v>0.54693887889590509</c:v>
                </c:pt>
                <c:pt idx="127">
                  <c:v>0.47882907731254898</c:v>
                </c:pt>
                <c:pt idx="128">
                  <c:v>0.48993148107691231</c:v>
                </c:pt>
                <c:pt idx="129">
                  <c:v>0.3532378075501631</c:v>
                </c:pt>
                <c:pt idx="130">
                  <c:v>0.43973871826375233</c:v>
                </c:pt>
                <c:pt idx="131">
                  <c:v>0.46748954392649633</c:v>
                </c:pt>
                <c:pt idx="132">
                  <c:v>0.42299154580355125</c:v>
                </c:pt>
                <c:pt idx="133">
                  <c:v>0.44984568524202828</c:v>
                </c:pt>
                <c:pt idx="134">
                  <c:v>0.47030309568825968</c:v>
                </c:pt>
                <c:pt idx="135">
                  <c:v>0.5120636493173405</c:v>
                </c:pt>
                <c:pt idx="136">
                  <c:v>0.39774335169948516</c:v>
                </c:pt>
                <c:pt idx="137">
                  <c:v>0.38194449478976622</c:v>
                </c:pt>
                <c:pt idx="138">
                  <c:v>0.50336005625207281</c:v>
                </c:pt>
                <c:pt idx="139">
                  <c:v>0.38129493873899056</c:v>
                </c:pt>
                <c:pt idx="140">
                  <c:v>0.47357319204447434</c:v>
                </c:pt>
                <c:pt idx="141">
                  <c:v>0.50428044243012216</c:v>
                </c:pt>
                <c:pt idx="142">
                  <c:v>0.45477463208858548</c:v>
                </c:pt>
                <c:pt idx="143">
                  <c:v>0.38304050924829836</c:v>
                </c:pt>
                <c:pt idx="144">
                  <c:v>0.50045501164007877</c:v>
                </c:pt>
                <c:pt idx="145">
                  <c:v>0.53576367576767425</c:v>
                </c:pt>
                <c:pt idx="146">
                  <c:v>0.45820088396022962</c:v>
                </c:pt>
                <c:pt idx="147">
                  <c:v>0.52234273299749456</c:v>
                </c:pt>
                <c:pt idx="148">
                  <c:v>0.40859891892202671</c:v>
                </c:pt>
                <c:pt idx="149">
                  <c:v>0.37132571820719129</c:v>
                </c:pt>
                <c:pt idx="150">
                  <c:v>0.50836729475483167</c:v>
                </c:pt>
                <c:pt idx="151">
                  <c:v>0.48711764883512765</c:v>
                </c:pt>
                <c:pt idx="152">
                  <c:v>0.43320826170164983</c:v>
                </c:pt>
                <c:pt idx="153">
                  <c:v>0.43532809322486565</c:v>
                </c:pt>
                <c:pt idx="154">
                  <c:v>0.39491930893223659</c:v>
                </c:pt>
                <c:pt idx="155">
                  <c:v>0.42935813655407096</c:v>
                </c:pt>
                <c:pt idx="156">
                  <c:v>0.48735758576584198</c:v>
                </c:pt>
                <c:pt idx="157">
                  <c:v>0.42051675230949825</c:v>
                </c:pt>
                <c:pt idx="158">
                  <c:v>0.42802178479227604</c:v>
                </c:pt>
                <c:pt idx="159">
                  <c:v>0.48832054139641357</c:v>
                </c:pt>
                <c:pt idx="160">
                  <c:v>0.44901723722340248</c:v>
                </c:pt>
                <c:pt idx="161">
                  <c:v>0.3796546715295086</c:v>
                </c:pt>
                <c:pt idx="162">
                  <c:v>0.42993235719655465</c:v>
                </c:pt>
                <c:pt idx="163">
                  <c:v>0.42447934688775291</c:v>
                </c:pt>
                <c:pt idx="164">
                  <c:v>0.46370050476874214</c:v>
                </c:pt>
                <c:pt idx="165">
                  <c:v>0.44993693386372324</c:v>
                </c:pt>
                <c:pt idx="166">
                  <c:v>0.47375772657679416</c:v>
                </c:pt>
                <c:pt idx="167">
                  <c:v>0.36956850364371974</c:v>
                </c:pt>
                <c:pt idx="168">
                  <c:v>0.49858503802276943</c:v>
                </c:pt>
                <c:pt idx="169">
                  <c:v>0.44802893650637099</c:v>
                </c:pt>
                <c:pt idx="170">
                  <c:v>0.39392266648899532</c:v>
                </c:pt>
                <c:pt idx="171">
                  <c:v>0.48989487607907101</c:v>
                </c:pt>
                <c:pt idx="172">
                  <c:v>0.3853494161759381</c:v>
                </c:pt>
                <c:pt idx="173">
                  <c:v>0.44928028072591286</c:v>
                </c:pt>
                <c:pt idx="174">
                  <c:v>0.53366344725555948</c:v>
                </c:pt>
                <c:pt idx="175">
                  <c:v>0.48710247319464361</c:v>
                </c:pt>
                <c:pt idx="176">
                  <c:v>0.36277610241005642</c:v>
                </c:pt>
                <c:pt idx="177">
                  <c:v>0.39294980239968946</c:v>
                </c:pt>
                <c:pt idx="178">
                  <c:v>0.52558488759250799</c:v>
                </c:pt>
                <c:pt idx="179">
                  <c:v>0.39505128017407176</c:v>
                </c:pt>
                <c:pt idx="180">
                  <c:v>0.5172978038526892</c:v>
                </c:pt>
                <c:pt idx="181">
                  <c:v>0.49442547551622018</c:v>
                </c:pt>
                <c:pt idx="182">
                  <c:v>0.43653428454376997</c:v>
                </c:pt>
                <c:pt idx="183">
                  <c:v>0.40474715576624976</c:v>
                </c:pt>
                <c:pt idx="184">
                  <c:v>0.46930357202879924</c:v>
                </c:pt>
                <c:pt idx="185">
                  <c:v>0.42580425189322979</c:v>
                </c:pt>
                <c:pt idx="186">
                  <c:v>0.45392367828076907</c:v>
                </c:pt>
                <c:pt idx="187">
                  <c:v>0.53427412823177156</c:v>
                </c:pt>
                <c:pt idx="188">
                  <c:v>0.47599820771166168</c:v>
                </c:pt>
                <c:pt idx="189">
                  <c:v>0.40877017957853179</c:v>
                </c:pt>
                <c:pt idx="190">
                  <c:v>0.50173318638556408</c:v>
                </c:pt>
                <c:pt idx="191">
                  <c:v>0.43044255201905501</c:v>
                </c:pt>
                <c:pt idx="192">
                  <c:v>0.47529212135962051</c:v>
                </c:pt>
                <c:pt idx="193">
                  <c:v>0.46072083186183732</c:v>
                </c:pt>
                <c:pt idx="194">
                  <c:v>0.41977575125623967</c:v>
                </c:pt>
                <c:pt idx="195">
                  <c:v>0.42611040504503528</c:v>
                </c:pt>
                <c:pt idx="196">
                  <c:v>0.42348736917386931</c:v>
                </c:pt>
                <c:pt idx="197">
                  <c:v>0.43199640303693965</c:v>
                </c:pt>
                <c:pt idx="198">
                  <c:v>0.52459299628144751</c:v>
                </c:pt>
                <c:pt idx="199">
                  <c:v>0.5319961767742003</c:v>
                </c:pt>
                <c:pt idx="200">
                  <c:v>0.43752047728019461</c:v>
                </c:pt>
                <c:pt idx="201">
                  <c:v>0.33720990784019533</c:v>
                </c:pt>
                <c:pt idx="202">
                  <c:v>0.48994346628963803</c:v>
                </c:pt>
                <c:pt idx="203">
                  <c:v>0.3800866417047416</c:v>
                </c:pt>
                <c:pt idx="204">
                  <c:v>0.49883548559961621</c:v>
                </c:pt>
                <c:pt idx="205">
                  <c:v>0.51880457816218728</c:v>
                </c:pt>
                <c:pt idx="206">
                  <c:v>0.42689099938684838</c:v>
                </c:pt>
                <c:pt idx="207">
                  <c:v>0.38959602265039861</c:v>
                </c:pt>
                <c:pt idx="208">
                  <c:v>0.4874486825349188</c:v>
                </c:pt>
                <c:pt idx="209">
                  <c:v>0.47612359547665628</c:v>
                </c:pt>
                <c:pt idx="210">
                  <c:v>0.41458352526789266</c:v>
                </c:pt>
                <c:pt idx="211">
                  <c:v>0.52142408193425149</c:v>
                </c:pt>
                <c:pt idx="212">
                  <c:v>0.43026839401072958</c:v>
                </c:pt>
                <c:pt idx="213">
                  <c:v>0.31561809017051856</c:v>
                </c:pt>
                <c:pt idx="214">
                  <c:v>0.49073238179565815</c:v>
                </c:pt>
                <c:pt idx="215">
                  <c:v>0.45042152988053841</c:v>
                </c:pt>
                <c:pt idx="216">
                  <c:v>0.41937721577467535</c:v>
                </c:pt>
                <c:pt idx="217">
                  <c:v>0.44773673064484643</c:v>
                </c:pt>
                <c:pt idx="218">
                  <c:v>0.49983689159844114</c:v>
                </c:pt>
                <c:pt idx="219">
                  <c:v>0.47618557308777498</c:v>
                </c:pt>
                <c:pt idx="220">
                  <c:v>0.38875683329433608</c:v>
                </c:pt>
                <c:pt idx="221">
                  <c:v>0.47037660387642388</c:v>
                </c:pt>
                <c:pt idx="222">
                  <c:v>0.4534860501409107</c:v>
                </c:pt>
                <c:pt idx="223">
                  <c:v>0.51177279209041049</c:v>
                </c:pt>
                <c:pt idx="224">
                  <c:v>0.46231790520740812</c:v>
                </c:pt>
                <c:pt idx="225">
                  <c:v>0.41494203966064913</c:v>
                </c:pt>
                <c:pt idx="226">
                  <c:v>0.49862072549081804</c:v>
                </c:pt>
                <c:pt idx="227">
                  <c:v>0.37717769666792056</c:v>
                </c:pt>
                <c:pt idx="228">
                  <c:v>0.34432696701620924</c:v>
                </c:pt>
                <c:pt idx="229">
                  <c:v>0.47791943629120737</c:v>
                </c:pt>
                <c:pt idx="230">
                  <c:v>0.46548068056630898</c:v>
                </c:pt>
                <c:pt idx="231">
                  <c:v>0.43918596793187559</c:v>
                </c:pt>
                <c:pt idx="232">
                  <c:v>0.53142595757481725</c:v>
                </c:pt>
                <c:pt idx="233">
                  <c:v>0.48360682917000375</c:v>
                </c:pt>
                <c:pt idx="234">
                  <c:v>0.41270862705236455</c:v>
                </c:pt>
                <c:pt idx="235">
                  <c:v>0.4768705211355514</c:v>
                </c:pt>
                <c:pt idx="236">
                  <c:v>0.39699935250438123</c:v>
                </c:pt>
                <c:pt idx="237">
                  <c:v>0.34708567930841094</c:v>
                </c:pt>
                <c:pt idx="238">
                  <c:v>0.52528651031336104</c:v>
                </c:pt>
                <c:pt idx="239">
                  <c:v>0.50469080189202842</c:v>
                </c:pt>
                <c:pt idx="240">
                  <c:v>0.43397418234455065</c:v>
                </c:pt>
                <c:pt idx="241">
                  <c:v>0.42431486118970774</c:v>
                </c:pt>
                <c:pt idx="242">
                  <c:v>0.53373472867407545</c:v>
                </c:pt>
                <c:pt idx="243">
                  <c:v>0.4449585992097701</c:v>
                </c:pt>
                <c:pt idx="244">
                  <c:v>0.4999091777647181</c:v>
                </c:pt>
                <c:pt idx="245">
                  <c:v>0.47051885163506235</c:v>
                </c:pt>
                <c:pt idx="246">
                  <c:v>0.40217098491525494</c:v>
                </c:pt>
                <c:pt idx="247">
                  <c:v>0.42768202267578137</c:v>
                </c:pt>
                <c:pt idx="248">
                  <c:v>0.4504806481510264</c:v>
                </c:pt>
                <c:pt idx="249">
                  <c:v>0.4809387151301292</c:v>
                </c:pt>
                <c:pt idx="250">
                  <c:v>0.47919475342663786</c:v>
                </c:pt>
                <c:pt idx="251">
                  <c:v>0.42985523179865426</c:v>
                </c:pt>
                <c:pt idx="252">
                  <c:v>0.44720594088999954</c:v>
                </c:pt>
                <c:pt idx="253">
                  <c:v>0.40979088061909086</c:v>
                </c:pt>
                <c:pt idx="254">
                  <c:v>0.47115068559147033</c:v>
                </c:pt>
                <c:pt idx="255">
                  <c:v>0.53645831174063363</c:v>
                </c:pt>
                <c:pt idx="256">
                  <c:v>0.41689793376718376</c:v>
                </c:pt>
                <c:pt idx="257">
                  <c:v>0.37869396467978911</c:v>
                </c:pt>
                <c:pt idx="258">
                  <c:v>0.50104180916253482</c:v>
                </c:pt>
                <c:pt idx="259">
                  <c:v>0.33600761038760285</c:v>
                </c:pt>
                <c:pt idx="260">
                  <c:v>0.49083235210026133</c:v>
                </c:pt>
                <c:pt idx="261">
                  <c:v>0.532000604868617</c:v>
                </c:pt>
                <c:pt idx="262">
                  <c:v>0.46496074475972204</c:v>
                </c:pt>
                <c:pt idx="263">
                  <c:v>0.43300739372907182</c:v>
                </c:pt>
                <c:pt idx="264">
                  <c:v>0.49503742914509508</c:v>
                </c:pt>
                <c:pt idx="265">
                  <c:v>0.42571013813666436</c:v>
                </c:pt>
                <c:pt idx="266">
                  <c:v>0.41663139759711032</c:v>
                </c:pt>
                <c:pt idx="267">
                  <c:v>0.47978938104384883</c:v>
                </c:pt>
                <c:pt idx="268">
                  <c:v>0.43224830701413874</c:v>
                </c:pt>
                <c:pt idx="269">
                  <c:v>0.42818924758864818</c:v>
                </c:pt>
                <c:pt idx="270">
                  <c:v>0.48126249630431905</c:v>
                </c:pt>
                <c:pt idx="271">
                  <c:v>0.46928985872232898</c:v>
                </c:pt>
                <c:pt idx="272">
                  <c:v>0.42497575101452401</c:v>
                </c:pt>
                <c:pt idx="273">
                  <c:v>0.44061055569818242</c:v>
                </c:pt>
                <c:pt idx="274">
                  <c:v>0.49455189633633001</c:v>
                </c:pt>
                <c:pt idx="275">
                  <c:v>0.47733198013270817</c:v>
                </c:pt>
                <c:pt idx="276">
                  <c:v>0.47555171781667627</c:v>
                </c:pt>
                <c:pt idx="277">
                  <c:v>0.40775794897672946</c:v>
                </c:pt>
                <c:pt idx="278">
                  <c:v>0.44987808072578905</c:v>
                </c:pt>
                <c:pt idx="279">
                  <c:v>0.38421817163838312</c:v>
                </c:pt>
                <c:pt idx="280">
                  <c:v>0.47818659678177933</c:v>
                </c:pt>
                <c:pt idx="281">
                  <c:v>0.49758179092947807</c:v>
                </c:pt>
                <c:pt idx="282">
                  <c:v>0.44575738545305821</c:v>
                </c:pt>
                <c:pt idx="283">
                  <c:v>0.52603467528449688</c:v>
                </c:pt>
                <c:pt idx="284">
                  <c:v>0.37623325243389394</c:v>
                </c:pt>
                <c:pt idx="285">
                  <c:v>0.41241893419907094</c:v>
                </c:pt>
                <c:pt idx="286">
                  <c:v>0.498796901248033</c:v>
                </c:pt>
                <c:pt idx="287">
                  <c:v>0.43852635849598776</c:v>
                </c:pt>
                <c:pt idx="288">
                  <c:v>0.52264053578517933</c:v>
                </c:pt>
                <c:pt idx="289">
                  <c:v>0.49819185425237833</c:v>
                </c:pt>
                <c:pt idx="290">
                  <c:v>0.42569619564761962</c:v>
                </c:pt>
                <c:pt idx="291">
                  <c:v>0.47366749910510575</c:v>
                </c:pt>
                <c:pt idx="292">
                  <c:v>0.36178471516138166</c:v>
                </c:pt>
                <c:pt idx="293">
                  <c:v>0.39484749397349095</c:v>
                </c:pt>
                <c:pt idx="294">
                  <c:v>0.52575142904321859</c:v>
                </c:pt>
                <c:pt idx="295">
                  <c:v>0.52806864655887042</c:v>
                </c:pt>
                <c:pt idx="296">
                  <c:v>0.4693374916331835</c:v>
                </c:pt>
                <c:pt idx="297">
                  <c:v>0.39776141487892003</c:v>
                </c:pt>
                <c:pt idx="298">
                  <c:v>0.4594224952395416</c:v>
                </c:pt>
                <c:pt idx="299">
                  <c:v>0.37575998025685609</c:v>
                </c:pt>
                <c:pt idx="300">
                  <c:v>0.45208320983163608</c:v>
                </c:pt>
                <c:pt idx="301">
                  <c:v>0.38119336220876299</c:v>
                </c:pt>
                <c:pt idx="302">
                  <c:v>0.46185380935877018</c:v>
                </c:pt>
                <c:pt idx="303">
                  <c:v>0.42016340289698484</c:v>
                </c:pt>
                <c:pt idx="304">
                  <c:v>0.47844261291120072</c:v>
                </c:pt>
                <c:pt idx="305">
                  <c:v>0.41877401097766886</c:v>
                </c:pt>
                <c:pt idx="306">
                  <c:v>0.46883758056706704</c:v>
                </c:pt>
                <c:pt idx="307">
                  <c:v>0.46831673101803317</c:v>
                </c:pt>
                <c:pt idx="308">
                  <c:v>0.44485346209586862</c:v>
                </c:pt>
                <c:pt idx="309">
                  <c:v>0.39084554256255399</c:v>
                </c:pt>
                <c:pt idx="310">
                  <c:v>0.40050680087018165</c:v>
                </c:pt>
                <c:pt idx="311">
                  <c:v>0.49522575481429709</c:v>
                </c:pt>
                <c:pt idx="312">
                  <c:v>0.40681928535456613</c:v>
                </c:pt>
                <c:pt idx="313">
                  <c:v>0.44320712006375929</c:v>
                </c:pt>
                <c:pt idx="314">
                  <c:v>0.53721866055003242</c:v>
                </c:pt>
                <c:pt idx="315">
                  <c:v>0.40396276231374839</c:v>
                </c:pt>
                <c:pt idx="316">
                  <c:v>0.48973843726620359</c:v>
                </c:pt>
                <c:pt idx="317">
                  <c:v>0.48026804792007982</c:v>
                </c:pt>
                <c:pt idx="318">
                  <c:v>0.42650276271496523</c:v>
                </c:pt>
                <c:pt idx="319">
                  <c:v>0.52972898449252215</c:v>
                </c:pt>
                <c:pt idx="320">
                  <c:v>0.44558952672461116</c:v>
                </c:pt>
                <c:pt idx="321">
                  <c:v>0.35046337615595335</c:v>
                </c:pt>
                <c:pt idx="322">
                  <c:v>0.49377012525529607</c:v>
                </c:pt>
                <c:pt idx="323">
                  <c:v>0.39654283347236174</c:v>
                </c:pt>
                <c:pt idx="324">
                  <c:v>0.46794822900643807</c:v>
                </c:pt>
                <c:pt idx="325">
                  <c:v>0.50032404140698428</c:v>
                </c:pt>
                <c:pt idx="326">
                  <c:v>0.43680562164766523</c:v>
                </c:pt>
                <c:pt idx="327">
                  <c:v>0.46146421185126674</c:v>
                </c:pt>
                <c:pt idx="328">
                  <c:v>0.37685536348531234</c:v>
                </c:pt>
                <c:pt idx="329">
                  <c:v>0.42503538466147794</c:v>
                </c:pt>
                <c:pt idx="330">
                  <c:v>0.43859262103766017</c:v>
                </c:pt>
                <c:pt idx="331">
                  <c:v>0.42618046158196865</c:v>
                </c:pt>
                <c:pt idx="332">
                  <c:v>0.41484327534669219</c:v>
                </c:pt>
                <c:pt idx="333">
                  <c:v>0.45126819460404699</c:v>
                </c:pt>
                <c:pt idx="334">
                  <c:v>0.50687825185593804</c:v>
                </c:pt>
                <c:pt idx="335">
                  <c:v>0.44408720031101268</c:v>
                </c:pt>
                <c:pt idx="336">
                  <c:v>0.43057335367478278</c:v>
                </c:pt>
                <c:pt idx="337">
                  <c:v>0.43936462171653645</c:v>
                </c:pt>
                <c:pt idx="338">
                  <c:v>0.50487177837115205</c:v>
                </c:pt>
                <c:pt idx="339">
                  <c:v>0.41001138953327876</c:v>
                </c:pt>
                <c:pt idx="340">
                  <c:v>0.43175224275748769</c:v>
                </c:pt>
                <c:pt idx="341">
                  <c:v>0.45226703303874249</c:v>
                </c:pt>
                <c:pt idx="342">
                  <c:v>0.4247768518036783</c:v>
                </c:pt>
                <c:pt idx="343">
                  <c:v>0.41293203032261327</c:v>
                </c:pt>
                <c:pt idx="344">
                  <c:v>0.51168135672202331</c:v>
                </c:pt>
                <c:pt idx="345">
                  <c:v>0.51537731375883289</c:v>
                </c:pt>
                <c:pt idx="346">
                  <c:v>0.42445621470011885</c:v>
                </c:pt>
                <c:pt idx="347">
                  <c:v>0.53366777463004045</c:v>
                </c:pt>
                <c:pt idx="348">
                  <c:v>0.44976174135624214</c:v>
                </c:pt>
                <c:pt idx="349">
                  <c:v>0.3581326399602871</c:v>
                </c:pt>
                <c:pt idx="350">
                  <c:v>0.50770431241919667</c:v>
                </c:pt>
                <c:pt idx="351">
                  <c:v>0.44401627959190881</c:v>
                </c:pt>
                <c:pt idx="352">
                  <c:v>0.51282620414646729</c:v>
                </c:pt>
                <c:pt idx="353">
                  <c:v>0.45320394541645881</c:v>
                </c:pt>
                <c:pt idx="354">
                  <c:v>0.37209820024791873</c:v>
                </c:pt>
                <c:pt idx="355">
                  <c:v>0.5043809779668067</c:v>
                </c:pt>
                <c:pt idx="356">
                  <c:v>0.42477413283582888</c:v>
                </c:pt>
                <c:pt idx="357">
                  <c:v>0.42098109934579475</c:v>
                </c:pt>
                <c:pt idx="358">
                  <c:v>0.51581688262820036</c:v>
                </c:pt>
                <c:pt idx="359">
                  <c:v>0.43890927264584312</c:v>
                </c:pt>
                <c:pt idx="360">
                  <c:v>0.43988113883586155</c:v>
                </c:pt>
                <c:pt idx="361">
                  <c:v>0.38732395986367685</c:v>
                </c:pt>
                <c:pt idx="362">
                  <c:v>0.46580793517691854</c:v>
                </c:pt>
                <c:pt idx="363">
                  <c:v>0.42467342515639184</c:v>
                </c:pt>
                <c:pt idx="364">
                  <c:v>0.43270828237517833</c:v>
                </c:pt>
                <c:pt idx="365">
                  <c:v>0.50251066270252154</c:v>
                </c:pt>
                <c:pt idx="366">
                  <c:v>0.48087661323022124</c:v>
                </c:pt>
                <c:pt idx="367">
                  <c:v>0.39795131344457457</c:v>
                </c:pt>
                <c:pt idx="368">
                  <c:v>0.4171527261605531</c:v>
                </c:pt>
                <c:pt idx="369">
                  <c:v>0.47660973047183786</c:v>
                </c:pt>
                <c:pt idx="370">
                  <c:v>0.46681129309442093</c:v>
                </c:pt>
                <c:pt idx="371">
                  <c:v>0.47988046903577597</c:v>
                </c:pt>
                <c:pt idx="372">
                  <c:v>0.4721102425474184</c:v>
                </c:pt>
                <c:pt idx="373">
                  <c:v>0.40410861886770166</c:v>
                </c:pt>
                <c:pt idx="374">
                  <c:v>0.51136690157125897</c:v>
                </c:pt>
                <c:pt idx="375">
                  <c:v>0.49678847758215938</c:v>
                </c:pt>
                <c:pt idx="376">
                  <c:v>0.39894224860280536</c:v>
                </c:pt>
                <c:pt idx="377">
                  <c:v>0.29955069233537757</c:v>
                </c:pt>
                <c:pt idx="378">
                  <c:v>0.50990652807100845</c:v>
                </c:pt>
                <c:pt idx="379">
                  <c:v>0.43654882478786605</c:v>
                </c:pt>
                <c:pt idx="380">
                  <c:v>0.53261307712784367</c:v>
                </c:pt>
                <c:pt idx="381">
                  <c:v>0.49569405534493727</c:v>
                </c:pt>
                <c:pt idx="382">
                  <c:v>0.42435161742925787</c:v>
                </c:pt>
                <c:pt idx="383">
                  <c:v>0.48620840929655262</c:v>
                </c:pt>
                <c:pt idx="384">
                  <c:v>0.43365068958595043</c:v>
                </c:pt>
                <c:pt idx="385">
                  <c:v>0.45387303906004939</c:v>
                </c:pt>
                <c:pt idx="386">
                  <c:v>0.47613457888691813</c:v>
                </c:pt>
                <c:pt idx="387">
                  <c:v>0.43420276836905991</c:v>
                </c:pt>
                <c:pt idx="388">
                  <c:v>0.46128972760961717</c:v>
                </c:pt>
                <c:pt idx="389">
                  <c:v>0.3612286293211685</c:v>
                </c:pt>
                <c:pt idx="390">
                  <c:v>0.40723992407842058</c:v>
                </c:pt>
                <c:pt idx="391">
                  <c:v>0.41909588766053874</c:v>
                </c:pt>
                <c:pt idx="392">
                  <c:v>0.48350305708881525</c:v>
                </c:pt>
                <c:pt idx="393">
                  <c:v>0.52442026007644316</c:v>
                </c:pt>
                <c:pt idx="394">
                  <c:v>0.46993831805924879</c:v>
                </c:pt>
                <c:pt idx="395">
                  <c:v>0.50358961398599411</c:v>
                </c:pt>
                <c:pt idx="396">
                  <c:v>0.39352678736869429</c:v>
                </c:pt>
                <c:pt idx="397">
                  <c:v>0.38908621605907545</c:v>
                </c:pt>
                <c:pt idx="398">
                  <c:v>0.49845051233664994</c:v>
                </c:pt>
                <c:pt idx="399">
                  <c:v>0.54241780681872576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E-4684-AF8C-28A9BC150373}"/>
            </c:ext>
          </c:extLst>
        </c:ser>
        <c:ser>
          <c:idx val="1"/>
          <c:order val="1"/>
          <c:tx>
            <c:strRef>
              <c:f>Sobol_features!$Z$2</c:f>
              <c:strCache>
                <c:ptCount val="1"/>
                <c:pt idx="0">
                  <c:v>nu23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Sobol_features!$AG$3:$AG$402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Sobol_features!$Z$3:$Z$402</c:f>
              <c:numCache>
                <c:formatCode>General</c:formatCode>
                <c:ptCount val="400"/>
                <c:pt idx="0">
                  <c:v>0.4704333</c:v>
                </c:pt>
                <c:pt idx="1">
                  <c:v>0.37206669999999997</c:v>
                </c:pt>
                <c:pt idx="2">
                  <c:v>0.60023329999999997</c:v>
                </c:pt>
                <c:pt idx="3">
                  <c:v>0.35813329999999999</c:v>
                </c:pt>
                <c:pt idx="4">
                  <c:v>0.61453329999999995</c:v>
                </c:pt>
                <c:pt idx="5">
                  <c:v>0.34239999999999998</c:v>
                </c:pt>
                <c:pt idx="6">
                  <c:v>0.50673330000000005</c:v>
                </c:pt>
                <c:pt idx="7">
                  <c:v>0.38063330000000001</c:v>
                </c:pt>
                <c:pt idx="8">
                  <c:v>0.68899999999999995</c:v>
                </c:pt>
                <c:pt idx="9">
                  <c:v>0.31537330000000002</c:v>
                </c:pt>
                <c:pt idx="10">
                  <c:v>0.43209999999999998</c:v>
                </c:pt>
                <c:pt idx="11">
                  <c:v>0.34303329999999999</c:v>
                </c:pt>
                <c:pt idx="12">
                  <c:v>0.46200000000000002</c:v>
                </c:pt>
                <c:pt idx="13">
                  <c:v>0.4139333</c:v>
                </c:pt>
                <c:pt idx="14">
                  <c:v>0.72419999999999995</c:v>
                </c:pt>
                <c:pt idx="15">
                  <c:v>0.46700000000000003</c:v>
                </c:pt>
                <c:pt idx="16">
                  <c:v>0.67863329999999999</c:v>
                </c:pt>
                <c:pt idx="17">
                  <c:v>0.3458</c:v>
                </c:pt>
                <c:pt idx="18">
                  <c:v>0.62436670000000005</c:v>
                </c:pt>
                <c:pt idx="19">
                  <c:v>0.30442669999999999</c:v>
                </c:pt>
                <c:pt idx="20">
                  <c:v>0.51736669999999996</c:v>
                </c:pt>
                <c:pt idx="21">
                  <c:v>0.40749999999999997</c:v>
                </c:pt>
                <c:pt idx="22">
                  <c:v>0.52986670000000002</c:v>
                </c:pt>
                <c:pt idx="23">
                  <c:v>0.30306</c:v>
                </c:pt>
                <c:pt idx="24">
                  <c:v>0.49469999999999997</c:v>
                </c:pt>
                <c:pt idx="25">
                  <c:v>0.43896669999999999</c:v>
                </c:pt>
                <c:pt idx="26">
                  <c:v>0.69230000000000003</c:v>
                </c:pt>
                <c:pt idx="27">
                  <c:v>0.35539999999999999</c:v>
                </c:pt>
                <c:pt idx="28">
                  <c:v>0.58606670000000005</c:v>
                </c:pt>
                <c:pt idx="29">
                  <c:v>0.25408330000000001</c:v>
                </c:pt>
                <c:pt idx="30">
                  <c:v>0.46783330000000001</c:v>
                </c:pt>
                <c:pt idx="31">
                  <c:v>0.36799999999999999</c:v>
                </c:pt>
                <c:pt idx="32">
                  <c:v>0.55313330000000005</c:v>
                </c:pt>
                <c:pt idx="33">
                  <c:v>0.29361999999999999</c:v>
                </c:pt>
                <c:pt idx="34">
                  <c:v>0.40093329999999999</c:v>
                </c:pt>
                <c:pt idx="35">
                  <c:v>0.33566669999999998</c:v>
                </c:pt>
                <c:pt idx="36">
                  <c:v>0.48146670000000003</c:v>
                </c:pt>
                <c:pt idx="37">
                  <c:v>0.41010000000000002</c:v>
                </c:pt>
                <c:pt idx="38">
                  <c:v>0.74956670000000003</c:v>
                </c:pt>
                <c:pt idx="39">
                  <c:v>0.33393329999999999</c:v>
                </c:pt>
                <c:pt idx="40">
                  <c:v>0.45886670000000002</c:v>
                </c:pt>
                <c:pt idx="41">
                  <c:v>0.32921669999999997</c:v>
                </c:pt>
                <c:pt idx="42">
                  <c:v>0.64043329999999998</c:v>
                </c:pt>
                <c:pt idx="43">
                  <c:v>0.4194</c:v>
                </c:pt>
                <c:pt idx="44">
                  <c:v>0.76919999999999999</c:v>
                </c:pt>
                <c:pt idx="45">
                  <c:v>0.36236669999999999</c:v>
                </c:pt>
                <c:pt idx="46">
                  <c:v>0.55830000000000002</c:v>
                </c:pt>
                <c:pt idx="47">
                  <c:v>0.30014000000000002</c:v>
                </c:pt>
                <c:pt idx="48">
                  <c:v>0.59253330000000004</c:v>
                </c:pt>
                <c:pt idx="49">
                  <c:v>0.46263330000000003</c:v>
                </c:pt>
                <c:pt idx="50">
                  <c:v>0.62583330000000004</c:v>
                </c:pt>
                <c:pt idx="51">
                  <c:v>0.43533329999999998</c:v>
                </c:pt>
                <c:pt idx="52">
                  <c:v>0.61933329999999998</c:v>
                </c:pt>
                <c:pt idx="53">
                  <c:v>0.29481669999999999</c:v>
                </c:pt>
                <c:pt idx="54">
                  <c:v>0.51983330000000005</c:v>
                </c:pt>
                <c:pt idx="55">
                  <c:v>0.4262667</c:v>
                </c:pt>
                <c:pt idx="56">
                  <c:v>0.58416670000000004</c:v>
                </c:pt>
                <c:pt idx="57">
                  <c:v>0.3243933</c:v>
                </c:pt>
                <c:pt idx="58">
                  <c:v>0.55343330000000002</c:v>
                </c:pt>
                <c:pt idx="59">
                  <c:v>0.31908330000000001</c:v>
                </c:pt>
                <c:pt idx="60">
                  <c:v>0.50206669999999998</c:v>
                </c:pt>
                <c:pt idx="61">
                  <c:v>0.39169999999999999</c:v>
                </c:pt>
                <c:pt idx="62">
                  <c:v>0.59063330000000003</c:v>
                </c:pt>
                <c:pt idx="63">
                  <c:v>0.40223330000000002</c:v>
                </c:pt>
                <c:pt idx="64">
                  <c:v>0.67030000000000001</c:v>
                </c:pt>
                <c:pt idx="65">
                  <c:v>0.30035329999999999</c:v>
                </c:pt>
                <c:pt idx="66">
                  <c:v>0.51280000000000003</c:v>
                </c:pt>
                <c:pt idx="67">
                  <c:v>0.29381669999999999</c:v>
                </c:pt>
                <c:pt idx="68">
                  <c:v>0.46876669999999998</c:v>
                </c:pt>
                <c:pt idx="69">
                  <c:v>0.37530000000000002</c:v>
                </c:pt>
                <c:pt idx="70">
                  <c:v>0.59523329999999997</c:v>
                </c:pt>
                <c:pt idx="71">
                  <c:v>0.33456669999999999</c:v>
                </c:pt>
                <c:pt idx="72">
                  <c:v>0.5794667</c:v>
                </c:pt>
                <c:pt idx="73">
                  <c:v>0.45400000000000001</c:v>
                </c:pt>
                <c:pt idx="74">
                  <c:v>0.60956670000000002</c:v>
                </c:pt>
                <c:pt idx="75">
                  <c:v>0.40789999999999998</c:v>
                </c:pt>
                <c:pt idx="76">
                  <c:v>0.52386670000000002</c:v>
                </c:pt>
                <c:pt idx="77">
                  <c:v>0.32163330000000001</c:v>
                </c:pt>
                <c:pt idx="78">
                  <c:v>0.55230000000000001</c:v>
                </c:pt>
                <c:pt idx="79">
                  <c:v>0.33989999999999998</c:v>
                </c:pt>
                <c:pt idx="80">
                  <c:v>0.40776669999999998</c:v>
                </c:pt>
                <c:pt idx="81">
                  <c:v>0.4059333</c:v>
                </c:pt>
                <c:pt idx="82">
                  <c:v>0.70426670000000002</c:v>
                </c:pt>
                <c:pt idx="83">
                  <c:v>0.42106670000000002</c:v>
                </c:pt>
                <c:pt idx="84">
                  <c:v>0.78859999999999997</c:v>
                </c:pt>
                <c:pt idx="85">
                  <c:v>0.36853330000000001</c:v>
                </c:pt>
                <c:pt idx="86">
                  <c:v>0.49723329999999999</c:v>
                </c:pt>
                <c:pt idx="87">
                  <c:v>0.3360667</c:v>
                </c:pt>
                <c:pt idx="88">
                  <c:v>0.6288667</c:v>
                </c:pt>
                <c:pt idx="89">
                  <c:v>0.30122330000000003</c:v>
                </c:pt>
                <c:pt idx="90">
                  <c:v>0.46983330000000001</c:v>
                </c:pt>
                <c:pt idx="91">
                  <c:v>0.36646669999999998</c:v>
                </c:pt>
                <c:pt idx="92">
                  <c:v>0.53636669999999997</c:v>
                </c:pt>
                <c:pt idx="93">
                  <c:v>0.40166669999999999</c:v>
                </c:pt>
                <c:pt idx="94">
                  <c:v>0.70930000000000004</c:v>
                </c:pt>
                <c:pt idx="95">
                  <c:v>0.34513329999999998</c:v>
                </c:pt>
                <c:pt idx="96">
                  <c:v>0.54563329999999999</c:v>
                </c:pt>
                <c:pt idx="97">
                  <c:v>0.40926669999999998</c:v>
                </c:pt>
                <c:pt idx="98">
                  <c:v>0.66066670000000005</c:v>
                </c:pt>
                <c:pt idx="99">
                  <c:v>0.37036669999999999</c:v>
                </c:pt>
                <c:pt idx="100">
                  <c:v>0.4877667</c:v>
                </c:pt>
                <c:pt idx="101">
                  <c:v>0.29230669999999997</c:v>
                </c:pt>
                <c:pt idx="102">
                  <c:v>0.47236669999999997</c:v>
                </c:pt>
                <c:pt idx="103">
                  <c:v>0.47563329999999998</c:v>
                </c:pt>
                <c:pt idx="104">
                  <c:v>0.68756669999999998</c:v>
                </c:pt>
                <c:pt idx="105">
                  <c:v>0.33256330000000001</c:v>
                </c:pt>
                <c:pt idx="106">
                  <c:v>0.57396670000000005</c:v>
                </c:pt>
                <c:pt idx="107">
                  <c:v>0.29018670000000002</c:v>
                </c:pt>
                <c:pt idx="108">
                  <c:v>0.48083330000000002</c:v>
                </c:pt>
                <c:pt idx="109">
                  <c:v>0.37259999999999999</c:v>
                </c:pt>
                <c:pt idx="110">
                  <c:v>0.60826670000000005</c:v>
                </c:pt>
                <c:pt idx="111">
                  <c:v>0.38513330000000001</c:v>
                </c:pt>
                <c:pt idx="112">
                  <c:v>0.68120000000000003</c:v>
                </c:pt>
                <c:pt idx="113">
                  <c:v>0.34216669999999999</c:v>
                </c:pt>
                <c:pt idx="114">
                  <c:v>0.51049999999999995</c:v>
                </c:pt>
                <c:pt idx="115">
                  <c:v>0.36263329999999999</c:v>
                </c:pt>
                <c:pt idx="116">
                  <c:v>0.50033329999999998</c:v>
                </c:pt>
                <c:pt idx="117">
                  <c:v>0.37206669999999997</c:v>
                </c:pt>
                <c:pt idx="118">
                  <c:v>0.78859999999999997</c:v>
                </c:pt>
                <c:pt idx="119">
                  <c:v>0.30747000000000002</c:v>
                </c:pt>
                <c:pt idx="120">
                  <c:v>0.41236669999999997</c:v>
                </c:pt>
                <c:pt idx="121">
                  <c:v>0.3711333</c:v>
                </c:pt>
                <c:pt idx="122">
                  <c:v>0.63443329999999998</c:v>
                </c:pt>
                <c:pt idx="123">
                  <c:v>0.42909999999999998</c:v>
                </c:pt>
                <c:pt idx="124">
                  <c:v>0.66446669999999997</c:v>
                </c:pt>
                <c:pt idx="125">
                  <c:v>0.33786670000000002</c:v>
                </c:pt>
                <c:pt idx="126">
                  <c:v>0.42513329999999999</c:v>
                </c:pt>
                <c:pt idx="127">
                  <c:v>0.39126670000000002</c:v>
                </c:pt>
                <c:pt idx="128">
                  <c:v>0.5011333</c:v>
                </c:pt>
                <c:pt idx="129">
                  <c:v>0.30728</c:v>
                </c:pt>
                <c:pt idx="130">
                  <c:v>0.48056670000000001</c:v>
                </c:pt>
                <c:pt idx="131">
                  <c:v>0.34799999999999998</c:v>
                </c:pt>
                <c:pt idx="132">
                  <c:v>0.62373330000000005</c:v>
                </c:pt>
                <c:pt idx="133">
                  <c:v>0.4512333</c:v>
                </c:pt>
                <c:pt idx="134">
                  <c:v>0.65449999999999997</c:v>
                </c:pt>
                <c:pt idx="135">
                  <c:v>0.25780999999999998</c:v>
                </c:pt>
                <c:pt idx="136">
                  <c:v>0.45350000000000001</c:v>
                </c:pt>
                <c:pt idx="137">
                  <c:v>0.37083329999999998</c:v>
                </c:pt>
                <c:pt idx="138">
                  <c:v>0.56730000000000003</c:v>
                </c:pt>
                <c:pt idx="139">
                  <c:v>0.4447333</c:v>
                </c:pt>
                <c:pt idx="140">
                  <c:v>0.6782667</c:v>
                </c:pt>
                <c:pt idx="141">
                  <c:v>0.32978669999999999</c:v>
                </c:pt>
                <c:pt idx="142">
                  <c:v>0.5512667</c:v>
                </c:pt>
                <c:pt idx="143">
                  <c:v>0.3425667</c:v>
                </c:pt>
                <c:pt idx="144">
                  <c:v>0.53016669999999999</c:v>
                </c:pt>
                <c:pt idx="145">
                  <c:v>0.34723330000000002</c:v>
                </c:pt>
                <c:pt idx="146">
                  <c:v>0.71050000000000002</c:v>
                </c:pt>
                <c:pt idx="147">
                  <c:v>0.33939999999999998</c:v>
                </c:pt>
                <c:pt idx="148">
                  <c:v>0.58640000000000003</c:v>
                </c:pt>
                <c:pt idx="149">
                  <c:v>0.32049329999999998</c:v>
                </c:pt>
                <c:pt idx="150">
                  <c:v>0.47166669999999999</c:v>
                </c:pt>
                <c:pt idx="151">
                  <c:v>0.43666670000000002</c:v>
                </c:pt>
                <c:pt idx="152">
                  <c:v>0.80020000000000002</c:v>
                </c:pt>
                <c:pt idx="153">
                  <c:v>0.35449999999999998</c:v>
                </c:pt>
                <c:pt idx="154">
                  <c:v>0.47336669999999997</c:v>
                </c:pt>
                <c:pt idx="155">
                  <c:v>0.33376670000000003</c:v>
                </c:pt>
                <c:pt idx="156">
                  <c:v>0.4657</c:v>
                </c:pt>
                <c:pt idx="157">
                  <c:v>0.38700000000000001</c:v>
                </c:pt>
                <c:pt idx="158">
                  <c:v>0.73633329999999997</c:v>
                </c:pt>
                <c:pt idx="159">
                  <c:v>0.31054999999999999</c:v>
                </c:pt>
                <c:pt idx="160">
                  <c:v>0.50803330000000002</c:v>
                </c:pt>
                <c:pt idx="161">
                  <c:v>0.40263330000000003</c:v>
                </c:pt>
                <c:pt idx="162">
                  <c:v>0.60223329999999997</c:v>
                </c:pt>
                <c:pt idx="163">
                  <c:v>0.47173330000000002</c:v>
                </c:pt>
                <c:pt idx="164">
                  <c:v>0.66376670000000004</c:v>
                </c:pt>
                <c:pt idx="165">
                  <c:v>0.29206330000000003</c:v>
                </c:pt>
                <c:pt idx="166">
                  <c:v>0.56446669999999999</c:v>
                </c:pt>
                <c:pt idx="167">
                  <c:v>0.3609</c:v>
                </c:pt>
                <c:pt idx="168">
                  <c:v>0.53476670000000004</c:v>
                </c:pt>
                <c:pt idx="169">
                  <c:v>0.29286329999999999</c:v>
                </c:pt>
                <c:pt idx="170">
                  <c:v>0.48923329999999998</c:v>
                </c:pt>
                <c:pt idx="171">
                  <c:v>0.32783000000000001</c:v>
                </c:pt>
                <c:pt idx="172">
                  <c:v>0.47960000000000003</c:v>
                </c:pt>
                <c:pt idx="173">
                  <c:v>0.40213330000000003</c:v>
                </c:pt>
                <c:pt idx="174">
                  <c:v>0.57253330000000002</c:v>
                </c:pt>
                <c:pt idx="175">
                  <c:v>0.43303330000000001</c:v>
                </c:pt>
                <c:pt idx="176">
                  <c:v>0.65969999999999995</c:v>
                </c:pt>
                <c:pt idx="177">
                  <c:v>0.34033330000000001</c:v>
                </c:pt>
                <c:pt idx="178">
                  <c:v>0.51163329999999996</c:v>
                </c:pt>
                <c:pt idx="179">
                  <c:v>0.30406</c:v>
                </c:pt>
                <c:pt idx="180">
                  <c:v>0.39419999999999999</c:v>
                </c:pt>
                <c:pt idx="181">
                  <c:v>0.35909999999999997</c:v>
                </c:pt>
                <c:pt idx="182">
                  <c:v>0.438</c:v>
                </c:pt>
                <c:pt idx="183">
                  <c:v>0.38416670000000003</c:v>
                </c:pt>
                <c:pt idx="184">
                  <c:v>0.54306670000000001</c:v>
                </c:pt>
                <c:pt idx="185">
                  <c:v>0.3918333</c:v>
                </c:pt>
                <c:pt idx="186">
                  <c:v>0.7663333</c:v>
                </c:pt>
                <c:pt idx="187">
                  <c:v>0.32414999999999999</c:v>
                </c:pt>
                <c:pt idx="188">
                  <c:v>0.66913330000000004</c:v>
                </c:pt>
                <c:pt idx="189">
                  <c:v>0.32567000000000002</c:v>
                </c:pt>
                <c:pt idx="190">
                  <c:v>0.49519999999999997</c:v>
                </c:pt>
                <c:pt idx="191">
                  <c:v>0.35970000000000002</c:v>
                </c:pt>
                <c:pt idx="192">
                  <c:v>0.52993330000000005</c:v>
                </c:pt>
                <c:pt idx="193">
                  <c:v>0.44640000000000002</c:v>
                </c:pt>
                <c:pt idx="194">
                  <c:v>0.79143330000000001</c:v>
                </c:pt>
                <c:pt idx="195">
                  <c:v>0.37156670000000003</c:v>
                </c:pt>
                <c:pt idx="196">
                  <c:v>0.67076670000000005</c:v>
                </c:pt>
                <c:pt idx="197">
                  <c:v>0.31728329999999999</c:v>
                </c:pt>
                <c:pt idx="198">
                  <c:v>0.42816670000000001</c:v>
                </c:pt>
                <c:pt idx="199">
                  <c:v>0.39023330000000001</c:v>
                </c:pt>
                <c:pt idx="200">
                  <c:v>0.68383329999999998</c:v>
                </c:pt>
                <c:pt idx="201">
                  <c:v>0.33689999999999998</c:v>
                </c:pt>
                <c:pt idx="202">
                  <c:v>0.51466670000000003</c:v>
                </c:pt>
                <c:pt idx="203">
                  <c:v>0.27903670000000003</c:v>
                </c:pt>
                <c:pt idx="204">
                  <c:v>0.4486</c:v>
                </c:pt>
                <c:pt idx="205">
                  <c:v>0.32986670000000001</c:v>
                </c:pt>
                <c:pt idx="206">
                  <c:v>0.55900000000000005</c:v>
                </c:pt>
                <c:pt idx="207">
                  <c:v>0.41126669999999999</c:v>
                </c:pt>
                <c:pt idx="208">
                  <c:v>0.6171333</c:v>
                </c:pt>
                <c:pt idx="209">
                  <c:v>0.30204330000000001</c:v>
                </c:pt>
                <c:pt idx="210">
                  <c:v>0.47963329999999998</c:v>
                </c:pt>
                <c:pt idx="211">
                  <c:v>0.29007329999999998</c:v>
                </c:pt>
                <c:pt idx="212">
                  <c:v>0.5270667</c:v>
                </c:pt>
                <c:pt idx="213">
                  <c:v>0.39536670000000002</c:v>
                </c:pt>
                <c:pt idx="214">
                  <c:v>0.66810000000000003</c:v>
                </c:pt>
                <c:pt idx="215">
                  <c:v>0.31659330000000002</c:v>
                </c:pt>
                <c:pt idx="216">
                  <c:v>0.55123330000000004</c:v>
                </c:pt>
                <c:pt idx="217">
                  <c:v>0.41176669999999999</c:v>
                </c:pt>
                <c:pt idx="218">
                  <c:v>0.56079999999999997</c:v>
                </c:pt>
                <c:pt idx="219">
                  <c:v>0.46546670000000001</c:v>
                </c:pt>
                <c:pt idx="220">
                  <c:v>0.55196670000000003</c:v>
                </c:pt>
                <c:pt idx="221">
                  <c:v>0.36356670000000002</c:v>
                </c:pt>
                <c:pt idx="222">
                  <c:v>0.56576669999999996</c:v>
                </c:pt>
                <c:pt idx="223">
                  <c:v>0.38553330000000002</c:v>
                </c:pt>
                <c:pt idx="224">
                  <c:v>0.73856670000000002</c:v>
                </c:pt>
                <c:pt idx="225">
                  <c:v>0.33789999999999998</c:v>
                </c:pt>
                <c:pt idx="226">
                  <c:v>0.54283329999999996</c:v>
                </c:pt>
                <c:pt idx="227">
                  <c:v>0.33553329999999998</c:v>
                </c:pt>
                <c:pt idx="228">
                  <c:v>0.44006669999999998</c:v>
                </c:pt>
                <c:pt idx="229">
                  <c:v>0.372</c:v>
                </c:pt>
                <c:pt idx="230">
                  <c:v>0.67190000000000005</c:v>
                </c:pt>
                <c:pt idx="231">
                  <c:v>0.3439333</c:v>
                </c:pt>
                <c:pt idx="232">
                  <c:v>0.43856669999999998</c:v>
                </c:pt>
                <c:pt idx="233">
                  <c:v>0.39573330000000001</c:v>
                </c:pt>
                <c:pt idx="234">
                  <c:v>0.70026670000000002</c:v>
                </c:pt>
                <c:pt idx="235">
                  <c:v>0.3866</c:v>
                </c:pt>
                <c:pt idx="236">
                  <c:v>0.61623329999999998</c:v>
                </c:pt>
                <c:pt idx="237">
                  <c:v>0.29757</c:v>
                </c:pt>
                <c:pt idx="238">
                  <c:v>0.45826670000000003</c:v>
                </c:pt>
                <c:pt idx="239">
                  <c:v>0.31440669999999998</c:v>
                </c:pt>
                <c:pt idx="240">
                  <c:v>0.49983329999999998</c:v>
                </c:pt>
                <c:pt idx="241">
                  <c:v>0.38829999999999998</c:v>
                </c:pt>
                <c:pt idx="242">
                  <c:v>0.49120000000000003</c:v>
                </c:pt>
                <c:pt idx="243">
                  <c:v>0.43490000000000001</c:v>
                </c:pt>
                <c:pt idx="244">
                  <c:v>0.61616669999999996</c:v>
                </c:pt>
                <c:pt idx="245">
                  <c:v>0.33979999999999999</c:v>
                </c:pt>
                <c:pt idx="246">
                  <c:v>0.57020000000000004</c:v>
                </c:pt>
                <c:pt idx="247">
                  <c:v>0.41913329999999999</c:v>
                </c:pt>
                <c:pt idx="248">
                  <c:v>0.59976669999999999</c:v>
                </c:pt>
                <c:pt idx="249">
                  <c:v>0.29170000000000001</c:v>
                </c:pt>
                <c:pt idx="250">
                  <c:v>0.53373329999999997</c:v>
                </c:pt>
                <c:pt idx="251">
                  <c:v>0.33796670000000001</c:v>
                </c:pt>
                <c:pt idx="252">
                  <c:v>0.60060000000000002</c:v>
                </c:pt>
                <c:pt idx="253">
                  <c:v>0.50229999999999997</c:v>
                </c:pt>
                <c:pt idx="254">
                  <c:v>0.76346670000000005</c:v>
                </c:pt>
                <c:pt idx="255">
                  <c:v>0.42873329999999998</c:v>
                </c:pt>
                <c:pt idx="256">
                  <c:v>0.72370000000000001</c:v>
                </c:pt>
                <c:pt idx="257">
                  <c:v>0.39076670000000002</c:v>
                </c:pt>
                <c:pt idx="258">
                  <c:v>0.5814667</c:v>
                </c:pt>
                <c:pt idx="259">
                  <c:v>0.3021433</c:v>
                </c:pt>
                <c:pt idx="260">
                  <c:v>0.49390000000000001</c:v>
                </c:pt>
                <c:pt idx="261">
                  <c:v>0.35486669999999998</c:v>
                </c:pt>
                <c:pt idx="262">
                  <c:v>0.65600000000000003</c:v>
                </c:pt>
                <c:pt idx="263">
                  <c:v>0.35796670000000003</c:v>
                </c:pt>
                <c:pt idx="264">
                  <c:v>0.51443329999999998</c:v>
                </c:pt>
                <c:pt idx="265">
                  <c:v>0.4260333</c:v>
                </c:pt>
                <c:pt idx="266">
                  <c:v>0.7699667</c:v>
                </c:pt>
                <c:pt idx="267">
                  <c:v>0.36709999999999998</c:v>
                </c:pt>
                <c:pt idx="268">
                  <c:v>0.65063329999999997</c:v>
                </c:pt>
                <c:pt idx="269">
                  <c:v>0.31731999999999999</c:v>
                </c:pt>
                <c:pt idx="270">
                  <c:v>0.3851</c:v>
                </c:pt>
                <c:pt idx="271">
                  <c:v>0.29865000000000003</c:v>
                </c:pt>
                <c:pt idx="272">
                  <c:v>0.51200000000000001</c:v>
                </c:pt>
                <c:pt idx="273">
                  <c:v>0.37983329999999998</c:v>
                </c:pt>
                <c:pt idx="274">
                  <c:v>0.5161</c:v>
                </c:pt>
                <c:pt idx="275">
                  <c:v>0.4351333</c:v>
                </c:pt>
                <c:pt idx="276">
                  <c:v>0.54010000000000002</c:v>
                </c:pt>
                <c:pt idx="277">
                  <c:v>0.33077000000000001</c:v>
                </c:pt>
                <c:pt idx="278">
                  <c:v>0.56579999999999997</c:v>
                </c:pt>
                <c:pt idx="279">
                  <c:v>0.42409999999999998</c:v>
                </c:pt>
                <c:pt idx="280">
                  <c:v>0.6453333</c:v>
                </c:pt>
                <c:pt idx="281">
                  <c:v>0.30896000000000001</c:v>
                </c:pt>
                <c:pt idx="282">
                  <c:v>0.51756670000000005</c:v>
                </c:pt>
                <c:pt idx="283">
                  <c:v>0.31642330000000002</c:v>
                </c:pt>
                <c:pt idx="284">
                  <c:v>0.5270667</c:v>
                </c:pt>
                <c:pt idx="285">
                  <c:v>0.44919999999999999</c:v>
                </c:pt>
                <c:pt idx="286">
                  <c:v>0.73909999999999998</c:v>
                </c:pt>
                <c:pt idx="287">
                  <c:v>0.36446669999999998</c:v>
                </c:pt>
                <c:pt idx="288">
                  <c:v>0.49583329999999998</c:v>
                </c:pt>
                <c:pt idx="289">
                  <c:v>0.44080000000000003</c:v>
                </c:pt>
                <c:pt idx="290">
                  <c:v>0.8082667</c:v>
                </c:pt>
                <c:pt idx="291">
                  <c:v>0.41676669999999999</c:v>
                </c:pt>
                <c:pt idx="292">
                  <c:v>0.61873330000000004</c:v>
                </c:pt>
                <c:pt idx="293">
                  <c:v>0.32523999999999997</c:v>
                </c:pt>
                <c:pt idx="294">
                  <c:v>0.50760000000000005</c:v>
                </c:pt>
                <c:pt idx="295">
                  <c:v>0.37006670000000003</c:v>
                </c:pt>
                <c:pt idx="296">
                  <c:v>0.70006670000000004</c:v>
                </c:pt>
                <c:pt idx="297">
                  <c:v>0.32245669999999999</c:v>
                </c:pt>
                <c:pt idx="298">
                  <c:v>0.51353329999999997</c:v>
                </c:pt>
                <c:pt idx="299">
                  <c:v>0.32305329999999999</c:v>
                </c:pt>
                <c:pt idx="300">
                  <c:v>0.46039999999999998</c:v>
                </c:pt>
                <c:pt idx="301">
                  <c:v>0.33913330000000003</c:v>
                </c:pt>
                <c:pt idx="302">
                  <c:v>0.63570000000000004</c:v>
                </c:pt>
                <c:pt idx="303">
                  <c:v>0.37883329999999998</c:v>
                </c:pt>
                <c:pt idx="304">
                  <c:v>0.55310000000000004</c:v>
                </c:pt>
                <c:pt idx="305">
                  <c:v>0.27436329999999998</c:v>
                </c:pt>
                <c:pt idx="306">
                  <c:v>0.47920000000000001</c:v>
                </c:pt>
                <c:pt idx="307">
                  <c:v>0.32634000000000002</c:v>
                </c:pt>
                <c:pt idx="308">
                  <c:v>0.54269999999999996</c:v>
                </c:pt>
                <c:pt idx="309">
                  <c:v>0.44566670000000003</c:v>
                </c:pt>
                <c:pt idx="310">
                  <c:v>0.61419999999999997</c:v>
                </c:pt>
                <c:pt idx="311">
                  <c:v>0.32739669999999998</c:v>
                </c:pt>
                <c:pt idx="312">
                  <c:v>0.46429999999999999</c:v>
                </c:pt>
                <c:pt idx="313">
                  <c:v>0.39706669999999999</c:v>
                </c:pt>
                <c:pt idx="314">
                  <c:v>0.50403330000000002</c:v>
                </c:pt>
                <c:pt idx="315">
                  <c:v>0.43286669999999999</c:v>
                </c:pt>
                <c:pt idx="316">
                  <c:v>0.62450000000000006</c:v>
                </c:pt>
                <c:pt idx="317">
                  <c:v>0.34523330000000002</c:v>
                </c:pt>
                <c:pt idx="318">
                  <c:v>0.60833329999999997</c:v>
                </c:pt>
                <c:pt idx="319">
                  <c:v>0.27433999999999997</c:v>
                </c:pt>
                <c:pt idx="320">
                  <c:v>0.50449999999999995</c:v>
                </c:pt>
                <c:pt idx="321">
                  <c:v>0.3983333</c:v>
                </c:pt>
                <c:pt idx="322">
                  <c:v>0.61816669999999996</c:v>
                </c:pt>
                <c:pt idx="323">
                  <c:v>0.47060000000000002</c:v>
                </c:pt>
                <c:pt idx="324">
                  <c:v>0.74873330000000005</c:v>
                </c:pt>
                <c:pt idx="325">
                  <c:v>0.3528</c:v>
                </c:pt>
                <c:pt idx="326">
                  <c:v>0.58606670000000005</c:v>
                </c:pt>
                <c:pt idx="327">
                  <c:v>0.37330000000000002</c:v>
                </c:pt>
                <c:pt idx="328">
                  <c:v>0.48486669999999998</c:v>
                </c:pt>
                <c:pt idx="329">
                  <c:v>0.29896</c:v>
                </c:pt>
                <c:pt idx="330">
                  <c:v>0.45926670000000003</c:v>
                </c:pt>
                <c:pt idx="331">
                  <c:v>0.32818000000000003</c:v>
                </c:pt>
                <c:pt idx="332">
                  <c:v>0.57899999999999996</c:v>
                </c:pt>
                <c:pt idx="333">
                  <c:v>0.43496669999999998</c:v>
                </c:pt>
                <c:pt idx="334">
                  <c:v>0.64316669999999998</c:v>
                </c:pt>
                <c:pt idx="335">
                  <c:v>0.38606669999999998</c:v>
                </c:pt>
                <c:pt idx="336">
                  <c:v>0.69866669999999997</c:v>
                </c:pt>
                <c:pt idx="337">
                  <c:v>0.33776669999999998</c:v>
                </c:pt>
                <c:pt idx="338">
                  <c:v>0.42620000000000002</c:v>
                </c:pt>
                <c:pt idx="339">
                  <c:v>0.30176999999999998</c:v>
                </c:pt>
                <c:pt idx="340">
                  <c:v>0.42273329999999998</c:v>
                </c:pt>
                <c:pt idx="341">
                  <c:v>0.37453330000000001</c:v>
                </c:pt>
                <c:pt idx="342">
                  <c:v>0.65783329999999995</c:v>
                </c:pt>
                <c:pt idx="343">
                  <c:v>0.35476669999999999</c:v>
                </c:pt>
                <c:pt idx="344">
                  <c:v>0.5445333</c:v>
                </c:pt>
                <c:pt idx="345">
                  <c:v>0.34760000000000002</c:v>
                </c:pt>
                <c:pt idx="346">
                  <c:v>0.67959999999999998</c:v>
                </c:pt>
                <c:pt idx="347">
                  <c:v>0.34329999999999999</c:v>
                </c:pt>
                <c:pt idx="348">
                  <c:v>0.62426669999999995</c:v>
                </c:pt>
                <c:pt idx="349">
                  <c:v>0.31922329999999999</c:v>
                </c:pt>
                <c:pt idx="350">
                  <c:v>0.47983330000000002</c:v>
                </c:pt>
                <c:pt idx="351">
                  <c:v>0.41460000000000002</c:v>
                </c:pt>
                <c:pt idx="352">
                  <c:v>0.57199999999999995</c:v>
                </c:pt>
                <c:pt idx="353">
                  <c:v>0.31991999999999998</c:v>
                </c:pt>
                <c:pt idx="354">
                  <c:v>0.51259999999999994</c:v>
                </c:pt>
                <c:pt idx="355">
                  <c:v>0.3574</c:v>
                </c:pt>
                <c:pt idx="356">
                  <c:v>0.55233330000000003</c:v>
                </c:pt>
                <c:pt idx="357">
                  <c:v>0.43426670000000001</c:v>
                </c:pt>
                <c:pt idx="358">
                  <c:v>0.61773330000000004</c:v>
                </c:pt>
                <c:pt idx="359">
                  <c:v>0.30520330000000001</c:v>
                </c:pt>
                <c:pt idx="360">
                  <c:v>0.49819999999999998</c:v>
                </c:pt>
                <c:pt idx="361">
                  <c:v>0.41323330000000003</c:v>
                </c:pt>
                <c:pt idx="362">
                  <c:v>0.6181333</c:v>
                </c:pt>
                <c:pt idx="363">
                  <c:v>0.44153330000000002</c:v>
                </c:pt>
                <c:pt idx="364">
                  <c:v>0.63529999999999998</c:v>
                </c:pt>
                <c:pt idx="365">
                  <c:v>0.27704669999999998</c:v>
                </c:pt>
                <c:pt idx="366">
                  <c:v>0.56789999999999996</c:v>
                </c:pt>
                <c:pt idx="367">
                  <c:v>0.35630000000000001</c:v>
                </c:pt>
                <c:pt idx="368">
                  <c:v>0.32749699999999998</c:v>
                </c:pt>
                <c:pt idx="369">
                  <c:v>0.3622667</c:v>
                </c:pt>
                <c:pt idx="370">
                  <c:v>0.70143330000000004</c:v>
                </c:pt>
                <c:pt idx="371">
                  <c:v>0.3062667</c:v>
                </c:pt>
                <c:pt idx="372">
                  <c:v>0.6110333</c:v>
                </c:pt>
                <c:pt idx="373">
                  <c:v>0.30274329999999999</c:v>
                </c:pt>
                <c:pt idx="374">
                  <c:v>0.46653329999999998</c:v>
                </c:pt>
                <c:pt idx="375">
                  <c:v>0.4373667</c:v>
                </c:pt>
                <c:pt idx="376">
                  <c:v>0.76133329999999999</c:v>
                </c:pt>
                <c:pt idx="377">
                  <c:v>0.33261669999999999</c:v>
                </c:pt>
                <c:pt idx="378">
                  <c:v>0.51486670000000001</c:v>
                </c:pt>
                <c:pt idx="379">
                  <c:v>0.31262000000000001</c:v>
                </c:pt>
                <c:pt idx="380">
                  <c:v>0.4255333</c:v>
                </c:pt>
                <c:pt idx="381">
                  <c:v>0.38616669999999997</c:v>
                </c:pt>
                <c:pt idx="382">
                  <c:v>0.6552</c:v>
                </c:pt>
                <c:pt idx="383">
                  <c:v>0.33613330000000002</c:v>
                </c:pt>
                <c:pt idx="384">
                  <c:v>0.58666669999999999</c:v>
                </c:pt>
                <c:pt idx="385">
                  <c:v>0.43003330000000001</c:v>
                </c:pt>
                <c:pt idx="386">
                  <c:v>0.57153330000000002</c:v>
                </c:pt>
                <c:pt idx="387">
                  <c:v>0.39090000000000003</c:v>
                </c:pt>
                <c:pt idx="388">
                  <c:v>0.56646669999999999</c:v>
                </c:pt>
                <c:pt idx="389">
                  <c:v>0.30861670000000002</c:v>
                </c:pt>
                <c:pt idx="390">
                  <c:v>0.50836669999999995</c:v>
                </c:pt>
                <c:pt idx="391">
                  <c:v>0.43053330000000001</c:v>
                </c:pt>
                <c:pt idx="392">
                  <c:v>0.72670000000000001</c:v>
                </c:pt>
                <c:pt idx="393">
                  <c:v>0.31722329999999999</c:v>
                </c:pt>
                <c:pt idx="394">
                  <c:v>0.56346669999999999</c:v>
                </c:pt>
                <c:pt idx="395">
                  <c:v>0.30901000000000001</c:v>
                </c:pt>
                <c:pt idx="396">
                  <c:v>0.48706670000000002</c:v>
                </c:pt>
                <c:pt idx="397">
                  <c:v>0.42636669999999999</c:v>
                </c:pt>
                <c:pt idx="398">
                  <c:v>0.6560667</c:v>
                </c:pt>
                <c:pt idx="399">
                  <c:v>0.32851999999999998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E-4684-AF8C-28A9BC15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7488"/>
        <c:axId val="528918800"/>
      </c:scatterChart>
      <c:valAx>
        <c:axId val="5289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918800"/>
        <c:crosses val="autoZero"/>
        <c:crossBetween val="midCat"/>
      </c:valAx>
      <c:valAx>
        <c:axId val="5289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out-of-plane Poisson's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91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792818</xdr:colOff>
      <xdr:row>24</xdr:row>
      <xdr:rowOff>155349</xdr:rowOff>
    </xdr:from>
    <xdr:to>
      <xdr:col>39</xdr:col>
      <xdr:colOff>407104</xdr:colOff>
      <xdr:row>36</xdr:row>
      <xdr:rowOff>94663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226011</xdr:colOff>
      <xdr:row>25</xdr:row>
      <xdr:rowOff>21772</xdr:rowOff>
    </xdr:from>
    <xdr:to>
      <xdr:col>45</xdr:col>
      <xdr:colOff>58011</xdr:colOff>
      <xdr:row>36</xdr:row>
      <xdr:rowOff>146143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115570</xdr:colOff>
      <xdr:row>37</xdr:row>
      <xdr:rowOff>83141</xdr:rowOff>
    </xdr:from>
    <xdr:to>
      <xdr:col>39</xdr:col>
      <xdr:colOff>557170</xdr:colOff>
      <xdr:row>49</xdr:row>
      <xdr:rowOff>22455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188868</xdr:colOff>
      <xdr:row>37</xdr:row>
      <xdr:rowOff>136795</xdr:rowOff>
    </xdr:from>
    <xdr:to>
      <xdr:col>45</xdr:col>
      <xdr:colOff>20868</xdr:colOff>
      <xdr:row>49</xdr:row>
      <xdr:rowOff>76109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548409</xdr:colOff>
      <xdr:row>9</xdr:row>
      <xdr:rowOff>58017</xdr:rowOff>
    </xdr:from>
    <xdr:to>
      <xdr:col>44</xdr:col>
      <xdr:colOff>270009</xdr:colOff>
      <xdr:row>17</xdr:row>
      <xdr:rowOff>22143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220980</xdr:colOff>
      <xdr:row>96</xdr:row>
      <xdr:rowOff>68580</xdr:rowOff>
    </xdr:from>
    <xdr:to>
      <xdr:col>41</xdr:col>
      <xdr:colOff>557530</xdr:colOff>
      <xdr:row>112</xdr:row>
      <xdr:rowOff>160655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182881</xdr:colOff>
      <xdr:row>8</xdr:row>
      <xdr:rowOff>172490</xdr:rowOff>
    </xdr:from>
    <xdr:to>
      <xdr:col>40</xdr:col>
      <xdr:colOff>273628</xdr:colOff>
      <xdr:row>23</xdr:row>
      <xdr:rowOff>172489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435428</xdr:colOff>
      <xdr:row>10</xdr:row>
      <xdr:rowOff>152400</xdr:rowOff>
    </xdr:from>
    <xdr:to>
      <xdr:col>44</xdr:col>
      <xdr:colOff>446645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_results2_2" connectionId="5" xr16:uid="{00000000-0016-0000-04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_results2_1" connectionId="2" xr16:uid="{00000000-0016-0000-04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_results2" connectionId="1" xr16:uid="{00000000-0016-0000-04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_results2_3" connectionId="6" xr16:uid="{00000000-0016-0000-0400-000002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R109" totalsRowShown="0" headerRowDxfId="19" dataDxfId="18">
  <autoFilter ref="A2:R109" xr:uid="{00000000-0009-0000-0100-000003000000}"/>
  <tableColumns count="18">
    <tableColumn id="1" xr3:uid="{00000000-0010-0000-0000-000001000000}" name="ID" dataDxfId="17" dataCellStyle="Good"/>
    <tableColumn id="2" xr3:uid="{00000000-0010-0000-0000-000002000000}" name="RVE" dataDxfId="16" dataCellStyle="Neutral"/>
    <tableColumn id="3" xr3:uid="{00000000-0010-0000-0000-000003000000}" name="FEM" dataDxfId="15" dataCellStyle="Neutral"/>
    <tableColumn id="4" xr3:uid="{00000000-0010-0000-0000-000004000000}" name="redundant" dataDxfId="14" dataCellStyle="Neutral"/>
    <tableColumn id="5" xr3:uid="{00000000-0010-0000-0000-000005000000}" name="d   [µm]" dataDxfId="13" dataCellStyle="60% - Accent1"/>
    <tableColumn id="18" xr3:uid="{B794B2A1-538D-4C8F-AFCC-7FF815E72B16}" name="d over d_min" dataDxfId="12" dataCellStyle="60% - Accent1"/>
    <tableColumn id="6" xr3:uid="{00000000-0010-0000-0000-000006000000}" name="l   [µm]" dataDxfId="11" dataCellStyle="60% - Accent1"/>
    <tableColumn id="7" xr3:uid="{00000000-0010-0000-0000-000007000000}" name="phiF   [-]" dataDxfId="10" dataCellStyle="20% - Accent4"/>
    <tableColumn id="8" xr3:uid="{00000000-0010-0000-0000-000008000000}" name="PHI   [-]" dataDxfId="9" dataCellStyle="20% - Accent3"/>
    <tableColumn id="9" xr3:uid="{00000000-0010-0000-0000-000009000000}" name="THETA   [-]" dataDxfId="8" dataCellStyle="20% - Accent3"/>
    <tableColumn id="10" xr3:uid="{00000000-0010-0000-0000-00000A000000}" name="PSI   [-]" dataDxfId="7" dataCellStyle="20% - Accent3"/>
    <tableColumn id="11" xr3:uid="{00000000-0010-0000-0000-00000B000000}" name="EM   [MPa]" dataDxfId="6" dataCellStyle="20% - Accent2"/>
    <tableColumn id="12" xr3:uid="{00000000-0010-0000-0000-00000C000000}" name="nuM   [-]" dataDxfId="5" dataCellStyle="20% - Accent2"/>
    <tableColumn id="13" xr3:uid="{00000000-0010-0000-0000-00000D000000}" name="EF   [MPa]" dataDxfId="4" dataCellStyle="20% - Accent5"/>
    <tableColumn id="14" xr3:uid="{00000000-0010-0000-0000-00000E000000}" name="nuF   [-]" dataDxfId="3" dataCellStyle="20% - Accent5"/>
    <tableColumn id="15" xr3:uid="{00000000-0010-0000-0000-00000F000000}" name="L1   [μm]" dataDxfId="2" dataCellStyle="60% - Accent2"/>
    <tableColumn id="16" xr3:uid="{00000000-0010-0000-0000-000010000000}" name="L2   [μm]" dataDxfId="1" dataCellStyle="60% - Accent2"/>
    <tableColumn id="17" xr3:uid="{00000000-0010-0000-0000-000011000000}" name="L3   [μm]" dataDxfId="0" dataCellStyle="60% - Accent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H27"/>
  <sheetViews>
    <sheetView workbookViewId="0">
      <selection activeCell="E13" sqref="E13"/>
    </sheetView>
  </sheetViews>
  <sheetFormatPr defaultRowHeight="14.4"/>
  <sheetData>
    <row r="7" spans="4:8">
      <c r="E7" t="s">
        <v>145</v>
      </c>
      <c r="G7" t="s">
        <v>146</v>
      </c>
      <c r="H7" t="s">
        <v>158</v>
      </c>
    </row>
    <row r="8" spans="4:8">
      <c r="D8" t="s">
        <v>130</v>
      </c>
      <c r="E8">
        <v>235</v>
      </c>
      <c r="F8">
        <f>E8*1000</f>
        <v>235000</v>
      </c>
      <c r="G8" t="s">
        <v>147</v>
      </c>
      <c r="H8">
        <v>8</v>
      </c>
    </row>
    <row r="9" spans="4:8">
      <c r="D9" t="s">
        <v>131</v>
      </c>
      <c r="E9">
        <v>231</v>
      </c>
      <c r="F9">
        <f t="shared" ref="F9:F18" si="0">E9*1000</f>
        <v>231000</v>
      </c>
      <c r="G9" t="s">
        <v>147</v>
      </c>
      <c r="H9">
        <v>6</v>
      </c>
    </row>
    <row r="10" spans="4:8">
      <c r="D10" t="s">
        <v>132</v>
      </c>
      <c r="E10">
        <v>724</v>
      </c>
      <c r="F10">
        <f t="shared" si="0"/>
        <v>724000</v>
      </c>
      <c r="G10" t="s">
        <v>147</v>
      </c>
      <c r="H10">
        <v>10</v>
      </c>
    </row>
    <row r="11" spans="4:8">
      <c r="D11" t="s">
        <v>133</v>
      </c>
      <c r="E11">
        <v>310</v>
      </c>
      <c r="F11">
        <f t="shared" si="0"/>
        <v>310000</v>
      </c>
      <c r="G11" t="s">
        <v>147</v>
      </c>
      <c r="H11">
        <v>5</v>
      </c>
    </row>
    <row r="12" spans="4:8">
      <c r="D12" t="s">
        <v>134</v>
      </c>
      <c r="E12">
        <v>385</v>
      </c>
      <c r="F12">
        <f t="shared" si="0"/>
        <v>385000</v>
      </c>
      <c r="G12" t="s">
        <v>148</v>
      </c>
      <c r="H12">
        <v>142</v>
      </c>
    </row>
    <row r="13" spans="4:8">
      <c r="D13" t="s">
        <v>135</v>
      </c>
      <c r="E13">
        <v>124</v>
      </c>
      <c r="F13">
        <f t="shared" si="0"/>
        <v>124000</v>
      </c>
      <c r="G13" t="s">
        <v>149</v>
      </c>
      <c r="H13">
        <v>12</v>
      </c>
    </row>
    <row r="14" spans="4:8">
      <c r="D14" t="s">
        <v>136</v>
      </c>
      <c r="E14">
        <v>400</v>
      </c>
      <c r="F14">
        <f t="shared" si="0"/>
        <v>400000</v>
      </c>
      <c r="G14" t="s">
        <v>150</v>
      </c>
      <c r="H14">
        <v>127</v>
      </c>
    </row>
    <row r="15" spans="4:8">
      <c r="D15" t="s">
        <v>137</v>
      </c>
      <c r="E15">
        <v>180</v>
      </c>
      <c r="F15">
        <f t="shared" si="0"/>
        <v>180000</v>
      </c>
      <c r="G15" t="s">
        <v>150</v>
      </c>
      <c r="H15">
        <v>15</v>
      </c>
    </row>
    <row r="16" spans="4:8">
      <c r="D16" t="s">
        <v>138</v>
      </c>
      <c r="E16">
        <v>279</v>
      </c>
      <c r="F16">
        <f t="shared" si="0"/>
        <v>279000</v>
      </c>
      <c r="G16" t="s">
        <v>150</v>
      </c>
      <c r="H16">
        <v>20</v>
      </c>
    </row>
    <row r="17" spans="4:8">
      <c r="D17" t="s">
        <v>139</v>
      </c>
      <c r="E17">
        <v>86</v>
      </c>
      <c r="F17">
        <f t="shared" si="0"/>
        <v>86000</v>
      </c>
      <c r="G17" t="s">
        <v>151</v>
      </c>
      <c r="H17">
        <v>10</v>
      </c>
    </row>
    <row r="18" spans="4:8">
      <c r="D18" t="s">
        <v>140</v>
      </c>
      <c r="E18">
        <v>69</v>
      </c>
      <c r="F18">
        <f t="shared" si="0"/>
        <v>69000</v>
      </c>
      <c r="G18" t="s">
        <v>152</v>
      </c>
      <c r="H18">
        <v>14</v>
      </c>
    </row>
    <row r="24" spans="4:8">
      <c r="D24" t="s">
        <v>141</v>
      </c>
      <c r="E24" t="s">
        <v>156</v>
      </c>
      <c r="G24" t="s">
        <v>153</v>
      </c>
    </row>
    <row r="25" spans="4:8">
      <c r="D25" t="s">
        <v>142</v>
      </c>
      <c r="E25" t="s">
        <v>157</v>
      </c>
      <c r="G25" t="s">
        <v>154</v>
      </c>
    </row>
    <row r="26" spans="4:8">
      <c r="D26" t="s">
        <v>143</v>
      </c>
      <c r="E26">
        <v>117</v>
      </c>
      <c r="G26" t="s">
        <v>155</v>
      </c>
    </row>
    <row r="27" spans="4:8">
      <c r="D27" t="s">
        <v>144</v>
      </c>
      <c r="E27">
        <v>400</v>
      </c>
      <c r="G27" t="s">
        <v>150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01"/>
  <sheetViews>
    <sheetView workbookViewId="0">
      <selection activeCell="AE3" sqref="AE3"/>
    </sheetView>
  </sheetViews>
  <sheetFormatPr defaultRowHeight="14.4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5164</v>
      </c>
      <c r="G1" t="s">
        <v>124</v>
      </c>
      <c r="H1" t="s">
        <v>7</v>
      </c>
      <c r="I1" t="s">
        <v>8</v>
      </c>
      <c r="J1" t="s">
        <v>5163</v>
      </c>
      <c r="K1" t="s">
        <v>125</v>
      </c>
      <c r="L1" t="s">
        <v>126</v>
      </c>
      <c r="M1" t="s">
        <v>514</v>
      </c>
      <c r="N1" t="s">
        <v>515</v>
      </c>
      <c r="O1" t="s">
        <v>22</v>
      </c>
      <c r="P1" t="s">
        <v>23</v>
      </c>
      <c r="Q1" t="s">
        <v>24</v>
      </c>
      <c r="R1" s="46" t="s">
        <v>1875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</row>
    <row r="2" spans="1:30">
      <c r="A2">
        <v>1</v>
      </c>
      <c r="B2">
        <v>1</v>
      </c>
      <c r="C2">
        <v>1</v>
      </c>
      <c r="D2">
        <v>1</v>
      </c>
      <c r="E2">
        <v>60</v>
      </c>
      <c r="F2">
        <v>70</v>
      </c>
      <c r="G2">
        <v>0.44999999999999996</v>
      </c>
      <c r="H2">
        <v>0</v>
      </c>
      <c r="I2">
        <v>90</v>
      </c>
      <c r="J2">
        <v>0</v>
      </c>
      <c r="K2">
        <v>6750</v>
      </c>
      <c r="L2">
        <v>0.37</v>
      </c>
      <c r="M2">
        <v>427550</v>
      </c>
      <c r="N2">
        <v>0.30000000000000004</v>
      </c>
      <c r="O2">
        <v>70</v>
      </c>
      <c r="P2">
        <v>480</v>
      </c>
      <c r="Q2">
        <v>480</v>
      </c>
      <c r="R2" s="46">
        <v>1</v>
      </c>
      <c r="S2" t="s">
        <v>525</v>
      </c>
      <c r="T2" t="s">
        <v>526</v>
      </c>
      <c r="U2" t="s">
        <v>527</v>
      </c>
      <c r="V2" t="s">
        <v>528</v>
      </c>
      <c r="W2" t="s">
        <v>529</v>
      </c>
      <c r="X2" t="s">
        <v>530</v>
      </c>
      <c r="Y2" t="s">
        <v>531</v>
      </c>
      <c r="Z2" t="s">
        <v>532</v>
      </c>
      <c r="AA2" t="s">
        <v>533</v>
      </c>
      <c r="AB2" t="s">
        <v>534</v>
      </c>
      <c r="AC2" t="s">
        <v>535</v>
      </c>
      <c r="AD2" t="s">
        <v>406</v>
      </c>
    </row>
    <row r="3" spans="1:30">
      <c r="A3">
        <v>2</v>
      </c>
      <c r="B3">
        <v>1</v>
      </c>
      <c r="C3">
        <v>2</v>
      </c>
      <c r="D3">
        <v>1</v>
      </c>
      <c r="E3">
        <v>60</v>
      </c>
      <c r="F3">
        <v>70</v>
      </c>
      <c r="G3">
        <v>0.52499999999999991</v>
      </c>
      <c r="H3">
        <v>0</v>
      </c>
      <c r="I3">
        <v>90</v>
      </c>
      <c r="J3">
        <v>0</v>
      </c>
      <c r="K3">
        <v>8375</v>
      </c>
      <c r="L3">
        <v>0.31</v>
      </c>
      <c r="M3">
        <v>606825</v>
      </c>
      <c r="N3">
        <v>0.25</v>
      </c>
      <c r="O3">
        <v>70</v>
      </c>
      <c r="P3">
        <v>480</v>
      </c>
      <c r="Q3">
        <v>480</v>
      </c>
      <c r="R3" s="46">
        <v>2</v>
      </c>
      <c r="S3" t="s">
        <v>536</v>
      </c>
      <c r="T3" t="s">
        <v>537</v>
      </c>
      <c r="U3" t="s">
        <v>538</v>
      </c>
      <c r="V3" t="s">
        <v>539</v>
      </c>
      <c r="W3" t="s">
        <v>540</v>
      </c>
      <c r="X3" t="s">
        <v>541</v>
      </c>
      <c r="Y3" t="s">
        <v>542</v>
      </c>
      <c r="Z3" t="s">
        <v>543</v>
      </c>
      <c r="AA3" t="s">
        <v>191</v>
      </c>
      <c r="AB3" t="s">
        <v>544</v>
      </c>
      <c r="AC3" t="s">
        <v>545</v>
      </c>
      <c r="AD3" t="s">
        <v>4772</v>
      </c>
    </row>
    <row r="4" spans="1:30">
      <c r="A4">
        <v>3</v>
      </c>
      <c r="B4">
        <v>1</v>
      </c>
      <c r="C4">
        <v>3</v>
      </c>
      <c r="D4">
        <v>1</v>
      </c>
      <c r="E4">
        <v>60</v>
      </c>
      <c r="F4">
        <v>70</v>
      </c>
      <c r="G4">
        <v>0.375</v>
      </c>
      <c r="H4">
        <v>0</v>
      </c>
      <c r="I4">
        <v>90</v>
      </c>
      <c r="J4">
        <v>0</v>
      </c>
      <c r="K4">
        <v>5125</v>
      </c>
      <c r="L4">
        <v>0.43</v>
      </c>
      <c r="M4">
        <v>248275</v>
      </c>
      <c r="N4">
        <v>0.35000000000000003</v>
      </c>
      <c r="O4">
        <v>70</v>
      </c>
      <c r="P4">
        <v>480</v>
      </c>
      <c r="Q4">
        <v>480</v>
      </c>
      <c r="R4" s="46">
        <v>3</v>
      </c>
      <c r="S4" t="s">
        <v>546</v>
      </c>
      <c r="T4" t="s">
        <v>547</v>
      </c>
      <c r="U4" t="s">
        <v>548</v>
      </c>
      <c r="V4" t="s">
        <v>549</v>
      </c>
      <c r="W4" t="s">
        <v>550</v>
      </c>
      <c r="X4" t="s">
        <v>551</v>
      </c>
      <c r="Y4" t="s">
        <v>552</v>
      </c>
      <c r="Z4" t="s">
        <v>553</v>
      </c>
      <c r="AA4" t="s">
        <v>554</v>
      </c>
      <c r="AB4" t="s">
        <v>555</v>
      </c>
      <c r="AC4" t="s">
        <v>556</v>
      </c>
      <c r="AD4" t="s">
        <v>4773</v>
      </c>
    </row>
    <row r="5" spans="1:30">
      <c r="A5">
        <v>4</v>
      </c>
      <c r="B5">
        <v>1</v>
      </c>
      <c r="C5">
        <v>4</v>
      </c>
      <c r="D5">
        <v>1</v>
      </c>
      <c r="E5">
        <v>60</v>
      </c>
      <c r="F5">
        <v>70</v>
      </c>
      <c r="G5">
        <v>0.5625</v>
      </c>
      <c r="H5">
        <v>0</v>
      </c>
      <c r="I5">
        <v>90</v>
      </c>
      <c r="J5">
        <v>0</v>
      </c>
      <c r="K5">
        <v>5937.5</v>
      </c>
      <c r="L5">
        <v>0.33999999999999997</v>
      </c>
      <c r="M5">
        <v>517187.5</v>
      </c>
      <c r="N5">
        <v>0.22500000000000001</v>
      </c>
      <c r="O5">
        <v>70</v>
      </c>
      <c r="P5">
        <v>480</v>
      </c>
      <c r="Q5">
        <v>480</v>
      </c>
      <c r="R5" s="46">
        <v>4</v>
      </c>
      <c r="S5" t="s">
        <v>557</v>
      </c>
      <c r="T5" t="s">
        <v>558</v>
      </c>
      <c r="U5" t="s">
        <v>559</v>
      </c>
      <c r="V5" t="s">
        <v>560</v>
      </c>
      <c r="W5" t="s">
        <v>561</v>
      </c>
      <c r="X5" t="s">
        <v>562</v>
      </c>
      <c r="Y5" t="s">
        <v>563</v>
      </c>
      <c r="Z5" t="s">
        <v>564</v>
      </c>
      <c r="AA5" t="s">
        <v>565</v>
      </c>
      <c r="AB5" t="s">
        <v>566</v>
      </c>
      <c r="AC5" t="s">
        <v>567</v>
      </c>
      <c r="AD5" t="s">
        <v>4774</v>
      </c>
    </row>
    <row r="6" spans="1:30">
      <c r="A6">
        <v>5</v>
      </c>
      <c r="B6">
        <v>1</v>
      </c>
      <c r="C6">
        <v>5</v>
      </c>
      <c r="D6">
        <v>1</v>
      </c>
      <c r="E6">
        <v>60</v>
      </c>
      <c r="F6">
        <v>70</v>
      </c>
      <c r="G6">
        <v>0.41249999999999998</v>
      </c>
      <c r="H6">
        <v>0</v>
      </c>
      <c r="I6">
        <v>90</v>
      </c>
      <c r="J6">
        <v>0</v>
      </c>
      <c r="K6">
        <v>9187.5</v>
      </c>
      <c r="L6">
        <v>0.45999999999999996</v>
      </c>
      <c r="M6">
        <v>158637.5</v>
      </c>
      <c r="N6">
        <v>0.32500000000000001</v>
      </c>
      <c r="O6">
        <v>70</v>
      </c>
      <c r="P6">
        <v>480</v>
      </c>
      <c r="Q6">
        <v>480</v>
      </c>
      <c r="R6" s="46">
        <v>5</v>
      </c>
      <c r="S6" t="s">
        <v>568</v>
      </c>
      <c r="T6" t="s">
        <v>569</v>
      </c>
      <c r="U6" t="s">
        <v>570</v>
      </c>
      <c r="V6" t="s">
        <v>571</v>
      </c>
      <c r="W6" t="s">
        <v>572</v>
      </c>
      <c r="X6" t="s">
        <v>573</v>
      </c>
      <c r="Y6" t="s">
        <v>574</v>
      </c>
      <c r="Z6" t="s">
        <v>575</v>
      </c>
      <c r="AA6" t="s">
        <v>576</v>
      </c>
      <c r="AB6" t="s">
        <v>577</v>
      </c>
      <c r="AC6" t="s">
        <v>578</v>
      </c>
      <c r="AD6" t="s">
        <v>4775</v>
      </c>
    </row>
    <row r="7" spans="1:30">
      <c r="A7">
        <v>6</v>
      </c>
      <c r="B7">
        <v>1</v>
      </c>
      <c r="C7">
        <v>6</v>
      </c>
      <c r="D7">
        <v>1</v>
      </c>
      <c r="E7">
        <v>60</v>
      </c>
      <c r="F7">
        <v>70</v>
      </c>
      <c r="G7">
        <v>0.33749999999999997</v>
      </c>
      <c r="H7">
        <v>0</v>
      </c>
      <c r="I7">
        <v>90</v>
      </c>
      <c r="J7">
        <v>0</v>
      </c>
      <c r="K7">
        <v>7562.5</v>
      </c>
      <c r="L7">
        <v>0.28000000000000003</v>
      </c>
      <c r="M7">
        <v>337912.5</v>
      </c>
      <c r="N7">
        <v>0.27500000000000002</v>
      </c>
      <c r="O7">
        <v>70</v>
      </c>
      <c r="P7">
        <v>480</v>
      </c>
      <c r="Q7">
        <v>480</v>
      </c>
      <c r="R7" s="46">
        <v>6</v>
      </c>
      <c r="S7" t="s">
        <v>579</v>
      </c>
      <c r="T7" t="s">
        <v>580</v>
      </c>
      <c r="U7" t="s">
        <v>581</v>
      </c>
      <c r="V7" t="s">
        <v>582</v>
      </c>
      <c r="W7" t="s">
        <v>583</v>
      </c>
      <c r="X7" t="s">
        <v>584</v>
      </c>
      <c r="Y7" t="s">
        <v>585</v>
      </c>
      <c r="Z7" t="s">
        <v>586</v>
      </c>
      <c r="AA7" t="s">
        <v>587</v>
      </c>
      <c r="AB7" t="s">
        <v>588</v>
      </c>
      <c r="AC7" t="s">
        <v>589</v>
      </c>
      <c r="AD7" t="s">
        <v>4776</v>
      </c>
    </row>
    <row r="8" spans="1:30">
      <c r="A8">
        <v>7</v>
      </c>
      <c r="B8">
        <v>1</v>
      </c>
      <c r="C8">
        <v>7</v>
      </c>
      <c r="D8">
        <v>1</v>
      </c>
      <c r="E8">
        <v>60</v>
      </c>
      <c r="F8">
        <v>70</v>
      </c>
      <c r="G8">
        <v>0.48749999999999999</v>
      </c>
      <c r="H8">
        <v>0</v>
      </c>
      <c r="I8">
        <v>90</v>
      </c>
      <c r="J8">
        <v>0</v>
      </c>
      <c r="K8">
        <v>4312.5</v>
      </c>
      <c r="L8">
        <v>0.4</v>
      </c>
      <c r="M8">
        <v>696462.5</v>
      </c>
      <c r="N8">
        <v>0.375</v>
      </c>
      <c r="O8">
        <v>70</v>
      </c>
      <c r="P8">
        <v>480</v>
      </c>
      <c r="Q8">
        <v>480</v>
      </c>
      <c r="R8" s="46">
        <v>7</v>
      </c>
      <c r="S8" t="s">
        <v>590</v>
      </c>
      <c r="T8" t="s">
        <v>591</v>
      </c>
      <c r="U8" t="s">
        <v>592</v>
      </c>
      <c r="V8" t="s">
        <v>593</v>
      </c>
      <c r="W8" t="s">
        <v>594</v>
      </c>
      <c r="X8" t="s">
        <v>595</v>
      </c>
      <c r="Y8" t="s">
        <v>596</v>
      </c>
      <c r="Z8" t="s">
        <v>597</v>
      </c>
      <c r="AA8" t="s">
        <v>598</v>
      </c>
      <c r="AB8" t="s">
        <v>599</v>
      </c>
      <c r="AC8" t="s">
        <v>600</v>
      </c>
      <c r="AD8" t="s">
        <v>4777</v>
      </c>
    </row>
    <row r="9" spans="1:30">
      <c r="A9">
        <v>8</v>
      </c>
      <c r="B9">
        <v>1</v>
      </c>
      <c r="C9">
        <v>8</v>
      </c>
      <c r="D9">
        <v>1</v>
      </c>
      <c r="E9">
        <v>60</v>
      </c>
      <c r="F9">
        <v>70</v>
      </c>
      <c r="G9">
        <v>0.46875</v>
      </c>
      <c r="H9">
        <v>0</v>
      </c>
      <c r="I9">
        <v>90</v>
      </c>
      <c r="J9">
        <v>0</v>
      </c>
      <c r="K9">
        <v>4718.75</v>
      </c>
      <c r="L9">
        <v>0.32500000000000001</v>
      </c>
      <c r="M9">
        <v>293093.75</v>
      </c>
      <c r="N9">
        <v>0.33750000000000002</v>
      </c>
      <c r="O9">
        <v>70</v>
      </c>
      <c r="P9">
        <v>480</v>
      </c>
      <c r="Q9">
        <v>480</v>
      </c>
      <c r="R9" s="46">
        <v>8</v>
      </c>
      <c r="S9" t="s">
        <v>601</v>
      </c>
      <c r="T9" t="s">
        <v>602</v>
      </c>
      <c r="U9" t="s">
        <v>603</v>
      </c>
      <c r="V9" t="s">
        <v>604</v>
      </c>
      <c r="W9" t="s">
        <v>605</v>
      </c>
      <c r="X9" t="s">
        <v>606</v>
      </c>
      <c r="Y9" t="s">
        <v>607</v>
      </c>
      <c r="Z9" t="s">
        <v>608</v>
      </c>
      <c r="AA9" t="s">
        <v>609</v>
      </c>
      <c r="AB9" t="s">
        <v>610</v>
      </c>
      <c r="AC9" t="s">
        <v>611</v>
      </c>
      <c r="AD9" t="s">
        <v>4778</v>
      </c>
    </row>
    <row r="10" spans="1:30">
      <c r="A10">
        <v>9</v>
      </c>
      <c r="B10">
        <v>1</v>
      </c>
      <c r="C10">
        <v>9</v>
      </c>
      <c r="D10">
        <v>1</v>
      </c>
      <c r="E10">
        <v>60</v>
      </c>
      <c r="F10">
        <v>70</v>
      </c>
      <c r="G10">
        <v>0.31874999999999998</v>
      </c>
      <c r="H10">
        <v>0</v>
      </c>
      <c r="I10">
        <v>90</v>
      </c>
      <c r="J10">
        <v>0</v>
      </c>
      <c r="K10">
        <v>7968.75</v>
      </c>
      <c r="L10">
        <v>0.44500000000000001</v>
      </c>
      <c r="M10">
        <v>651643.75</v>
      </c>
      <c r="N10">
        <v>0.23750000000000002</v>
      </c>
      <c r="O10">
        <v>70</v>
      </c>
      <c r="P10">
        <v>480</v>
      </c>
      <c r="Q10">
        <v>480</v>
      </c>
      <c r="R10" s="46">
        <v>9</v>
      </c>
      <c r="S10" t="s">
        <v>612</v>
      </c>
      <c r="T10" t="s">
        <v>613</v>
      </c>
      <c r="U10" t="s">
        <v>614</v>
      </c>
      <c r="V10" t="s">
        <v>615</v>
      </c>
      <c r="W10" t="s">
        <v>616</v>
      </c>
      <c r="X10" t="s">
        <v>617</v>
      </c>
      <c r="Y10" t="s">
        <v>618</v>
      </c>
      <c r="Z10" t="s">
        <v>619</v>
      </c>
      <c r="AA10" t="s">
        <v>620</v>
      </c>
      <c r="AB10" t="s">
        <v>621</v>
      </c>
      <c r="AC10" t="s">
        <v>622</v>
      </c>
      <c r="AD10" t="s">
        <v>4779</v>
      </c>
    </row>
    <row r="11" spans="1:30">
      <c r="A11">
        <v>10</v>
      </c>
      <c r="B11">
        <v>1</v>
      </c>
      <c r="C11">
        <v>10</v>
      </c>
      <c r="D11">
        <v>1</v>
      </c>
      <c r="E11">
        <v>60</v>
      </c>
      <c r="F11">
        <v>70</v>
      </c>
      <c r="G11">
        <v>0.39374999999999999</v>
      </c>
      <c r="H11">
        <v>0</v>
      </c>
      <c r="I11">
        <v>90</v>
      </c>
      <c r="J11">
        <v>0</v>
      </c>
      <c r="K11">
        <v>9593.75</v>
      </c>
      <c r="L11">
        <v>0.26500000000000001</v>
      </c>
      <c r="M11">
        <v>472368.75</v>
      </c>
      <c r="N11">
        <v>0.38750000000000001</v>
      </c>
      <c r="O11">
        <v>70</v>
      </c>
      <c r="P11">
        <v>480</v>
      </c>
      <c r="Q11">
        <v>480</v>
      </c>
      <c r="R11" s="46">
        <v>10</v>
      </c>
      <c r="S11" t="s">
        <v>623</v>
      </c>
      <c r="T11" t="s">
        <v>624</v>
      </c>
      <c r="U11" t="s">
        <v>625</v>
      </c>
      <c r="V11" t="s">
        <v>626</v>
      </c>
      <c r="W11" t="s">
        <v>627</v>
      </c>
      <c r="X11" t="s">
        <v>628</v>
      </c>
      <c r="Y11" t="s">
        <v>629</v>
      </c>
      <c r="Z11" t="s">
        <v>630</v>
      </c>
      <c r="AA11" t="s">
        <v>631</v>
      </c>
      <c r="AB11" t="s">
        <v>632</v>
      </c>
      <c r="AC11" t="s">
        <v>633</v>
      </c>
      <c r="AD11" t="s">
        <v>4780</v>
      </c>
    </row>
    <row r="12" spans="1:30">
      <c r="A12">
        <v>11</v>
      </c>
      <c r="B12">
        <v>1</v>
      </c>
      <c r="C12">
        <v>11</v>
      </c>
      <c r="D12">
        <v>1</v>
      </c>
      <c r="E12">
        <v>60</v>
      </c>
      <c r="F12">
        <v>70</v>
      </c>
      <c r="G12">
        <v>0.54374999999999996</v>
      </c>
      <c r="H12">
        <v>0</v>
      </c>
      <c r="I12">
        <v>90</v>
      </c>
      <c r="J12">
        <v>0</v>
      </c>
      <c r="K12">
        <v>6343.75</v>
      </c>
      <c r="L12">
        <v>0.38500000000000001</v>
      </c>
      <c r="M12">
        <v>113818.75</v>
      </c>
      <c r="N12">
        <v>0.28750000000000003</v>
      </c>
      <c r="O12">
        <v>70</v>
      </c>
      <c r="P12">
        <v>480</v>
      </c>
      <c r="Q12">
        <v>480</v>
      </c>
      <c r="R12" s="46">
        <v>11</v>
      </c>
      <c r="S12" t="s">
        <v>634</v>
      </c>
      <c r="T12" t="s">
        <v>635</v>
      </c>
      <c r="U12" t="s">
        <v>636</v>
      </c>
      <c r="V12" t="s">
        <v>637</v>
      </c>
      <c r="W12" t="s">
        <v>638</v>
      </c>
      <c r="X12" t="s">
        <v>639</v>
      </c>
      <c r="Y12" t="s">
        <v>640</v>
      </c>
      <c r="Z12" t="s">
        <v>641</v>
      </c>
      <c r="AA12" t="s">
        <v>642</v>
      </c>
      <c r="AB12" t="s">
        <v>643</v>
      </c>
      <c r="AC12" t="s">
        <v>644</v>
      </c>
      <c r="AD12" t="s">
        <v>4781</v>
      </c>
    </row>
    <row r="13" spans="1:30">
      <c r="A13">
        <v>12</v>
      </c>
      <c r="B13">
        <v>1</v>
      </c>
      <c r="C13">
        <v>12</v>
      </c>
      <c r="D13">
        <v>1</v>
      </c>
      <c r="E13">
        <v>60</v>
      </c>
      <c r="F13">
        <v>70</v>
      </c>
      <c r="G13">
        <v>0.43125000000000002</v>
      </c>
      <c r="H13">
        <v>0</v>
      </c>
      <c r="I13">
        <v>90</v>
      </c>
      <c r="J13">
        <v>0</v>
      </c>
      <c r="K13">
        <v>5531.25</v>
      </c>
      <c r="L13">
        <v>0.29499999999999998</v>
      </c>
      <c r="M13">
        <v>741281.25</v>
      </c>
      <c r="N13">
        <v>0.3125</v>
      </c>
      <c r="O13">
        <v>70</v>
      </c>
      <c r="P13">
        <v>480</v>
      </c>
      <c r="Q13">
        <v>480</v>
      </c>
      <c r="R13" s="46">
        <v>12</v>
      </c>
      <c r="S13" t="s">
        <v>645</v>
      </c>
      <c r="T13" t="s">
        <v>646</v>
      </c>
      <c r="U13" t="s">
        <v>647</v>
      </c>
      <c r="V13" t="s">
        <v>648</v>
      </c>
      <c r="W13" t="s">
        <v>649</v>
      </c>
      <c r="X13" t="s">
        <v>650</v>
      </c>
      <c r="Y13" t="s">
        <v>651</v>
      </c>
      <c r="Z13" t="s">
        <v>652</v>
      </c>
      <c r="AA13" t="s">
        <v>653</v>
      </c>
      <c r="AB13" t="s">
        <v>654</v>
      </c>
      <c r="AC13" t="s">
        <v>655</v>
      </c>
      <c r="AD13" t="s">
        <v>4782</v>
      </c>
    </row>
    <row r="14" spans="1:30">
      <c r="A14">
        <v>13</v>
      </c>
      <c r="B14">
        <v>1</v>
      </c>
      <c r="C14">
        <v>13</v>
      </c>
      <c r="D14">
        <v>1</v>
      </c>
      <c r="E14">
        <v>60</v>
      </c>
      <c r="F14">
        <v>70</v>
      </c>
      <c r="G14">
        <v>0.58125000000000004</v>
      </c>
      <c r="H14">
        <v>0</v>
      </c>
      <c r="I14">
        <v>90</v>
      </c>
      <c r="J14">
        <v>0</v>
      </c>
      <c r="K14">
        <v>8781.25</v>
      </c>
      <c r="L14">
        <v>0.41499999999999998</v>
      </c>
      <c r="M14">
        <v>382731.25</v>
      </c>
      <c r="N14">
        <v>0.21250000000000002</v>
      </c>
      <c r="O14">
        <v>70</v>
      </c>
      <c r="P14">
        <v>480</v>
      </c>
      <c r="Q14">
        <v>480</v>
      </c>
      <c r="R14" s="46">
        <v>13</v>
      </c>
      <c r="S14" t="s">
        <v>656</v>
      </c>
      <c r="T14" t="s">
        <v>657</v>
      </c>
      <c r="U14" t="s">
        <v>658</v>
      </c>
      <c r="V14" t="s">
        <v>659</v>
      </c>
      <c r="W14" t="s">
        <v>660</v>
      </c>
      <c r="X14" t="s">
        <v>661</v>
      </c>
      <c r="Y14" t="s">
        <v>662</v>
      </c>
      <c r="Z14" t="s">
        <v>663</v>
      </c>
      <c r="AA14" t="s">
        <v>664</v>
      </c>
      <c r="AB14" t="s">
        <v>665</v>
      </c>
      <c r="AC14" t="s">
        <v>666</v>
      </c>
      <c r="AD14" t="s">
        <v>4783</v>
      </c>
    </row>
    <row r="15" spans="1:30">
      <c r="A15">
        <v>14</v>
      </c>
      <c r="B15">
        <v>1</v>
      </c>
      <c r="C15">
        <v>14</v>
      </c>
      <c r="D15">
        <v>1</v>
      </c>
      <c r="E15">
        <v>60</v>
      </c>
      <c r="F15">
        <v>70</v>
      </c>
      <c r="G15">
        <v>0.50624999999999998</v>
      </c>
      <c r="H15">
        <v>0</v>
      </c>
      <c r="I15">
        <v>90</v>
      </c>
      <c r="J15">
        <v>0</v>
      </c>
      <c r="K15">
        <v>7156.25</v>
      </c>
      <c r="L15">
        <v>0.35499999999999998</v>
      </c>
      <c r="M15">
        <v>203456.25</v>
      </c>
      <c r="N15">
        <v>0.36250000000000004</v>
      </c>
      <c r="O15">
        <v>70</v>
      </c>
      <c r="P15">
        <v>480</v>
      </c>
      <c r="Q15">
        <v>480</v>
      </c>
      <c r="R15" s="46">
        <v>14</v>
      </c>
      <c r="S15" t="s">
        <v>667</v>
      </c>
      <c r="T15" t="s">
        <v>668</v>
      </c>
      <c r="U15" t="s">
        <v>669</v>
      </c>
      <c r="V15" t="s">
        <v>670</v>
      </c>
      <c r="W15" t="s">
        <v>671</v>
      </c>
      <c r="X15" t="s">
        <v>672</v>
      </c>
      <c r="Y15" t="s">
        <v>673</v>
      </c>
      <c r="Z15" t="s">
        <v>674</v>
      </c>
      <c r="AA15" t="s">
        <v>675</v>
      </c>
      <c r="AB15" t="s">
        <v>676</v>
      </c>
      <c r="AC15" t="s">
        <v>677</v>
      </c>
      <c r="AD15" t="s">
        <v>4784</v>
      </c>
    </row>
    <row r="16" spans="1:30">
      <c r="A16">
        <v>15</v>
      </c>
      <c r="B16">
        <v>1</v>
      </c>
      <c r="C16">
        <v>15</v>
      </c>
      <c r="D16">
        <v>1</v>
      </c>
      <c r="E16">
        <v>60</v>
      </c>
      <c r="F16">
        <v>70</v>
      </c>
      <c r="G16">
        <v>0.35624999999999996</v>
      </c>
      <c r="H16">
        <v>0</v>
      </c>
      <c r="I16">
        <v>90</v>
      </c>
      <c r="J16">
        <v>0</v>
      </c>
      <c r="K16">
        <v>3906.25</v>
      </c>
      <c r="L16">
        <v>0.47499999999999998</v>
      </c>
      <c r="M16">
        <v>562006.25</v>
      </c>
      <c r="N16">
        <v>0.26250000000000001</v>
      </c>
      <c r="O16">
        <v>70</v>
      </c>
      <c r="P16">
        <v>480</v>
      </c>
      <c r="Q16">
        <v>480</v>
      </c>
      <c r="R16" s="46">
        <v>15</v>
      </c>
      <c r="S16" t="s">
        <v>678</v>
      </c>
      <c r="T16" t="s">
        <v>679</v>
      </c>
      <c r="U16" t="s">
        <v>680</v>
      </c>
      <c r="V16" t="s">
        <v>681</v>
      </c>
      <c r="W16" t="s">
        <v>682</v>
      </c>
      <c r="X16" t="s">
        <v>683</v>
      </c>
      <c r="Y16" t="s">
        <v>684</v>
      </c>
      <c r="Z16" t="s">
        <v>685</v>
      </c>
      <c r="AA16" t="s">
        <v>686</v>
      </c>
      <c r="AB16" t="s">
        <v>687</v>
      </c>
      <c r="AC16" t="s">
        <v>688</v>
      </c>
      <c r="AD16" t="s">
        <v>4785</v>
      </c>
    </row>
    <row r="17" spans="1:30">
      <c r="A17">
        <v>16</v>
      </c>
      <c r="B17">
        <v>1</v>
      </c>
      <c r="C17">
        <v>16</v>
      </c>
      <c r="D17">
        <v>1</v>
      </c>
      <c r="E17">
        <v>60</v>
      </c>
      <c r="F17">
        <v>70</v>
      </c>
      <c r="G17">
        <v>0.38437499999999997</v>
      </c>
      <c r="H17">
        <v>0</v>
      </c>
      <c r="I17">
        <v>90</v>
      </c>
      <c r="J17">
        <v>0</v>
      </c>
      <c r="K17">
        <v>4109.375</v>
      </c>
      <c r="L17">
        <v>0.36249999999999999</v>
      </c>
      <c r="M17">
        <v>674053.125</v>
      </c>
      <c r="N17">
        <v>0.28125</v>
      </c>
      <c r="O17">
        <v>70</v>
      </c>
      <c r="P17">
        <v>480</v>
      </c>
      <c r="Q17">
        <v>480</v>
      </c>
      <c r="R17" s="46">
        <v>16</v>
      </c>
      <c r="S17" t="s">
        <v>689</v>
      </c>
      <c r="T17" t="s">
        <v>690</v>
      </c>
      <c r="U17" t="s">
        <v>691</v>
      </c>
      <c r="V17" t="s">
        <v>692</v>
      </c>
      <c r="W17" t="s">
        <v>693</v>
      </c>
      <c r="X17" t="s">
        <v>694</v>
      </c>
      <c r="Y17" t="s">
        <v>695</v>
      </c>
      <c r="Z17" t="s">
        <v>696</v>
      </c>
      <c r="AA17" t="s">
        <v>697</v>
      </c>
      <c r="AB17" t="s">
        <v>698</v>
      </c>
      <c r="AC17" t="s">
        <v>699</v>
      </c>
      <c r="AD17" t="s">
        <v>4786</v>
      </c>
    </row>
    <row r="18" spans="1:30">
      <c r="A18">
        <v>17</v>
      </c>
      <c r="B18">
        <v>1</v>
      </c>
      <c r="C18">
        <v>17</v>
      </c>
      <c r="D18">
        <v>1</v>
      </c>
      <c r="E18">
        <v>60</v>
      </c>
      <c r="F18">
        <v>70</v>
      </c>
      <c r="G18">
        <v>0.53437500000000004</v>
      </c>
      <c r="H18">
        <v>0</v>
      </c>
      <c r="I18">
        <v>90</v>
      </c>
      <c r="J18">
        <v>0</v>
      </c>
      <c r="K18">
        <v>7359.375</v>
      </c>
      <c r="L18">
        <v>0.48249999999999998</v>
      </c>
      <c r="M18">
        <v>315503.125</v>
      </c>
      <c r="N18">
        <v>0.38125000000000003</v>
      </c>
      <c r="O18">
        <v>70</v>
      </c>
      <c r="P18">
        <v>480</v>
      </c>
      <c r="Q18">
        <v>480</v>
      </c>
      <c r="R18" s="46">
        <v>17</v>
      </c>
      <c r="S18" t="s">
        <v>700</v>
      </c>
      <c r="T18" t="s">
        <v>701</v>
      </c>
      <c r="U18" t="s">
        <v>702</v>
      </c>
      <c r="V18" t="s">
        <v>703</v>
      </c>
      <c r="W18" t="s">
        <v>704</v>
      </c>
      <c r="X18" t="s">
        <v>705</v>
      </c>
      <c r="Y18" t="s">
        <v>706</v>
      </c>
      <c r="Z18" t="s">
        <v>707</v>
      </c>
      <c r="AA18" t="s">
        <v>708</v>
      </c>
      <c r="AB18" t="s">
        <v>709</v>
      </c>
      <c r="AC18" t="s">
        <v>710</v>
      </c>
      <c r="AD18" t="s">
        <v>4787</v>
      </c>
    </row>
    <row r="19" spans="1:30">
      <c r="A19">
        <v>18</v>
      </c>
      <c r="B19">
        <v>1</v>
      </c>
      <c r="C19">
        <v>18</v>
      </c>
      <c r="D19">
        <v>1</v>
      </c>
      <c r="E19">
        <v>60</v>
      </c>
      <c r="F19">
        <v>70</v>
      </c>
      <c r="G19">
        <v>0.45937499999999998</v>
      </c>
      <c r="H19">
        <v>0</v>
      </c>
      <c r="I19">
        <v>90</v>
      </c>
      <c r="J19">
        <v>0</v>
      </c>
      <c r="K19">
        <v>8984.375</v>
      </c>
      <c r="L19">
        <v>0.30249999999999999</v>
      </c>
      <c r="M19">
        <v>136228.125</v>
      </c>
      <c r="N19">
        <v>0.23125000000000001</v>
      </c>
      <c r="O19">
        <v>70</v>
      </c>
      <c r="P19">
        <v>480</v>
      </c>
      <c r="Q19">
        <v>480</v>
      </c>
      <c r="R19" s="46">
        <v>18</v>
      </c>
      <c r="S19" t="s">
        <v>711</v>
      </c>
      <c r="T19" t="s">
        <v>712</v>
      </c>
      <c r="U19" t="s">
        <v>713</v>
      </c>
      <c r="V19" t="s">
        <v>714</v>
      </c>
      <c r="W19" t="s">
        <v>715</v>
      </c>
      <c r="X19" t="s">
        <v>716</v>
      </c>
      <c r="Y19" t="s">
        <v>717</v>
      </c>
      <c r="Z19" t="s">
        <v>718</v>
      </c>
      <c r="AA19" t="s">
        <v>719</v>
      </c>
      <c r="AB19" t="s">
        <v>720</v>
      </c>
      <c r="AC19" t="s">
        <v>721</v>
      </c>
      <c r="AD19" t="s">
        <v>4788</v>
      </c>
    </row>
    <row r="20" spans="1:30">
      <c r="A20">
        <v>19</v>
      </c>
      <c r="B20">
        <v>1</v>
      </c>
      <c r="C20">
        <v>19</v>
      </c>
      <c r="D20">
        <v>1</v>
      </c>
      <c r="E20">
        <v>60</v>
      </c>
      <c r="F20">
        <v>70</v>
      </c>
      <c r="G20">
        <v>0.30937500000000001</v>
      </c>
      <c r="H20">
        <v>0</v>
      </c>
      <c r="I20">
        <v>90</v>
      </c>
      <c r="J20">
        <v>0</v>
      </c>
      <c r="K20">
        <v>5734.375</v>
      </c>
      <c r="L20">
        <v>0.42249999999999999</v>
      </c>
      <c r="M20">
        <v>494778.125</v>
      </c>
      <c r="N20">
        <v>0.33125000000000004</v>
      </c>
      <c r="O20">
        <v>70</v>
      </c>
      <c r="P20">
        <v>480</v>
      </c>
      <c r="Q20">
        <v>480</v>
      </c>
      <c r="R20" s="46">
        <v>19</v>
      </c>
      <c r="S20" t="s">
        <v>722</v>
      </c>
      <c r="T20" t="s">
        <v>723</v>
      </c>
      <c r="U20" t="s">
        <v>724</v>
      </c>
      <c r="V20" t="s">
        <v>725</v>
      </c>
      <c r="W20" t="s">
        <v>726</v>
      </c>
      <c r="X20" t="s">
        <v>727</v>
      </c>
      <c r="Y20" t="s">
        <v>728</v>
      </c>
      <c r="Z20" t="s">
        <v>729</v>
      </c>
      <c r="AA20" t="s">
        <v>730</v>
      </c>
      <c r="AB20" t="s">
        <v>731</v>
      </c>
      <c r="AC20" t="s">
        <v>732</v>
      </c>
      <c r="AD20" t="s">
        <v>4789</v>
      </c>
    </row>
    <row r="21" spans="1:30">
      <c r="A21">
        <v>20</v>
      </c>
      <c r="B21">
        <v>1</v>
      </c>
      <c r="C21">
        <v>20</v>
      </c>
      <c r="D21">
        <v>1</v>
      </c>
      <c r="E21">
        <v>60</v>
      </c>
      <c r="F21">
        <v>70</v>
      </c>
      <c r="G21">
        <v>0.49687499999999996</v>
      </c>
      <c r="H21">
        <v>0</v>
      </c>
      <c r="I21">
        <v>90</v>
      </c>
      <c r="J21">
        <v>0</v>
      </c>
      <c r="K21">
        <v>6546.875</v>
      </c>
      <c r="L21">
        <v>0.27250000000000002</v>
      </c>
      <c r="M21">
        <v>405140.625</v>
      </c>
      <c r="N21">
        <v>0.25625000000000003</v>
      </c>
      <c r="O21">
        <v>70</v>
      </c>
      <c r="P21">
        <v>480</v>
      </c>
      <c r="Q21">
        <v>480</v>
      </c>
      <c r="R21" s="46">
        <v>20</v>
      </c>
      <c r="S21" t="s">
        <v>733</v>
      </c>
      <c r="T21" t="s">
        <v>734</v>
      </c>
      <c r="U21" t="s">
        <v>735</v>
      </c>
      <c r="V21" t="s">
        <v>736</v>
      </c>
      <c r="W21" t="s">
        <v>737</v>
      </c>
      <c r="X21" t="s">
        <v>738</v>
      </c>
      <c r="Y21" t="s">
        <v>739</v>
      </c>
      <c r="Z21" t="s">
        <v>740</v>
      </c>
      <c r="AA21" t="s">
        <v>741</v>
      </c>
      <c r="AB21" t="s">
        <v>742</v>
      </c>
      <c r="AC21" t="s">
        <v>743</v>
      </c>
      <c r="AD21" t="s">
        <v>4790</v>
      </c>
    </row>
    <row r="22" spans="1:30">
      <c r="A22">
        <v>21</v>
      </c>
      <c r="B22">
        <v>1</v>
      </c>
      <c r="C22">
        <v>21</v>
      </c>
      <c r="D22">
        <v>1</v>
      </c>
      <c r="E22">
        <v>60</v>
      </c>
      <c r="F22">
        <v>70</v>
      </c>
      <c r="G22">
        <v>0.34687499999999999</v>
      </c>
      <c r="H22">
        <v>0</v>
      </c>
      <c r="I22">
        <v>90</v>
      </c>
      <c r="J22">
        <v>0</v>
      </c>
      <c r="K22">
        <v>9796.875</v>
      </c>
      <c r="L22">
        <v>0.39249999999999996</v>
      </c>
      <c r="M22">
        <v>763690.625</v>
      </c>
      <c r="N22">
        <v>0.35625000000000001</v>
      </c>
      <c r="O22">
        <v>70</v>
      </c>
      <c r="P22">
        <v>480</v>
      </c>
      <c r="Q22">
        <v>480</v>
      </c>
      <c r="R22" s="46">
        <v>21</v>
      </c>
      <c r="S22" t="s">
        <v>744</v>
      </c>
      <c r="T22" t="s">
        <v>745</v>
      </c>
      <c r="U22" t="s">
        <v>746</v>
      </c>
      <c r="V22" t="s">
        <v>747</v>
      </c>
      <c r="W22" t="s">
        <v>748</v>
      </c>
      <c r="X22" t="s">
        <v>749</v>
      </c>
      <c r="Y22" t="s">
        <v>750</v>
      </c>
      <c r="Z22" t="s">
        <v>751</v>
      </c>
      <c r="AA22" t="s">
        <v>752</v>
      </c>
      <c r="AB22" t="s">
        <v>753</v>
      </c>
      <c r="AC22" t="s">
        <v>754</v>
      </c>
      <c r="AD22" t="s">
        <v>4791</v>
      </c>
    </row>
    <row r="23" spans="1:30">
      <c r="A23">
        <v>22</v>
      </c>
      <c r="B23">
        <v>1</v>
      </c>
      <c r="C23">
        <v>22</v>
      </c>
      <c r="D23">
        <v>1</v>
      </c>
      <c r="E23">
        <v>60</v>
      </c>
      <c r="F23">
        <v>70</v>
      </c>
      <c r="G23">
        <v>0.421875</v>
      </c>
      <c r="H23">
        <v>0</v>
      </c>
      <c r="I23">
        <v>90</v>
      </c>
      <c r="J23">
        <v>0</v>
      </c>
      <c r="K23">
        <v>8171.875</v>
      </c>
      <c r="L23">
        <v>0.33250000000000002</v>
      </c>
      <c r="M23">
        <v>584415.625</v>
      </c>
      <c r="N23">
        <v>0.20625000000000002</v>
      </c>
      <c r="O23">
        <v>70</v>
      </c>
      <c r="P23">
        <v>480</v>
      </c>
      <c r="Q23">
        <v>480</v>
      </c>
      <c r="R23" s="46">
        <v>22</v>
      </c>
      <c r="S23" t="s">
        <v>755</v>
      </c>
      <c r="T23" t="s">
        <v>756</v>
      </c>
      <c r="U23" t="s">
        <v>757</v>
      </c>
      <c r="V23" t="s">
        <v>758</v>
      </c>
      <c r="W23" t="s">
        <v>759</v>
      </c>
      <c r="X23" t="s">
        <v>760</v>
      </c>
      <c r="Y23" t="s">
        <v>761</v>
      </c>
      <c r="Z23" t="s">
        <v>762</v>
      </c>
      <c r="AA23" t="s">
        <v>763</v>
      </c>
      <c r="AB23" t="s">
        <v>764</v>
      </c>
      <c r="AC23" t="s">
        <v>765</v>
      </c>
      <c r="AD23" t="s">
        <v>4792</v>
      </c>
    </row>
    <row r="24" spans="1:30">
      <c r="A24">
        <v>23</v>
      </c>
      <c r="B24">
        <v>1</v>
      </c>
      <c r="C24">
        <v>23</v>
      </c>
      <c r="D24">
        <v>1</v>
      </c>
      <c r="E24">
        <v>60</v>
      </c>
      <c r="F24">
        <v>70</v>
      </c>
      <c r="G24">
        <v>0.57187499999999991</v>
      </c>
      <c r="H24">
        <v>0</v>
      </c>
      <c r="I24">
        <v>90</v>
      </c>
      <c r="J24">
        <v>0</v>
      </c>
      <c r="K24">
        <v>4921.875</v>
      </c>
      <c r="L24">
        <v>0.45250000000000001</v>
      </c>
      <c r="M24">
        <v>225865.625</v>
      </c>
      <c r="N24">
        <v>0.30625000000000002</v>
      </c>
      <c r="O24">
        <v>70</v>
      </c>
      <c r="P24">
        <v>480</v>
      </c>
      <c r="Q24">
        <v>480</v>
      </c>
      <c r="R24" s="46">
        <v>23</v>
      </c>
      <c r="S24" t="s">
        <v>766</v>
      </c>
      <c r="T24" t="s">
        <v>767</v>
      </c>
      <c r="U24" t="s">
        <v>768</v>
      </c>
      <c r="V24" t="s">
        <v>769</v>
      </c>
      <c r="W24" t="s">
        <v>770</v>
      </c>
      <c r="X24" t="s">
        <v>771</v>
      </c>
      <c r="Y24" t="s">
        <v>772</v>
      </c>
      <c r="Z24" t="s">
        <v>773</v>
      </c>
      <c r="AA24" t="s">
        <v>774</v>
      </c>
      <c r="AB24" t="s">
        <v>775</v>
      </c>
      <c r="AC24" t="s">
        <v>776</v>
      </c>
      <c r="AD24" t="s">
        <v>4793</v>
      </c>
    </row>
    <row r="25" spans="1:30">
      <c r="A25">
        <v>24</v>
      </c>
      <c r="B25">
        <v>1</v>
      </c>
      <c r="C25">
        <v>24</v>
      </c>
      <c r="D25">
        <v>1</v>
      </c>
      <c r="E25">
        <v>60</v>
      </c>
      <c r="F25">
        <v>70</v>
      </c>
      <c r="G25">
        <v>0.55312499999999998</v>
      </c>
      <c r="H25">
        <v>0</v>
      </c>
      <c r="I25">
        <v>90</v>
      </c>
      <c r="J25">
        <v>0</v>
      </c>
      <c r="K25">
        <v>4515.625</v>
      </c>
      <c r="L25">
        <v>0.28749999999999998</v>
      </c>
      <c r="M25">
        <v>449959.375</v>
      </c>
      <c r="N25">
        <v>0.36875000000000002</v>
      </c>
      <c r="O25">
        <v>70</v>
      </c>
      <c r="P25">
        <v>480</v>
      </c>
      <c r="Q25">
        <v>480</v>
      </c>
      <c r="R25" s="46">
        <v>24</v>
      </c>
      <c r="S25" t="s">
        <v>777</v>
      </c>
      <c r="T25" t="s">
        <v>778</v>
      </c>
      <c r="U25" t="s">
        <v>779</v>
      </c>
      <c r="V25" t="s">
        <v>780</v>
      </c>
      <c r="W25" t="s">
        <v>781</v>
      </c>
      <c r="X25" t="s">
        <v>782</v>
      </c>
      <c r="Y25" t="s">
        <v>783</v>
      </c>
      <c r="Z25" t="s">
        <v>784</v>
      </c>
      <c r="AA25" t="s">
        <v>785</v>
      </c>
      <c r="AB25" t="s">
        <v>786</v>
      </c>
      <c r="AC25" t="s">
        <v>787</v>
      </c>
      <c r="AD25" t="s">
        <v>4794</v>
      </c>
    </row>
    <row r="26" spans="1:30">
      <c r="A26">
        <v>25</v>
      </c>
      <c r="B26">
        <v>1</v>
      </c>
      <c r="C26">
        <v>25</v>
      </c>
      <c r="D26">
        <v>1</v>
      </c>
      <c r="E26">
        <v>60</v>
      </c>
      <c r="F26">
        <v>70</v>
      </c>
      <c r="G26">
        <v>0.40312499999999996</v>
      </c>
      <c r="H26">
        <v>0</v>
      </c>
      <c r="I26">
        <v>90</v>
      </c>
      <c r="J26">
        <v>0</v>
      </c>
      <c r="K26">
        <v>7765.625</v>
      </c>
      <c r="L26">
        <v>0.40749999999999997</v>
      </c>
      <c r="M26">
        <v>91409.375</v>
      </c>
      <c r="N26">
        <v>0.26875000000000004</v>
      </c>
      <c r="O26">
        <v>70</v>
      </c>
      <c r="P26">
        <v>480</v>
      </c>
      <c r="Q26">
        <v>480</v>
      </c>
      <c r="R26" s="46">
        <v>25</v>
      </c>
      <c r="S26" t="s">
        <v>788</v>
      </c>
      <c r="T26" t="s">
        <v>789</v>
      </c>
      <c r="U26" t="s">
        <v>790</v>
      </c>
      <c r="V26" t="s">
        <v>791</v>
      </c>
      <c r="W26" t="s">
        <v>792</v>
      </c>
      <c r="X26" t="s">
        <v>793</v>
      </c>
      <c r="Y26" t="s">
        <v>794</v>
      </c>
      <c r="Z26" t="s">
        <v>795</v>
      </c>
      <c r="AA26" t="s">
        <v>796</v>
      </c>
      <c r="AB26" t="s">
        <v>797</v>
      </c>
      <c r="AC26" t="s">
        <v>798</v>
      </c>
      <c r="AD26" t="s">
        <v>4795</v>
      </c>
    </row>
    <row r="27" spans="1:30">
      <c r="A27">
        <v>26</v>
      </c>
      <c r="B27">
        <v>1</v>
      </c>
      <c r="C27">
        <v>26</v>
      </c>
      <c r="D27">
        <v>1</v>
      </c>
      <c r="E27">
        <v>60</v>
      </c>
      <c r="F27">
        <v>70</v>
      </c>
      <c r="G27">
        <v>0.328125</v>
      </c>
      <c r="H27">
        <v>0</v>
      </c>
      <c r="I27">
        <v>90</v>
      </c>
      <c r="J27">
        <v>0</v>
      </c>
      <c r="K27">
        <v>9390.625</v>
      </c>
      <c r="L27">
        <v>0.34750000000000003</v>
      </c>
      <c r="M27">
        <v>270684.375</v>
      </c>
      <c r="N27">
        <v>0.31875000000000003</v>
      </c>
      <c r="O27">
        <v>70</v>
      </c>
      <c r="P27">
        <v>480</v>
      </c>
      <c r="Q27">
        <v>480</v>
      </c>
      <c r="R27" s="46">
        <v>26</v>
      </c>
      <c r="S27" t="s">
        <v>799</v>
      </c>
      <c r="T27" t="s">
        <v>800</v>
      </c>
      <c r="U27" t="s">
        <v>801</v>
      </c>
      <c r="V27" t="s">
        <v>802</v>
      </c>
      <c r="W27" t="s">
        <v>803</v>
      </c>
      <c r="X27" t="s">
        <v>804</v>
      </c>
      <c r="Y27" t="s">
        <v>805</v>
      </c>
      <c r="Z27" t="s">
        <v>806</v>
      </c>
      <c r="AA27" t="s">
        <v>807</v>
      </c>
      <c r="AB27" t="s">
        <v>808</v>
      </c>
      <c r="AC27" t="s">
        <v>809</v>
      </c>
      <c r="AD27" t="s">
        <v>4796</v>
      </c>
    </row>
    <row r="28" spans="1:30">
      <c r="A28">
        <v>27</v>
      </c>
      <c r="B28">
        <v>1</v>
      </c>
      <c r="C28">
        <v>27</v>
      </c>
      <c r="D28">
        <v>1</v>
      </c>
      <c r="E28">
        <v>60</v>
      </c>
      <c r="F28">
        <v>70</v>
      </c>
      <c r="G28">
        <v>0.47812500000000002</v>
      </c>
      <c r="H28">
        <v>0</v>
      </c>
      <c r="I28">
        <v>90</v>
      </c>
      <c r="J28">
        <v>0</v>
      </c>
      <c r="K28">
        <v>6140.625</v>
      </c>
      <c r="L28">
        <v>0.46750000000000003</v>
      </c>
      <c r="M28">
        <v>629234.375</v>
      </c>
      <c r="N28">
        <v>0.21875</v>
      </c>
      <c r="O28">
        <v>70</v>
      </c>
      <c r="P28">
        <v>480</v>
      </c>
      <c r="Q28">
        <v>480</v>
      </c>
      <c r="R28" s="46">
        <v>27</v>
      </c>
      <c r="S28" t="s">
        <v>810</v>
      </c>
      <c r="T28" t="s">
        <v>811</v>
      </c>
      <c r="U28" t="s">
        <v>812</v>
      </c>
      <c r="V28" t="s">
        <v>813</v>
      </c>
      <c r="W28" t="s">
        <v>814</v>
      </c>
      <c r="X28" t="s">
        <v>815</v>
      </c>
      <c r="Y28" t="s">
        <v>816</v>
      </c>
      <c r="Z28" t="s">
        <v>817</v>
      </c>
      <c r="AA28" t="s">
        <v>818</v>
      </c>
      <c r="AB28" t="s">
        <v>819</v>
      </c>
      <c r="AC28" t="s">
        <v>820</v>
      </c>
      <c r="AD28" t="s">
        <v>4797</v>
      </c>
    </row>
    <row r="29" spans="1:30">
      <c r="A29">
        <v>28</v>
      </c>
      <c r="B29">
        <v>1</v>
      </c>
      <c r="C29">
        <v>28</v>
      </c>
      <c r="D29">
        <v>1</v>
      </c>
      <c r="E29">
        <v>60</v>
      </c>
      <c r="F29">
        <v>70</v>
      </c>
      <c r="G29">
        <v>0.36562499999999998</v>
      </c>
      <c r="H29">
        <v>0</v>
      </c>
      <c r="I29">
        <v>90</v>
      </c>
      <c r="J29">
        <v>0</v>
      </c>
      <c r="K29">
        <v>5328.125</v>
      </c>
      <c r="L29">
        <v>0.3175</v>
      </c>
      <c r="M29">
        <v>181046.875</v>
      </c>
      <c r="N29">
        <v>0.39375000000000004</v>
      </c>
      <c r="O29">
        <v>70</v>
      </c>
      <c r="P29">
        <v>480</v>
      </c>
      <c r="Q29">
        <v>480</v>
      </c>
      <c r="R29" s="46">
        <v>28</v>
      </c>
      <c r="S29" t="s">
        <v>821</v>
      </c>
      <c r="T29" t="s">
        <v>822</v>
      </c>
      <c r="U29" t="s">
        <v>823</v>
      </c>
      <c r="V29" t="s">
        <v>824</v>
      </c>
      <c r="W29" t="s">
        <v>825</v>
      </c>
      <c r="X29" t="s">
        <v>826</v>
      </c>
      <c r="Y29" t="s">
        <v>827</v>
      </c>
      <c r="Z29" t="s">
        <v>828</v>
      </c>
      <c r="AA29" t="s">
        <v>829</v>
      </c>
      <c r="AB29" t="s">
        <v>830</v>
      </c>
      <c r="AC29" t="s">
        <v>831</v>
      </c>
      <c r="AD29" t="s">
        <v>4798</v>
      </c>
    </row>
    <row r="30" spans="1:30">
      <c r="A30">
        <v>29</v>
      </c>
      <c r="B30">
        <v>1</v>
      </c>
      <c r="C30">
        <v>29</v>
      </c>
      <c r="D30">
        <v>1</v>
      </c>
      <c r="E30">
        <v>60</v>
      </c>
      <c r="F30">
        <v>70</v>
      </c>
      <c r="G30">
        <v>0.515625</v>
      </c>
      <c r="H30">
        <v>0</v>
      </c>
      <c r="I30">
        <v>90</v>
      </c>
      <c r="J30">
        <v>0</v>
      </c>
      <c r="K30">
        <v>8578.125</v>
      </c>
      <c r="L30">
        <v>0.4375</v>
      </c>
      <c r="M30">
        <v>539596.875</v>
      </c>
      <c r="N30">
        <v>0.29375000000000001</v>
      </c>
      <c r="O30">
        <v>70</v>
      </c>
      <c r="P30">
        <v>480</v>
      </c>
      <c r="Q30">
        <v>480</v>
      </c>
      <c r="R30" s="46">
        <v>29</v>
      </c>
      <c r="S30" t="s">
        <v>832</v>
      </c>
      <c r="T30" t="s">
        <v>833</v>
      </c>
      <c r="U30" t="s">
        <v>834</v>
      </c>
      <c r="V30" t="s">
        <v>793</v>
      </c>
      <c r="W30" t="s">
        <v>835</v>
      </c>
      <c r="X30" t="s">
        <v>836</v>
      </c>
      <c r="Y30" t="s">
        <v>837</v>
      </c>
      <c r="Z30" t="s">
        <v>838</v>
      </c>
      <c r="AA30" t="s">
        <v>839</v>
      </c>
      <c r="AB30" t="s">
        <v>840</v>
      </c>
      <c r="AC30" t="s">
        <v>841</v>
      </c>
      <c r="AD30" t="s">
        <v>4799</v>
      </c>
    </row>
    <row r="31" spans="1:30">
      <c r="A31">
        <v>30</v>
      </c>
      <c r="B31">
        <v>1</v>
      </c>
      <c r="C31">
        <v>30</v>
      </c>
      <c r="D31">
        <v>1</v>
      </c>
      <c r="E31">
        <v>60</v>
      </c>
      <c r="F31">
        <v>70</v>
      </c>
      <c r="G31">
        <v>0.59062499999999996</v>
      </c>
      <c r="H31">
        <v>0</v>
      </c>
      <c r="I31">
        <v>90</v>
      </c>
      <c r="J31">
        <v>0</v>
      </c>
      <c r="K31">
        <v>6953.125</v>
      </c>
      <c r="L31">
        <v>0.25750000000000001</v>
      </c>
      <c r="M31">
        <v>718871.875</v>
      </c>
      <c r="N31">
        <v>0.34375</v>
      </c>
      <c r="O31">
        <v>70</v>
      </c>
      <c r="P31">
        <v>480</v>
      </c>
      <c r="Q31">
        <v>480</v>
      </c>
      <c r="R31" s="46">
        <v>30</v>
      </c>
      <c r="S31" t="s">
        <v>842</v>
      </c>
      <c r="T31" t="s">
        <v>843</v>
      </c>
      <c r="U31" t="s">
        <v>844</v>
      </c>
      <c r="V31" t="s">
        <v>845</v>
      </c>
      <c r="W31" t="s">
        <v>846</v>
      </c>
      <c r="X31" t="s">
        <v>847</v>
      </c>
      <c r="Y31" t="s">
        <v>848</v>
      </c>
      <c r="Z31" t="s">
        <v>849</v>
      </c>
      <c r="AA31" t="s">
        <v>850</v>
      </c>
      <c r="AB31" t="s">
        <v>851</v>
      </c>
      <c r="AC31" t="s">
        <v>852</v>
      </c>
      <c r="AD31" t="s">
        <v>4800</v>
      </c>
    </row>
    <row r="32" spans="1:30">
      <c r="A32">
        <v>31</v>
      </c>
      <c r="B32">
        <v>1</v>
      </c>
      <c r="C32">
        <v>31</v>
      </c>
      <c r="D32">
        <v>1</v>
      </c>
      <c r="E32">
        <v>60</v>
      </c>
      <c r="F32">
        <v>70</v>
      </c>
      <c r="G32">
        <v>0.44062499999999999</v>
      </c>
      <c r="H32">
        <v>0</v>
      </c>
      <c r="I32">
        <v>90</v>
      </c>
      <c r="J32">
        <v>0</v>
      </c>
      <c r="K32">
        <v>3703.125</v>
      </c>
      <c r="L32">
        <v>0.3775</v>
      </c>
      <c r="M32">
        <v>360321.875</v>
      </c>
      <c r="N32">
        <v>0.24375000000000002</v>
      </c>
      <c r="O32">
        <v>70</v>
      </c>
      <c r="P32">
        <v>480</v>
      </c>
      <c r="Q32">
        <v>480</v>
      </c>
      <c r="R32" s="46">
        <v>31</v>
      </c>
      <c r="S32" t="s">
        <v>853</v>
      </c>
      <c r="T32" t="s">
        <v>854</v>
      </c>
      <c r="U32" t="s">
        <v>855</v>
      </c>
      <c r="V32" t="s">
        <v>856</v>
      </c>
      <c r="W32" t="s">
        <v>857</v>
      </c>
      <c r="X32" t="s">
        <v>858</v>
      </c>
      <c r="Y32" t="s">
        <v>859</v>
      </c>
      <c r="Z32" t="s">
        <v>860</v>
      </c>
      <c r="AA32" t="s">
        <v>861</v>
      </c>
      <c r="AB32" t="s">
        <v>862</v>
      </c>
      <c r="AC32" t="s">
        <v>863</v>
      </c>
      <c r="AD32" t="s">
        <v>4801</v>
      </c>
    </row>
    <row r="33" spans="1:30">
      <c r="A33">
        <v>32</v>
      </c>
      <c r="B33">
        <v>1</v>
      </c>
      <c r="C33">
        <v>32</v>
      </c>
      <c r="D33">
        <v>1</v>
      </c>
      <c r="E33">
        <v>60</v>
      </c>
      <c r="F33">
        <v>70</v>
      </c>
      <c r="G33">
        <v>0.51093750000000004</v>
      </c>
      <c r="H33">
        <v>0</v>
      </c>
      <c r="I33">
        <v>90</v>
      </c>
      <c r="J33">
        <v>0</v>
      </c>
      <c r="K33">
        <v>3804.6875</v>
      </c>
      <c r="L33">
        <v>0.31374999999999997</v>
      </c>
      <c r="M33">
        <v>505982.8125</v>
      </c>
      <c r="N33">
        <v>0.31562500000000004</v>
      </c>
      <c r="O33">
        <v>70</v>
      </c>
      <c r="P33">
        <v>480</v>
      </c>
      <c r="Q33">
        <v>480</v>
      </c>
      <c r="R33" s="46">
        <v>32</v>
      </c>
      <c r="S33" t="s">
        <v>864</v>
      </c>
      <c r="T33" t="s">
        <v>865</v>
      </c>
      <c r="U33" t="s">
        <v>866</v>
      </c>
      <c r="V33" t="s">
        <v>867</v>
      </c>
      <c r="W33" t="s">
        <v>868</v>
      </c>
      <c r="X33" t="s">
        <v>869</v>
      </c>
      <c r="Y33" t="s">
        <v>870</v>
      </c>
      <c r="Z33" t="s">
        <v>871</v>
      </c>
      <c r="AA33" t="s">
        <v>872</v>
      </c>
      <c r="AB33" t="s">
        <v>873</v>
      </c>
      <c r="AC33" t="s">
        <v>874</v>
      </c>
      <c r="AD33" t="s">
        <v>4802</v>
      </c>
    </row>
    <row r="34" spans="1:30">
      <c r="A34">
        <v>33</v>
      </c>
      <c r="B34">
        <v>1</v>
      </c>
      <c r="C34">
        <v>33</v>
      </c>
      <c r="D34">
        <v>1</v>
      </c>
      <c r="E34">
        <v>60</v>
      </c>
      <c r="F34">
        <v>70</v>
      </c>
      <c r="G34">
        <v>0.36093749999999997</v>
      </c>
      <c r="H34">
        <v>0</v>
      </c>
      <c r="I34">
        <v>90</v>
      </c>
      <c r="J34">
        <v>0</v>
      </c>
      <c r="K34">
        <v>7054.6875</v>
      </c>
      <c r="L34">
        <v>0.43374999999999997</v>
      </c>
      <c r="M34">
        <v>147432.8125</v>
      </c>
      <c r="N34">
        <v>0.21562500000000001</v>
      </c>
      <c r="O34">
        <v>70</v>
      </c>
      <c r="P34">
        <v>480</v>
      </c>
      <c r="Q34">
        <v>480</v>
      </c>
      <c r="R34" s="46">
        <v>33</v>
      </c>
      <c r="S34" t="s">
        <v>875</v>
      </c>
      <c r="T34" t="s">
        <v>876</v>
      </c>
      <c r="U34" t="s">
        <v>877</v>
      </c>
      <c r="V34" t="s">
        <v>878</v>
      </c>
      <c r="W34" t="s">
        <v>879</v>
      </c>
      <c r="X34" t="s">
        <v>880</v>
      </c>
      <c r="Y34" t="s">
        <v>881</v>
      </c>
      <c r="Z34" t="s">
        <v>882</v>
      </c>
      <c r="AA34" t="s">
        <v>883</v>
      </c>
      <c r="AB34" t="s">
        <v>884</v>
      </c>
      <c r="AC34" t="s">
        <v>885</v>
      </c>
      <c r="AD34" t="s">
        <v>4803</v>
      </c>
    </row>
    <row r="35" spans="1:30">
      <c r="A35">
        <v>34</v>
      </c>
      <c r="B35">
        <v>1</v>
      </c>
      <c r="C35">
        <v>34</v>
      </c>
      <c r="D35">
        <v>1</v>
      </c>
      <c r="E35">
        <v>60</v>
      </c>
      <c r="F35">
        <v>70</v>
      </c>
      <c r="G35">
        <v>0.43593749999999998</v>
      </c>
      <c r="H35">
        <v>0</v>
      </c>
      <c r="I35">
        <v>90</v>
      </c>
      <c r="J35">
        <v>0</v>
      </c>
      <c r="K35">
        <v>8679.6875</v>
      </c>
      <c r="L35">
        <v>0.25374999999999998</v>
      </c>
      <c r="M35">
        <v>326707.8125</v>
      </c>
      <c r="N35">
        <v>0.36562500000000003</v>
      </c>
      <c r="O35">
        <v>70</v>
      </c>
      <c r="P35">
        <v>480</v>
      </c>
      <c r="Q35">
        <v>480</v>
      </c>
      <c r="R35" s="46">
        <v>34</v>
      </c>
      <c r="S35" t="s">
        <v>886</v>
      </c>
      <c r="T35" t="s">
        <v>887</v>
      </c>
      <c r="U35" t="s">
        <v>888</v>
      </c>
      <c r="V35" t="s">
        <v>889</v>
      </c>
      <c r="W35" t="s">
        <v>890</v>
      </c>
      <c r="X35" t="s">
        <v>891</v>
      </c>
      <c r="Y35" t="s">
        <v>892</v>
      </c>
      <c r="Z35" t="s">
        <v>893</v>
      </c>
      <c r="AA35" t="s">
        <v>894</v>
      </c>
      <c r="AB35" t="s">
        <v>895</v>
      </c>
      <c r="AC35" t="s">
        <v>896</v>
      </c>
      <c r="AD35" t="s">
        <v>4804</v>
      </c>
    </row>
    <row r="36" spans="1:30">
      <c r="A36">
        <v>35</v>
      </c>
      <c r="B36">
        <v>1</v>
      </c>
      <c r="C36">
        <v>35</v>
      </c>
      <c r="D36">
        <v>1</v>
      </c>
      <c r="E36">
        <v>60</v>
      </c>
      <c r="F36">
        <v>70</v>
      </c>
      <c r="G36">
        <v>0.5859375</v>
      </c>
      <c r="H36">
        <v>0</v>
      </c>
      <c r="I36">
        <v>90</v>
      </c>
      <c r="J36">
        <v>0</v>
      </c>
      <c r="K36">
        <v>5429.6875</v>
      </c>
      <c r="L36">
        <v>0.37375000000000003</v>
      </c>
      <c r="M36">
        <v>685257.8125</v>
      </c>
      <c r="N36">
        <v>0.265625</v>
      </c>
      <c r="O36">
        <v>70</v>
      </c>
      <c r="P36">
        <v>480</v>
      </c>
      <c r="Q36">
        <v>480</v>
      </c>
      <c r="R36" s="46">
        <v>35</v>
      </c>
      <c r="S36" t="s">
        <v>897</v>
      </c>
      <c r="T36" t="s">
        <v>898</v>
      </c>
      <c r="U36" t="s">
        <v>899</v>
      </c>
      <c r="V36" t="s">
        <v>900</v>
      </c>
      <c r="W36" t="s">
        <v>901</v>
      </c>
      <c r="X36" t="s">
        <v>902</v>
      </c>
      <c r="Y36" t="s">
        <v>903</v>
      </c>
      <c r="Z36" t="s">
        <v>904</v>
      </c>
      <c r="AA36" t="s">
        <v>905</v>
      </c>
      <c r="AB36" t="s">
        <v>906</v>
      </c>
      <c r="AC36" t="s">
        <v>907</v>
      </c>
      <c r="AD36" t="s">
        <v>4805</v>
      </c>
    </row>
    <row r="37" spans="1:30">
      <c r="A37">
        <v>36</v>
      </c>
      <c r="B37">
        <v>1</v>
      </c>
      <c r="C37">
        <v>36</v>
      </c>
      <c r="D37">
        <v>1</v>
      </c>
      <c r="E37">
        <v>60</v>
      </c>
      <c r="F37">
        <v>70</v>
      </c>
      <c r="G37">
        <v>0.3984375</v>
      </c>
      <c r="H37">
        <v>0</v>
      </c>
      <c r="I37">
        <v>90</v>
      </c>
      <c r="J37">
        <v>0</v>
      </c>
      <c r="K37">
        <v>6242.1875</v>
      </c>
      <c r="L37">
        <v>0.28375</v>
      </c>
      <c r="M37">
        <v>237070.3125</v>
      </c>
      <c r="N37">
        <v>0.34062500000000001</v>
      </c>
      <c r="O37">
        <v>70</v>
      </c>
      <c r="P37">
        <v>480</v>
      </c>
      <c r="Q37">
        <v>480</v>
      </c>
      <c r="R37" s="46">
        <v>36</v>
      </c>
      <c r="S37" t="s">
        <v>908</v>
      </c>
      <c r="T37" t="s">
        <v>909</v>
      </c>
      <c r="U37" t="s">
        <v>910</v>
      </c>
      <c r="V37" t="s">
        <v>911</v>
      </c>
      <c r="W37" t="s">
        <v>912</v>
      </c>
      <c r="X37" t="s">
        <v>913</v>
      </c>
      <c r="Y37" t="s">
        <v>914</v>
      </c>
      <c r="Z37" t="s">
        <v>915</v>
      </c>
      <c r="AA37" t="s">
        <v>916</v>
      </c>
      <c r="AB37" t="s">
        <v>917</v>
      </c>
      <c r="AC37" t="s">
        <v>918</v>
      </c>
      <c r="AD37" t="s">
        <v>4806</v>
      </c>
    </row>
    <row r="38" spans="1:30">
      <c r="A38">
        <v>37</v>
      </c>
      <c r="B38">
        <v>1</v>
      </c>
      <c r="C38">
        <v>37</v>
      </c>
      <c r="D38">
        <v>1</v>
      </c>
      <c r="E38">
        <v>60</v>
      </c>
      <c r="F38">
        <v>70</v>
      </c>
      <c r="G38">
        <v>0.54843749999999991</v>
      </c>
      <c r="H38">
        <v>0</v>
      </c>
      <c r="I38">
        <v>90</v>
      </c>
      <c r="J38">
        <v>0</v>
      </c>
      <c r="K38">
        <v>9492.1875</v>
      </c>
      <c r="L38">
        <v>0.40375</v>
      </c>
      <c r="M38">
        <v>595620.3125</v>
      </c>
      <c r="N38">
        <v>0.24062500000000001</v>
      </c>
      <c r="O38">
        <v>70</v>
      </c>
      <c r="P38">
        <v>480</v>
      </c>
      <c r="Q38">
        <v>480</v>
      </c>
      <c r="R38" s="46">
        <v>37</v>
      </c>
      <c r="S38" t="s">
        <v>919</v>
      </c>
      <c r="T38" t="s">
        <v>920</v>
      </c>
      <c r="U38" t="s">
        <v>921</v>
      </c>
      <c r="V38" t="s">
        <v>922</v>
      </c>
      <c r="W38" t="s">
        <v>923</v>
      </c>
      <c r="X38" t="s">
        <v>924</v>
      </c>
      <c r="Y38" t="s">
        <v>925</v>
      </c>
      <c r="Z38" t="s">
        <v>926</v>
      </c>
      <c r="AA38" t="s">
        <v>927</v>
      </c>
      <c r="AB38" t="s">
        <v>928</v>
      </c>
      <c r="AC38" t="s">
        <v>929</v>
      </c>
      <c r="AD38" t="s">
        <v>4807</v>
      </c>
    </row>
    <row r="39" spans="1:30">
      <c r="A39">
        <v>38</v>
      </c>
      <c r="B39">
        <v>1</v>
      </c>
      <c r="C39">
        <v>38</v>
      </c>
      <c r="D39">
        <v>1</v>
      </c>
      <c r="E39">
        <v>60</v>
      </c>
      <c r="F39">
        <v>70</v>
      </c>
      <c r="G39">
        <v>0.47343749999999996</v>
      </c>
      <c r="H39">
        <v>0</v>
      </c>
      <c r="I39">
        <v>90</v>
      </c>
      <c r="J39">
        <v>0</v>
      </c>
      <c r="K39">
        <v>7867.1875</v>
      </c>
      <c r="L39">
        <v>0.34375</v>
      </c>
      <c r="M39">
        <v>774895.3125</v>
      </c>
      <c r="N39">
        <v>0.390625</v>
      </c>
      <c r="O39">
        <v>70</v>
      </c>
      <c r="P39">
        <v>480</v>
      </c>
      <c r="Q39">
        <v>480</v>
      </c>
      <c r="R39" s="46">
        <v>38</v>
      </c>
      <c r="S39" t="s">
        <v>930</v>
      </c>
      <c r="T39" t="s">
        <v>931</v>
      </c>
      <c r="U39" t="s">
        <v>932</v>
      </c>
      <c r="V39" t="s">
        <v>933</v>
      </c>
      <c r="W39" t="s">
        <v>934</v>
      </c>
      <c r="X39" t="s">
        <v>935</v>
      </c>
      <c r="Y39" t="s">
        <v>936</v>
      </c>
      <c r="Z39" t="s">
        <v>937</v>
      </c>
      <c r="AA39" t="s">
        <v>938</v>
      </c>
      <c r="AB39" t="s">
        <v>939</v>
      </c>
      <c r="AC39" t="s">
        <v>940</v>
      </c>
      <c r="AD39" t="s">
        <v>4808</v>
      </c>
    </row>
    <row r="40" spans="1:30">
      <c r="A40">
        <v>39</v>
      </c>
      <c r="B40">
        <v>1</v>
      </c>
      <c r="C40">
        <v>39</v>
      </c>
      <c r="D40">
        <v>1</v>
      </c>
      <c r="E40">
        <v>60</v>
      </c>
      <c r="F40">
        <v>70</v>
      </c>
      <c r="G40">
        <v>0.32343749999999999</v>
      </c>
      <c r="H40">
        <v>0</v>
      </c>
      <c r="I40">
        <v>90</v>
      </c>
      <c r="J40">
        <v>0</v>
      </c>
      <c r="K40">
        <v>4617.1875</v>
      </c>
      <c r="L40">
        <v>0.46375</v>
      </c>
      <c r="M40">
        <v>416345.3125</v>
      </c>
      <c r="N40">
        <v>0.29062500000000002</v>
      </c>
      <c r="O40">
        <v>70</v>
      </c>
      <c r="P40">
        <v>480</v>
      </c>
      <c r="Q40">
        <v>480</v>
      </c>
      <c r="R40" s="46">
        <v>39</v>
      </c>
      <c r="S40" t="s">
        <v>941</v>
      </c>
      <c r="T40" t="s">
        <v>942</v>
      </c>
      <c r="U40" t="s">
        <v>943</v>
      </c>
      <c r="V40" t="s">
        <v>944</v>
      </c>
      <c r="W40" t="s">
        <v>945</v>
      </c>
      <c r="X40" t="s">
        <v>946</v>
      </c>
      <c r="Y40" t="s">
        <v>947</v>
      </c>
      <c r="Z40" t="s">
        <v>948</v>
      </c>
      <c r="AA40" t="s">
        <v>949</v>
      </c>
      <c r="AB40" t="s">
        <v>950</v>
      </c>
      <c r="AC40" t="s">
        <v>951</v>
      </c>
      <c r="AD40" t="s">
        <v>4809</v>
      </c>
    </row>
    <row r="41" spans="1:30">
      <c r="A41">
        <v>40</v>
      </c>
      <c r="B41">
        <v>1</v>
      </c>
      <c r="C41">
        <v>40</v>
      </c>
      <c r="D41">
        <v>1</v>
      </c>
      <c r="E41">
        <v>60</v>
      </c>
      <c r="F41">
        <v>70</v>
      </c>
      <c r="G41">
        <v>0.34218749999999998</v>
      </c>
      <c r="H41">
        <v>0</v>
      </c>
      <c r="I41">
        <v>90</v>
      </c>
      <c r="J41">
        <v>0</v>
      </c>
      <c r="K41">
        <v>5023.4375</v>
      </c>
      <c r="L41">
        <v>0.26874999999999999</v>
      </c>
      <c r="M41">
        <v>640439.0625</v>
      </c>
      <c r="N41">
        <v>0.22812500000000002</v>
      </c>
      <c r="O41">
        <v>70</v>
      </c>
      <c r="P41">
        <v>480</v>
      </c>
      <c r="Q41">
        <v>480</v>
      </c>
      <c r="R41" s="46">
        <v>40</v>
      </c>
      <c r="S41" t="s">
        <v>952</v>
      </c>
      <c r="T41" t="s">
        <v>953</v>
      </c>
      <c r="U41" t="s">
        <v>954</v>
      </c>
      <c r="V41" t="s">
        <v>955</v>
      </c>
      <c r="W41" t="s">
        <v>956</v>
      </c>
      <c r="X41" t="s">
        <v>957</v>
      </c>
      <c r="Y41" t="s">
        <v>958</v>
      </c>
      <c r="Z41" t="s">
        <v>959</v>
      </c>
      <c r="AA41" t="s">
        <v>960</v>
      </c>
      <c r="AB41" t="s">
        <v>961</v>
      </c>
      <c r="AC41" t="s">
        <v>962</v>
      </c>
      <c r="AD41" t="s">
        <v>4810</v>
      </c>
    </row>
    <row r="42" spans="1:30">
      <c r="A42">
        <v>41</v>
      </c>
      <c r="B42">
        <v>1</v>
      </c>
      <c r="C42">
        <v>41</v>
      </c>
      <c r="D42">
        <v>1</v>
      </c>
      <c r="E42">
        <v>60</v>
      </c>
      <c r="F42">
        <v>70</v>
      </c>
      <c r="G42">
        <v>0.4921875</v>
      </c>
      <c r="H42">
        <v>0</v>
      </c>
      <c r="I42">
        <v>90</v>
      </c>
      <c r="J42">
        <v>0</v>
      </c>
      <c r="K42">
        <v>8273.4375</v>
      </c>
      <c r="L42">
        <v>0.38874999999999998</v>
      </c>
      <c r="M42">
        <v>281889.0625</v>
      </c>
      <c r="N42">
        <v>0.328125</v>
      </c>
      <c r="O42">
        <v>70</v>
      </c>
      <c r="P42">
        <v>480</v>
      </c>
      <c r="Q42">
        <v>480</v>
      </c>
      <c r="R42" s="46">
        <v>41</v>
      </c>
      <c r="S42" t="s">
        <v>963</v>
      </c>
      <c r="T42" t="s">
        <v>964</v>
      </c>
      <c r="U42" t="s">
        <v>965</v>
      </c>
      <c r="V42" t="s">
        <v>966</v>
      </c>
      <c r="W42" t="s">
        <v>967</v>
      </c>
      <c r="X42" t="s">
        <v>968</v>
      </c>
      <c r="Y42" t="s">
        <v>969</v>
      </c>
      <c r="Z42" t="s">
        <v>970</v>
      </c>
      <c r="AA42" t="s">
        <v>971</v>
      </c>
      <c r="AB42" t="s">
        <v>972</v>
      </c>
      <c r="AC42" t="s">
        <v>973</v>
      </c>
      <c r="AD42" t="s">
        <v>4811</v>
      </c>
    </row>
    <row r="43" spans="1:30">
      <c r="A43">
        <v>42</v>
      </c>
      <c r="B43">
        <v>1</v>
      </c>
      <c r="C43">
        <v>42</v>
      </c>
      <c r="D43">
        <v>1</v>
      </c>
      <c r="E43">
        <v>60</v>
      </c>
      <c r="F43">
        <v>70</v>
      </c>
      <c r="G43">
        <v>0.56718749999999996</v>
      </c>
      <c r="H43">
        <v>0</v>
      </c>
      <c r="I43">
        <v>90</v>
      </c>
      <c r="J43">
        <v>0</v>
      </c>
      <c r="K43">
        <v>9898.4375</v>
      </c>
      <c r="L43">
        <v>0.32874999999999999</v>
      </c>
      <c r="M43">
        <v>102614.0625</v>
      </c>
      <c r="N43">
        <v>0.27812500000000001</v>
      </c>
      <c r="O43">
        <v>70</v>
      </c>
      <c r="P43">
        <v>480</v>
      </c>
      <c r="Q43">
        <v>480</v>
      </c>
      <c r="R43" s="46">
        <v>42</v>
      </c>
      <c r="S43" t="s">
        <v>974</v>
      </c>
      <c r="T43" t="s">
        <v>975</v>
      </c>
      <c r="U43" t="s">
        <v>976</v>
      </c>
      <c r="V43" t="s">
        <v>977</v>
      </c>
      <c r="W43" t="s">
        <v>978</v>
      </c>
      <c r="X43" t="s">
        <v>979</v>
      </c>
      <c r="Y43" t="s">
        <v>980</v>
      </c>
      <c r="Z43" t="s">
        <v>981</v>
      </c>
      <c r="AA43" t="s">
        <v>982</v>
      </c>
      <c r="AB43" t="s">
        <v>983</v>
      </c>
      <c r="AC43" t="s">
        <v>984</v>
      </c>
      <c r="AD43" t="s">
        <v>4812</v>
      </c>
    </row>
    <row r="44" spans="1:30">
      <c r="A44">
        <v>43</v>
      </c>
      <c r="B44">
        <v>1</v>
      </c>
      <c r="C44">
        <v>43</v>
      </c>
      <c r="D44">
        <v>1</v>
      </c>
      <c r="E44">
        <v>60</v>
      </c>
      <c r="F44">
        <v>70</v>
      </c>
      <c r="G44">
        <v>0.41718749999999999</v>
      </c>
      <c r="H44">
        <v>0</v>
      </c>
      <c r="I44">
        <v>90</v>
      </c>
      <c r="J44">
        <v>0</v>
      </c>
      <c r="K44">
        <v>6648.4375</v>
      </c>
      <c r="L44">
        <v>0.44874999999999998</v>
      </c>
      <c r="M44">
        <v>461164.0625</v>
      </c>
      <c r="N44">
        <v>0.37812500000000004</v>
      </c>
      <c r="O44">
        <v>70</v>
      </c>
      <c r="P44">
        <v>480</v>
      </c>
      <c r="Q44">
        <v>480</v>
      </c>
      <c r="R44" s="46">
        <v>43</v>
      </c>
      <c r="S44" t="s">
        <v>985</v>
      </c>
      <c r="T44" t="s">
        <v>986</v>
      </c>
      <c r="U44" t="s">
        <v>987</v>
      </c>
      <c r="V44" t="s">
        <v>988</v>
      </c>
      <c r="W44" t="s">
        <v>989</v>
      </c>
      <c r="X44" t="s">
        <v>990</v>
      </c>
      <c r="Y44" t="s">
        <v>991</v>
      </c>
      <c r="Z44" t="s">
        <v>992</v>
      </c>
      <c r="AA44" t="s">
        <v>993</v>
      </c>
      <c r="AB44" t="s">
        <v>994</v>
      </c>
      <c r="AC44" t="s">
        <v>995</v>
      </c>
      <c r="AD44" t="s">
        <v>4813</v>
      </c>
    </row>
    <row r="45" spans="1:30">
      <c r="A45">
        <v>44</v>
      </c>
      <c r="B45">
        <v>1</v>
      </c>
      <c r="C45">
        <v>44</v>
      </c>
      <c r="D45">
        <v>1</v>
      </c>
      <c r="E45">
        <v>60</v>
      </c>
      <c r="F45">
        <v>70</v>
      </c>
      <c r="G45">
        <v>0.52968749999999998</v>
      </c>
      <c r="H45">
        <v>0</v>
      </c>
      <c r="I45">
        <v>90</v>
      </c>
      <c r="J45">
        <v>0</v>
      </c>
      <c r="K45">
        <v>5835.9375</v>
      </c>
      <c r="L45">
        <v>0.35875000000000001</v>
      </c>
      <c r="M45">
        <v>371526.5625</v>
      </c>
      <c r="N45">
        <v>0.203125</v>
      </c>
      <c r="O45">
        <v>70</v>
      </c>
      <c r="P45">
        <v>480</v>
      </c>
      <c r="Q45">
        <v>480</v>
      </c>
      <c r="R45" s="46">
        <v>44</v>
      </c>
      <c r="S45" t="s">
        <v>996</v>
      </c>
      <c r="T45" t="s">
        <v>997</v>
      </c>
      <c r="U45" t="s">
        <v>998</v>
      </c>
      <c r="V45" t="s">
        <v>999</v>
      </c>
      <c r="W45" t="s">
        <v>1000</v>
      </c>
      <c r="X45" t="s">
        <v>1001</v>
      </c>
      <c r="Y45" t="s">
        <v>1002</v>
      </c>
      <c r="Z45" t="s">
        <v>1003</v>
      </c>
      <c r="AA45" t="s">
        <v>1004</v>
      </c>
      <c r="AB45" t="s">
        <v>1005</v>
      </c>
      <c r="AC45" t="s">
        <v>1006</v>
      </c>
      <c r="AD45" t="s">
        <v>4814</v>
      </c>
    </row>
    <row r="46" spans="1:30">
      <c r="A46">
        <v>45</v>
      </c>
      <c r="B46">
        <v>1</v>
      </c>
      <c r="C46">
        <v>45</v>
      </c>
      <c r="D46">
        <v>1</v>
      </c>
      <c r="E46">
        <v>60</v>
      </c>
      <c r="F46">
        <v>70</v>
      </c>
      <c r="G46">
        <v>0.37968749999999996</v>
      </c>
      <c r="H46">
        <v>0</v>
      </c>
      <c r="I46">
        <v>90</v>
      </c>
      <c r="J46">
        <v>0</v>
      </c>
      <c r="K46">
        <v>9085.9375</v>
      </c>
      <c r="L46">
        <v>0.47875000000000001</v>
      </c>
      <c r="M46">
        <v>730076.5625</v>
      </c>
      <c r="N46">
        <v>0.30312500000000003</v>
      </c>
      <c r="O46">
        <v>70</v>
      </c>
      <c r="P46">
        <v>480</v>
      </c>
      <c r="Q46">
        <v>480</v>
      </c>
      <c r="R46" s="46">
        <v>45</v>
      </c>
      <c r="S46" t="s">
        <v>1007</v>
      </c>
      <c r="T46" t="s">
        <v>1008</v>
      </c>
      <c r="U46" t="s">
        <v>1009</v>
      </c>
      <c r="V46" t="s">
        <v>1004</v>
      </c>
      <c r="W46" t="s">
        <v>1010</v>
      </c>
      <c r="X46" t="s">
        <v>1011</v>
      </c>
      <c r="Y46" t="s">
        <v>1012</v>
      </c>
      <c r="Z46" t="s">
        <v>1013</v>
      </c>
      <c r="AA46" t="s">
        <v>1014</v>
      </c>
      <c r="AB46" t="s">
        <v>1015</v>
      </c>
      <c r="AC46" t="s">
        <v>1016</v>
      </c>
      <c r="AD46" t="s">
        <v>4815</v>
      </c>
    </row>
    <row r="47" spans="1:30">
      <c r="A47">
        <v>46</v>
      </c>
      <c r="B47">
        <v>1</v>
      </c>
      <c r="C47">
        <v>46</v>
      </c>
      <c r="D47">
        <v>1</v>
      </c>
      <c r="E47">
        <v>60</v>
      </c>
      <c r="F47">
        <v>70</v>
      </c>
      <c r="G47">
        <v>0.3046875</v>
      </c>
      <c r="H47">
        <v>0</v>
      </c>
      <c r="I47">
        <v>90</v>
      </c>
      <c r="J47">
        <v>0</v>
      </c>
      <c r="K47">
        <v>7460.9375</v>
      </c>
      <c r="L47">
        <v>0.29875000000000002</v>
      </c>
      <c r="M47">
        <v>550801.5625</v>
      </c>
      <c r="N47">
        <v>0.25312500000000004</v>
      </c>
      <c r="O47">
        <v>70</v>
      </c>
      <c r="P47">
        <v>480</v>
      </c>
      <c r="Q47">
        <v>480</v>
      </c>
      <c r="R47" s="46">
        <v>46</v>
      </c>
      <c r="S47" t="s">
        <v>1017</v>
      </c>
      <c r="T47" t="s">
        <v>1018</v>
      </c>
      <c r="U47" t="s">
        <v>1019</v>
      </c>
      <c r="V47" t="s">
        <v>1020</v>
      </c>
      <c r="W47" t="s">
        <v>1021</v>
      </c>
      <c r="X47" t="s">
        <v>1022</v>
      </c>
      <c r="Y47" t="s">
        <v>1023</v>
      </c>
      <c r="Z47" t="s">
        <v>1024</v>
      </c>
      <c r="AA47" t="s">
        <v>1025</v>
      </c>
      <c r="AB47" t="s">
        <v>1026</v>
      </c>
      <c r="AC47" t="s">
        <v>1027</v>
      </c>
      <c r="AD47" t="s">
        <v>4816</v>
      </c>
    </row>
    <row r="48" spans="1:30">
      <c r="A48">
        <v>47</v>
      </c>
      <c r="B48">
        <v>1</v>
      </c>
      <c r="C48">
        <v>47</v>
      </c>
      <c r="D48">
        <v>1</v>
      </c>
      <c r="E48">
        <v>60</v>
      </c>
      <c r="F48">
        <v>70</v>
      </c>
      <c r="G48">
        <v>0.45468750000000002</v>
      </c>
      <c r="H48">
        <v>0</v>
      </c>
      <c r="I48">
        <v>90</v>
      </c>
      <c r="J48">
        <v>0</v>
      </c>
      <c r="K48">
        <v>4210.9375</v>
      </c>
      <c r="L48">
        <v>0.41874999999999996</v>
      </c>
      <c r="M48">
        <v>192251.5625</v>
      </c>
      <c r="N48">
        <v>0.35312500000000002</v>
      </c>
      <c r="O48">
        <v>70</v>
      </c>
      <c r="P48">
        <v>480</v>
      </c>
      <c r="Q48">
        <v>480</v>
      </c>
      <c r="R48" s="46">
        <v>47</v>
      </c>
      <c r="S48" t="s">
        <v>1028</v>
      </c>
      <c r="T48" t="s">
        <v>1029</v>
      </c>
      <c r="U48" t="s">
        <v>1030</v>
      </c>
      <c r="V48" t="s">
        <v>1031</v>
      </c>
      <c r="W48" t="s">
        <v>1032</v>
      </c>
      <c r="X48" t="s">
        <v>1033</v>
      </c>
      <c r="Y48" t="s">
        <v>1034</v>
      </c>
      <c r="Z48" t="s">
        <v>1035</v>
      </c>
      <c r="AA48" t="s">
        <v>1036</v>
      </c>
      <c r="AB48" t="s">
        <v>1037</v>
      </c>
      <c r="AC48" t="s">
        <v>1038</v>
      </c>
      <c r="AD48" t="s">
        <v>4817</v>
      </c>
    </row>
    <row r="49" spans="1:30">
      <c r="A49">
        <v>48</v>
      </c>
      <c r="B49">
        <v>1</v>
      </c>
      <c r="C49">
        <v>48</v>
      </c>
      <c r="D49">
        <v>1</v>
      </c>
      <c r="E49">
        <v>60</v>
      </c>
      <c r="F49">
        <v>70</v>
      </c>
      <c r="G49">
        <v>0.59531249999999991</v>
      </c>
      <c r="H49">
        <v>0</v>
      </c>
      <c r="I49">
        <v>90</v>
      </c>
      <c r="J49">
        <v>0</v>
      </c>
      <c r="K49">
        <v>4007.8125</v>
      </c>
      <c r="L49">
        <v>0.30625000000000002</v>
      </c>
      <c r="M49">
        <v>259479.6875</v>
      </c>
      <c r="N49">
        <v>0.39687500000000003</v>
      </c>
      <c r="O49">
        <v>70</v>
      </c>
      <c r="P49">
        <v>480</v>
      </c>
      <c r="Q49">
        <v>480</v>
      </c>
      <c r="R49" s="46">
        <v>48</v>
      </c>
      <c r="S49" t="s">
        <v>1039</v>
      </c>
      <c r="T49" t="s">
        <v>1040</v>
      </c>
      <c r="U49" t="s">
        <v>1041</v>
      </c>
      <c r="V49" t="s">
        <v>1042</v>
      </c>
      <c r="W49" t="s">
        <v>1043</v>
      </c>
      <c r="X49" t="s">
        <v>1044</v>
      </c>
      <c r="Y49" t="s">
        <v>1045</v>
      </c>
      <c r="Z49" t="s">
        <v>1046</v>
      </c>
      <c r="AA49" t="s">
        <v>1047</v>
      </c>
      <c r="AB49" t="s">
        <v>1048</v>
      </c>
      <c r="AC49" t="s">
        <v>1049</v>
      </c>
      <c r="AD49" t="s">
        <v>4818</v>
      </c>
    </row>
    <row r="50" spans="1:30">
      <c r="A50">
        <v>49</v>
      </c>
      <c r="B50">
        <v>1</v>
      </c>
      <c r="C50">
        <v>49</v>
      </c>
      <c r="D50">
        <v>1</v>
      </c>
      <c r="E50">
        <v>60</v>
      </c>
      <c r="F50">
        <v>70</v>
      </c>
      <c r="G50">
        <v>0.4453125</v>
      </c>
      <c r="H50">
        <v>0</v>
      </c>
      <c r="I50">
        <v>90</v>
      </c>
      <c r="J50">
        <v>0</v>
      </c>
      <c r="K50">
        <v>7257.8125</v>
      </c>
      <c r="L50">
        <v>0.42625000000000002</v>
      </c>
      <c r="M50">
        <v>618029.6875</v>
      </c>
      <c r="N50">
        <v>0.296875</v>
      </c>
      <c r="O50">
        <v>70</v>
      </c>
      <c r="P50">
        <v>480</v>
      </c>
      <c r="Q50">
        <v>480</v>
      </c>
      <c r="R50" s="46">
        <v>49</v>
      </c>
      <c r="S50" t="s">
        <v>1050</v>
      </c>
      <c r="T50" t="s">
        <v>1051</v>
      </c>
      <c r="U50" t="s">
        <v>1052</v>
      </c>
      <c r="V50" t="s">
        <v>1053</v>
      </c>
      <c r="W50" t="s">
        <v>1054</v>
      </c>
      <c r="X50" t="s">
        <v>1055</v>
      </c>
      <c r="Y50" t="s">
        <v>1056</v>
      </c>
      <c r="Z50" t="s">
        <v>1057</v>
      </c>
      <c r="AA50" t="s">
        <v>1058</v>
      </c>
      <c r="AB50" t="s">
        <v>1059</v>
      </c>
      <c r="AC50" t="s">
        <v>1060</v>
      </c>
      <c r="AD50" t="s">
        <v>4819</v>
      </c>
    </row>
    <row r="51" spans="1:30">
      <c r="A51">
        <v>50</v>
      </c>
      <c r="B51">
        <v>1</v>
      </c>
      <c r="C51">
        <v>50</v>
      </c>
      <c r="D51">
        <v>1</v>
      </c>
      <c r="E51">
        <v>60</v>
      </c>
      <c r="F51">
        <v>70</v>
      </c>
      <c r="G51">
        <v>0.37031249999999999</v>
      </c>
      <c r="H51">
        <v>0</v>
      </c>
      <c r="I51">
        <v>90</v>
      </c>
      <c r="J51">
        <v>0</v>
      </c>
      <c r="K51">
        <v>8882.8125</v>
      </c>
      <c r="L51">
        <v>0.36624999999999996</v>
      </c>
      <c r="M51">
        <v>438754.6875</v>
      </c>
      <c r="N51">
        <v>0.34687500000000004</v>
      </c>
      <c r="O51">
        <v>70</v>
      </c>
      <c r="P51">
        <v>480</v>
      </c>
      <c r="Q51">
        <v>480</v>
      </c>
      <c r="R51" s="46">
        <v>50</v>
      </c>
      <c r="S51" t="s">
        <v>1061</v>
      </c>
      <c r="T51" t="s">
        <v>1062</v>
      </c>
      <c r="U51" t="s">
        <v>1063</v>
      </c>
      <c r="V51" t="s">
        <v>1053</v>
      </c>
      <c r="W51" t="s">
        <v>1064</v>
      </c>
      <c r="X51" t="s">
        <v>1065</v>
      </c>
      <c r="Y51" t="s">
        <v>1066</v>
      </c>
      <c r="Z51" t="s">
        <v>1067</v>
      </c>
      <c r="AA51" t="s">
        <v>1068</v>
      </c>
      <c r="AB51" t="s">
        <v>1069</v>
      </c>
      <c r="AC51" t="s">
        <v>1070</v>
      </c>
      <c r="AD51" t="s">
        <v>4820</v>
      </c>
    </row>
    <row r="52" spans="1:30">
      <c r="A52">
        <v>51</v>
      </c>
      <c r="B52">
        <v>1</v>
      </c>
      <c r="C52">
        <v>51</v>
      </c>
      <c r="D52">
        <v>1</v>
      </c>
      <c r="E52">
        <v>60</v>
      </c>
      <c r="F52">
        <v>70</v>
      </c>
      <c r="G52">
        <v>0.52031249999999996</v>
      </c>
      <c r="H52">
        <v>0</v>
      </c>
      <c r="I52">
        <v>90</v>
      </c>
      <c r="J52">
        <v>0</v>
      </c>
      <c r="K52">
        <v>5632.8125</v>
      </c>
      <c r="L52">
        <v>0.48624999999999996</v>
      </c>
      <c r="M52">
        <v>80204.6875</v>
      </c>
      <c r="N52">
        <v>0.24687500000000001</v>
      </c>
      <c r="O52">
        <v>70</v>
      </c>
      <c r="P52">
        <v>480</v>
      </c>
      <c r="Q52">
        <v>480</v>
      </c>
      <c r="R52" s="46">
        <v>51</v>
      </c>
      <c r="S52" t="s">
        <v>1071</v>
      </c>
      <c r="T52" t="s">
        <v>1072</v>
      </c>
      <c r="U52" t="s">
        <v>1073</v>
      </c>
      <c r="V52" t="s">
        <v>1074</v>
      </c>
      <c r="W52" t="s">
        <v>1075</v>
      </c>
      <c r="X52" t="s">
        <v>1076</v>
      </c>
      <c r="Y52" t="s">
        <v>1077</v>
      </c>
      <c r="Z52" t="s">
        <v>1078</v>
      </c>
      <c r="AA52" t="s">
        <v>1079</v>
      </c>
      <c r="AB52" t="s">
        <v>1080</v>
      </c>
      <c r="AC52" t="s">
        <v>1081</v>
      </c>
      <c r="AD52" t="s">
        <v>4821</v>
      </c>
    </row>
    <row r="53" spans="1:30">
      <c r="A53">
        <v>52</v>
      </c>
      <c r="B53">
        <v>1</v>
      </c>
      <c r="C53">
        <v>52</v>
      </c>
      <c r="D53">
        <v>1</v>
      </c>
      <c r="E53">
        <v>60</v>
      </c>
      <c r="F53">
        <v>70</v>
      </c>
      <c r="G53">
        <v>0.33281250000000001</v>
      </c>
      <c r="H53">
        <v>0</v>
      </c>
      <c r="I53">
        <v>90</v>
      </c>
      <c r="J53">
        <v>0</v>
      </c>
      <c r="K53">
        <v>6445.3125</v>
      </c>
      <c r="L53">
        <v>0.33624999999999999</v>
      </c>
      <c r="M53">
        <v>707667.1875</v>
      </c>
      <c r="N53">
        <v>0.37187500000000001</v>
      </c>
      <c r="O53">
        <v>70</v>
      </c>
      <c r="P53">
        <v>480</v>
      </c>
      <c r="Q53">
        <v>480</v>
      </c>
      <c r="R53" s="46">
        <v>52</v>
      </c>
      <c r="S53" t="s">
        <v>1082</v>
      </c>
      <c r="T53" t="s">
        <v>1083</v>
      </c>
      <c r="U53" t="s">
        <v>1084</v>
      </c>
      <c r="V53" t="s">
        <v>1085</v>
      </c>
      <c r="W53" t="s">
        <v>1086</v>
      </c>
      <c r="X53" t="s">
        <v>1087</v>
      </c>
      <c r="Y53" t="s">
        <v>1088</v>
      </c>
      <c r="Z53" t="s">
        <v>1089</v>
      </c>
      <c r="AA53" t="s">
        <v>1090</v>
      </c>
      <c r="AB53" t="s">
        <v>1091</v>
      </c>
      <c r="AC53" t="s">
        <v>1092</v>
      </c>
      <c r="AD53" t="s">
        <v>4822</v>
      </c>
    </row>
    <row r="54" spans="1:30">
      <c r="A54">
        <v>53</v>
      </c>
      <c r="B54">
        <v>1</v>
      </c>
      <c r="C54">
        <v>53</v>
      </c>
      <c r="D54">
        <v>1</v>
      </c>
      <c r="E54">
        <v>60</v>
      </c>
      <c r="F54">
        <v>70</v>
      </c>
      <c r="G54">
        <v>0.48281249999999998</v>
      </c>
      <c r="H54">
        <v>0</v>
      </c>
      <c r="I54">
        <v>90</v>
      </c>
      <c r="J54">
        <v>0</v>
      </c>
      <c r="K54">
        <v>9695.3125</v>
      </c>
      <c r="L54">
        <v>0.45624999999999999</v>
      </c>
      <c r="M54">
        <v>349117.1875</v>
      </c>
      <c r="N54">
        <v>0.27187500000000003</v>
      </c>
      <c r="O54">
        <v>70</v>
      </c>
      <c r="P54">
        <v>480</v>
      </c>
      <c r="Q54">
        <v>480</v>
      </c>
      <c r="R54" s="46">
        <v>53</v>
      </c>
      <c r="S54" t="s">
        <v>1093</v>
      </c>
      <c r="T54" t="s">
        <v>1094</v>
      </c>
      <c r="U54" t="s">
        <v>1095</v>
      </c>
      <c r="V54" t="s">
        <v>1096</v>
      </c>
      <c r="W54" t="s">
        <v>1097</v>
      </c>
      <c r="X54" t="s">
        <v>1098</v>
      </c>
      <c r="Y54" t="s">
        <v>1099</v>
      </c>
      <c r="Z54" t="s">
        <v>1100</v>
      </c>
      <c r="AA54" t="s">
        <v>1101</v>
      </c>
      <c r="AB54" t="s">
        <v>1102</v>
      </c>
      <c r="AC54" t="s">
        <v>1103</v>
      </c>
      <c r="AD54" t="s">
        <v>4823</v>
      </c>
    </row>
    <row r="55" spans="1:30">
      <c r="A55">
        <v>54</v>
      </c>
      <c r="B55">
        <v>1</v>
      </c>
      <c r="C55">
        <v>54</v>
      </c>
      <c r="D55">
        <v>1</v>
      </c>
      <c r="E55">
        <v>60</v>
      </c>
      <c r="F55">
        <v>70</v>
      </c>
      <c r="G55">
        <v>0.55781250000000004</v>
      </c>
      <c r="H55">
        <v>0</v>
      </c>
      <c r="I55">
        <v>90</v>
      </c>
      <c r="J55">
        <v>0</v>
      </c>
      <c r="K55">
        <v>8070.3125</v>
      </c>
      <c r="L55">
        <v>0.27625</v>
      </c>
      <c r="M55">
        <v>169842.1875</v>
      </c>
      <c r="N55">
        <v>0.32187500000000002</v>
      </c>
      <c r="O55">
        <v>70</v>
      </c>
      <c r="P55">
        <v>480</v>
      </c>
      <c r="Q55">
        <v>480</v>
      </c>
      <c r="R55" s="46">
        <v>54</v>
      </c>
      <c r="S55" t="s">
        <v>1104</v>
      </c>
      <c r="T55" t="s">
        <v>1105</v>
      </c>
      <c r="U55" t="s">
        <v>1106</v>
      </c>
      <c r="V55" t="s">
        <v>1107</v>
      </c>
      <c r="W55" t="s">
        <v>1108</v>
      </c>
      <c r="X55" t="s">
        <v>1109</v>
      </c>
      <c r="Y55" t="s">
        <v>1110</v>
      </c>
      <c r="Z55" t="s">
        <v>1111</v>
      </c>
      <c r="AA55" t="s">
        <v>1112</v>
      </c>
      <c r="AB55" t="s">
        <v>1113</v>
      </c>
      <c r="AC55" t="s">
        <v>1114</v>
      </c>
      <c r="AD55" t="s">
        <v>4824</v>
      </c>
    </row>
    <row r="56" spans="1:30">
      <c r="A56">
        <v>55</v>
      </c>
      <c r="B56">
        <v>1</v>
      </c>
      <c r="C56">
        <v>55</v>
      </c>
      <c r="D56">
        <v>1</v>
      </c>
      <c r="E56">
        <v>60</v>
      </c>
      <c r="F56">
        <v>70</v>
      </c>
      <c r="G56">
        <v>0.40781249999999997</v>
      </c>
      <c r="H56">
        <v>0</v>
      </c>
      <c r="I56">
        <v>90</v>
      </c>
      <c r="J56">
        <v>0</v>
      </c>
      <c r="K56">
        <v>4820.3125</v>
      </c>
      <c r="L56">
        <v>0.39624999999999999</v>
      </c>
      <c r="M56">
        <v>528392.1875</v>
      </c>
      <c r="N56">
        <v>0.22187500000000002</v>
      </c>
      <c r="O56">
        <v>70</v>
      </c>
      <c r="P56">
        <v>480</v>
      </c>
      <c r="Q56">
        <v>480</v>
      </c>
      <c r="R56" s="46">
        <v>55</v>
      </c>
      <c r="S56" t="s">
        <v>1115</v>
      </c>
      <c r="T56" t="s">
        <v>1116</v>
      </c>
      <c r="U56" t="s">
        <v>1117</v>
      </c>
      <c r="V56" t="s">
        <v>1118</v>
      </c>
      <c r="W56" t="s">
        <v>1119</v>
      </c>
      <c r="X56" t="s">
        <v>1120</v>
      </c>
      <c r="Y56" t="s">
        <v>1121</v>
      </c>
      <c r="Z56" t="s">
        <v>1122</v>
      </c>
      <c r="AA56" t="s">
        <v>1123</v>
      </c>
      <c r="AB56" t="s">
        <v>1124</v>
      </c>
      <c r="AC56" t="s">
        <v>1125</v>
      </c>
      <c r="AD56" t="s">
        <v>4825</v>
      </c>
    </row>
    <row r="57" spans="1:30">
      <c r="A57">
        <v>56</v>
      </c>
      <c r="B57">
        <v>1</v>
      </c>
      <c r="C57">
        <v>56</v>
      </c>
      <c r="D57">
        <v>1</v>
      </c>
      <c r="E57">
        <v>60</v>
      </c>
      <c r="F57">
        <v>70</v>
      </c>
      <c r="G57">
        <v>0.42656249999999996</v>
      </c>
      <c r="H57">
        <v>0</v>
      </c>
      <c r="I57">
        <v>90</v>
      </c>
      <c r="J57">
        <v>0</v>
      </c>
      <c r="K57">
        <v>4414.0625</v>
      </c>
      <c r="L57">
        <v>0.35125000000000001</v>
      </c>
      <c r="M57">
        <v>125023.4375</v>
      </c>
      <c r="N57">
        <v>0.25937500000000002</v>
      </c>
      <c r="O57">
        <v>70</v>
      </c>
      <c r="P57">
        <v>480</v>
      </c>
      <c r="Q57">
        <v>480</v>
      </c>
      <c r="R57" s="46">
        <v>56</v>
      </c>
      <c r="S57" t="s">
        <v>1126</v>
      </c>
      <c r="T57" t="s">
        <v>1127</v>
      </c>
      <c r="U57" t="s">
        <v>1128</v>
      </c>
      <c r="V57" t="s">
        <v>1129</v>
      </c>
      <c r="W57" t="s">
        <v>1130</v>
      </c>
      <c r="X57" t="s">
        <v>1131</v>
      </c>
      <c r="Y57" t="s">
        <v>1132</v>
      </c>
      <c r="Z57" t="s">
        <v>1133</v>
      </c>
      <c r="AA57" t="s">
        <v>1134</v>
      </c>
      <c r="AB57" t="s">
        <v>1135</v>
      </c>
      <c r="AC57" t="s">
        <v>1136</v>
      </c>
      <c r="AD57" t="s">
        <v>4826</v>
      </c>
    </row>
    <row r="58" spans="1:30">
      <c r="A58">
        <v>57</v>
      </c>
      <c r="B58">
        <v>1</v>
      </c>
      <c r="C58">
        <v>57</v>
      </c>
      <c r="D58">
        <v>1</v>
      </c>
      <c r="E58">
        <v>60</v>
      </c>
      <c r="F58">
        <v>70</v>
      </c>
      <c r="G58">
        <v>0.57656249999999998</v>
      </c>
      <c r="H58">
        <v>0</v>
      </c>
      <c r="I58">
        <v>90</v>
      </c>
      <c r="J58">
        <v>0</v>
      </c>
      <c r="K58">
        <v>7664.0625</v>
      </c>
      <c r="L58">
        <v>0.47125</v>
      </c>
      <c r="M58">
        <v>483573.4375</v>
      </c>
      <c r="N58">
        <v>0.359375</v>
      </c>
      <c r="O58">
        <v>70</v>
      </c>
      <c r="P58">
        <v>480</v>
      </c>
      <c r="Q58">
        <v>480</v>
      </c>
      <c r="R58" s="46">
        <v>57</v>
      </c>
      <c r="S58" t="s">
        <v>1137</v>
      </c>
      <c r="T58" t="s">
        <v>1138</v>
      </c>
      <c r="U58" t="s">
        <v>1139</v>
      </c>
      <c r="V58" t="s">
        <v>1140</v>
      </c>
      <c r="W58" t="s">
        <v>1141</v>
      </c>
      <c r="X58" t="s">
        <v>1142</v>
      </c>
      <c r="Y58" t="s">
        <v>1143</v>
      </c>
      <c r="Z58" t="s">
        <v>1144</v>
      </c>
      <c r="AA58" t="s">
        <v>1145</v>
      </c>
      <c r="AB58" t="s">
        <v>1146</v>
      </c>
      <c r="AC58" t="s">
        <v>1147</v>
      </c>
      <c r="AD58" t="s">
        <v>4827</v>
      </c>
    </row>
    <row r="59" spans="1:30">
      <c r="A59">
        <v>58</v>
      </c>
      <c r="B59">
        <v>1</v>
      </c>
      <c r="C59">
        <v>58</v>
      </c>
      <c r="D59">
        <v>1</v>
      </c>
      <c r="E59">
        <v>60</v>
      </c>
      <c r="F59">
        <v>70</v>
      </c>
      <c r="G59">
        <v>0.50156250000000002</v>
      </c>
      <c r="H59">
        <v>0</v>
      </c>
      <c r="I59">
        <v>90</v>
      </c>
      <c r="J59">
        <v>0</v>
      </c>
      <c r="K59">
        <v>9289.0625</v>
      </c>
      <c r="L59">
        <v>0.29125000000000001</v>
      </c>
      <c r="M59">
        <v>662848.4375</v>
      </c>
      <c r="N59">
        <v>0.20937500000000001</v>
      </c>
      <c r="O59">
        <v>70</v>
      </c>
      <c r="P59">
        <v>480</v>
      </c>
      <c r="Q59">
        <v>480</v>
      </c>
      <c r="R59" s="46">
        <v>58</v>
      </c>
      <c r="S59" t="s">
        <v>1148</v>
      </c>
      <c r="T59" t="s">
        <v>1149</v>
      </c>
      <c r="U59" t="s">
        <v>1150</v>
      </c>
      <c r="V59" t="s">
        <v>1151</v>
      </c>
      <c r="W59" t="s">
        <v>1152</v>
      </c>
      <c r="X59" t="s">
        <v>1153</v>
      </c>
      <c r="Y59" t="s">
        <v>1154</v>
      </c>
      <c r="Z59" t="s">
        <v>1155</v>
      </c>
      <c r="AA59" t="s">
        <v>1156</v>
      </c>
      <c r="AB59" t="s">
        <v>1157</v>
      </c>
      <c r="AC59" t="s">
        <v>1158</v>
      </c>
      <c r="AD59" t="s">
        <v>4828</v>
      </c>
    </row>
    <row r="60" spans="1:30">
      <c r="A60">
        <v>59</v>
      </c>
      <c r="B60">
        <v>1</v>
      </c>
      <c r="C60">
        <v>59</v>
      </c>
      <c r="D60">
        <v>1</v>
      </c>
      <c r="E60">
        <v>60</v>
      </c>
      <c r="F60">
        <v>70</v>
      </c>
      <c r="G60">
        <v>0.3515625</v>
      </c>
      <c r="H60">
        <v>0</v>
      </c>
      <c r="I60">
        <v>90</v>
      </c>
      <c r="J60">
        <v>0</v>
      </c>
      <c r="K60">
        <v>6039.0625</v>
      </c>
      <c r="L60">
        <v>0.41125</v>
      </c>
      <c r="M60">
        <v>304298.4375</v>
      </c>
      <c r="N60">
        <v>0.30937500000000001</v>
      </c>
      <c r="O60">
        <v>70</v>
      </c>
      <c r="P60">
        <v>480</v>
      </c>
      <c r="Q60">
        <v>480</v>
      </c>
      <c r="R60" s="46">
        <v>59</v>
      </c>
      <c r="S60" t="s">
        <v>1159</v>
      </c>
      <c r="T60" t="s">
        <v>1160</v>
      </c>
      <c r="U60" t="s">
        <v>1161</v>
      </c>
      <c r="V60" t="s">
        <v>1162</v>
      </c>
      <c r="W60" t="s">
        <v>1163</v>
      </c>
      <c r="X60" t="s">
        <v>1164</v>
      </c>
      <c r="Y60" t="s">
        <v>1165</v>
      </c>
      <c r="Z60" t="s">
        <v>1166</v>
      </c>
      <c r="AA60" t="s">
        <v>1167</v>
      </c>
      <c r="AB60" t="s">
        <v>1168</v>
      </c>
      <c r="AC60" t="s">
        <v>1169</v>
      </c>
      <c r="AD60" t="s">
        <v>4829</v>
      </c>
    </row>
    <row r="61" spans="1:30">
      <c r="A61">
        <v>60</v>
      </c>
      <c r="B61">
        <v>1</v>
      </c>
      <c r="C61">
        <v>60</v>
      </c>
      <c r="D61">
        <v>1</v>
      </c>
      <c r="E61">
        <v>60</v>
      </c>
      <c r="F61">
        <v>70</v>
      </c>
      <c r="G61">
        <v>0.46406249999999999</v>
      </c>
      <c r="H61">
        <v>0</v>
      </c>
      <c r="I61">
        <v>90</v>
      </c>
      <c r="J61">
        <v>0</v>
      </c>
      <c r="K61">
        <v>5226.5625</v>
      </c>
      <c r="L61">
        <v>0.26124999999999998</v>
      </c>
      <c r="M61">
        <v>573210.9375</v>
      </c>
      <c r="N61">
        <v>0.28437500000000004</v>
      </c>
      <c r="O61">
        <v>70</v>
      </c>
      <c r="P61">
        <v>480</v>
      </c>
      <c r="Q61">
        <v>480</v>
      </c>
      <c r="R61" s="46">
        <v>60</v>
      </c>
      <c r="S61" t="s">
        <v>1170</v>
      </c>
      <c r="T61" t="s">
        <v>1171</v>
      </c>
      <c r="U61" t="s">
        <v>1172</v>
      </c>
      <c r="V61" t="s">
        <v>1173</v>
      </c>
      <c r="W61" t="s">
        <v>1174</v>
      </c>
      <c r="X61" t="s">
        <v>1175</v>
      </c>
      <c r="Y61" t="s">
        <v>1176</v>
      </c>
      <c r="Z61" t="s">
        <v>1177</v>
      </c>
      <c r="AA61" t="s">
        <v>1178</v>
      </c>
      <c r="AB61" t="s">
        <v>1179</v>
      </c>
      <c r="AC61" t="s">
        <v>1180</v>
      </c>
      <c r="AD61" t="s">
        <v>4830</v>
      </c>
    </row>
    <row r="62" spans="1:30">
      <c r="A62">
        <v>61</v>
      </c>
      <c r="B62">
        <v>1</v>
      </c>
      <c r="C62">
        <v>61</v>
      </c>
      <c r="D62">
        <v>1</v>
      </c>
      <c r="E62">
        <v>60</v>
      </c>
      <c r="F62">
        <v>70</v>
      </c>
      <c r="G62">
        <v>0.31406249999999997</v>
      </c>
      <c r="H62">
        <v>0</v>
      </c>
      <c r="I62">
        <v>90</v>
      </c>
      <c r="J62">
        <v>0</v>
      </c>
      <c r="K62">
        <v>8476.5625</v>
      </c>
      <c r="L62">
        <v>0.38124999999999998</v>
      </c>
      <c r="M62">
        <v>214660.9375</v>
      </c>
      <c r="N62">
        <v>0.38437500000000002</v>
      </c>
      <c r="O62">
        <v>70</v>
      </c>
      <c r="P62">
        <v>480</v>
      </c>
      <c r="Q62">
        <v>480</v>
      </c>
      <c r="R62" s="46">
        <v>61</v>
      </c>
      <c r="S62" t="s">
        <v>1181</v>
      </c>
      <c r="T62" t="s">
        <v>1182</v>
      </c>
      <c r="U62" t="s">
        <v>1183</v>
      </c>
      <c r="V62" t="s">
        <v>1184</v>
      </c>
      <c r="W62" t="s">
        <v>1185</v>
      </c>
      <c r="X62" t="s">
        <v>1186</v>
      </c>
      <c r="Y62" t="s">
        <v>1187</v>
      </c>
      <c r="Z62" t="s">
        <v>1188</v>
      </c>
      <c r="AA62" t="s">
        <v>1189</v>
      </c>
      <c r="AB62" t="s">
        <v>1190</v>
      </c>
      <c r="AC62" t="s">
        <v>1191</v>
      </c>
      <c r="AD62" t="s">
        <v>4831</v>
      </c>
    </row>
    <row r="63" spans="1:30">
      <c r="A63">
        <v>62</v>
      </c>
      <c r="B63">
        <v>1</v>
      </c>
      <c r="C63">
        <v>62</v>
      </c>
      <c r="D63">
        <v>1</v>
      </c>
      <c r="E63">
        <v>60</v>
      </c>
      <c r="F63">
        <v>70</v>
      </c>
      <c r="G63">
        <v>0.38906249999999998</v>
      </c>
      <c r="H63">
        <v>0</v>
      </c>
      <c r="I63">
        <v>90</v>
      </c>
      <c r="J63">
        <v>0</v>
      </c>
      <c r="K63">
        <v>6851.5625</v>
      </c>
      <c r="L63">
        <v>0.32124999999999998</v>
      </c>
      <c r="M63">
        <v>393935.9375</v>
      </c>
      <c r="N63">
        <v>0.234375</v>
      </c>
      <c r="O63">
        <v>70</v>
      </c>
      <c r="P63">
        <v>480</v>
      </c>
      <c r="Q63">
        <v>480</v>
      </c>
      <c r="R63" s="46">
        <v>62</v>
      </c>
      <c r="S63" t="s">
        <v>1192</v>
      </c>
      <c r="T63" t="s">
        <v>1193</v>
      </c>
      <c r="U63" t="s">
        <v>1194</v>
      </c>
      <c r="V63" t="s">
        <v>1195</v>
      </c>
      <c r="W63" t="s">
        <v>1196</v>
      </c>
      <c r="X63" t="s">
        <v>1197</v>
      </c>
      <c r="Y63" t="s">
        <v>1198</v>
      </c>
      <c r="Z63" t="s">
        <v>1199</v>
      </c>
      <c r="AA63" t="s">
        <v>1200</v>
      </c>
      <c r="AB63" t="s">
        <v>1201</v>
      </c>
      <c r="AC63" t="s">
        <v>1202</v>
      </c>
      <c r="AD63" t="s">
        <v>4832</v>
      </c>
    </row>
    <row r="64" spans="1:30">
      <c r="A64">
        <v>63</v>
      </c>
      <c r="B64">
        <v>1</v>
      </c>
      <c r="C64">
        <v>63</v>
      </c>
      <c r="D64">
        <v>1</v>
      </c>
      <c r="E64">
        <v>60</v>
      </c>
      <c r="F64">
        <v>70</v>
      </c>
      <c r="G64">
        <v>0.5390625</v>
      </c>
      <c r="H64">
        <v>0</v>
      </c>
      <c r="I64">
        <v>90</v>
      </c>
      <c r="J64">
        <v>0</v>
      </c>
      <c r="K64">
        <v>3601.5625</v>
      </c>
      <c r="L64">
        <v>0.44125000000000003</v>
      </c>
      <c r="M64">
        <v>752485.9375</v>
      </c>
      <c r="N64">
        <v>0.33437499999999998</v>
      </c>
      <c r="O64">
        <v>70</v>
      </c>
      <c r="P64">
        <v>480</v>
      </c>
      <c r="Q64">
        <v>480</v>
      </c>
      <c r="R64" s="46">
        <v>63</v>
      </c>
      <c r="S64" t="s">
        <v>1203</v>
      </c>
      <c r="T64" t="s">
        <v>1204</v>
      </c>
      <c r="U64" t="s">
        <v>1205</v>
      </c>
      <c r="V64" t="s">
        <v>1206</v>
      </c>
      <c r="W64" t="s">
        <v>1207</v>
      </c>
      <c r="X64" t="s">
        <v>1208</v>
      </c>
      <c r="Y64" t="s">
        <v>1209</v>
      </c>
      <c r="Z64" t="s">
        <v>1210</v>
      </c>
      <c r="AA64" t="s">
        <v>1211</v>
      </c>
      <c r="AB64" t="s">
        <v>1212</v>
      </c>
      <c r="AC64" t="s">
        <v>1213</v>
      </c>
      <c r="AD64" t="s">
        <v>4833</v>
      </c>
    </row>
    <row r="65" spans="1:30">
      <c r="A65">
        <v>64</v>
      </c>
      <c r="B65">
        <v>1</v>
      </c>
      <c r="C65">
        <v>64</v>
      </c>
      <c r="D65">
        <v>1</v>
      </c>
      <c r="E65">
        <v>60</v>
      </c>
      <c r="F65">
        <v>70</v>
      </c>
      <c r="G65">
        <v>0.36328125</v>
      </c>
      <c r="H65">
        <v>0</v>
      </c>
      <c r="I65">
        <v>90</v>
      </c>
      <c r="J65">
        <v>0</v>
      </c>
      <c r="K65">
        <v>3652.34375</v>
      </c>
      <c r="L65">
        <v>0.34562500000000002</v>
      </c>
      <c r="M65">
        <v>388333.59375</v>
      </c>
      <c r="N65">
        <v>0.36093750000000002</v>
      </c>
      <c r="O65">
        <v>70</v>
      </c>
      <c r="P65">
        <v>480</v>
      </c>
      <c r="Q65">
        <v>480</v>
      </c>
      <c r="R65" s="46">
        <v>64</v>
      </c>
      <c r="S65" t="s">
        <v>1214</v>
      </c>
      <c r="T65" t="s">
        <v>1215</v>
      </c>
      <c r="U65" t="s">
        <v>1216</v>
      </c>
      <c r="V65" t="s">
        <v>428</v>
      </c>
      <c r="W65" t="s">
        <v>1217</v>
      </c>
      <c r="X65" t="s">
        <v>310</v>
      </c>
      <c r="Y65" t="s">
        <v>1218</v>
      </c>
      <c r="Z65" t="s">
        <v>1219</v>
      </c>
      <c r="AA65" t="s">
        <v>1220</v>
      </c>
      <c r="AB65" t="s">
        <v>1221</v>
      </c>
      <c r="AC65" t="s">
        <v>1222</v>
      </c>
      <c r="AD65" t="s">
        <v>4834</v>
      </c>
    </row>
    <row r="66" spans="1:30">
      <c r="A66">
        <v>65</v>
      </c>
      <c r="B66">
        <v>1</v>
      </c>
      <c r="C66">
        <v>65</v>
      </c>
      <c r="D66">
        <v>1</v>
      </c>
      <c r="E66">
        <v>60</v>
      </c>
      <c r="F66">
        <v>70</v>
      </c>
      <c r="G66">
        <v>0.51328125000000002</v>
      </c>
      <c r="H66">
        <v>0</v>
      </c>
      <c r="I66">
        <v>90</v>
      </c>
      <c r="J66">
        <v>0</v>
      </c>
      <c r="K66">
        <v>6902.34375</v>
      </c>
      <c r="L66">
        <v>0.46562499999999996</v>
      </c>
      <c r="M66">
        <v>746883.59375</v>
      </c>
      <c r="N66">
        <v>0.26093750000000004</v>
      </c>
      <c r="O66">
        <v>70</v>
      </c>
      <c r="P66">
        <v>480</v>
      </c>
      <c r="Q66">
        <v>480</v>
      </c>
      <c r="R66" s="46">
        <v>65</v>
      </c>
      <c r="S66" t="s">
        <v>1223</v>
      </c>
      <c r="T66" t="s">
        <v>1224</v>
      </c>
      <c r="U66" t="s">
        <v>1225</v>
      </c>
      <c r="V66" t="s">
        <v>1226</v>
      </c>
      <c r="W66" t="s">
        <v>1227</v>
      </c>
      <c r="X66" t="s">
        <v>1228</v>
      </c>
      <c r="Y66" t="s">
        <v>1229</v>
      </c>
      <c r="Z66" t="s">
        <v>1230</v>
      </c>
      <c r="AA66" t="s">
        <v>1231</v>
      </c>
      <c r="AB66" t="s">
        <v>1232</v>
      </c>
      <c r="AC66" t="s">
        <v>1233</v>
      </c>
      <c r="AD66" t="s">
        <v>4835</v>
      </c>
    </row>
    <row r="67" spans="1:30">
      <c r="A67">
        <v>66</v>
      </c>
      <c r="B67">
        <v>1</v>
      </c>
      <c r="C67">
        <v>66</v>
      </c>
      <c r="D67">
        <v>1</v>
      </c>
      <c r="E67">
        <v>60</v>
      </c>
      <c r="F67">
        <v>70</v>
      </c>
      <c r="G67">
        <v>0.58828124999999998</v>
      </c>
      <c r="H67">
        <v>0</v>
      </c>
      <c r="I67">
        <v>90</v>
      </c>
      <c r="J67">
        <v>0</v>
      </c>
      <c r="K67">
        <v>8527.34375</v>
      </c>
      <c r="L67">
        <v>0.28562500000000002</v>
      </c>
      <c r="M67">
        <v>567608.59375</v>
      </c>
      <c r="N67">
        <v>0.31093750000000003</v>
      </c>
      <c r="O67">
        <v>70</v>
      </c>
      <c r="P67">
        <v>480</v>
      </c>
      <c r="Q67">
        <v>480</v>
      </c>
      <c r="R67" s="46">
        <v>66</v>
      </c>
      <c r="S67" t="s">
        <v>1234</v>
      </c>
      <c r="T67" t="s">
        <v>1235</v>
      </c>
      <c r="U67" t="s">
        <v>1236</v>
      </c>
      <c r="V67" t="s">
        <v>1237</v>
      </c>
      <c r="W67" t="s">
        <v>1238</v>
      </c>
      <c r="X67" t="s">
        <v>1239</v>
      </c>
      <c r="Y67" t="s">
        <v>1240</v>
      </c>
      <c r="Z67" t="s">
        <v>1241</v>
      </c>
      <c r="AA67" t="s">
        <v>1242</v>
      </c>
      <c r="AB67" t="s">
        <v>1243</v>
      </c>
      <c r="AC67" t="s">
        <v>1244</v>
      </c>
      <c r="AD67" t="s">
        <v>4836</v>
      </c>
    </row>
    <row r="68" spans="1:30">
      <c r="A68">
        <v>67</v>
      </c>
      <c r="B68">
        <v>1</v>
      </c>
      <c r="C68">
        <v>67</v>
      </c>
      <c r="D68">
        <v>1</v>
      </c>
      <c r="E68">
        <v>60</v>
      </c>
      <c r="F68">
        <v>70</v>
      </c>
      <c r="G68">
        <v>0.43828124999999996</v>
      </c>
      <c r="H68">
        <v>0</v>
      </c>
      <c r="I68">
        <v>90</v>
      </c>
      <c r="J68">
        <v>0</v>
      </c>
      <c r="K68">
        <v>5277.34375</v>
      </c>
      <c r="L68">
        <v>0.40562500000000001</v>
      </c>
      <c r="M68">
        <v>209058.59375</v>
      </c>
      <c r="N68">
        <v>0.2109375</v>
      </c>
      <c r="O68">
        <v>70</v>
      </c>
      <c r="P68">
        <v>480</v>
      </c>
      <c r="Q68">
        <v>480</v>
      </c>
      <c r="R68" s="46">
        <v>67</v>
      </c>
      <c r="S68" t="s">
        <v>1245</v>
      </c>
      <c r="T68" t="s">
        <v>1246</v>
      </c>
      <c r="U68" t="s">
        <v>1247</v>
      </c>
      <c r="V68" t="s">
        <v>1248</v>
      </c>
      <c r="W68" t="s">
        <v>1249</v>
      </c>
      <c r="X68" t="s">
        <v>1250</v>
      </c>
      <c r="Y68" t="s">
        <v>1251</v>
      </c>
      <c r="Z68" t="s">
        <v>1252</v>
      </c>
      <c r="AA68" t="s">
        <v>1253</v>
      </c>
      <c r="AB68" t="s">
        <v>1254</v>
      </c>
      <c r="AC68" t="s">
        <v>1255</v>
      </c>
      <c r="AD68" t="s">
        <v>4837</v>
      </c>
    </row>
    <row r="69" spans="1:30">
      <c r="A69">
        <v>68</v>
      </c>
      <c r="B69">
        <v>1</v>
      </c>
      <c r="C69">
        <v>68</v>
      </c>
      <c r="D69">
        <v>1</v>
      </c>
      <c r="E69">
        <v>60</v>
      </c>
      <c r="F69">
        <v>70</v>
      </c>
      <c r="G69">
        <v>0.55078125</v>
      </c>
      <c r="H69">
        <v>0</v>
      </c>
      <c r="I69">
        <v>90</v>
      </c>
      <c r="J69">
        <v>0</v>
      </c>
      <c r="K69">
        <v>6089.84375</v>
      </c>
      <c r="L69">
        <v>0.25562499999999999</v>
      </c>
      <c r="M69">
        <v>657246.09375</v>
      </c>
      <c r="N69">
        <v>0.38593750000000004</v>
      </c>
      <c r="O69">
        <v>70</v>
      </c>
      <c r="P69">
        <v>480</v>
      </c>
      <c r="Q69">
        <v>480</v>
      </c>
      <c r="R69" s="46">
        <v>68</v>
      </c>
      <c r="S69" t="s">
        <v>1256</v>
      </c>
      <c r="T69" t="s">
        <v>1257</v>
      </c>
      <c r="U69" t="s">
        <v>1258</v>
      </c>
      <c r="V69" t="s">
        <v>1259</v>
      </c>
      <c r="W69" t="s">
        <v>1260</v>
      </c>
      <c r="X69" t="s">
        <v>1261</v>
      </c>
      <c r="Y69" t="s">
        <v>1262</v>
      </c>
      <c r="Z69" t="s">
        <v>1263</v>
      </c>
      <c r="AA69" t="s">
        <v>1264</v>
      </c>
      <c r="AB69" t="s">
        <v>1265</v>
      </c>
      <c r="AC69" t="s">
        <v>1266</v>
      </c>
      <c r="AD69" t="s">
        <v>4838</v>
      </c>
    </row>
    <row r="70" spans="1:30">
      <c r="A70">
        <v>69</v>
      </c>
      <c r="B70">
        <v>1</v>
      </c>
      <c r="C70">
        <v>69</v>
      </c>
      <c r="D70">
        <v>1</v>
      </c>
      <c r="E70">
        <v>60</v>
      </c>
      <c r="F70">
        <v>70</v>
      </c>
      <c r="G70">
        <v>0.40078124999999998</v>
      </c>
      <c r="H70">
        <v>0</v>
      </c>
      <c r="I70">
        <v>90</v>
      </c>
      <c r="J70">
        <v>0</v>
      </c>
      <c r="K70">
        <v>9339.84375</v>
      </c>
      <c r="L70">
        <v>0.37562499999999999</v>
      </c>
      <c r="M70">
        <v>298696.09375</v>
      </c>
      <c r="N70">
        <v>0.28593750000000001</v>
      </c>
      <c r="O70">
        <v>70</v>
      </c>
      <c r="P70">
        <v>480</v>
      </c>
      <c r="Q70">
        <v>480</v>
      </c>
      <c r="R70" s="46">
        <v>69</v>
      </c>
      <c r="S70" t="s">
        <v>1267</v>
      </c>
      <c r="T70" t="s">
        <v>1268</v>
      </c>
      <c r="U70" t="s">
        <v>1269</v>
      </c>
      <c r="V70" t="s">
        <v>1270</v>
      </c>
      <c r="W70" t="s">
        <v>1271</v>
      </c>
      <c r="X70" t="s">
        <v>1272</v>
      </c>
      <c r="Y70" t="s">
        <v>1273</v>
      </c>
      <c r="Z70" t="s">
        <v>1274</v>
      </c>
      <c r="AA70" t="s">
        <v>1275</v>
      </c>
      <c r="AB70" t="s">
        <v>1276</v>
      </c>
      <c r="AC70" t="s">
        <v>1277</v>
      </c>
      <c r="AD70" t="s">
        <v>4839</v>
      </c>
    </row>
    <row r="71" spans="1:30">
      <c r="A71">
        <v>70</v>
      </c>
      <c r="B71">
        <v>1</v>
      </c>
      <c r="C71">
        <v>70</v>
      </c>
      <c r="D71">
        <v>1</v>
      </c>
      <c r="E71">
        <v>60</v>
      </c>
      <c r="F71">
        <v>70</v>
      </c>
      <c r="G71">
        <v>0.32578124999999997</v>
      </c>
      <c r="H71">
        <v>0</v>
      </c>
      <c r="I71">
        <v>90</v>
      </c>
      <c r="J71">
        <v>0</v>
      </c>
      <c r="K71">
        <v>7714.84375</v>
      </c>
      <c r="L71">
        <v>0.31562499999999999</v>
      </c>
      <c r="M71">
        <v>119421.09375</v>
      </c>
      <c r="N71">
        <v>0.3359375</v>
      </c>
      <c r="O71">
        <v>70</v>
      </c>
      <c r="P71">
        <v>480</v>
      </c>
      <c r="Q71">
        <v>480</v>
      </c>
      <c r="R71" s="46">
        <v>70</v>
      </c>
      <c r="S71" t="s">
        <v>1278</v>
      </c>
      <c r="T71" t="s">
        <v>1279</v>
      </c>
      <c r="U71" t="s">
        <v>1280</v>
      </c>
      <c r="V71" t="s">
        <v>1281</v>
      </c>
      <c r="W71" t="s">
        <v>1282</v>
      </c>
      <c r="X71" t="s">
        <v>1283</v>
      </c>
      <c r="Y71" t="s">
        <v>1284</v>
      </c>
      <c r="Z71" t="s">
        <v>1285</v>
      </c>
      <c r="AA71" t="s">
        <v>1286</v>
      </c>
      <c r="AB71" t="s">
        <v>1287</v>
      </c>
      <c r="AC71" t="s">
        <v>1288</v>
      </c>
      <c r="AD71" t="s">
        <v>4840</v>
      </c>
    </row>
    <row r="72" spans="1:30">
      <c r="A72">
        <v>71</v>
      </c>
      <c r="B72">
        <v>1</v>
      </c>
      <c r="C72">
        <v>71</v>
      </c>
      <c r="D72">
        <v>1</v>
      </c>
      <c r="E72">
        <v>60</v>
      </c>
      <c r="F72">
        <v>70</v>
      </c>
      <c r="G72">
        <v>0.47578124999999999</v>
      </c>
      <c r="H72">
        <v>0</v>
      </c>
      <c r="I72">
        <v>90</v>
      </c>
      <c r="J72">
        <v>0</v>
      </c>
      <c r="K72">
        <v>4464.84375</v>
      </c>
      <c r="L72">
        <v>0.43562499999999998</v>
      </c>
      <c r="M72">
        <v>477971.09375</v>
      </c>
      <c r="N72">
        <v>0.23593750000000002</v>
      </c>
      <c r="O72">
        <v>70</v>
      </c>
      <c r="P72">
        <v>480</v>
      </c>
      <c r="Q72">
        <v>480</v>
      </c>
      <c r="R72" s="46">
        <v>71</v>
      </c>
      <c r="S72" t="s">
        <v>1289</v>
      </c>
      <c r="T72" t="s">
        <v>1290</v>
      </c>
      <c r="U72" t="s">
        <v>1291</v>
      </c>
      <c r="V72" t="s">
        <v>1292</v>
      </c>
      <c r="W72" t="s">
        <v>1293</v>
      </c>
      <c r="X72" t="s">
        <v>1294</v>
      </c>
      <c r="Y72" t="s">
        <v>1295</v>
      </c>
      <c r="Z72" t="s">
        <v>1296</v>
      </c>
      <c r="AA72" t="s">
        <v>1297</v>
      </c>
      <c r="AB72" t="s">
        <v>1298</v>
      </c>
      <c r="AC72" t="s">
        <v>1299</v>
      </c>
      <c r="AD72" t="s">
        <v>4841</v>
      </c>
    </row>
    <row r="73" spans="1:30">
      <c r="A73">
        <v>72</v>
      </c>
      <c r="B73">
        <v>1</v>
      </c>
      <c r="C73">
        <v>72</v>
      </c>
      <c r="D73">
        <v>1</v>
      </c>
      <c r="E73">
        <v>60</v>
      </c>
      <c r="F73">
        <v>70</v>
      </c>
      <c r="G73">
        <v>0.49453124999999998</v>
      </c>
      <c r="H73">
        <v>0</v>
      </c>
      <c r="I73">
        <v>90</v>
      </c>
      <c r="J73">
        <v>0</v>
      </c>
      <c r="K73">
        <v>4871.09375</v>
      </c>
      <c r="L73">
        <v>0.30062499999999998</v>
      </c>
      <c r="M73">
        <v>164239.84375</v>
      </c>
      <c r="N73">
        <v>0.29843750000000002</v>
      </c>
      <c r="O73">
        <v>70</v>
      </c>
      <c r="P73">
        <v>480</v>
      </c>
      <c r="Q73">
        <v>480</v>
      </c>
      <c r="R73" s="46">
        <v>72</v>
      </c>
      <c r="S73" t="s">
        <v>1300</v>
      </c>
      <c r="T73" t="s">
        <v>1301</v>
      </c>
      <c r="U73" t="s">
        <v>1302</v>
      </c>
      <c r="V73" t="s">
        <v>1303</v>
      </c>
      <c r="W73" t="s">
        <v>1304</v>
      </c>
      <c r="X73" t="s">
        <v>1305</v>
      </c>
      <c r="Y73" t="s">
        <v>1306</v>
      </c>
      <c r="Z73" t="s">
        <v>1307</v>
      </c>
      <c r="AA73" t="s">
        <v>1308</v>
      </c>
      <c r="AB73" t="s">
        <v>1309</v>
      </c>
      <c r="AC73" t="s">
        <v>1310</v>
      </c>
      <c r="AD73" t="s">
        <v>4842</v>
      </c>
    </row>
    <row r="74" spans="1:30">
      <c r="A74">
        <v>73</v>
      </c>
      <c r="B74">
        <v>1</v>
      </c>
      <c r="C74">
        <v>73</v>
      </c>
      <c r="D74">
        <v>1</v>
      </c>
      <c r="E74">
        <v>60</v>
      </c>
      <c r="F74">
        <v>70</v>
      </c>
      <c r="G74">
        <v>0.34453125000000001</v>
      </c>
      <c r="H74">
        <v>0</v>
      </c>
      <c r="I74">
        <v>90</v>
      </c>
      <c r="J74">
        <v>0</v>
      </c>
      <c r="K74">
        <v>8121.09375</v>
      </c>
      <c r="L74">
        <v>0.42062500000000003</v>
      </c>
      <c r="M74">
        <v>522789.84375</v>
      </c>
      <c r="N74">
        <v>0.3984375</v>
      </c>
      <c r="O74">
        <v>70</v>
      </c>
      <c r="P74">
        <v>480</v>
      </c>
      <c r="Q74">
        <v>480</v>
      </c>
      <c r="R74" s="46">
        <v>73</v>
      </c>
      <c r="S74" t="s">
        <v>1311</v>
      </c>
      <c r="T74" t="s">
        <v>1312</v>
      </c>
      <c r="U74" t="s">
        <v>1313</v>
      </c>
      <c r="V74" t="s">
        <v>1314</v>
      </c>
      <c r="W74" t="s">
        <v>1315</v>
      </c>
      <c r="X74" t="s">
        <v>1316</v>
      </c>
      <c r="Y74" t="s">
        <v>1317</v>
      </c>
      <c r="Z74" t="s">
        <v>1318</v>
      </c>
      <c r="AA74" t="s">
        <v>1319</v>
      </c>
      <c r="AB74" t="s">
        <v>1320</v>
      </c>
      <c r="AC74" t="s">
        <v>1321</v>
      </c>
      <c r="AD74" t="s">
        <v>4843</v>
      </c>
    </row>
    <row r="75" spans="1:30">
      <c r="A75">
        <v>74</v>
      </c>
      <c r="B75">
        <v>1</v>
      </c>
      <c r="C75">
        <v>74</v>
      </c>
      <c r="D75">
        <v>1</v>
      </c>
      <c r="E75">
        <v>60</v>
      </c>
      <c r="F75">
        <v>70</v>
      </c>
      <c r="G75">
        <v>0.41953124999999997</v>
      </c>
      <c r="H75">
        <v>0</v>
      </c>
      <c r="I75">
        <v>90</v>
      </c>
      <c r="J75">
        <v>0</v>
      </c>
      <c r="K75">
        <v>9746.09375</v>
      </c>
      <c r="L75">
        <v>0.36062499999999997</v>
      </c>
      <c r="M75">
        <v>702064.84375</v>
      </c>
      <c r="N75">
        <v>0.24843750000000001</v>
      </c>
      <c r="O75">
        <v>70</v>
      </c>
      <c r="P75">
        <v>480</v>
      </c>
      <c r="Q75">
        <v>480</v>
      </c>
      <c r="R75" s="46">
        <v>74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  <c r="AD75" t="s">
        <v>4167</v>
      </c>
    </row>
    <row r="76" spans="1:30">
      <c r="A76">
        <v>75</v>
      </c>
      <c r="B76">
        <v>1</v>
      </c>
      <c r="C76">
        <v>75</v>
      </c>
      <c r="D76">
        <v>1</v>
      </c>
      <c r="E76">
        <v>60</v>
      </c>
      <c r="F76">
        <v>70</v>
      </c>
      <c r="G76">
        <v>0.56953125000000004</v>
      </c>
      <c r="H76">
        <v>0</v>
      </c>
      <c r="I76">
        <v>90</v>
      </c>
      <c r="J76">
        <v>0</v>
      </c>
      <c r="K76">
        <v>6496.09375</v>
      </c>
      <c r="L76">
        <v>0.48062499999999997</v>
      </c>
      <c r="M76">
        <v>343514.84375</v>
      </c>
      <c r="N76">
        <v>0.34843750000000001</v>
      </c>
      <c r="O76">
        <v>70</v>
      </c>
      <c r="P76">
        <v>480</v>
      </c>
      <c r="Q76">
        <v>480</v>
      </c>
      <c r="R76" s="46">
        <v>75</v>
      </c>
      <c r="S76" t="s">
        <v>1333</v>
      </c>
      <c r="T76" t="s">
        <v>1334</v>
      </c>
      <c r="U76" t="s">
        <v>1335</v>
      </c>
      <c r="V76" t="s">
        <v>1336</v>
      </c>
      <c r="W76" t="s">
        <v>1337</v>
      </c>
      <c r="X76" t="s">
        <v>1338</v>
      </c>
      <c r="Y76" t="s">
        <v>1339</v>
      </c>
      <c r="Z76" t="s">
        <v>1340</v>
      </c>
      <c r="AA76" t="s">
        <v>1341</v>
      </c>
      <c r="AB76" t="s">
        <v>1342</v>
      </c>
      <c r="AC76" t="s">
        <v>1343</v>
      </c>
      <c r="AD76" t="s">
        <v>4844</v>
      </c>
    </row>
    <row r="77" spans="1:30">
      <c r="A77">
        <v>76</v>
      </c>
      <c r="B77">
        <v>1</v>
      </c>
      <c r="C77">
        <v>76</v>
      </c>
      <c r="D77">
        <v>1</v>
      </c>
      <c r="E77">
        <v>60</v>
      </c>
      <c r="F77">
        <v>70</v>
      </c>
      <c r="G77">
        <v>0.38203124999999999</v>
      </c>
      <c r="H77">
        <v>0</v>
      </c>
      <c r="I77">
        <v>90</v>
      </c>
      <c r="J77">
        <v>0</v>
      </c>
      <c r="K77">
        <v>5683.59375</v>
      </c>
      <c r="L77">
        <v>0.330625</v>
      </c>
      <c r="M77">
        <v>433152.34375</v>
      </c>
      <c r="N77">
        <v>0.2734375</v>
      </c>
      <c r="O77">
        <v>70</v>
      </c>
      <c r="P77">
        <v>480</v>
      </c>
      <c r="Q77">
        <v>480</v>
      </c>
      <c r="R77" s="46">
        <v>76</v>
      </c>
      <c r="S77" t="s">
        <v>1344</v>
      </c>
      <c r="T77" t="s">
        <v>1345</v>
      </c>
      <c r="U77" t="s">
        <v>1346</v>
      </c>
      <c r="V77" t="s">
        <v>1347</v>
      </c>
      <c r="W77" t="s">
        <v>1348</v>
      </c>
      <c r="X77" t="s">
        <v>1349</v>
      </c>
      <c r="Y77" t="s">
        <v>1350</v>
      </c>
      <c r="Z77" t="s">
        <v>1351</v>
      </c>
      <c r="AA77" t="s">
        <v>1352</v>
      </c>
      <c r="AB77" t="s">
        <v>1353</v>
      </c>
      <c r="AC77" t="s">
        <v>1354</v>
      </c>
      <c r="AD77" t="s">
        <v>4845</v>
      </c>
    </row>
    <row r="78" spans="1:30">
      <c r="A78">
        <v>77</v>
      </c>
      <c r="B78">
        <v>1</v>
      </c>
      <c r="C78">
        <v>77</v>
      </c>
      <c r="D78">
        <v>1</v>
      </c>
      <c r="E78">
        <v>60</v>
      </c>
      <c r="F78">
        <v>70</v>
      </c>
      <c r="G78">
        <v>0.53203124999999996</v>
      </c>
      <c r="H78">
        <v>0</v>
      </c>
      <c r="I78">
        <v>90</v>
      </c>
      <c r="J78">
        <v>0</v>
      </c>
      <c r="K78">
        <v>8933.59375</v>
      </c>
      <c r="L78">
        <v>0.450625</v>
      </c>
      <c r="M78">
        <v>74602.34375</v>
      </c>
      <c r="N78">
        <v>0.37343750000000003</v>
      </c>
      <c r="O78">
        <v>70</v>
      </c>
      <c r="P78">
        <v>480</v>
      </c>
      <c r="Q78">
        <v>480</v>
      </c>
      <c r="R78" s="46">
        <v>77</v>
      </c>
      <c r="S78" t="s">
        <v>1355</v>
      </c>
      <c r="T78" t="s">
        <v>1356</v>
      </c>
      <c r="U78" t="s">
        <v>1357</v>
      </c>
      <c r="V78" t="s">
        <v>1358</v>
      </c>
      <c r="W78" t="s">
        <v>387</v>
      </c>
      <c r="X78" t="s">
        <v>1359</v>
      </c>
      <c r="Y78" t="s">
        <v>1360</v>
      </c>
      <c r="Z78" t="s">
        <v>1361</v>
      </c>
      <c r="AA78" t="s">
        <v>1362</v>
      </c>
      <c r="AB78" t="s">
        <v>1363</v>
      </c>
      <c r="AC78" t="s">
        <v>1364</v>
      </c>
      <c r="AD78" t="s">
        <v>4846</v>
      </c>
    </row>
    <row r="79" spans="1:30">
      <c r="A79">
        <v>78</v>
      </c>
      <c r="B79">
        <v>1</v>
      </c>
      <c r="C79">
        <v>78</v>
      </c>
      <c r="D79">
        <v>1</v>
      </c>
      <c r="E79">
        <v>60</v>
      </c>
      <c r="F79">
        <v>70</v>
      </c>
      <c r="G79">
        <v>0.45703125</v>
      </c>
      <c r="H79">
        <v>0</v>
      </c>
      <c r="I79">
        <v>90</v>
      </c>
      <c r="J79">
        <v>0</v>
      </c>
      <c r="K79">
        <v>7308.59375</v>
      </c>
      <c r="L79">
        <v>0.270625</v>
      </c>
      <c r="M79">
        <v>253877.34375</v>
      </c>
      <c r="N79">
        <v>0.22343750000000001</v>
      </c>
      <c r="O79">
        <v>70</v>
      </c>
      <c r="P79">
        <v>480</v>
      </c>
      <c r="Q79">
        <v>480</v>
      </c>
      <c r="R79" s="46">
        <v>78</v>
      </c>
      <c r="S79" t="s">
        <v>1365</v>
      </c>
      <c r="T79" t="s">
        <v>1366</v>
      </c>
      <c r="U79" t="s">
        <v>1367</v>
      </c>
      <c r="V79" t="s">
        <v>1368</v>
      </c>
      <c r="W79" t="s">
        <v>1369</v>
      </c>
      <c r="X79" t="s">
        <v>1370</v>
      </c>
      <c r="Y79" t="s">
        <v>1371</v>
      </c>
      <c r="Z79" t="s">
        <v>1372</v>
      </c>
      <c r="AA79" t="s">
        <v>1373</v>
      </c>
      <c r="AB79" t="s">
        <v>1374</v>
      </c>
      <c r="AC79" t="s">
        <v>1375</v>
      </c>
      <c r="AD79" t="s">
        <v>4847</v>
      </c>
    </row>
    <row r="80" spans="1:30">
      <c r="A80">
        <v>79</v>
      </c>
      <c r="B80">
        <v>1</v>
      </c>
      <c r="C80">
        <v>79</v>
      </c>
      <c r="D80">
        <v>1</v>
      </c>
      <c r="E80">
        <v>60</v>
      </c>
      <c r="F80">
        <v>70</v>
      </c>
      <c r="G80">
        <v>0.30703124999999998</v>
      </c>
      <c r="H80">
        <v>0</v>
      </c>
      <c r="I80">
        <v>90</v>
      </c>
      <c r="J80">
        <v>0</v>
      </c>
      <c r="K80">
        <v>4058.59375</v>
      </c>
      <c r="L80">
        <v>0.390625</v>
      </c>
      <c r="M80">
        <v>612427.34375</v>
      </c>
      <c r="N80">
        <v>0.32343750000000004</v>
      </c>
      <c r="O80">
        <v>70</v>
      </c>
      <c r="P80">
        <v>480</v>
      </c>
      <c r="Q80">
        <v>480</v>
      </c>
      <c r="R80" s="46">
        <v>79</v>
      </c>
      <c r="S80" t="s">
        <v>1376</v>
      </c>
      <c r="T80" t="s">
        <v>1377</v>
      </c>
      <c r="U80" t="s">
        <v>1378</v>
      </c>
      <c r="V80" t="s">
        <v>1379</v>
      </c>
      <c r="W80" t="s">
        <v>1380</v>
      </c>
      <c r="X80" t="s">
        <v>1381</v>
      </c>
      <c r="Y80" t="s">
        <v>1382</v>
      </c>
      <c r="Z80" t="s">
        <v>1383</v>
      </c>
      <c r="AA80" t="s">
        <v>1384</v>
      </c>
      <c r="AB80" t="s">
        <v>1385</v>
      </c>
      <c r="AC80" t="s">
        <v>1386</v>
      </c>
      <c r="AD80" t="s">
        <v>4848</v>
      </c>
    </row>
    <row r="81" spans="1:30">
      <c r="A81">
        <v>80</v>
      </c>
      <c r="B81">
        <v>1</v>
      </c>
      <c r="C81">
        <v>80</v>
      </c>
      <c r="D81">
        <v>1</v>
      </c>
      <c r="E81">
        <v>60</v>
      </c>
      <c r="F81">
        <v>70</v>
      </c>
      <c r="G81">
        <v>0.44765624999999998</v>
      </c>
      <c r="H81">
        <v>0</v>
      </c>
      <c r="I81">
        <v>90</v>
      </c>
      <c r="J81">
        <v>0</v>
      </c>
      <c r="K81">
        <v>4261.71875</v>
      </c>
      <c r="L81">
        <v>0.27812500000000001</v>
      </c>
      <c r="M81">
        <v>545199.21875</v>
      </c>
      <c r="N81">
        <v>0.32968750000000002</v>
      </c>
      <c r="O81">
        <v>70</v>
      </c>
      <c r="P81">
        <v>480</v>
      </c>
      <c r="Q81">
        <v>480</v>
      </c>
      <c r="R81" s="46">
        <v>80</v>
      </c>
      <c r="S81" t="s">
        <v>1387</v>
      </c>
      <c r="T81" t="s">
        <v>1388</v>
      </c>
      <c r="U81" t="s">
        <v>1389</v>
      </c>
      <c r="V81" t="s">
        <v>1390</v>
      </c>
      <c r="W81" t="s">
        <v>1391</v>
      </c>
      <c r="X81" t="s">
        <v>1392</v>
      </c>
      <c r="Y81" t="s">
        <v>1393</v>
      </c>
      <c r="Z81" t="s">
        <v>1394</v>
      </c>
      <c r="AA81" t="s">
        <v>1395</v>
      </c>
      <c r="AB81" t="s">
        <v>1396</v>
      </c>
      <c r="AC81" t="s">
        <v>1397</v>
      </c>
      <c r="AD81" t="s">
        <v>4849</v>
      </c>
    </row>
    <row r="82" spans="1:30">
      <c r="A82">
        <v>81</v>
      </c>
      <c r="B82">
        <v>1</v>
      </c>
      <c r="C82">
        <v>81</v>
      </c>
      <c r="D82">
        <v>1</v>
      </c>
      <c r="E82">
        <v>60</v>
      </c>
      <c r="F82">
        <v>70</v>
      </c>
      <c r="G82">
        <v>0.59765625</v>
      </c>
      <c r="H82">
        <v>0</v>
      </c>
      <c r="I82">
        <v>90</v>
      </c>
      <c r="J82">
        <v>0</v>
      </c>
      <c r="K82">
        <v>7511.71875</v>
      </c>
      <c r="L82">
        <v>0.39812500000000001</v>
      </c>
      <c r="M82">
        <v>186649.21875</v>
      </c>
      <c r="N82">
        <v>0.22968750000000002</v>
      </c>
      <c r="O82">
        <v>70</v>
      </c>
      <c r="P82">
        <v>480</v>
      </c>
      <c r="Q82">
        <v>480</v>
      </c>
      <c r="R82" s="46">
        <v>81</v>
      </c>
      <c r="S82" t="s">
        <v>1398</v>
      </c>
      <c r="T82" t="s">
        <v>1399</v>
      </c>
      <c r="U82" t="s">
        <v>1400</v>
      </c>
      <c r="V82" t="s">
        <v>1401</v>
      </c>
      <c r="W82" t="s">
        <v>1402</v>
      </c>
      <c r="X82" t="s">
        <v>1403</v>
      </c>
      <c r="Y82" t="s">
        <v>1404</v>
      </c>
      <c r="Z82" t="s">
        <v>1405</v>
      </c>
      <c r="AA82" t="s">
        <v>1406</v>
      </c>
      <c r="AB82" t="s">
        <v>1407</v>
      </c>
      <c r="AC82" t="s">
        <v>1408</v>
      </c>
      <c r="AD82" t="s">
        <v>4850</v>
      </c>
    </row>
    <row r="83" spans="1:30">
      <c r="A83">
        <v>82</v>
      </c>
      <c r="B83">
        <v>1</v>
      </c>
      <c r="C83">
        <v>82</v>
      </c>
      <c r="D83">
        <v>1</v>
      </c>
      <c r="E83">
        <v>60</v>
      </c>
      <c r="F83">
        <v>70</v>
      </c>
      <c r="G83">
        <v>0.52265625000000004</v>
      </c>
      <c r="H83">
        <v>0</v>
      </c>
      <c r="I83">
        <v>90</v>
      </c>
      <c r="J83">
        <v>0</v>
      </c>
      <c r="K83">
        <v>9136.71875</v>
      </c>
      <c r="L83">
        <v>0.33812500000000001</v>
      </c>
      <c r="M83">
        <v>365924.21875</v>
      </c>
      <c r="N83">
        <v>0.37968750000000001</v>
      </c>
      <c r="O83">
        <v>70</v>
      </c>
      <c r="P83">
        <v>480</v>
      </c>
      <c r="Q83">
        <v>480</v>
      </c>
      <c r="R83" s="46">
        <v>82</v>
      </c>
      <c r="S83" t="s">
        <v>1409</v>
      </c>
      <c r="T83" t="s">
        <v>1410</v>
      </c>
      <c r="U83" t="s">
        <v>1411</v>
      </c>
      <c r="V83" t="s">
        <v>1412</v>
      </c>
      <c r="W83" t="s">
        <v>1413</v>
      </c>
      <c r="X83" t="s">
        <v>1414</v>
      </c>
      <c r="Y83" t="s">
        <v>1415</v>
      </c>
      <c r="Z83" t="s">
        <v>1416</v>
      </c>
      <c r="AA83" t="s">
        <v>1417</v>
      </c>
      <c r="AB83" t="s">
        <v>1418</v>
      </c>
      <c r="AC83" t="s">
        <v>1419</v>
      </c>
      <c r="AD83" t="s">
        <v>4851</v>
      </c>
    </row>
    <row r="84" spans="1:30">
      <c r="A84">
        <v>83</v>
      </c>
      <c r="B84">
        <v>1</v>
      </c>
      <c r="C84">
        <v>83</v>
      </c>
      <c r="D84">
        <v>1</v>
      </c>
      <c r="E84">
        <v>60</v>
      </c>
      <c r="F84">
        <v>70</v>
      </c>
      <c r="G84">
        <v>0.37265624999999997</v>
      </c>
      <c r="H84">
        <v>0</v>
      </c>
      <c r="I84">
        <v>90</v>
      </c>
      <c r="J84">
        <v>0</v>
      </c>
      <c r="K84">
        <v>5886.71875</v>
      </c>
      <c r="L84">
        <v>0.458125</v>
      </c>
      <c r="M84">
        <v>724474.21875</v>
      </c>
      <c r="N84">
        <v>0.27968750000000003</v>
      </c>
      <c r="O84">
        <v>70</v>
      </c>
      <c r="P84">
        <v>480</v>
      </c>
      <c r="Q84">
        <v>480</v>
      </c>
      <c r="R84" s="46">
        <v>83</v>
      </c>
      <c r="S84" t="s">
        <v>1420</v>
      </c>
      <c r="T84" t="s">
        <v>1421</v>
      </c>
      <c r="U84" t="s">
        <v>1422</v>
      </c>
      <c r="V84" t="s">
        <v>1423</v>
      </c>
      <c r="W84" t="s">
        <v>1424</v>
      </c>
      <c r="X84" t="s">
        <v>1425</v>
      </c>
      <c r="Y84" t="s">
        <v>1426</v>
      </c>
      <c r="Z84" t="s">
        <v>1427</v>
      </c>
      <c r="AA84" t="s">
        <v>1428</v>
      </c>
      <c r="AB84" t="s">
        <v>1429</v>
      </c>
      <c r="AC84" t="s">
        <v>1430</v>
      </c>
      <c r="AD84" t="s">
        <v>4852</v>
      </c>
    </row>
    <row r="85" spans="1:30">
      <c r="A85">
        <v>84</v>
      </c>
      <c r="B85">
        <v>1</v>
      </c>
      <c r="C85">
        <v>84</v>
      </c>
      <c r="D85">
        <v>1</v>
      </c>
      <c r="E85">
        <v>60</v>
      </c>
      <c r="F85">
        <v>70</v>
      </c>
      <c r="G85">
        <v>0.48515624999999996</v>
      </c>
      <c r="H85">
        <v>0</v>
      </c>
      <c r="I85">
        <v>90</v>
      </c>
      <c r="J85">
        <v>0</v>
      </c>
      <c r="K85">
        <v>6699.21875</v>
      </c>
      <c r="L85">
        <v>0.36812499999999998</v>
      </c>
      <c r="M85">
        <v>97011.71875</v>
      </c>
      <c r="N85">
        <v>0.3046875</v>
      </c>
      <c r="O85">
        <v>70</v>
      </c>
      <c r="P85">
        <v>480</v>
      </c>
      <c r="Q85">
        <v>480</v>
      </c>
      <c r="R85" s="46">
        <v>84</v>
      </c>
      <c r="S85" t="s">
        <v>1431</v>
      </c>
      <c r="T85" t="s">
        <v>1432</v>
      </c>
      <c r="U85" t="s">
        <v>1433</v>
      </c>
      <c r="V85" t="s">
        <v>1434</v>
      </c>
      <c r="W85" t="s">
        <v>1435</v>
      </c>
      <c r="X85" t="s">
        <v>1436</v>
      </c>
      <c r="Y85" t="s">
        <v>1437</v>
      </c>
      <c r="Z85" t="s">
        <v>1438</v>
      </c>
      <c r="AA85" t="s">
        <v>1439</v>
      </c>
      <c r="AB85" t="s">
        <v>1440</v>
      </c>
      <c r="AC85" t="s">
        <v>1441</v>
      </c>
      <c r="AD85" t="s">
        <v>4853</v>
      </c>
    </row>
    <row r="86" spans="1:30">
      <c r="A86">
        <v>85</v>
      </c>
      <c r="B86">
        <v>1</v>
      </c>
      <c r="C86">
        <v>85</v>
      </c>
      <c r="D86">
        <v>1</v>
      </c>
      <c r="E86">
        <v>60</v>
      </c>
      <c r="F86">
        <v>70</v>
      </c>
      <c r="G86">
        <v>0.33515624999999999</v>
      </c>
      <c r="H86">
        <v>0</v>
      </c>
      <c r="I86">
        <v>90</v>
      </c>
      <c r="J86">
        <v>0</v>
      </c>
      <c r="K86">
        <v>9949.21875</v>
      </c>
      <c r="L86">
        <v>0.48812500000000003</v>
      </c>
      <c r="M86">
        <v>455561.71875</v>
      </c>
      <c r="N86">
        <v>0.20468750000000002</v>
      </c>
      <c r="O86">
        <v>70</v>
      </c>
      <c r="P86">
        <v>480</v>
      </c>
      <c r="Q86">
        <v>480</v>
      </c>
      <c r="R86" s="46">
        <v>85</v>
      </c>
      <c r="S86" t="s">
        <v>1442</v>
      </c>
      <c r="T86" t="s">
        <v>1443</v>
      </c>
      <c r="U86" t="s">
        <v>1444</v>
      </c>
      <c r="V86" t="s">
        <v>1445</v>
      </c>
      <c r="W86" t="s">
        <v>1446</v>
      </c>
      <c r="X86" t="s">
        <v>1447</v>
      </c>
      <c r="Y86" t="s">
        <v>1448</v>
      </c>
      <c r="Z86" t="s">
        <v>1449</v>
      </c>
      <c r="AA86" t="s">
        <v>1450</v>
      </c>
      <c r="AB86" t="s">
        <v>1451</v>
      </c>
      <c r="AC86" t="s">
        <v>1452</v>
      </c>
      <c r="AD86" t="s">
        <v>4854</v>
      </c>
    </row>
    <row r="87" spans="1:30">
      <c r="A87">
        <v>86</v>
      </c>
      <c r="B87">
        <v>1</v>
      </c>
      <c r="C87">
        <v>86</v>
      </c>
      <c r="D87">
        <v>1</v>
      </c>
      <c r="E87">
        <v>60</v>
      </c>
      <c r="F87">
        <v>70</v>
      </c>
      <c r="G87">
        <v>0.41015625</v>
      </c>
      <c r="H87">
        <v>0</v>
      </c>
      <c r="I87">
        <v>90</v>
      </c>
      <c r="J87">
        <v>0</v>
      </c>
      <c r="K87">
        <v>8324.21875</v>
      </c>
      <c r="L87">
        <v>0.30812499999999998</v>
      </c>
      <c r="M87">
        <v>634836.71875</v>
      </c>
      <c r="N87">
        <v>0.35468750000000004</v>
      </c>
      <c r="O87">
        <v>70</v>
      </c>
      <c r="P87">
        <v>480</v>
      </c>
      <c r="Q87">
        <v>480</v>
      </c>
      <c r="R87" s="46">
        <v>86</v>
      </c>
      <c r="S87" t="s">
        <v>1453</v>
      </c>
      <c r="T87" t="s">
        <v>1454</v>
      </c>
      <c r="U87" t="s">
        <v>1455</v>
      </c>
      <c r="V87" t="s">
        <v>1456</v>
      </c>
      <c r="W87" t="s">
        <v>1457</v>
      </c>
      <c r="X87" t="s">
        <v>1458</v>
      </c>
      <c r="Y87" t="s">
        <v>1459</v>
      </c>
      <c r="Z87" t="s">
        <v>1460</v>
      </c>
      <c r="AA87" t="s">
        <v>1461</v>
      </c>
      <c r="AB87" t="s">
        <v>1462</v>
      </c>
      <c r="AC87" t="s">
        <v>1463</v>
      </c>
      <c r="AD87" t="s">
        <v>4855</v>
      </c>
    </row>
    <row r="88" spans="1:30">
      <c r="A88">
        <v>87</v>
      </c>
      <c r="B88">
        <v>1</v>
      </c>
      <c r="C88">
        <v>87</v>
      </c>
      <c r="D88">
        <v>1</v>
      </c>
      <c r="E88">
        <v>60</v>
      </c>
      <c r="F88">
        <v>70</v>
      </c>
      <c r="G88">
        <v>0.56015624999999991</v>
      </c>
      <c r="H88">
        <v>0</v>
      </c>
      <c r="I88">
        <v>90</v>
      </c>
      <c r="J88">
        <v>0</v>
      </c>
      <c r="K88">
        <v>5074.21875</v>
      </c>
      <c r="L88">
        <v>0.42812499999999998</v>
      </c>
      <c r="M88">
        <v>276286.71875</v>
      </c>
      <c r="N88">
        <v>0.25468750000000001</v>
      </c>
      <c r="O88">
        <v>70</v>
      </c>
      <c r="P88">
        <v>480</v>
      </c>
      <c r="Q88">
        <v>480</v>
      </c>
      <c r="R88" s="46">
        <v>87</v>
      </c>
      <c r="S88" t="s">
        <v>1464</v>
      </c>
      <c r="T88" t="s">
        <v>1465</v>
      </c>
      <c r="U88" t="s">
        <v>1466</v>
      </c>
      <c r="V88" t="s">
        <v>1467</v>
      </c>
      <c r="W88" t="s">
        <v>1468</v>
      </c>
      <c r="X88" t="s">
        <v>1469</v>
      </c>
      <c r="Y88" t="s">
        <v>1470</v>
      </c>
      <c r="Z88" t="s">
        <v>1471</v>
      </c>
      <c r="AA88" t="s">
        <v>1472</v>
      </c>
      <c r="AB88" t="s">
        <v>1473</v>
      </c>
      <c r="AC88" t="s">
        <v>1474</v>
      </c>
      <c r="AD88" t="s">
        <v>4775</v>
      </c>
    </row>
    <row r="89" spans="1:30">
      <c r="A89">
        <v>88</v>
      </c>
      <c r="B89">
        <v>1</v>
      </c>
      <c r="C89">
        <v>88</v>
      </c>
      <c r="D89">
        <v>1</v>
      </c>
      <c r="E89">
        <v>60</v>
      </c>
      <c r="F89">
        <v>70</v>
      </c>
      <c r="G89">
        <v>0.57890624999999996</v>
      </c>
      <c r="H89">
        <v>0</v>
      </c>
      <c r="I89">
        <v>90</v>
      </c>
      <c r="J89">
        <v>0</v>
      </c>
      <c r="K89">
        <v>4667.96875</v>
      </c>
      <c r="L89">
        <v>0.323125</v>
      </c>
      <c r="M89">
        <v>769292.96875</v>
      </c>
      <c r="N89">
        <v>0.21718750000000001</v>
      </c>
      <c r="O89">
        <v>70</v>
      </c>
      <c r="P89">
        <v>480</v>
      </c>
      <c r="Q89">
        <v>480</v>
      </c>
      <c r="R89" s="46">
        <v>88</v>
      </c>
      <c r="S89" t="s">
        <v>1475</v>
      </c>
      <c r="T89" t="s">
        <v>1476</v>
      </c>
      <c r="U89" t="s">
        <v>1477</v>
      </c>
      <c r="V89" t="s">
        <v>1478</v>
      </c>
      <c r="W89" t="s">
        <v>1479</v>
      </c>
      <c r="X89" t="s">
        <v>1480</v>
      </c>
      <c r="Y89" t="s">
        <v>1481</v>
      </c>
      <c r="Z89" t="s">
        <v>1482</v>
      </c>
      <c r="AA89" t="s">
        <v>1483</v>
      </c>
      <c r="AB89" t="s">
        <v>1484</v>
      </c>
      <c r="AC89" t="s">
        <v>1485</v>
      </c>
      <c r="AD89" t="s">
        <v>4856</v>
      </c>
    </row>
    <row r="90" spans="1:30">
      <c r="A90">
        <v>89</v>
      </c>
      <c r="B90">
        <v>1</v>
      </c>
      <c r="C90">
        <v>89</v>
      </c>
      <c r="D90">
        <v>1</v>
      </c>
      <c r="E90">
        <v>60</v>
      </c>
      <c r="F90">
        <v>70</v>
      </c>
      <c r="G90">
        <v>0.42890624999999999</v>
      </c>
      <c r="H90">
        <v>0</v>
      </c>
      <c r="I90">
        <v>90</v>
      </c>
      <c r="J90">
        <v>0</v>
      </c>
      <c r="K90">
        <v>7917.96875</v>
      </c>
      <c r="L90">
        <v>0.44312499999999999</v>
      </c>
      <c r="M90">
        <v>410742.96875</v>
      </c>
      <c r="N90">
        <v>0.31718750000000001</v>
      </c>
      <c r="O90">
        <v>70</v>
      </c>
      <c r="P90">
        <v>480</v>
      </c>
      <c r="Q90">
        <v>480</v>
      </c>
      <c r="R90" s="46">
        <v>89</v>
      </c>
      <c r="S90" t="s">
        <v>1486</v>
      </c>
      <c r="T90" t="s">
        <v>1487</v>
      </c>
      <c r="U90" t="s">
        <v>1488</v>
      </c>
      <c r="V90" t="s">
        <v>1489</v>
      </c>
      <c r="W90" t="s">
        <v>1490</v>
      </c>
      <c r="X90" t="s">
        <v>1491</v>
      </c>
      <c r="Y90" t="s">
        <v>1492</v>
      </c>
      <c r="Z90" t="s">
        <v>1493</v>
      </c>
      <c r="AA90" t="s">
        <v>1494</v>
      </c>
      <c r="AB90" t="s">
        <v>1495</v>
      </c>
      <c r="AC90" t="s">
        <v>1496</v>
      </c>
      <c r="AD90" t="s">
        <v>4857</v>
      </c>
    </row>
    <row r="91" spans="1:30">
      <c r="A91">
        <v>90</v>
      </c>
      <c r="B91">
        <v>1</v>
      </c>
      <c r="C91">
        <v>90</v>
      </c>
      <c r="D91">
        <v>1</v>
      </c>
      <c r="E91">
        <v>60</v>
      </c>
      <c r="F91">
        <v>70</v>
      </c>
      <c r="G91">
        <v>0.35390624999999998</v>
      </c>
      <c r="H91">
        <v>0</v>
      </c>
      <c r="I91">
        <v>90</v>
      </c>
      <c r="J91">
        <v>0</v>
      </c>
      <c r="K91">
        <v>9542.96875</v>
      </c>
      <c r="L91">
        <v>0.263125</v>
      </c>
      <c r="M91">
        <v>231467.96875</v>
      </c>
      <c r="N91">
        <v>0.26718750000000002</v>
      </c>
      <c r="O91">
        <v>70</v>
      </c>
      <c r="P91">
        <v>480</v>
      </c>
      <c r="Q91">
        <v>480</v>
      </c>
      <c r="R91" s="46">
        <v>90</v>
      </c>
      <c r="S91" t="s">
        <v>1497</v>
      </c>
      <c r="T91" t="s">
        <v>1498</v>
      </c>
      <c r="U91" t="s">
        <v>1499</v>
      </c>
      <c r="V91" t="s">
        <v>1500</v>
      </c>
      <c r="W91" t="s">
        <v>1501</v>
      </c>
      <c r="X91" t="s">
        <v>1502</v>
      </c>
      <c r="Y91" t="s">
        <v>1503</v>
      </c>
      <c r="Z91" t="s">
        <v>1504</v>
      </c>
      <c r="AA91" t="s">
        <v>1505</v>
      </c>
      <c r="AB91" t="s">
        <v>1506</v>
      </c>
      <c r="AC91" t="s">
        <v>1507</v>
      </c>
      <c r="AD91" t="s">
        <v>4858</v>
      </c>
    </row>
    <row r="92" spans="1:30">
      <c r="A92">
        <v>91</v>
      </c>
      <c r="B92">
        <v>1</v>
      </c>
      <c r="C92">
        <v>91</v>
      </c>
      <c r="D92">
        <v>1</v>
      </c>
      <c r="E92">
        <v>60</v>
      </c>
      <c r="F92">
        <v>70</v>
      </c>
      <c r="G92">
        <v>0.50390625</v>
      </c>
      <c r="H92">
        <v>0</v>
      </c>
      <c r="I92">
        <v>90</v>
      </c>
      <c r="J92">
        <v>0</v>
      </c>
      <c r="K92">
        <v>6292.96875</v>
      </c>
      <c r="L92">
        <v>0.38312499999999999</v>
      </c>
      <c r="M92">
        <v>590017.96875</v>
      </c>
      <c r="N92">
        <v>0.3671875</v>
      </c>
      <c r="O92">
        <v>70</v>
      </c>
      <c r="P92">
        <v>480</v>
      </c>
      <c r="Q92">
        <v>480</v>
      </c>
      <c r="R92" s="46">
        <v>91</v>
      </c>
      <c r="S92" t="s">
        <v>1508</v>
      </c>
      <c r="T92" t="s">
        <v>1509</v>
      </c>
      <c r="U92" t="s">
        <v>1510</v>
      </c>
      <c r="V92" t="s">
        <v>1511</v>
      </c>
      <c r="W92" t="s">
        <v>1512</v>
      </c>
      <c r="X92" t="s">
        <v>1513</v>
      </c>
      <c r="Y92" t="s">
        <v>1514</v>
      </c>
      <c r="Z92" t="s">
        <v>1515</v>
      </c>
      <c r="AA92" t="s">
        <v>1516</v>
      </c>
      <c r="AB92" t="s">
        <v>1517</v>
      </c>
      <c r="AC92" t="s">
        <v>1518</v>
      </c>
      <c r="AD92" t="s">
        <v>4859</v>
      </c>
    </row>
    <row r="93" spans="1:30">
      <c r="A93">
        <v>92</v>
      </c>
      <c r="B93">
        <v>1</v>
      </c>
      <c r="C93">
        <v>92</v>
      </c>
      <c r="D93">
        <v>1</v>
      </c>
      <c r="E93">
        <v>60</v>
      </c>
      <c r="F93">
        <v>70</v>
      </c>
      <c r="G93">
        <v>0.31640625</v>
      </c>
      <c r="H93">
        <v>0</v>
      </c>
      <c r="I93">
        <v>90</v>
      </c>
      <c r="J93">
        <v>0</v>
      </c>
      <c r="K93">
        <v>5480.46875</v>
      </c>
      <c r="L93">
        <v>0.29312499999999997</v>
      </c>
      <c r="M93">
        <v>321105.46875</v>
      </c>
      <c r="N93">
        <v>0.2421875</v>
      </c>
      <c r="O93">
        <v>70</v>
      </c>
      <c r="P93">
        <v>480</v>
      </c>
      <c r="Q93">
        <v>480</v>
      </c>
      <c r="R93" s="46">
        <v>92</v>
      </c>
      <c r="S93" t="s">
        <v>1519</v>
      </c>
      <c r="T93" t="s">
        <v>1520</v>
      </c>
      <c r="U93" t="s">
        <v>1521</v>
      </c>
      <c r="V93" t="s">
        <v>1522</v>
      </c>
      <c r="W93" t="s">
        <v>1523</v>
      </c>
      <c r="X93" t="s">
        <v>1524</v>
      </c>
      <c r="Y93" t="s">
        <v>1525</v>
      </c>
      <c r="Z93" t="s">
        <v>1526</v>
      </c>
      <c r="AA93" t="s">
        <v>672</v>
      </c>
      <c r="AB93" t="s">
        <v>1527</v>
      </c>
      <c r="AC93" t="s">
        <v>1528</v>
      </c>
      <c r="AD93" t="s">
        <v>4860</v>
      </c>
    </row>
    <row r="94" spans="1:30">
      <c r="A94">
        <v>93</v>
      </c>
      <c r="B94">
        <v>1</v>
      </c>
      <c r="C94">
        <v>93</v>
      </c>
      <c r="D94">
        <v>1</v>
      </c>
      <c r="E94">
        <v>60</v>
      </c>
      <c r="F94">
        <v>70</v>
      </c>
      <c r="G94">
        <v>0.46640625000000002</v>
      </c>
      <c r="H94">
        <v>0</v>
      </c>
      <c r="I94">
        <v>90</v>
      </c>
      <c r="J94">
        <v>0</v>
      </c>
      <c r="K94">
        <v>8730.46875</v>
      </c>
      <c r="L94">
        <v>0.41312499999999996</v>
      </c>
      <c r="M94">
        <v>679655.46875</v>
      </c>
      <c r="N94">
        <v>0.34218749999999998</v>
      </c>
      <c r="O94">
        <v>70</v>
      </c>
      <c r="P94">
        <v>480</v>
      </c>
      <c r="Q94">
        <v>480</v>
      </c>
      <c r="R94" s="46">
        <v>93</v>
      </c>
      <c r="S94" t="s">
        <v>1529</v>
      </c>
      <c r="T94" t="s">
        <v>1530</v>
      </c>
      <c r="U94" t="s">
        <v>1531</v>
      </c>
      <c r="V94" t="s">
        <v>1532</v>
      </c>
      <c r="W94" t="s">
        <v>1533</v>
      </c>
      <c r="X94" t="s">
        <v>1534</v>
      </c>
      <c r="Y94" t="s">
        <v>1535</v>
      </c>
      <c r="Z94" t="s">
        <v>1536</v>
      </c>
      <c r="AA94" t="s">
        <v>1537</v>
      </c>
      <c r="AB94" t="s">
        <v>1538</v>
      </c>
      <c r="AC94" t="s">
        <v>1539</v>
      </c>
      <c r="AD94" t="s">
        <v>4861</v>
      </c>
    </row>
    <row r="95" spans="1:30">
      <c r="A95">
        <v>94</v>
      </c>
      <c r="B95">
        <v>1</v>
      </c>
      <c r="C95">
        <v>94</v>
      </c>
      <c r="D95">
        <v>1</v>
      </c>
      <c r="E95">
        <v>60</v>
      </c>
      <c r="F95">
        <v>70</v>
      </c>
      <c r="G95">
        <v>0.54140624999999998</v>
      </c>
      <c r="H95">
        <v>0</v>
      </c>
      <c r="I95">
        <v>90</v>
      </c>
      <c r="J95">
        <v>0</v>
      </c>
      <c r="K95">
        <v>7105.46875</v>
      </c>
      <c r="L95">
        <v>0.35312500000000002</v>
      </c>
      <c r="M95">
        <v>500380.46875</v>
      </c>
      <c r="N95">
        <v>0.29218750000000004</v>
      </c>
      <c r="O95">
        <v>70</v>
      </c>
      <c r="P95">
        <v>480</v>
      </c>
      <c r="Q95">
        <v>480</v>
      </c>
      <c r="R95" s="46">
        <v>94</v>
      </c>
      <c r="S95" t="s">
        <v>1540</v>
      </c>
      <c r="T95" t="s">
        <v>1541</v>
      </c>
      <c r="U95" t="s">
        <v>1542</v>
      </c>
      <c r="V95" t="s">
        <v>1543</v>
      </c>
      <c r="W95" t="s">
        <v>1544</v>
      </c>
      <c r="X95" t="s">
        <v>1545</v>
      </c>
      <c r="Y95" t="s">
        <v>1546</v>
      </c>
      <c r="Z95" t="s">
        <v>1547</v>
      </c>
      <c r="AA95" t="s">
        <v>1548</v>
      </c>
      <c r="AB95" t="s">
        <v>1549</v>
      </c>
      <c r="AC95" t="s">
        <v>1550</v>
      </c>
      <c r="AD95" t="s">
        <v>4862</v>
      </c>
    </row>
    <row r="96" spans="1:30">
      <c r="A96">
        <v>95</v>
      </c>
      <c r="B96">
        <v>1</v>
      </c>
      <c r="C96">
        <v>95</v>
      </c>
      <c r="D96">
        <v>1</v>
      </c>
      <c r="E96">
        <v>60</v>
      </c>
      <c r="F96">
        <v>70</v>
      </c>
      <c r="G96">
        <v>0.39140624999999996</v>
      </c>
      <c r="H96">
        <v>0</v>
      </c>
      <c r="I96">
        <v>90</v>
      </c>
      <c r="J96">
        <v>0</v>
      </c>
      <c r="K96">
        <v>3855.46875</v>
      </c>
      <c r="L96">
        <v>0.47312500000000002</v>
      </c>
      <c r="M96">
        <v>141830.46875</v>
      </c>
      <c r="N96">
        <v>0.39218750000000002</v>
      </c>
      <c r="O96">
        <v>70</v>
      </c>
      <c r="P96">
        <v>480</v>
      </c>
      <c r="Q96">
        <v>480</v>
      </c>
      <c r="R96" s="46">
        <v>95</v>
      </c>
      <c r="S96" t="s">
        <v>1551</v>
      </c>
      <c r="T96" t="s">
        <v>1552</v>
      </c>
      <c r="U96" t="s">
        <v>1553</v>
      </c>
      <c r="V96" t="s">
        <v>1554</v>
      </c>
      <c r="W96" t="s">
        <v>1555</v>
      </c>
      <c r="X96" t="s">
        <v>1556</v>
      </c>
      <c r="Y96" t="s">
        <v>1557</v>
      </c>
      <c r="Z96" t="s">
        <v>1558</v>
      </c>
      <c r="AA96" t="s">
        <v>1559</v>
      </c>
      <c r="AB96" t="s">
        <v>1560</v>
      </c>
      <c r="AC96" t="s">
        <v>1561</v>
      </c>
      <c r="AD96" t="s">
        <v>4863</v>
      </c>
    </row>
    <row r="97" spans="1:30">
      <c r="A97">
        <v>96</v>
      </c>
      <c r="B97">
        <v>1</v>
      </c>
      <c r="C97">
        <v>96</v>
      </c>
      <c r="D97">
        <v>1</v>
      </c>
      <c r="E97">
        <v>60</v>
      </c>
      <c r="F97">
        <v>70</v>
      </c>
      <c r="G97">
        <v>0.45234374999999999</v>
      </c>
      <c r="H97">
        <v>0</v>
      </c>
      <c r="I97">
        <v>90</v>
      </c>
      <c r="J97">
        <v>0</v>
      </c>
      <c r="K97">
        <v>3753.90625</v>
      </c>
      <c r="L97">
        <v>0.28187499999999999</v>
      </c>
      <c r="M97">
        <v>735678.90625</v>
      </c>
      <c r="N97">
        <v>0.27031250000000001</v>
      </c>
      <c r="O97">
        <v>70</v>
      </c>
      <c r="P97">
        <v>480</v>
      </c>
      <c r="Q97">
        <v>480</v>
      </c>
      <c r="R97" s="46">
        <v>96</v>
      </c>
      <c r="S97" t="s">
        <v>1562</v>
      </c>
      <c r="T97" t="s">
        <v>1563</v>
      </c>
      <c r="U97" t="s">
        <v>1564</v>
      </c>
      <c r="V97" t="s">
        <v>1565</v>
      </c>
      <c r="W97" t="s">
        <v>1566</v>
      </c>
      <c r="X97" t="s">
        <v>1567</v>
      </c>
      <c r="Y97" t="s">
        <v>1568</v>
      </c>
      <c r="Z97" t="s">
        <v>1569</v>
      </c>
      <c r="AA97" t="s">
        <v>1570</v>
      </c>
      <c r="AB97" t="s">
        <v>1571</v>
      </c>
      <c r="AC97" t="s">
        <v>1572</v>
      </c>
      <c r="AD97" t="s">
        <v>4864</v>
      </c>
    </row>
    <row r="98" spans="1:30">
      <c r="A98">
        <v>97</v>
      </c>
      <c r="B98">
        <v>1</v>
      </c>
      <c r="C98">
        <v>97</v>
      </c>
      <c r="D98">
        <v>1</v>
      </c>
      <c r="E98">
        <v>60</v>
      </c>
      <c r="F98">
        <v>70</v>
      </c>
      <c r="G98">
        <v>0.30234374999999997</v>
      </c>
      <c r="H98">
        <v>0</v>
      </c>
      <c r="I98">
        <v>90</v>
      </c>
      <c r="J98">
        <v>0</v>
      </c>
      <c r="K98">
        <v>7003.90625</v>
      </c>
      <c r="L98">
        <v>0.40187499999999998</v>
      </c>
      <c r="M98">
        <v>377128.90625</v>
      </c>
      <c r="N98">
        <v>0.37031250000000004</v>
      </c>
      <c r="O98">
        <v>70</v>
      </c>
      <c r="P98">
        <v>480</v>
      </c>
      <c r="Q98">
        <v>480</v>
      </c>
      <c r="R98" s="46">
        <v>97</v>
      </c>
      <c r="S98" t="s">
        <v>1573</v>
      </c>
      <c r="T98" t="s">
        <v>1574</v>
      </c>
      <c r="U98" t="s">
        <v>1575</v>
      </c>
      <c r="V98" t="s">
        <v>1576</v>
      </c>
      <c r="W98" t="s">
        <v>1577</v>
      </c>
      <c r="X98" t="s">
        <v>1578</v>
      </c>
      <c r="Y98" t="s">
        <v>1579</v>
      </c>
      <c r="Z98" t="s">
        <v>1580</v>
      </c>
      <c r="AA98" t="s">
        <v>1581</v>
      </c>
      <c r="AB98" t="s">
        <v>1582</v>
      </c>
      <c r="AC98" t="s">
        <v>1583</v>
      </c>
      <c r="AD98" t="s">
        <v>4865</v>
      </c>
    </row>
    <row r="99" spans="1:30">
      <c r="A99">
        <v>98</v>
      </c>
      <c r="B99">
        <v>1</v>
      </c>
      <c r="C99">
        <v>98</v>
      </c>
      <c r="D99">
        <v>1</v>
      </c>
      <c r="E99">
        <v>60</v>
      </c>
      <c r="F99">
        <v>70</v>
      </c>
      <c r="G99">
        <v>0.37734374999999998</v>
      </c>
      <c r="H99">
        <v>0</v>
      </c>
      <c r="I99">
        <v>90</v>
      </c>
      <c r="J99">
        <v>0</v>
      </c>
      <c r="K99">
        <v>8628.90625</v>
      </c>
      <c r="L99">
        <v>0.34187499999999998</v>
      </c>
      <c r="M99">
        <v>197853.90625</v>
      </c>
      <c r="N99">
        <v>0.22031250000000002</v>
      </c>
      <c r="O99">
        <v>70</v>
      </c>
      <c r="P99">
        <v>480</v>
      </c>
      <c r="Q99">
        <v>480</v>
      </c>
      <c r="R99" s="46">
        <v>98</v>
      </c>
      <c r="S99" t="s">
        <v>1584</v>
      </c>
      <c r="T99" t="s">
        <v>1585</v>
      </c>
      <c r="U99" t="s">
        <v>1586</v>
      </c>
      <c r="V99" t="s">
        <v>1587</v>
      </c>
      <c r="W99" t="s">
        <v>1588</v>
      </c>
      <c r="X99" t="s">
        <v>1589</v>
      </c>
      <c r="Y99" t="s">
        <v>1590</v>
      </c>
      <c r="Z99" t="s">
        <v>1591</v>
      </c>
      <c r="AA99" t="s">
        <v>1592</v>
      </c>
      <c r="AB99" t="s">
        <v>1593</v>
      </c>
      <c r="AC99" t="s">
        <v>1594</v>
      </c>
      <c r="AD99" t="s">
        <v>4866</v>
      </c>
    </row>
    <row r="100" spans="1:30">
      <c r="A100">
        <v>99</v>
      </c>
      <c r="B100">
        <v>1</v>
      </c>
      <c r="C100">
        <v>99</v>
      </c>
      <c r="D100">
        <v>1</v>
      </c>
      <c r="E100">
        <v>60</v>
      </c>
      <c r="F100">
        <v>70</v>
      </c>
      <c r="G100">
        <v>0.52734375</v>
      </c>
      <c r="H100">
        <v>0</v>
      </c>
      <c r="I100">
        <v>90</v>
      </c>
      <c r="J100">
        <v>0</v>
      </c>
      <c r="K100">
        <v>5378.90625</v>
      </c>
      <c r="L100">
        <v>0.46187499999999998</v>
      </c>
      <c r="M100">
        <v>556403.90625</v>
      </c>
      <c r="N100">
        <v>0.3203125</v>
      </c>
      <c r="O100">
        <v>70</v>
      </c>
      <c r="P100">
        <v>480</v>
      </c>
      <c r="Q100">
        <v>480</v>
      </c>
      <c r="R100" s="46">
        <v>99</v>
      </c>
      <c r="S100" t="s">
        <v>1595</v>
      </c>
      <c r="T100" t="s">
        <v>1596</v>
      </c>
      <c r="U100" t="s">
        <v>1597</v>
      </c>
      <c r="V100" t="s">
        <v>1598</v>
      </c>
      <c r="W100" t="s">
        <v>1599</v>
      </c>
      <c r="X100" t="s">
        <v>1600</v>
      </c>
      <c r="Y100" t="s">
        <v>1601</v>
      </c>
      <c r="Z100" t="s">
        <v>1602</v>
      </c>
      <c r="AA100" t="s">
        <v>1603</v>
      </c>
      <c r="AB100" t="s">
        <v>1604</v>
      </c>
      <c r="AC100" t="s">
        <v>1605</v>
      </c>
      <c r="AD100" t="s">
        <v>4867</v>
      </c>
    </row>
    <row r="101" spans="1:30">
      <c r="A101">
        <v>100</v>
      </c>
      <c r="B101">
        <v>1</v>
      </c>
      <c r="C101">
        <v>100</v>
      </c>
      <c r="D101">
        <v>1</v>
      </c>
      <c r="E101">
        <v>60</v>
      </c>
      <c r="F101">
        <v>70</v>
      </c>
      <c r="G101">
        <v>0.41484374999999996</v>
      </c>
      <c r="H101">
        <v>0</v>
      </c>
      <c r="I101">
        <v>90</v>
      </c>
      <c r="J101">
        <v>0</v>
      </c>
      <c r="K101">
        <v>6191.40625</v>
      </c>
      <c r="L101">
        <v>0.31187500000000001</v>
      </c>
      <c r="M101">
        <v>287491.40625</v>
      </c>
      <c r="N101">
        <v>0.29531250000000003</v>
      </c>
      <c r="O101">
        <v>70</v>
      </c>
      <c r="P101">
        <v>480</v>
      </c>
      <c r="Q101">
        <v>480</v>
      </c>
      <c r="R101" s="46">
        <v>100</v>
      </c>
      <c r="S101" t="s">
        <v>1606</v>
      </c>
      <c r="T101" t="s">
        <v>1607</v>
      </c>
      <c r="U101" t="s">
        <v>1608</v>
      </c>
      <c r="V101" t="s">
        <v>1609</v>
      </c>
      <c r="W101" t="s">
        <v>1610</v>
      </c>
      <c r="X101" t="s">
        <v>1611</v>
      </c>
      <c r="Y101" t="s">
        <v>1612</v>
      </c>
      <c r="Z101" t="s">
        <v>1613</v>
      </c>
      <c r="AA101" t="s">
        <v>1614</v>
      </c>
      <c r="AB101" t="s">
        <v>1615</v>
      </c>
      <c r="AC101" t="s">
        <v>1616</v>
      </c>
      <c r="AD101" t="s">
        <v>4868</v>
      </c>
    </row>
    <row r="102" spans="1:30">
      <c r="A102">
        <v>101</v>
      </c>
      <c r="B102">
        <v>2</v>
      </c>
      <c r="C102">
        <v>1</v>
      </c>
      <c r="D102">
        <v>1</v>
      </c>
      <c r="E102">
        <v>60</v>
      </c>
      <c r="F102">
        <v>70</v>
      </c>
      <c r="G102">
        <v>0.56484374999999998</v>
      </c>
      <c r="H102">
        <v>0</v>
      </c>
      <c r="I102">
        <v>90</v>
      </c>
      <c r="J102">
        <v>0</v>
      </c>
      <c r="K102">
        <v>9441.40625</v>
      </c>
      <c r="L102">
        <v>0.43187500000000001</v>
      </c>
      <c r="M102">
        <v>646041.40625</v>
      </c>
      <c r="N102">
        <v>0.39531250000000001</v>
      </c>
      <c r="O102">
        <v>70</v>
      </c>
      <c r="P102">
        <v>480</v>
      </c>
      <c r="Q102">
        <v>480</v>
      </c>
      <c r="R102" s="46">
        <v>101</v>
      </c>
      <c r="S102" t="s">
        <v>1617</v>
      </c>
      <c r="T102" t="s">
        <v>1618</v>
      </c>
      <c r="U102" t="s">
        <v>1619</v>
      </c>
      <c r="V102" t="s">
        <v>1620</v>
      </c>
      <c r="W102" t="s">
        <v>1621</v>
      </c>
      <c r="X102" t="s">
        <v>1622</v>
      </c>
      <c r="Y102" t="s">
        <v>1623</v>
      </c>
      <c r="Z102" t="s">
        <v>1624</v>
      </c>
      <c r="AA102" t="s">
        <v>1625</v>
      </c>
      <c r="AB102" t="s">
        <v>1626</v>
      </c>
      <c r="AC102" t="s">
        <v>1627</v>
      </c>
      <c r="AD102" t="s">
        <v>4869</v>
      </c>
    </row>
    <row r="103" spans="1:30">
      <c r="A103">
        <v>102</v>
      </c>
      <c r="B103">
        <v>2</v>
      </c>
      <c r="C103">
        <v>2</v>
      </c>
      <c r="D103">
        <v>1</v>
      </c>
      <c r="E103">
        <v>60</v>
      </c>
      <c r="F103">
        <v>70</v>
      </c>
      <c r="G103">
        <v>0.48984375000000002</v>
      </c>
      <c r="H103">
        <v>0</v>
      </c>
      <c r="I103">
        <v>90</v>
      </c>
      <c r="J103">
        <v>0</v>
      </c>
      <c r="K103">
        <v>7816.40625</v>
      </c>
      <c r="L103">
        <v>0.25187500000000002</v>
      </c>
      <c r="M103">
        <v>466766.40625</v>
      </c>
      <c r="N103">
        <v>0.24531250000000002</v>
      </c>
      <c r="O103">
        <v>70</v>
      </c>
      <c r="P103">
        <v>480</v>
      </c>
      <c r="Q103">
        <v>480</v>
      </c>
      <c r="R103" s="46">
        <v>102</v>
      </c>
      <c r="S103" t="s">
        <v>1628</v>
      </c>
      <c r="T103" t="s">
        <v>1629</v>
      </c>
      <c r="U103" t="s">
        <v>1630</v>
      </c>
      <c r="V103" t="s">
        <v>1631</v>
      </c>
      <c r="W103" t="s">
        <v>1632</v>
      </c>
      <c r="X103" t="s">
        <v>1633</v>
      </c>
      <c r="Y103" t="s">
        <v>1634</v>
      </c>
      <c r="Z103" t="s">
        <v>1635</v>
      </c>
      <c r="AA103" t="s">
        <v>1636</v>
      </c>
      <c r="AB103" t="s">
        <v>1637</v>
      </c>
      <c r="AC103" t="s">
        <v>1638</v>
      </c>
      <c r="AD103" t="s">
        <v>4870</v>
      </c>
    </row>
    <row r="104" spans="1:30">
      <c r="A104">
        <v>103</v>
      </c>
      <c r="B104">
        <v>2</v>
      </c>
      <c r="C104">
        <v>3</v>
      </c>
      <c r="D104">
        <v>1</v>
      </c>
      <c r="E104">
        <v>60</v>
      </c>
      <c r="F104">
        <v>70</v>
      </c>
      <c r="G104">
        <v>0.33984375</v>
      </c>
      <c r="H104">
        <v>0</v>
      </c>
      <c r="I104">
        <v>90</v>
      </c>
      <c r="J104">
        <v>0</v>
      </c>
      <c r="K104">
        <v>4566.40625</v>
      </c>
      <c r="L104">
        <v>0.37187500000000001</v>
      </c>
      <c r="M104">
        <v>108216.40625</v>
      </c>
      <c r="N104">
        <v>0.34531250000000002</v>
      </c>
      <c r="O104">
        <v>70</v>
      </c>
      <c r="P104">
        <v>480</v>
      </c>
      <c r="Q104">
        <v>480</v>
      </c>
      <c r="R104" s="46">
        <v>103</v>
      </c>
      <c r="S104" t="s">
        <v>1639</v>
      </c>
      <c r="T104" t="s">
        <v>1640</v>
      </c>
      <c r="U104" t="s">
        <v>1641</v>
      </c>
      <c r="V104" t="s">
        <v>1642</v>
      </c>
      <c r="W104" t="s">
        <v>1643</v>
      </c>
      <c r="X104" t="s">
        <v>1644</v>
      </c>
      <c r="Y104" t="s">
        <v>1645</v>
      </c>
      <c r="Z104" t="s">
        <v>1646</v>
      </c>
      <c r="AA104" t="s">
        <v>1647</v>
      </c>
      <c r="AB104" t="s">
        <v>1648</v>
      </c>
      <c r="AC104" t="s">
        <v>1649</v>
      </c>
      <c r="AD104" t="s">
        <v>4871</v>
      </c>
    </row>
    <row r="105" spans="1:30">
      <c r="A105">
        <v>104</v>
      </c>
      <c r="B105">
        <v>2</v>
      </c>
      <c r="C105">
        <v>4</v>
      </c>
      <c r="D105">
        <v>1</v>
      </c>
      <c r="E105">
        <v>60</v>
      </c>
      <c r="F105">
        <v>70</v>
      </c>
      <c r="G105">
        <v>0.32109375000000001</v>
      </c>
      <c r="H105">
        <v>0</v>
      </c>
      <c r="I105">
        <v>90</v>
      </c>
      <c r="J105">
        <v>0</v>
      </c>
      <c r="K105">
        <v>4972.65625</v>
      </c>
      <c r="L105">
        <v>0.356875</v>
      </c>
      <c r="M105">
        <v>601222.65625</v>
      </c>
      <c r="N105">
        <v>0.3828125</v>
      </c>
      <c r="O105">
        <v>70</v>
      </c>
      <c r="P105">
        <v>480</v>
      </c>
      <c r="Q105">
        <v>480</v>
      </c>
      <c r="R105" s="46">
        <v>104</v>
      </c>
      <c r="S105" t="s">
        <v>1650</v>
      </c>
      <c r="T105" t="s">
        <v>1651</v>
      </c>
      <c r="U105" t="s">
        <v>1652</v>
      </c>
      <c r="V105" t="s">
        <v>871</v>
      </c>
      <c r="W105" t="s">
        <v>1653</v>
      </c>
      <c r="X105" t="s">
        <v>1654</v>
      </c>
      <c r="Y105" t="s">
        <v>1655</v>
      </c>
      <c r="Z105" t="s">
        <v>1656</v>
      </c>
      <c r="AA105" t="s">
        <v>1657</v>
      </c>
      <c r="AB105" t="s">
        <v>1658</v>
      </c>
      <c r="AC105" t="s">
        <v>1659</v>
      </c>
      <c r="AD105" t="s">
        <v>4872</v>
      </c>
    </row>
    <row r="106" spans="1:30">
      <c r="A106">
        <v>105</v>
      </c>
      <c r="B106">
        <v>2</v>
      </c>
      <c r="C106">
        <v>5</v>
      </c>
      <c r="D106">
        <v>1</v>
      </c>
      <c r="E106">
        <v>60</v>
      </c>
      <c r="F106">
        <v>70</v>
      </c>
      <c r="G106">
        <v>0.47109374999999998</v>
      </c>
      <c r="H106">
        <v>0</v>
      </c>
      <c r="I106">
        <v>90</v>
      </c>
      <c r="J106">
        <v>0</v>
      </c>
      <c r="K106">
        <v>8222.65625</v>
      </c>
      <c r="L106">
        <v>0.47687499999999999</v>
      </c>
      <c r="M106">
        <v>242672.65625</v>
      </c>
      <c r="N106">
        <v>0.28281250000000002</v>
      </c>
      <c r="O106">
        <v>70</v>
      </c>
      <c r="P106">
        <v>480</v>
      </c>
      <c r="Q106">
        <v>480</v>
      </c>
      <c r="R106" s="46">
        <v>105</v>
      </c>
      <c r="S106" t="s">
        <v>1660</v>
      </c>
      <c r="T106" t="s">
        <v>1661</v>
      </c>
      <c r="U106" t="s">
        <v>1662</v>
      </c>
      <c r="V106" t="s">
        <v>1663</v>
      </c>
      <c r="W106" t="s">
        <v>1664</v>
      </c>
      <c r="X106" t="s">
        <v>1665</v>
      </c>
      <c r="Y106" t="s">
        <v>1666</v>
      </c>
      <c r="Z106" t="s">
        <v>1667</v>
      </c>
      <c r="AA106" t="s">
        <v>1668</v>
      </c>
      <c r="AB106" t="s">
        <v>1669</v>
      </c>
      <c r="AC106" t="s">
        <v>1670</v>
      </c>
      <c r="AD106" t="s">
        <v>4873</v>
      </c>
    </row>
    <row r="107" spans="1:30">
      <c r="A107">
        <v>106</v>
      </c>
      <c r="B107">
        <v>2</v>
      </c>
      <c r="C107">
        <v>6</v>
      </c>
      <c r="D107">
        <v>1</v>
      </c>
      <c r="E107">
        <v>60</v>
      </c>
      <c r="F107">
        <v>70</v>
      </c>
      <c r="G107">
        <v>0.54609375000000004</v>
      </c>
      <c r="H107">
        <v>0</v>
      </c>
      <c r="I107">
        <v>90</v>
      </c>
      <c r="J107">
        <v>0</v>
      </c>
      <c r="K107">
        <v>9847.65625</v>
      </c>
      <c r="L107">
        <v>0.296875</v>
      </c>
      <c r="M107">
        <v>421947.65625</v>
      </c>
      <c r="N107">
        <v>0.33281250000000001</v>
      </c>
      <c r="O107">
        <v>70</v>
      </c>
      <c r="P107">
        <v>480</v>
      </c>
      <c r="Q107">
        <v>480</v>
      </c>
      <c r="R107" s="46">
        <v>106</v>
      </c>
      <c r="S107" t="s">
        <v>1671</v>
      </c>
      <c r="T107" t="s">
        <v>1672</v>
      </c>
      <c r="U107" t="s">
        <v>1673</v>
      </c>
      <c r="V107" t="s">
        <v>1674</v>
      </c>
      <c r="W107" t="s">
        <v>1675</v>
      </c>
      <c r="X107" t="s">
        <v>1676</v>
      </c>
      <c r="Y107" t="s">
        <v>1677</v>
      </c>
      <c r="Z107" t="s">
        <v>1678</v>
      </c>
      <c r="AA107" t="s">
        <v>1679</v>
      </c>
      <c r="AB107" t="s">
        <v>1680</v>
      </c>
      <c r="AC107" t="s">
        <v>1681</v>
      </c>
      <c r="AD107" t="s">
        <v>4874</v>
      </c>
    </row>
    <row r="108" spans="1:30">
      <c r="A108">
        <v>107</v>
      </c>
      <c r="B108">
        <v>2</v>
      </c>
      <c r="C108">
        <v>7</v>
      </c>
      <c r="D108">
        <v>1</v>
      </c>
      <c r="E108">
        <v>60</v>
      </c>
      <c r="F108">
        <v>70</v>
      </c>
      <c r="G108">
        <v>0.39609374999999997</v>
      </c>
      <c r="H108">
        <v>0</v>
      </c>
      <c r="I108">
        <v>90</v>
      </c>
      <c r="J108">
        <v>0</v>
      </c>
      <c r="K108">
        <v>6597.65625</v>
      </c>
      <c r="L108">
        <v>0.416875</v>
      </c>
      <c r="M108">
        <v>780497.65625</v>
      </c>
      <c r="N108">
        <v>0.23281250000000001</v>
      </c>
      <c r="O108">
        <v>70</v>
      </c>
      <c r="P108">
        <v>480</v>
      </c>
      <c r="Q108">
        <v>480</v>
      </c>
      <c r="R108" s="46">
        <v>107</v>
      </c>
      <c r="S108" t="s">
        <v>1682</v>
      </c>
      <c r="T108" t="s">
        <v>1683</v>
      </c>
      <c r="U108" t="s">
        <v>1684</v>
      </c>
      <c r="V108" t="s">
        <v>1685</v>
      </c>
      <c r="W108" t="s">
        <v>1686</v>
      </c>
      <c r="X108" t="s">
        <v>1687</v>
      </c>
      <c r="Y108" t="s">
        <v>1688</v>
      </c>
      <c r="Z108" t="s">
        <v>1689</v>
      </c>
      <c r="AA108" t="s">
        <v>1690</v>
      </c>
      <c r="AB108" t="s">
        <v>1691</v>
      </c>
      <c r="AC108" t="s">
        <v>1692</v>
      </c>
      <c r="AD108" t="s">
        <v>4875</v>
      </c>
    </row>
    <row r="109" spans="1:30">
      <c r="A109">
        <v>108</v>
      </c>
      <c r="B109">
        <v>2</v>
      </c>
      <c r="C109">
        <v>8</v>
      </c>
      <c r="D109">
        <v>1</v>
      </c>
      <c r="E109">
        <v>60</v>
      </c>
      <c r="F109">
        <v>70</v>
      </c>
      <c r="G109">
        <v>0.58359374999999991</v>
      </c>
      <c r="H109">
        <v>0</v>
      </c>
      <c r="I109">
        <v>90</v>
      </c>
      <c r="J109">
        <v>0</v>
      </c>
      <c r="K109">
        <v>5785.15625</v>
      </c>
      <c r="L109">
        <v>0.26687499999999997</v>
      </c>
      <c r="M109">
        <v>153035.15625</v>
      </c>
      <c r="N109">
        <v>0.35781250000000003</v>
      </c>
      <c r="O109">
        <v>70</v>
      </c>
      <c r="P109">
        <v>480</v>
      </c>
      <c r="Q109">
        <v>480</v>
      </c>
      <c r="R109" s="46">
        <v>108</v>
      </c>
      <c r="S109" t="s">
        <v>1693</v>
      </c>
      <c r="T109" t="s">
        <v>1694</v>
      </c>
      <c r="U109" t="s">
        <v>1695</v>
      </c>
      <c r="V109" t="s">
        <v>1696</v>
      </c>
      <c r="W109" t="s">
        <v>1697</v>
      </c>
      <c r="X109" t="s">
        <v>1698</v>
      </c>
      <c r="Y109" t="s">
        <v>1699</v>
      </c>
      <c r="Z109" t="s">
        <v>1700</v>
      </c>
      <c r="AA109" t="s">
        <v>1701</v>
      </c>
      <c r="AB109" t="s">
        <v>1702</v>
      </c>
      <c r="AC109" t="s">
        <v>1703</v>
      </c>
      <c r="AD109" t="s">
        <v>4876</v>
      </c>
    </row>
    <row r="110" spans="1:30">
      <c r="A110">
        <v>109</v>
      </c>
      <c r="B110">
        <v>2</v>
      </c>
      <c r="C110">
        <v>9</v>
      </c>
      <c r="D110">
        <v>1</v>
      </c>
      <c r="E110">
        <v>60</v>
      </c>
      <c r="F110">
        <v>70</v>
      </c>
      <c r="G110">
        <v>0.43359375</v>
      </c>
      <c r="H110">
        <v>0</v>
      </c>
      <c r="I110">
        <v>90</v>
      </c>
      <c r="J110">
        <v>0</v>
      </c>
      <c r="K110">
        <v>9035.15625</v>
      </c>
      <c r="L110">
        <v>0.38687499999999997</v>
      </c>
      <c r="M110">
        <v>511585.15625</v>
      </c>
      <c r="N110">
        <v>0.2578125</v>
      </c>
      <c r="O110">
        <v>70</v>
      </c>
      <c r="P110">
        <v>480</v>
      </c>
      <c r="Q110">
        <v>480</v>
      </c>
      <c r="R110" s="46">
        <v>109</v>
      </c>
      <c r="S110" t="s">
        <v>1704</v>
      </c>
      <c r="T110" t="s">
        <v>1705</v>
      </c>
      <c r="U110" t="s">
        <v>1706</v>
      </c>
      <c r="V110" t="s">
        <v>1707</v>
      </c>
      <c r="W110" t="s">
        <v>1708</v>
      </c>
      <c r="X110" t="s">
        <v>1709</v>
      </c>
      <c r="Y110" t="s">
        <v>1710</v>
      </c>
      <c r="Z110" t="s">
        <v>1711</v>
      </c>
      <c r="AA110" t="s">
        <v>1712</v>
      </c>
      <c r="AB110" t="s">
        <v>1713</v>
      </c>
      <c r="AC110" t="s">
        <v>1714</v>
      </c>
      <c r="AD110" t="s">
        <v>4877</v>
      </c>
    </row>
    <row r="111" spans="1:30">
      <c r="A111">
        <v>110</v>
      </c>
      <c r="B111">
        <v>2</v>
      </c>
      <c r="C111">
        <v>10</v>
      </c>
      <c r="D111">
        <v>1</v>
      </c>
      <c r="E111">
        <v>60</v>
      </c>
      <c r="F111">
        <v>70</v>
      </c>
      <c r="G111">
        <v>0.35859374999999999</v>
      </c>
      <c r="H111">
        <v>0</v>
      </c>
      <c r="I111">
        <v>90</v>
      </c>
      <c r="J111">
        <v>0</v>
      </c>
      <c r="K111">
        <v>7410.15625</v>
      </c>
      <c r="L111">
        <v>0.32687500000000003</v>
      </c>
      <c r="M111">
        <v>690860.15625</v>
      </c>
      <c r="N111">
        <v>0.30781250000000004</v>
      </c>
      <c r="O111">
        <v>70</v>
      </c>
      <c r="P111">
        <v>480</v>
      </c>
      <c r="Q111">
        <v>480</v>
      </c>
      <c r="R111" s="46">
        <v>110</v>
      </c>
      <c r="S111" t="s">
        <v>1715</v>
      </c>
      <c r="T111" t="s">
        <v>1716</v>
      </c>
      <c r="U111" t="s">
        <v>280</v>
      </c>
      <c r="V111" t="s">
        <v>1717</v>
      </c>
      <c r="W111" t="s">
        <v>1718</v>
      </c>
      <c r="X111" t="s">
        <v>1719</v>
      </c>
      <c r="Y111" t="s">
        <v>1720</v>
      </c>
      <c r="Z111" t="s">
        <v>1721</v>
      </c>
      <c r="AA111" t="s">
        <v>1722</v>
      </c>
      <c r="AB111" t="s">
        <v>1723</v>
      </c>
      <c r="AC111" t="s">
        <v>1724</v>
      </c>
      <c r="AD111" t="s">
        <v>4878</v>
      </c>
    </row>
    <row r="112" spans="1:30">
      <c r="A112">
        <v>111</v>
      </c>
      <c r="B112">
        <v>2</v>
      </c>
      <c r="C112">
        <v>11</v>
      </c>
      <c r="D112">
        <v>1</v>
      </c>
      <c r="E112">
        <v>60</v>
      </c>
      <c r="F112">
        <v>70</v>
      </c>
      <c r="G112">
        <v>0.50859374999999996</v>
      </c>
      <c r="H112">
        <v>0</v>
      </c>
      <c r="I112">
        <v>90</v>
      </c>
      <c r="J112">
        <v>0</v>
      </c>
      <c r="K112">
        <v>4160.15625</v>
      </c>
      <c r="L112">
        <v>0.44687500000000002</v>
      </c>
      <c r="M112">
        <v>332310.15625</v>
      </c>
      <c r="N112">
        <v>0.20781250000000001</v>
      </c>
      <c r="O112">
        <v>70</v>
      </c>
      <c r="P112">
        <v>480</v>
      </c>
      <c r="Q112">
        <v>480</v>
      </c>
      <c r="R112" s="46">
        <v>111</v>
      </c>
      <c r="S112" t="s">
        <v>1725</v>
      </c>
      <c r="T112" t="s">
        <v>1726</v>
      </c>
      <c r="U112" t="s">
        <v>1727</v>
      </c>
      <c r="V112" t="s">
        <v>1728</v>
      </c>
      <c r="W112" t="s">
        <v>1729</v>
      </c>
      <c r="X112" t="s">
        <v>1730</v>
      </c>
      <c r="Y112" t="s">
        <v>1731</v>
      </c>
      <c r="Z112" t="s">
        <v>1732</v>
      </c>
      <c r="AA112" t="s">
        <v>1733</v>
      </c>
      <c r="AB112" t="s">
        <v>1734</v>
      </c>
      <c r="AC112" t="s">
        <v>1735</v>
      </c>
      <c r="AD112" t="s">
        <v>4879</v>
      </c>
    </row>
    <row r="113" spans="1:30">
      <c r="A113">
        <v>112</v>
      </c>
      <c r="B113">
        <v>2</v>
      </c>
      <c r="C113">
        <v>12</v>
      </c>
      <c r="D113">
        <v>1</v>
      </c>
      <c r="E113">
        <v>60</v>
      </c>
      <c r="F113">
        <v>70</v>
      </c>
      <c r="G113">
        <v>0.53671874999999991</v>
      </c>
      <c r="H113">
        <v>0</v>
      </c>
      <c r="I113">
        <v>90</v>
      </c>
      <c r="J113">
        <v>0</v>
      </c>
      <c r="K113">
        <v>3957.03125</v>
      </c>
      <c r="L113">
        <v>0.33437499999999998</v>
      </c>
      <c r="M113">
        <v>220263.28125</v>
      </c>
      <c r="N113">
        <v>0.23906250000000001</v>
      </c>
      <c r="O113">
        <v>70</v>
      </c>
      <c r="P113">
        <v>480</v>
      </c>
      <c r="Q113">
        <v>480</v>
      </c>
      <c r="R113" s="46">
        <v>112</v>
      </c>
      <c r="S113" t="s">
        <v>1736</v>
      </c>
      <c r="T113" t="s">
        <v>1737</v>
      </c>
      <c r="U113" t="s">
        <v>1738</v>
      </c>
      <c r="V113" t="s">
        <v>1739</v>
      </c>
      <c r="W113" t="s">
        <v>1740</v>
      </c>
      <c r="X113" t="s">
        <v>1741</v>
      </c>
      <c r="Y113" t="s">
        <v>1742</v>
      </c>
      <c r="Z113" t="s">
        <v>1743</v>
      </c>
      <c r="AA113" t="s">
        <v>1744</v>
      </c>
      <c r="AB113" t="s">
        <v>1745</v>
      </c>
      <c r="AC113" t="s">
        <v>1746</v>
      </c>
      <c r="AD113" t="s">
        <v>4880</v>
      </c>
    </row>
    <row r="114" spans="1:30">
      <c r="A114">
        <v>113</v>
      </c>
      <c r="B114">
        <v>2</v>
      </c>
      <c r="C114">
        <v>13</v>
      </c>
      <c r="D114">
        <v>1</v>
      </c>
      <c r="E114">
        <v>60</v>
      </c>
      <c r="F114">
        <v>70</v>
      </c>
      <c r="G114">
        <v>0.38671875</v>
      </c>
      <c r="H114">
        <v>0</v>
      </c>
      <c r="I114">
        <v>90</v>
      </c>
      <c r="J114">
        <v>0</v>
      </c>
      <c r="K114">
        <v>7207.03125</v>
      </c>
      <c r="L114">
        <v>0.45437499999999997</v>
      </c>
      <c r="M114">
        <v>578813.28125</v>
      </c>
      <c r="N114">
        <v>0.33906250000000004</v>
      </c>
      <c r="O114">
        <v>70</v>
      </c>
      <c r="P114">
        <v>480</v>
      </c>
      <c r="Q114">
        <v>480</v>
      </c>
      <c r="R114" s="46">
        <v>113</v>
      </c>
      <c r="S114" t="s">
        <v>1747</v>
      </c>
      <c r="T114" t="s">
        <v>1748</v>
      </c>
      <c r="U114" t="s">
        <v>1749</v>
      </c>
      <c r="V114" t="s">
        <v>1750</v>
      </c>
      <c r="W114" t="s">
        <v>1751</v>
      </c>
      <c r="X114" t="s">
        <v>1752</v>
      </c>
      <c r="Y114" t="s">
        <v>1753</v>
      </c>
      <c r="Z114" t="s">
        <v>1754</v>
      </c>
      <c r="AA114" t="s">
        <v>1755</v>
      </c>
      <c r="AB114" t="s">
        <v>1756</v>
      </c>
      <c r="AC114" t="s">
        <v>1757</v>
      </c>
      <c r="AD114" t="s">
        <v>4881</v>
      </c>
    </row>
    <row r="115" spans="1:30">
      <c r="A115">
        <v>114</v>
      </c>
      <c r="B115">
        <v>2</v>
      </c>
      <c r="C115">
        <v>14</v>
      </c>
      <c r="D115">
        <v>1</v>
      </c>
      <c r="E115">
        <v>60</v>
      </c>
      <c r="F115">
        <v>70</v>
      </c>
      <c r="G115">
        <v>0.31171874999999999</v>
      </c>
      <c r="H115">
        <v>0</v>
      </c>
      <c r="I115">
        <v>90</v>
      </c>
      <c r="J115">
        <v>0</v>
      </c>
      <c r="K115">
        <v>8832.03125</v>
      </c>
      <c r="L115">
        <v>0.27437499999999998</v>
      </c>
      <c r="M115">
        <v>758088.28125</v>
      </c>
      <c r="N115">
        <v>0.2890625</v>
      </c>
      <c r="O115">
        <v>70</v>
      </c>
      <c r="P115">
        <v>480</v>
      </c>
      <c r="Q115">
        <v>480</v>
      </c>
      <c r="R115" s="46">
        <v>114</v>
      </c>
      <c r="S115" t="s">
        <v>1758</v>
      </c>
      <c r="T115" t="s">
        <v>1759</v>
      </c>
      <c r="U115" t="s">
        <v>1760</v>
      </c>
      <c r="V115" t="s">
        <v>1761</v>
      </c>
      <c r="W115" t="s">
        <v>1762</v>
      </c>
      <c r="X115" t="s">
        <v>1763</v>
      </c>
      <c r="Y115" t="s">
        <v>1764</v>
      </c>
      <c r="Z115" t="s">
        <v>1765</v>
      </c>
      <c r="AA115" t="s">
        <v>1766</v>
      </c>
      <c r="AB115" t="s">
        <v>1767</v>
      </c>
      <c r="AC115" t="s">
        <v>1768</v>
      </c>
      <c r="AD115" t="s">
        <v>4882</v>
      </c>
    </row>
    <row r="116" spans="1:30">
      <c r="A116">
        <v>115</v>
      </c>
      <c r="B116">
        <v>2</v>
      </c>
      <c r="C116">
        <v>15</v>
      </c>
      <c r="D116">
        <v>1</v>
      </c>
      <c r="E116">
        <v>60</v>
      </c>
      <c r="F116">
        <v>70</v>
      </c>
      <c r="G116">
        <v>0.46171874999999996</v>
      </c>
      <c r="H116">
        <v>0</v>
      </c>
      <c r="I116">
        <v>90</v>
      </c>
      <c r="J116">
        <v>0</v>
      </c>
      <c r="K116">
        <v>5582.03125</v>
      </c>
      <c r="L116">
        <v>0.39437500000000003</v>
      </c>
      <c r="M116">
        <v>399538.28125</v>
      </c>
      <c r="N116">
        <v>0.38906250000000003</v>
      </c>
      <c r="O116">
        <v>70</v>
      </c>
      <c r="P116">
        <v>480</v>
      </c>
      <c r="Q116">
        <v>480</v>
      </c>
      <c r="R116" s="46">
        <v>115</v>
      </c>
      <c r="S116" t="s">
        <v>1769</v>
      </c>
      <c r="T116" t="s">
        <v>1770</v>
      </c>
      <c r="U116" t="s">
        <v>1771</v>
      </c>
      <c r="V116" t="s">
        <v>1772</v>
      </c>
      <c r="W116" t="s">
        <v>1773</v>
      </c>
      <c r="X116" t="s">
        <v>1774</v>
      </c>
      <c r="Y116" t="s">
        <v>1775</v>
      </c>
      <c r="Z116" t="s">
        <v>1776</v>
      </c>
      <c r="AA116" t="s">
        <v>796</v>
      </c>
      <c r="AB116" t="s">
        <v>1777</v>
      </c>
      <c r="AC116" t="s">
        <v>1778</v>
      </c>
      <c r="AD116" t="s">
        <v>4883</v>
      </c>
    </row>
    <row r="117" spans="1:30">
      <c r="A117">
        <v>116</v>
      </c>
      <c r="B117">
        <v>2</v>
      </c>
      <c r="C117">
        <v>16</v>
      </c>
      <c r="D117">
        <v>1</v>
      </c>
      <c r="E117">
        <v>60</v>
      </c>
      <c r="F117">
        <v>70</v>
      </c>
      <c r="G117">
        <v>0.34921874999999997</v>
      </c>
      <c r="H117">
        <v>0</v>
      </c>
      <c r="I117">
        <v>90</v>
      </c>
      <c r="J117">
        <v>0</v>
      </c>
      <c r="K117">
        <v>6394.53125</v>
      </c>
      <c r="L117">
        <v>0.30437500000000001</v>
      </c>
      <c r="M117">
        <v>489175.78125</v>
      </c>
      <c r="N117">
        <v>0.21406250000000002</v>
      </c>
      <c r="O117">
        <v>70</v>
      </c>
      <c r="P117">
        <v>480</v>
      </c>
      <c r="Q117">
        <v>480</v>
      </c>
      <c r="R117" s="46">
        <v>116</v>
      </c>
      <c r="S117" t="s">
        <v>1779</v>
      </c>
      <c r="T117" t="s">
        <v>1780</v>
      </c>
      <c r="U117" t="s">
        <v>1781</v>
      </c>
      <c r="V117" t="s">
        <v>1782</v>
      </c>
      <c r="W117" t="s">
        <v>1783</v>
      </c>
      <c r="X117" t="s">
        <v>1784</v>
      </c>
      <c r="Y117" t="s">
        <v>1785</v>
      </c>
      <c r="Z117" t="s">
        <v>1786</v>
      </c>
      <c r="AA117" t="s">
        <v>1787</v>
      </c>
      <c r="AB117" t="s">
        <v>1788</v>
      </c>
      <c r="AC117" t="s">
        <v>1789</v>
      </c>
      <c r="AD117" t="s">
        <v>4884</v>
      </c>
    </row>
    <row r="118" spans="1:30">
      <c r="A118">
        <v>117</v>
      </c>
      <c r="B118">
        <v>2</v>
      </c>
      <c r="C118">
        <v>17</v>
      </c>
      <c r="D118">
        <v>1</v>
      </c>
      <c r="E118">
        <v>60</v>
      </c>
      <c r="F118">
        <v>70</v>
      </c>
      <c r="G118">
        <v>0.49921874999999999</v>
      </c>
      <c r="H118">
        <v>0</v>
      </c>
      <c r="I118">
        <v>90</v>
      </c>
      <c r="J118">
        <v>0</v>
      </c>
      <c r="K118">
        <v>9644.53125</v>
      </c>
      <c r="L118">
        <v>0.424375</v>
      </c>
      <c r="M118">
        <v>130625.78125</v>
      </c>
      <c r="N118">
        <v>0.31406250000000002</v>
      </c>
      <c r="O118">
        <v>70</v>
      </c>
      <c r="P118">
        <v>480</v>
      </c>
      <c r="Q118">
        <v>480</v>
      </c>
      <c r="R118" s="46">
        <v>117</v>
      </c>
      <c r="S118" t="s">
        <v>1790</v>
      </c>
      <c r="T118" t="s">
        <v>1791</v>
      </c>
      <c r="U118" t="s">
        <v>1792</v>
      </c>
      <c r="V118" t="s">
        <v>1793</v>
      </c>
      <c r="W118" t="s">
        <v>1794</v>
      </c>
      <c r="X118" t="s">
        <v>1795</v>
      </c>
      <c r="Y118" t="s">
        <v>1796</v>
      </c>
      <c r="Z118" t="s">
        <v>1797</v>
      </c>
      <c r="AA118" t="s">
        <v>1798</v>
      </c>
      <c r="AB118" t="s">
        <v>1799</v>
      </c>
      <c r="AC118" t="s">
        <v>1800</v>
      </c>
      <c r="AD118" t="s">
        <v>4885</v>
      </c>
    </row>
    <row r="119" spans="1:30">
      <c r="A119">
        <v>118</v>
      </c>
      <c r="B119">
        <v>2</v>
      </c>
      <c r="C119">
        <v>18</v>
      </c>
      <c r="D119">
        <v>1</v>
      </c>
      <c r="E119">
        <v>60</v>
      </c>
      <c r="F119">
        <v>70</v>
      </c>
      <c r="G119">
        <v>0.57421875</v>
      </c>
      <c r="H119">
        <v>0</v>
      </c>
      <c r="I119">
        <v>90</v>
      </c>
      <c r="J119">
        <v>0</v>
      </c>
      <c r="K119">
        <v>8019.53125</v>
      </c>
      <c r="L119">
        <v>0.364375</v>
      </c>
      <c r="M119">
        <v>309900.78125</v>
      </c>
      <c r="N119">
        <v>0.26406250000000003</v>
      </c>
      <c r="O119">
        <v>70</v>
      </c>
      <c r="P119">
        <v>480</v>
      </c>
      <c r="Q119">
        <v>480</v>
      </c>
      <c r="R119" s="46">
        <v>118</v>
      </c>
      <c r="S119" t="s">
        <v>1801</v>
      </c>
      <c r="T119" t="s">
        <v>1802</v>
      </c>
      <c r="U119" t="s">
        <v>1803</v>
      </c>
      <c r="V119" t="s">
        <v>1804</v>
      </c>
      <c r="W119" t="s">
        <v>1805</v>
      </c>
      <c r="X119" t="s">
        <v>1806</v>
      </c>
      <c r="Y119" t="s">
        <v>1807</v>
      </c>
      <c r="Z119" t="s">
        <v>543</v>
      </c>
      <c r="AA119" t="s">
        <v>1808</v>
      </c>
      <c r="AB119" t="s">
        <v>1809</v>
      </c>
      <c r="AC119" t="s">
        <v>1810</v>
      </c>
      <c r="AD119" t="s">
        <v>4886</v>
      </c>
    </row>
    <row r="120" spans="1:30">
      <c r="A120">
        <v>119</v>
      </c>
      <c r="B120">
        <v>2</v>
      </c>
      <c r="C120">
        <v>19</v>
      </c>
      <c r="D120">
        <v>1</v>
      </c>
      <c r="E120">
        <v>60</v>
      </c>
      <c r="F120">
        <v>70</v>
      </c>
      <c r="G120">
        <v>0.42421874999999998</v>
      </c>
      <c r="H120">
        <v>0</v>
      </c>
      <c r="I120">
        <v>90</v>
      </c>
      <c r="J120">
        <v>0</v>
      </c>
      <c r="K120">
        <v>4769.53125</v>
      </c>
      <c r="L120">
        <v>0.484375</v>
      </c>
      <c r="M120">
        <v>668450.78125</v>
      </c>
      <c r="N120">
        <v>0.36406250000000001</v>
      </c>
      <c r="O120">
        <v>70</v>
      </c>
      <c r="P120">
        <v>480</v>
      </c>
      <c r="Q120">
        <v>480</v>
      </c>
      <c r="R120" s="46">
        <v>119</v>
      </c>
      <c r="S120" t="s">
        <v>1811</v>
      </c>
      <c r="T120" t="s">
        <v>1812</v>
      </c>
      <c r="U120" t="s">
        <v>1813</v>
      </c>
      <c r="V120" t="s">
        <v>1814</v>
      </c>
      <c r="W120" t="s">
        <v>1815</v>
      </c>
      <c r="X120" t="s">
        <v>1816</v>
      </c>
      <c r="Y120" t="s">
        <v>1817</v>
      </c>
      <c r="Z120" t="s">
        <v>1449</v>
      </c>
      <c r="AA120" t="s">
        <v>1818</v>
      </c>
      <c r="AB120" t="s">
        <v>1819</v>
      </c>
      <c r="AC120" t="s">
        <v>1820</v>
      </c>
      <c r="AD120" t="s">
        <v>4887</v>
      </c>
    </row>
    <row r="121" spans="1:30">
      <c r="A121">
        <v>120</v>
      </c>
      <c r="B121">
        <v>2</v>
      </c>
      <c r="C121">
        <v>20</v>
      </c>
      <c r="D121">
        <v>1</v>
      </c>
      <c r="E121">
        <v>60</v>
      </c>
      <c r="F121">
        <v>70</v>
      </c>
      <c r="G121">
        <v>0.40546874999999999</v>
      </c>
      <c r="H121">
        <v>0</v>
      </c>
      <c r="I121">
        <v>90</v>
      </c>
      <c r="J121">
        <v>0</v>
      </c>
      <c r="K121">
        <v>4363.28125</v>
      </c>
      <c r="L121">
        <v>0.25937500000000002</v>
      </c>
      <c r="M121">
        <v>354719.53125</v>
      </c>
      <c r="N121">
        <v>0.30156250000000001</v>
      </c>
      <c r="O121">
        <v>70</v>
      </c>
      <c r="P121">
        <v>480</v>
      </c>
      <c r="Q121">
        <v>480</v>
      </c>
      <c r="R121" s="46">
        <v>120</v>
      </c>
      <c r="S121" t="s">
        <v>1821</v>
      </c>
      <c r="T121" t="s">
        <v>1822</v>
      </c>
      <c r="U121" t="s">
        <v>1823</v>
      </c>
      <c r="V121" t="s">
        <v>1824</v>
      </c>
      <c r="W121" t="s">
        <v>1825</v>
      </c>
      <c r="X121" t="s">
        <v>1826</v>
      </c>
      <c r="Y121" t="s">
        <v>1827</v>
      </c>
      <c r="Z121" t="s">
        <v>1828</v>
      </c>
      <c r="AA121" t="s">
        <v>1829</v>
      </c>
      <c r="AB121" t="s">
        <v>1830</v>
      </c>
      <c r="AC121" t="s">
        <v>1831</v>
      </c>
      <c r="AD121" t="s">
        <v>4888</v>
      </c>
    </row>
    <row r="122" spans="1:30">
      <c r="A122">
        <v>121</v>
      </c>
      <c r="B122">
        <v>2</v>
      </c>
      <c r="C122">
        <v>21</v>
      </c>
      <c r="D122">
        <v>1</v>
      </c>
      <c r="E122">
        <v>60</v>
      </c>
      <c r="F122">
        <v>70</v>
      </c>
      <c r="G122">
        <v>0.55546874999999996</v>
      </c>
      <c r="H122">
        <v>0</v>
      </c>
      <c r="I122">
        <v>90</v>
      </c>
      <c r="J122">
        <v>0</v>
      </c>
      <c r="K122">
        <v>7613.28125</v>
      </c>
      <c r="L122">
        <v>0.37937500000000002</v>
      </c>
      <c r="M122">
        <v>713269.53125</v>
      </c>
      <c r="N122">
        <v>0.20156250000000001</v>
      </c>
      <c r="O122">
        <v>70</v>
      </c>
      <c r="P122">
        <v>480</v>
      </c>
      <c r="Q122">
        <v>480</v>
      </c>
      <c r="R122" s="46">
        <v>121</v>
      </c>
      <c r="S122" t="s">
        <v>1832</v>
      </c>
      <c r="T122" t="s">
        <v>1833</v>
      </c>
      <c r="U122" t="s">
        <v>1834</v>
      </c>
      <c r="V122" t="s">
        <v>1835</v>
      </c>
      <c r="W122" t="s">
        <v>1836</v>
      </c>
      <c r="X122" t="s">
        <v>1837</v>
      </c>
      <c r="Y122" t="s">
        <v>1838</v>
      </c>
      <c r="Z122" t="s">
        <v>1839</v>
      </c>
      <c r="AA122" t="s">
        <v>1840</v>
      </c>
      <c r="AB122" t="s">
        <v>1841</v>
      </c>
      <c r="AC122" t="s">
        <v>1842</v>
      </c>
      <c r="AD122" t="s">
        <v>4889</v>
      </c>
    </row>
    <row r="123" spans="1:30">
      <c r="A123">
        <v>122</v>
      </c>
      <c r="B123">
        <v>2</v>
      </c>
      <c r="C123">
        <v>22</v>
      </c>
      <c r="D123">
        <v>1</v>
      </c>
      <c r="E123">
        <v>60</v>
      </c>
      <c r="F123">
        <v>70</v>
      </c>
      <c r="G123">
        <v>0.48046875</v>
      </c>
      <c r="H123">
        <v>0</v>
      </c>
      <c r="I123">
        <v>90</v>
      </c>
      <c r="J123">
        <v>0</v>
      </c>
      <c r="K123">
        <v>9238.28125</v>
      </c>
      <c r="L123">
        <v>0.31937499999999996</v>
      </c>
      <c r="M123">
        <v>533994.53125</v>
      </c>
      <c r="N123">
        <v>0.3515625</v>
      </c>
      <c r="O123">
        <v>70</v>
      </c>
      <c r="P123">
        <v>480</v>
      </c>
      <c r="Q123">
        <v>480</v>
      </c>
      <c r="R123" s="46">
        <v>122</v>
      </c>
      <c r="S123" t="s">
        <v>1843</v>
      </c>
      <c r="T123" t="s">
        <v>1844</v>
      </c>
      <c r="U123" t="s">
        <v>1845</v>
      </c>
      <c r="V123" t="s">
        <v>1846</v>
      </c>
      <c r="W123" t="s">
        <v>1847</v>
      </c>
      <c r="X123" t="s">
        <v>1848</v>
      </c>
      <c r="Y123" t="s">
        <v>1849</v>
      </c>
      <c r="Z123" t="s">
        <v>1850</v>
      </c>
      <c r="AA123" t="s">
        <v>1851</v>
      </c>
      <c r="AB123" t="s">
        <v>1852</v>
      </c>
      <c r="AC123" t="s">
        <v>1853</v>
      </c>
      <c r="AD123" t="s">
        <v>4890</v>
      </c>
    </row>
    <row r="124" spans="1:30">
      <c r="A124">
        <v>123</v>
      </c>
      <c r="B124">
        <v>2</v>
      </c>
      <c r="C124">
        <v>23</v>
      </c>
      <c r="D124">
        <v>1</v>
      </c>
      <c r="E124">
        <v>60</v>
      </c>
      <c r="F124">
        <v>70</v>
      </c>
      <c r="G124">
        <v>0.33046874999999998</v>
      </c>
      <c r="H124">
        <v>0</v>
      </c>
      <c r="I124">
        <v>90</v>
      </c>
      <c r="J124">
        <v>0</v>
      </c>
      <c r="K124">
        <v>5988.28125</v>
      </c>
      <c r="L124">
        <v>0.43937499999999996</v>
      </c>
      <c r="M124">
        <v>175444.53125</v>
      </c>
      <c r="N124">
        <v>0.25156250000000002</v>
      </c>
      <c r="O124">
        <v>70</v>
      </c>
      <c r="P124">
        <v>480</v>
      </c>
      <c r="Q124">
        <v>480</v>
      </c>
      <c r="R124" s="46">
        <v>123</v>
      </c>
      <c r="S124" t="s">
        <v>1854</v>
      </c>
      <c r="T124" t="s">
        <v>1855</v>
      </c>
      <c r="U124" t="s">
        <v>1856</v>
      </c>
      <c r="V124" t="s">
        <v>1857</v>
      </c>
      <c r="W124" t="s">
        <v>1858</v>
      </c>
      <c r="X124" t="s">
        <v>1859</v>
      </c>
      <c r="Y124" t="s">
        <v>1860</v>
      </c>
      <c r="Z124" t="s">
        <v>1861</v>
      </c>
      <c r="AA124" t="s">
        <v>1862</v>
      </c>
      <c r="AB124" t="s">
        <v>1863</v>
      </c>
      <c r="AC124" t="s">
        <v>1864</v>
      </c>
      <c r="AD124" t="s">
        <v>4891</v>
      </c>
    </row>
    <row r="125" spans="1:30">
      <c r="A125">
        <v>124</v>
      </c>
      <c r="B125">
        <v>2</v>
      </c>
      <c r="C125">
        <v>24</v>
      </c>
      <c r="D125">
        <v>1</v>
      </c>
      <c r="E125">
        <v>60</v>
      </c>
      <c r="F125">
        <v>70</v>
      </c>
      <c r="G125">
        <v>0.51796874999999998</v>
      </c>
      <c r="H125">
        <v>0</v>
      </c>
      <c r="I125">
        <v>90</v>
      </c>
      <c r="J125">
        <v>0</v>
      </c>
      <c r="K125">
        <v>5175.78125</v>
      </c>
      <c r="L125">
        <v>0.34937499999999999</v>
      </c>
      <c r="M125">
        <v>623632.03125</v>
      </c>
      <c r="N125">
        <v>0.32656249999999998</v>
      </c>
      <c r="O125">
        <v>70</v>
      </c>
      <c r="P125">
        <v>480</v>
      </c>
      <c r="Q125">
        <v>480</v>
      </c>
      <c r="R125" s="46">
        <v>124</v>
      </c>
      <c r="S125" t="s">
        <v>1865</v>
      </c>
      <c r="T125" t="s">
        <v>1866</v>
      </c>
      <c r="U125" t="s">
        <v>1867</v>
      </c>
      <c r="V125" t="s">
        <v>1307</v>
      </c>
      <c r="W125" t="s">
        <v>1868</v>
      </c>
      <c r="X125" t="s">
        <v>1869</v>
      </c>
      <c r="Y125" t="s">
        <v>1870</v>
      </c>
      <c r="Z125" t="s">
        <v>1871</v>
      </c>
      <c r="AA125" t="s">
        <v>1872</v>
      </c>
      <c r="AB125" t="s">
        <v>1873</v>
      </c>
      <c r="AC125" t="s">
        <v>1874</v>
      </c>
      <c r="AD125" t="s">
        <v>4892</v>
      </c>
    </row>
    <row r="126" spans="1:30">
      <c r="A126">
        <v>125</v>
      </c>
      <c r="B126">
        <v>2</v>
      </c>
      <c r="C126">
        <v>25</v>
      </c>
      <c r="D126">
        <v>1</v>
      </c>
      <c r="E126">
        <v>60</v>
      </c>
      <c r="F126">
        <v>70</v>
      </c>
      <c r="G126">
        <v>0.36796874999999996</v>
      </c>
      <c r="H126">
        <v>0</v>
      </c>
      <c r="I126">
        <v>90</v>
      </c>
      <c r="J126">
        <v>0</v>
      </c>
      <c r="K126">
        <v>8425.78125</v>
      </c>
      <c r="L126">
        <v>0.46937499999999999</v>
      </c>
      <c r="M126">
        <v>265082.03125</v>
      </c>
      <c r="N126">
        <v>0.2265625</v>
      </c>
      <c r="O126">
        <v>70</v>
      </c>
      <c r="P126">
        <v>480</v>
      </c>
      <c r="Q126">
        <v>480</v>
      </c>
      <c r="R126" s="46">
        <v>125</v>
      </c>
      <c r="S126" t="s">
        <v>1876</v>
      </c>
      <c r="T126" t="s">
        <v>1877</v>
      </c>
      <c r="U126" t="s">
        <v>1878</v>
      </c>
      <c r="V126" t="s">
        <v>1879</v>
      </c>
      <c r="W126" t="s">
        <v>1880</v>
      </c>
      <c r="X126" t="s">
        <v>1654</v>
      </c>
      <c r="Y126" t="s">
        <v>1881</v>
      </c>
      <c r="Z126" t="s">
        <v>1882</v>
      </c>
      <c r="AA126" t="s">
        <v>1883</v>
      </c>
      <c r="AB126" t="s">
        <v>1884</v>
      </c>
      <c r="AC126" t="s">
        <v>1885</v>
      </c>
      <c r="AD126" t="s">
        <v>4893</v>
      </c>
    </row>
    <row r="127" spans="1:30">
      <c r="A127">
        <v>126</v>
      </c>
      <c r="B127">
        <v>2</v>
      </c>
      <c r="C127">
        <v>26</v>
      </c>
      <c r="D127">
        <v>1</v>
      </c>
      <c r="E127">
        <v>60</v>
      </c>
      <c r="F127">
        <v>70</v>
      </c>
      <c r="G127">
        <v>0.44296875000000002</v>
      </c>
      <c r="H127">
        <v>0</v>
      </c>
      <c r="I127">
        <v>90</v>
      </c>
      <c r="J127">
        <v>0</v>
      </c>
      <c r="K127">
        <v>6800.78125</v>
      </c>
      <c r="L127">
        <v>0.28937499999999999</v>
      </c>
      <c r="M127">
        <v>85807.03125</v>
      </c>
      <c r="N127">
        <v>0.37656250000000002</v>
      </c>
      <c r="O127">
        <v>70</v>
      </c>
      <c r="P127">
        <v>480</v>
      </c>
      <c r="Q127">
        <v>480</v>
      </c>
      <c r="R127" s="46">
        <v>126</v>
      </c>
      <c r="S127" t="s">
        <v>1886</v>
      </c>
      <c r="T127" t="s">
        <v>1887</v>
      </c>
      <c r="U127" t="s">
        <v>1888</v>
      </c>
      <c r="V127" t="s">
        <v>1846</v>
      </c>
      <c r="W127" t="s">
        <v>1889</v>
      </c>
      <c r="X127" t="s">
        <v>1890</v>
      </c>
      <c r="Y127" t="s">
        <v>1891</v>
      </c>
      <c r="Z127" t="s">
        <v>1892</v>
      </c>
      <c r="AA127" t="s">
        <v>1893</v>
      </c>
      <c r="AB127" t="s">
        <v>1894</v>
      </c>
      <c r="AC127" t="s">
        <v>1895</v>
      </c>
      <c r="AD127" t="s">
        <v>4894</v>
      </c>
    </row>
    <row r="128" spans="1:30">
      <c r="A128">
        <v>127</v>
      </c>
      <c r="B128">
        <v>2</v>
      </c>
      <c r="C128">
        <v>27</v>
      </c>
      <c r="D128">
        <v>1</v>
      </c>
      <c r="E128">
        <v>60</v>
      </c>
      <c r="F128">
        <v>70</v>
      </c>
      <c r="G128">
        <v>0.59296875000000004</v>
      </c>
      <c r="H128">
        <v>0</v>
      </c>
      <c r="I128">
        <v>90</v>
      </c>
      <c r="J128">
        <v>0</v>
      </c>
      <c r="K128">
        <v>3550.78125</v>
      </c>
      <c r="L128">
        <v>0.40937499999999999</v>
      </c>
      <c r="M128">
        <v>444357.03125</v>
      </c>
      <c r="N128">
        <v>0.27656250000000004</v>
      </c>
      <c r="O128">
        <v>70</v>
      </c>
      <c r="P128">
        <v>480</v>
      </c>
      <c r="Q128">
        <v>480</v>
      </c>
      <c r="R128" s="46">
        <v>127</v>
      </c>
      <c r="S128" t="s">
        <v>1896</v>
      </c>
      <c r="T128" t="s">
        <v>1897</v>
      </c>
      <c r="U128" t="s">
        <v>1898</v>
      </c>
      <c r="V128" t="s">
        <v>1899</v>
      </c>
      <c r="W128" t="s">
        <v>1900</v>
      </c>
      <c r="X128" t="s">
        <v>1901</v>
      </c>
      <c r="Y128" t="s">
        <v>1902</v>
      </c>
      <c r="Z128" t="s">
        <v>1903</v>
      </c>
      <c r="AA128" t="s">
        <v>1904</v>
      </c>
      <c r="AB128" t="s">
        <v>1905</v>
      </c>
      <c r="AC128" t="s">
        <v>1906</v>
      </c>
      <c r="AD128" t="s">
        <v>240</v>
      </c>
    </row>
    <row r="129" spans="1:30">
      <c r="A129">
        <v>128</v>
      </c>
      <c r="B129">
        <v>2</v>
      </c>
      <c r="C129">
        <v>28</v>
      </c>
      <c r="D129">
        <v>1</v>
      </c>
      <c r="E129">
        <v>60</v>
      </c>
      <c r="F129">
        <v>70</v>
      </c>
      <c r="G129">
        <v>0.439453125</v>
      </c>
      <c r="H129">
        <v>0</v>
      </c>
      <c r="I129">
        <v>90</v>
      </c>
      <c r="J129">
        <v>0</v>
      </c>
      <c r="K129">
        <v>3576.171875</v>
      </c>
      <c r="L129">
        <v>0.32968750000000002</v>
      </c>
      <c r="M129">
        <v>632035.546875</v>
      </c>
      <c r="N129">
        <v>0.38828125000000002</v>
      </c>
      <c r="O129">
        <v>70</v>
      </c>
      <c r="P129">
        <v>480</v>
      </c>
      <c r="Q129">
        <v>480</v>
      </c>
      <c r="R129" s="46">
        <v>128</v>
      </c>
      <c r="S129" t="s">
        <v>1907</v>
      </c>
      <c r="T129" t="s">
        <v>1908</v>
      </c>
      <c r="U129" t="s">
        <v>1909</v>
      </c>
      <c r="V129" t="s">
        <v>1910</v>
      </c>
      <c r="W129" t="s">
        <v>1911</v>
      </c>
      <c r="X129" t="s">
        <v>1912</v>
      </c>
      <c r="Y129" t="s">
        <v>1913</v>
      </c>
      <c r="Z129" t="s">
        <v>1914</v>
      </c>
      <c r="AA129" t="s">
        <v>1915</v>
      </c>
      <c r="AB129" t="s">
        <v>1916</v>
      </c>
      <c r="AC129" t="s">
        <v>1917</v>
      </c>
      <c r="AD129" t="s">
        <v>4895</v>
      </c>
    </row>
    <row r="130" spans="1:30">
      <c r="A130">
        <v>129</v>
      </c>
      <c r="B130">
        <v>2</v>
      </c>
      <c r="C130">
        <v>29</v>
      </c>
      <c r="D130">
        <v>1</v>
      </c>
      <c r="E130">
        <v>60</v>
      </c>
      <c r="F130">
        <v>70</v>
      </c>
      <c r="G130">
        <v>0.58945312499999991</v>
      </c>
      <c r="H130">
        <v>0</v>
      </c>
      <c r="I130">
        <v>90</v>
      </c>
      <c r="J130">
        <v>0</v>
      </c>
      <c r="K130">
        <v>6826.171875</v>
      </c>
      <c r="L130">
        <v>0.44968750000000002</v>
      </c>
      <c r="M130">
        <v>273485.546875</v>
      </c>
      <c r="N130">
        <v>0.28828125000000004</v>
      </c>
      <c r="O130">
        <v>70</v>
      </c>
      <c r="P130">
        <v>480</v>
      </c>
      <c r="Q130">
        <v>480</v>
      </c>
      <c r="R130" s="46">
        <v>129</v>
      </c>
      <c r="S130" t="s">
        <v>1918</v>
      </c>
      <c r="T130" t="s">
        <v>1919</v>
      </c>
      <c r="U130" t="s">
        <v>1920</v>
      </c>
      <c r="V130" t="s">
        <v>1921</v>
      </c>
      <c r="W130" t="s">
        <v>1922</v>
      </c>
      <c r="X130" t="s">
        <v>1923</v>
      </c>
      <c r="Y130" t="s">
        <v>1924</v>
      </c>
      <c r="Z130" t="s">
        <v>1925</v>
      </c>
      <c r="AA130" t="s">
        <v>1926</v>
      </c>
      <c r="AB130" t="s">
        <v>1927</v>
      </c>
      <c r="AC130" t="s">
        <v>1928</v>
      </c>
      <c r="AD130" t="s">
        <v>4896</v>
      </c>
    </row>
    <row r="131" spans="1:30">
      <c r="A131">
        <v>130</v>
      </c>
      <c r="B131">
        <v>2</v>
      </c>
      <c r="C131">
        <v>30</v>
      </c>
      <c r="D131">
        <v>1</v>
      </c>
      <c r="E131">
        <v>60</v>
      </c>
      <c r="F131">
        <v>70</v>
      </c>
      <c r="G131">
        <v>0.51445312499999996</v>
      </c>
      <c r="H131">
        <v>0</v>
      </c>
      <c r="I131">
        <v>90</v>
      </c>
      <c r="J131">
        <v>0</v>
      </c>
      <c r="K131">
        <v>8451.171875</v>
      </c>
      <c r="L131">
        <v>0.26968750000000002</v>
      </c>
      <c r="M131">
        <v>94210.546875</v>
      </c>
      <c r="N131">
        <v>0.33828124999999998</v>
      </c>
      <c r="O131">
        <v>70</v>
      </c>
      <c r="P131">
        <v>480</v>
      </c>
      <c r="Q131">
        <v>480</v>
      </c>
      <c r="R131" s="46">
        <v>130</v>
      </c>
      <c r="S131" t="s">
        <v>1929</v>
      </c>
      <c r="T131" t="s">
        <v>1930</v>
      </c>
      <c r="U131" t="s">
        <v>1931</v>
      </c>
      <c r="V131" t="s">
        <v>1932</v>
      </c>
      <c r="W131" t="s">
        <v>1933</v>
      </c>
      <c r="X131" t="s">
        <v>1934</v>
      </c>
      <c r="Y131" t="s">
        <v>1935</v>
      </c>
      <c r="Z131" t="s">
        <v>1936</v>
      </c>
      <c r="AA131" t="s">
        <v>1937</v>
      </c>
      <c r="AB131" t="s">
        <v>1938</v>
      </c>
      <c r="AC131" t="s">
        <v>1939</v>
      </c>
      <c r="AD131" t="s">
        <v>4897</v>
      </c>
    </row>
    <row r="132" spans="1:30">
      <c r="A132">
        <v>131</v>
      </c>
      <c r="B132">
        <v>2</v>
      </c>
      <c r="C132">
        <v>31</v>
      </c>
      <c r="D132">
        <v>1</v>
      </c>
      <c r="E132">
        <v>60</v>
      </c>
      <c r="F132">
        <v>70</v>
      </c>
      <c r="G132">
        <v>0.36445312499999999</v>
      </c>
      <c r="H132">
        <v>0</v>
      </c>
      <c r="I132">
        <v>90</v>
      </c>
      <c r="J132">
        <v>0</v>
      </c>
      <c r="K132">
        <v>5201.171875</v>
      </c>
      <c r="L132">
        <v>0.38968749999999996</v>
      </c>
      <c r="M132">
        <v>452760.546875</v>
      </c>
      <c r="N132">
        <v>0.23828125</v>
      </c>
      <c r="O132">
        <v>70</v>
      </c>
      <c r="P132">
        <v>480</v>
      </c>
      <c r="Q132">
        <v>480</v>
      </c>
      <c r="R132" s="46">
        <v>131</v>
      </c>
      <c r="S132" t="s">
        <v>1940</v>
      </c>
      <c r="T132" t="s">
        <v>1941</v>
      </c>
      <c r="U132" t="s">
        <v>1942</v>
      </c>
      <c r="V132" t="s">
        <v>1943</v>
      </c>
      <c r="W132" t="s">
        <v>1944</v>
      </c>
      <c r="X132" t="s">
        <v>1945</v>
      </c>
      <c r="Y132" t="s">
        <v>1946</v>
      </c>
      <c r="Z132" t="s">
        <v>1947</v>
      </c>
      <c r="AA132" t="s">
        <v>1948</v>
      </c>
      <c r="AB132" t="s">
        <v>1949</v>
      </c>
      <c r="AC132" t="s">
        <v>1950</v>
      </c>
      <c r="AD132" t="s">
        <v>4898</v>
      </c>
    </row>
    <row r="133" spans="1:30">
      <c r="A133">
        <v>132</v>
      </c>
      <c r="B133">
        <v>2</v>
      </c>
      <c r="C133">
        <v>32</v>
      </c>
      <c r="D133">
        <v>1</v>
      </c>
      <c r="E133">
        <v>60</v>
      </c>
      <c r="F133">
        <v>70</v>
      </c>
      <c r="G133">
        <v>0.47695312499999998</v>
      </c>
      <c r="H133">
        <v>0</v>
      </c>
      <c r="I133">
        <v>90</v>
      </c>
      <c r="J133">
        <v>0</v>
      </c>
      <c r="K133">
        <v>6013.671875</v>
      </c>
      <c r="L133">
        <v>0.2996875</v>
      </c>
      <c r="M133">
        <v>363123.046875</v>
      </c>
      <c r="N133">
        <v>0.36328125</v>
      </c>
      <c r="O133">
        <v>70</v>
      </c>
      <c r="P133">
        <v>480</v>
      </c>
      <c r="Q133">
        <v>480</v>
      </c>
      <c r="R133" s="46">
        <v>132</v>
      </c>
      <c r="S133" t="s">
        <v>1951</v>
      </c>
      <c r="T133" t="s">
        <v>1952</v>
      </c>
      <c r="U133" t="s">
        <v>1953</v>
      </c>
      <c r="V133" t="s">
        <v>1954</v>
      </c>
      <c r="W133" t="s">
        <v>1955</v>
      </c>
      <c r="X133" t="s">
        <v>1956</v>
      </c>
      <c r="Y133" t="s">
        <v>1957</v>
      </c>
      <c r="Z133" t="s">
        <v>286</v>
      </c>
      <c r="AA133" t="s">
        <v>1958</v>
      </c>
      <c r="AB133" t="s">
        <v>1959</v>
      </c>
      <c r="AC133" t="s">
        <v>1960</v>
      </c>
      <c r="AD133" t="s">
        <v>4899</v>
      </c>
    </row>
    <row r="134" spans="1:30">
      <c r="A134">
        <v>133</v>
      </c>
      <c r="B134">
        <v>2</v>
      </c>
      <c r="C134">
        <v>33</v>
      </c>
      <c r="D134">
        <v>1</v>
      </c>
      <c r="E134">
        <v>60</v>
      </c>
      <c r="F134">
        <v>70</v>
      </c>
      <c r="G134">
        <v>0.32695312500000001</v>
      </c>
      <c r="H134">
        <v>0</v>
      </c>
      <c r="I134">
        <v>90</v>
      </c>
      <c r="J134">
        <v>0</v>
      </c>
      <c r="K134">
        <v>9263.671875</v>
      </c>
      <c r="L134">
        <v>0.41968749999999999</v>
      </c>
      <c r="M134">
        <v>721673.046875</v>
      </c>
      <c r="N134">
        <v>0.26328125000000002</v>
      </c>
      <c r="O134">
        <v>70</v>
      </c>
      <c r="P134">
        <v>480</v>
      </c>
      <c r="Q134">
        <v>480</v>
      </c>
      <c r="R134" s="46">
        <v>133</v>
      </c>
      <c r="S134" t="s">
        <v>1961</v>
      </c>
      <c r="T134" t="s">
        <v>1962</v>
      </c>
      <c r="U134" t="s">
        <v>1963</v>
      </c>
      <c r="V134" t="s">
        <v>1964</v>
      </c>
      <c r="W134" t="s">
        <v>1965</v>
      </c>
      <c r="X134" t="s">
        <v>1966</v>
      </c>
      <c r="Y134" t="s">
        <v>1967</v>
      </c>
      <c r="Z134" t="s">
        <v>1968</v>
      </c>
      <c r="AA134" t="s">
        <v>1969</v>
      </c>
      <c r="AB134" t="s">
        <v>1970</v>
      </c>
      <c r="AC134" t="s">
        <v>1971</v>
      </c>
      <c r="AD134" t="s">
        <v>4900</v>
      </c>
    </row>
    <row r="135" spans="1:30">
      <c r="A135">
        <v>134</v>
      </c>
      <c r="B135">
        <v>2</v>
      </c>
      <c r="C135">
        <v>34</v>
      </c>
      <c r="D135">
        <v>1</v>
      </c>
      <c r="E135">
        <v>60</v>
      </c>
      <c r="F135">
        <v>70</v>
      </c>
      <c r="G135">
        <v>0.40195312499999997</v>
      </c>
      <c r="H135">
        <v>0</v>
      </c>
      <c r="I135">
        <v>90</v>
      </c>
      <c r="J135">
        <v>0</v>
      </c>
      <c r="K135">
        <v>7638.671875</v>
      </c>
      <c r="L135">
        <v>0.35968749999999999</v>
      </c>
      <c r="M135">
        <v>542398.046875</v>
      </c>
      <c r="N135">
        <v>0.31328125000000001</v>
      </c>
      <c r="O135">
        <v>70</v>
      </c>
      <c r="P135">
        <v>480</v>
      </c>
      <c r="Q135">
        <v>480</v>
      </c>
      <c r="R135" s="46">
        <v>134</v>
      </c>
      <c r="S135" t="s">
        <v>1972</v>
      </c>
      <c r="T135" t="s">
        <v>1973</v>
      </c>
      <c r="U135" t="s">
        <v>1974</v>
      </c>
      <c r="V135" t="s">
        <v>1975</v>
      </c>
      <c r="W135" t="s">
        <v>1976</v>
      </c>
      <c r="X135" t="s">
        <v>1977</v>
      </c>
      <c r="Y135" t="s">
        <v>1978</v>
      </c>
      <c r="Z135" t="s">
        <v>1979</v>
      </c>
      <c r="AA135" t="s">
        <v>1980</v>
      </c>
      <c r="AB135" t="s">
        <v>1981</v>
      </c>
      <c r="AC135" t="s">
        <v>1982</v>
      </c>
      <c r="AD135" t="s">
        <v>4901</v>
      </c>
    </row>
    <row r="136" spans="1:30">
      <c r="A136">
        <v>135</v>
      </c>
      <c r="B136">
        <v>2</v>
      </c>
      <c r="C136">
        <v>35</v>
      </c>
      <c r="D136">
        <v>1</v>
      </c>
      <c r="E136">
        <v>60</v>
      </c>
      <c r="F136">
        <v>70</v>
      </c>
      <c r="G136">
        <v>0.55195312500000004</v>
      </c>
      <c r="H136">
        <v>0</v>
      </c>
      <c r="I136">
        <v>90</v>
      </c>
      <c r="J136">
        <v>0</v>
      </c>
      <c r="K136">
        <v>4388.671875</v>
      </c>
      <c r="L136">
        <v>0.47968749999999999</v>
      </c>
      <c r="M136">
        <v>183848.046875</v>
      </c>
      <c r="N136">
        <v>0.21328125000000001</v>
      </c>
      <c r="O136">
        <v>70</v>
      </c>
      <c r="P136">
        <v>480</v>
      </c>
      <c r="Q136">
        <v>480</v>
      </c>
      <c r="R136" s="46">
        <v>135</v>
      </c>
      <c r="S136" t="s">
        <v>1983</v>
      </c>
      <c r="T136" t="s">
        <v>1984</v>
      </c>
      <c r="U136" t="s">
        <v>1985</v>
      </c>
      <c r="V136" t="s">
        <v>1986</v>
      </c>
      <c r="W136" t="s">
        <v>1987</v>
      </c>
      <c r="X136" t="s">
        <v>1988</v>
      </c>
      <c r="Y136" t="s">
        <v>1989</v>
      </c>
      <c r="Z136" t="s">
        <v>1990</v>
      </c>
      <c r="AA136" t="s">
        <v>1991</v>
      </c>
      <c r="AB136" t="s">
        <v>1992</v>
      </c>
      <c r="AC136" t="s">
        <v>1993</v>
      </c>
      <c r="AD136" t="s">
        <v>4902</v>
      </c>
    </row>
    <row r="137" spans="1:30">
      <c r="A137">
        <v>136</v>
      </c>
      <c r="B137">
        <v>2</v>
      </c>
      <c r="C137">
        <v>36</v>
      </c>
      <c r="D137">
        <v>1</v>
      </c>
      <c r="E137">
        <v>60</v>
      </c>
      <c r="F137">
        <v>70</v>
      </c>
      <c r="G137">
        <v>0.57070312499999998</v>
      </c>
      <c r="H137">
        <v>0</v>
      </c>
      <c r="I137">
        <v>90</v>
      </c>
      <c r="J137">
        <v>0</v>
      </c>
      <c r="K137">
        <v>4794.921875</v>
      </c>
      <c r="L137">
        <v>0.25468750000000001</v>
      </c>
      <c r="M137">
        <v>497579.296875</v>
      </c>
      <c r="N137">
        <v>0.25078125000000001</v>
      </c>
      <c r="O137">
        <v>70</v>
      </c>
      <c r="P137">
        <v>480</v>
      </c>
      <c r="Q137">
        <v>480</v>
      </c>
      <c r="R137" s="46">
        <v>136</v>
      </c>
      <c r="S137" t="s">
        <v>1994</v>
      </c>
      <c r="T137" t="s">
        <v>1995</v>
      </c>
      <c r="U137" t="s">
        <v>1996</v>
      </c>
      <c r="V137" t="s">
        <v>1997</v>
      </c>
      <c r="W137" t="s">
        <v>1998</v>
      </c>
      <c r="X137" t="s">
        <v>1999</v>
      </c>
      <c r="Y137" t="s">
        <v>2000</v>
      </c>
      <c r="Z137" t="s">
        <v>2001</v>
      </c>
      <c r="AA137" t="s">
        <v>2002</v>
      </c>
      <c r="AB137" t="s">
        <v>2003</v>
      </c>
      <c r="AC137" t="s">
        <v>2004</v>
      </c>
      <c r="AD137" t="s">
        <v>4903</v>
      </c>
    </row>
    <row r="138" spans="1:30">
      <c r="A138">
        <v>137</v>
      </c>
      <c r="B138">
        <v>2</v>
      </c>
      <c r="C138">
        <v>37</v>
      </c>
      <c r="D138">
        <v>1</v>
      </c>
      <c r="E138">
        <v>60</v>
      </c>
      <c r="F138">
        <v>70</v>
      </c>
      <c r="G138">
        <v>0.42070312499999996</v>
      </c>
      <c r="H138">
        <v>0</v>
      </c>
      <c r="I138">
        <v>90</v>
      </c>
      <c r="J138">
        <v>0</v>
      </c>
      <c r="K138">
        <v>8044.921875</v>
      </c>
      <c r="L138">
        <v>0.37468750000000001</v>
      </c>
      <c r="M138">
        <v>139029.296875</v>
      </c>
      <c r="N138">
        <v>0.35078125000000004</v>
      </c>
      <c r="O138">
        <v>70</v>
      </c>
      <c r="P138">
        <v>480</v>
      </c>
      <c r="Q138">
        <v>480</v>
      </c>
      <c r="R138" s="46">
        <v>137</v>
      </c>
      <c r="S138" t="s">
        <v>2005</v>
      </c>
      <c r="T138" t="s">
        <v>2006</v>
      </c>
      <c r="U138" t="s">
        <v>2007</v>
      </c>
      <c r="V138" t="s">
        <v>2008</v>
      </c>
      <c r="W138" t="s">
        <v>2009</v>
      </c>
      <c r="X138" t="s">
        <v>2010</v>
      </c>
      <c r="Y138" t="s">
        <v>2011</v>
      </c>
      <c r="Z138" t="s">
        <v>2012</v>
      </c>
      <c r="AA138" t="s">
        <v>2013</v>
      </c>
      <c r="AB138" t="s">
        <v>2014</v>
      </c>
      <c r="AC138" t="s">
        <v>2015</v>
      </c>
      <c r="AD138" t="s">
        <v>4904</v>
      </c>
    </row>
    <row r="139" spans="1:30">
      <c r="A139">
        <v>138</v>
      </c>
      <c r="B139">
        <v>2</v>
      </c>
      <c r="C139">
        <v>38</v>
      </c>
      <c r="D139">
        <v>1</v>
      </c>
      <c r="E139">
        <v>60</v>
      </c>
      <c r="F139">
        <v>70</v>
      </c>
      <c r="G139">
        <v>0.345703125</v>
      </c>
      <c r="H139">
        <v>0</v>
      </c>
      <c r="I139">
        <v>90</v>
      </c>
      <c r="J139">
        <v>0</v>
      </c>
      <c r="K139">
        <v>9669.921875</v>
      </c>
      <c r="L139">
        <v>0.31468750000000001</v>
      </c>
      <c r="M139">
        <v>318304.296875</v>
      </c>
      <c r="N139">
        <v>0.20078125000000002</v>
      </c>
      <c r="O139">
        <v>70</v>
      </c>
      <c r="P139">
        <v>480</v>
      </c>
      <c r="Q139">
        <v>480</v>
      </c>
      <c r="R139" s="46">
        <v>138</v>
      </c>
      <c r="S139" t="s">
        <v>2016</v>
      </c>
      <c r="T139" t="s">
        <v>2017</v>
      </c>
      <c r="U139" t="s">
        <v>2018</v>
      </c>
      <c r="V139" t="s">
        <v>1835</v>
      </c>
      <c r="W139" t="s">
        <v>2019</v>
      </c>
      <c r="X139" t="s">
        <v>2020</v>
      </c>
      <c r="Y139" t="s">
        <v>2021</v>
      </c>
      <c r="Z139" t="s">
        <v>2022</v>
      </c>
      <c r="AA139" t="s">
        <v>2023</v>
      </c>
      <c r="AB139" t="s">
        <v>2024</v>
      </c>
      <c r="AC139" t="s">
        <v>2025</v>
      </c>
      <c r="AD139" t="s">
        <v>4905</v>
      </c>
    </row>
    <row r="140" spans="1:30">
      <c r="A140">
        <v>139</v>
      </c>
      <c r="B140">
        <v>2</v>
      </c>
      <c r="C140">
        <v>39</v>
      </c>
      <c r="D140">
        <v>1</v>
      </c>
      <c r="E140">
        <v>60</v>
      </c>
      <c r="F140">
        <v>70</v>
      </c>
      <c r="G140">
        <v>0.49570312500000002</v>
      </c>
      <c r="H140">
        <v>0</v>
      </c>
      <c r="I140">
        <v>90</v>
      </c>
      <c r="J140">
        <v>0</v>
      </c>
      <c r="K140">
        <v>6419.921875</v>
      </c>
      <c r="L140">
        <v>0.4346875</v>
      </c>
      <c r="M140">
        <v>676854.296875</v>
      </c>
      <c r="N140">
        <v>0.30078125</v>
      </c>
      <c r="O140">
        <v>70</v>
      </c>
      <c r="P140">
        <v>480</v>
      </c>
      <c r="Q140">
        <v>480</v>
      </c>
      <c r="R140" s="46">
        <v>139</v>
      </c>
      <c r="S140" t="s">
        <v>2026</v>
      </c>
      <c r="T140" t="s">
        <v>2027</v>
      </c>
      <c r="U140" t="s">
        <v>2028</v>
      </c>
      <c r="V140" t="s">
        <v>2029</v>
      </c>
      <c r="W140" t="s">
        <v>2030</v>
      </c>
      <c r="X140" t="s">
        <v>2031</v>
      </c>
      <c r="Y140" t="s">
        <v>2032</v>
      </c>
      <c r="Z140" t="s">
        <v>2033</v>
      </c>
      <c r="AA140" t="s">
        <v>2034</v>
      </c>
      <c r="AB140" t="s">
        <v>2035</v>
      </c>
      <c r="AC140" t="s">
        <v>2036</v>
      </c>
      <c r="AD140" t="s">
        <v>4906</v>
      </c>
    </row>
    <row r="141" spans="1:30">
      <c r="A141">
        <v>140</v>
      </c>
      <c r="B141">
        <v>2</v>
      </c>
      <c r="C141">
        <v>40</v>
      </c>
      <c r="D141">
        <v>1</v>
      </c>
      <c r="E141">
        <v>60</v>
      </c>
      <c r="F141">
        <v>70</v>
      </c>
      <c r="G141">
        <v>0.30820312499999997</v>
      </c>
      <c r="H141">
        <v>0</v>
      </c>
      <c r="I141">
        <v>90</v>
      </c>
      <c r="J141">
        <v>0</v>
      </c>
      <c r="K141">
        <v>5607.421875</v>
      </c>
      <c r="L141">
        <v>0.34468749999999998</v>
      </c>
      <c r="M141">
        <v>228666.796875</v>
      </c>
      <c r="N141">
        <v>0.27578125000000003</v>
      </c>
      <c r="O141">
        <v>70</v>
      </c>
      <c r="P141">
        <v>480</v>
      </c>
      <c r="Q141">
        <v>480</v>
      </c>
      <c r="R141" s="46">
        <v>140</v>
      </c>
      <c r="S141" t="s">
        <v>2037</v>
      </c>
      <c r="T141" t="s">
        <v>2038</v>
      </c>
      <c r="U141" t="s">
        <v>2039</v>
      </c>
      <c r="V141" t="s">
        <v>2040</v>
      </c>
      <c r="W141" t="s">
        <v>2041</v>
      </c>
      <c r="X141" t="s">
        <v>2042</v>
      </c>
      <c r="Y141" t="s">
        <v>2043</v>
      </c>
      <c r="Z141" t="s">
        <v>2044</v>
      </c>
      <c r="AA141" t="s">
        <v>2045</v>
      </c>
      <c r="AB141" t="s">
        <v>2046</v>
      </c>
      <c r="AC141" t="s">
        <v>2047</v>
      </c>
      <c r="AD141" t="s">
        <v>4907</v>
      </c>
    </row>
    <row r="142" spans="1:30">
      <c r="A142">
        <v>141</v>
      </c>
      <c r="B142">
        <v>2</v>
      </c>
      <c r="C142">
        <v>41</v>
      </c>
      <c r="D142">
        <v>1</v>
      </c>
      <c r="E142">
        <v>60</v>
      </c>
      <c r="F142">
        <v>70</v>
      </c>
      <c r="G142">
        <v>0.45820312499999999</v>
      </c>
      <c r="H142">
        <v>0</v>
      </c>
      <c r="I142">
        <v>90</v>
      </c>
      <c r="J142">
        <v>0</v>
      </c>
      <c r="K142">
        <v>8857.421875</v>
      </c>
      <c r="L142">
        <v>0.46468750000000003</v>
      </c>
      <c r="M142">
        <v>587216.796875</v>
      </c>
      <c r="N142">
        <v>0.37578125000000001</v>
      </c>
      <c r="O142">
        <v>70</v>
      </c>
      <c r="P142">
        <v>480</v>
      </c>
      <c r="Q142">
        <v>480</v>
      </c>
      <c r="R142" s="46">
        <v>141</v>
      </c>
      <c r="S142" t="s">
        <v>2048</v>
      </c>
      <c r="T142" t="s">
        <v>2049</v>
      </c>
      <c r="U142" t="s">
        <v>2050</v>
      </c>
      <c r="V142" t="s">
        <v>2051</v>
      </c>
      <c r="W142" t="s">
        <v>2052</v>
      </c>
      <c r="X142" t="s">
        <v>2053</v>
      </c>
      <c r="Y142" t="s">
        <v>2054</v>
      </c>
      <c r="Z142" t="s">
        <v>2055</v>
      </c>
      <c r="AA142" t="s">
        <v>2056</v>
      </c>
      <c r="AB142" t="s">
        <v>2057</v>
      </c>
      <c r="AC142" t="s">
        <v>2058</v>
      </c>
      <c r="AD142" t="s">
        <v>4908</v>
      </c>
    </row>
    <row r="143" spans="1:30">
      <c r="A143">
        <v>142</v>
      </c>
      <c r="B143">
        <v>2</v>
      </c>
      <c r="C143">
        <v>42</v>
      </c>
      <c r="D143">
        <v>1</v>
      </c>
      <c r="E143">
        <v>60</v>
      </c>
      <c r="F143">
        <v>70</v>
      </c>
      <c r="G143">
        <v>0.533203125</v>
      </c>
      <c r="H143">
        <v>0</v>
      </c>
      <c r="I143">
        <v>90</v>
      </c>
      <c r="J143">
        <v>0</v>
      </c>
      <c r="K143">
        <v>7232.421875</v>
      </c>
      <c r="L143">
        <v>0.28468749999999998</v>
      </c>
      <c r="M143">
        <v>766491.796875</v>
      </c>
      <c r="N143">
        <v>0.22578125000000002</v>
      </c>
      <c r="O143">
        <v>70</v>
      </c>
      <c r="P143">
        <v>480</v>
      </c>
      <c r="Q143">
        <v>480</v>
      </c>
      <c r="R143" s="46">
        <v>142</v>
      </c>
      <c r="S143" t="s">
        <v>2059</v>
      </c>
      <c r="T143" t="s">
        <v>2060</v>
      </c>
      <c r="U143" t="s">
        <v>2061</v>
      </c>
      <c r="V143" t="s">
        <v>2062</v>
      </c>
      <c r="W143" t="s">
        <v>2063</v>
      </c>
      <c r="X143" t="s">
        <v>2064</v>
      </c>
      <c r="Y143" t="s">
        <v>2065</v>
      </c>
      <c r="Z143" t="s">
        <v>2066</v>
      </c>
      <c r="AA143" t="s">
        <v>2067</v>
      </c>
      <c r="AB143" t="s">
        <v>2068</v>
      </c>
      <c r="AC143" t="s">
        <v>2069</v>
      </c>
      <c r="AD143" t="s">
        <v>4909</v>
      </c>
    </row>
    <row r="144" spans="1:30">
      <c r="A144">
        <v>143</v>
      </c>
      <c r="B144">
        <v>2</v>
      </c>
      <c r="C144">
        <v>43</v>
      </c>
      <c r="D144">
        <v>1</v>
      </c>
      <c r="E144">
        <v>60</v>
      </c>
      <c r="F144">
        <v>70</v>
      </c>
      <c r="G144">
        <v>0.38320312499999998</v>
      </c>
      <c r="H144">
        <v>0</v>
      </c>
      <c r="I144">
        <v>90</v>
      </c>
      <c r="J144">
        <v>0</v>
      </c>
      <c r="K144">
        <v>3982.421875</v>
      </c>
      <c r="L144">
        <v>0.40468749999999998</v>
      </c>
      <c r="M144">
        <v>407941.796875</v>
      </c>
      <c r="N144">
        <v>0.32578125000000002</v>
      </c>
      <c r="O144">
        <v>70</v>
      </c>
      <c r="P144">
        <v>480</v>
      </c>
      <c r="Q144">
        <v>480</v>
      </c>
      <c r="R144" s="46">
        <v>143</v>
      </c>
      <c r="S144" t="s">
        <v>2070</v>
      </c>
      <c r="T144" t="s">
        <v>2071</v>
      </c>
      <c r="U144" t="s">
        <v>2072</v>
      </c>
      <c r="V144" t="s">
        <v>2073</v>
      </c>
      <c r="W144" t="s">
        <v>2074</v>
      </c>
      <c r="X144" t="s">
        <v>2075</v>
      </c>
      <c r="Y144" t="s">
        <v>2076</v>
      </c>
      <c r="Z144" t="s">
        <v>2077</v>
      </c>
      <c r="AA144" t="s">
        <v>2078</v>
      </c>
      <c r="AB144" t="s">
        <v>2079</v>
      </c>
      <c r="AC144" t="s">
        <v>2080</v>
      </c>
      <c r="AD144" t="s">
        <v>4910</v>
      </c>
    </row>
    <row r="145" spans="1:30">
      <c r="A145">
        <v>144</v>
      </c>
      <c r="B145">
        <v>2</v>
      </c>
      <c r="C145">
        <v>44</v>
      </c>
      <c r="D145">
        <v>1</v>
      </c>
      <c r="E145">
        <v>60</v>
      </c>
      <c r="F145">
        <v>70</v>
      </c>
      <c r="G145">
        <v>0.37382812499999996</v>
      </c>
      <c r="H145">
        <v>0</v>
      </c>
      <c r="I145">
        <v>90</v>
      </c>
      <c r="J145">
        <v>0</v>
      </c>
      <c r="K145">
        <v>4185.546875</v>
      </c>
      <c r="L145">
        <v>0.29218749999999999</v>
      </c>
      <c r="M145">
        <v>116619.921875</v>
      </c>
      <c r="N145">
        <v>0.31953125000000004</v>
      </c>
      <c r="O145">
        <v>70</v>
      </c>
      <c r="P145">
        <v>480</v>
      </c>
      <c r="Q145">
        <v>480</v>
      </c>
      <c r="R145" s="46">
        <v>144</v>
      </c>
      <c r="S145" t="s">
        <v>2081</v>
      </c>
      <c r="T145" t="s">
        <v>2082</v>
      </c>
      <c r="U145" t="s">
        <v>2083</v>
      </c>
      <c r="V145" t="s">
        <v>2084</v>
      </c>
      <c r="W145" t="s">
        <v>2085</v>
      </c>
      <c r="X145" t="s">
        <v>2086</v>
      </c>
      <c r="Y145" t="s">
        <v>1413</v>
      </c>
      <c r="Z145" t="s">
        <v>780</v>
      </c>
      <c r="AA145" t="s">
        <v>2087</v>
      </c>
      <c r="AB145" t="s">
        <v>2088</v>
      </c>
      <c r="AC145" t="s">
        <v>2089</v>
      </c>
      <c r="AD145" t="s">
        <v>4911</v>
      </c>
    </row>
    <row r="146" spans="1:30">
      <c r="A146">
        <v>145</v>
      </c>
      <c r="B146">
        <v>2</v>
      </c>
      <c r="C146">
        <v>45</v>
      </c>
      <c r="D146">
        <v>1</v>
      </c>
      <c r="E146">
        <v>60</v>
      </c>
      <c r="F146">
        <v>70</v>
      </c>
      <c r="G146">
        <v>0.52382812499999998</v>
      </c>
      <c r="H146">
        <v>0</v>
      </c>
      <c r="I146">
        <v>90</v>
      </c>
      <c r="J146">
        <v>0</v>
      </c>
      <c r="K146">
        <v>7435.546875</v>
      </c>
      <c r="L146">
        <v>0.41218749999999998</v>
      </c>
      <c r="M146">
        <v>475169.921875</v>
      </c>
      <c r="N146">
        <v>0.21953125000000001</v>
      </c>
      <c r="O146">
        <v>70</v>
      </c>
      <c r="P146">
        <v>480</v>
      </c>
      <c r="Q146">
        <v>480</v>
      </c>
      <c r="R146" s="46">
        <v>145</v>
      </c>
      <c r="S146" t="s">
        <v>2090</v>
      </c>
      <c r="T146" t="s">
        <v>2091</v>
      </c>
      <c r="U146" t="s">
        <v>2092</v>
      </c>
      <c r="V146" t="s">
        <v>2093</v>
      </c>
      <c r="W146" t="s">
        <v>2094</v>
      </c>
      <c r="X146" t="s">
        <v>2095</v>
      </c>
      <c r="Y146" t="s">
        <v>2096</v>
      </c>
      <c r="Z146" t="s">
        <v>2097</v>
      </c>
      <c r="AA146" t="s">
        <v>1253</v>
      </c>
      <c r="AB146" t="s">
        <v>2098</v>
      </c>
      <c r="AC146" t="s">
        <v>2099</v>
      </c>
      <c r="AD146" t="s">
        <v>4912</v>
      </c>
    </row>
    <row r="147" spans="1:30">
      <c r="A147">
        <v>146</v>
      </c>
      <c r="B147">
        <v>2</v>
      </c>
      <c r="C147">
        <v>46</v>
      </c>
      <c r="D147">
        <v>1</v>
      </c>
      <c r="E147">
        <v>60</v>
      </c>
      <c r="F147">
        <v>70</v>
      </c>
      <c r="G147">
        <v>0.59882812500000004</v>
      </c>
      <c r="H147">
        <v>0</v>
      </c>
      <c r="I147">
        <v>90</v>
      </c>
      <c r="J147">
        <v>0</v>
      </c>
      <c r="K147">
        <v>9060.546875</v>
      </c>
      <c r="L147">
        <v>0.35218749999999999</v>
      </c>
      <c r="M147">
        <v>654444.921875</v>
      </c>
      <c r="N147">
        <v>0.36953125000000003</v>
      </c>
      <c r="O147">
        <v>70</v>
      </c>
      <c r="P147">
        <v>480</v>
      </c>
      <c r="Q147">
        <v>480</v>
      </c>
      <c r="R147" s="46">
        <v>146</v>
      </c>
      <c r="S147" t="s">
        <v>2100</v>
      </c>
      <c r="T147" t="s">
        <v>2101</v>
      </c>
      <c r="U147" t="s">
        <v>2102</v>
      </c>
      <c r="V147" t="s">
        <v>2103</v>
      </c>
      <c r="W147" t="s">
        <v>2104</v>
      </c>
      <c r="X147" t="s">
        <v>2105</v>
      </c>
      <c r="Y147" t="s">
        <v>2106</v>
      </c>
      <c r="Z147" t="s">
        <v>2107</v>
      </c>
      <c r="AA147" t="s">
        <v>2108</v>
      </c>
      <c r="AB147" t="s">
        <v>2109</v>
      </c>
      <c r="AC147" t="s">
        <v>2110</v>
      </c>
      <c r="AD147" t="s">
        <v>4913</v>
      </c>
    </row>
    <row r="148" spans="1:30">
      <c r="A148">
        <v>147</v>
      </c>
      <c r="B148">
        <v>2</v>
      </c>
      <c r="C148">
        <v>47</v>
      </c>
      <c r="D148">
        <v>1</v>
      </c>
      <c r="E148">
        <v>60</v>
      </c>
      <c r="F148">
        <v>70</v>
      </c>
      <c r="G148">
        <v>0.44882812500000002</v>
      </c>
      <c r="H148">
        <v>0</v>
      </c>
      <c r="I148">
        <v>90</v>
      </c>
      <c r="J148">
        <v>0</v>
      </c>
      <c r="K148">
        <v>5810.546875</v>
      </c>
      <c r="L148">
        <v>0.47218749999999998</v>
      </c>
      <c r="M148">
        <v>295894.921875</v>
      </c>
      <c r="N148">
        <v>0.26953125</v>
      </c>
      <c r="O148">
        <v>70</v>
      </c>
      <c r="P148">
        <v>480</v>
      </c>
      <c r="Q148">
        <v>480</v>
      </c>
      <c r="R148" s="46">
        <v>147</v>
      </c>
      <c r="S148" t="s">
        <v>2111</v>
      </c>
      <c r="T148" t="s">
        <v>2112</v>
      </c>
      <c r="U148" t="s">
        <v>2113</v>
      </c>
      <c r="V148" t="s">
        <v>615</v>
      </c>
      <c r="W148" t="s">
        <v>2114</v>
      </c>
      <c r="X148" t="s">
        <v>2115</v>
      </c>
      <c r="Y148" t="s">
        <v>2116</v>
      </c>
      <c r="Z148" t="s">
        <v>2117</v>
      </c>
      <c r="AA148" t="s">
        <v>2118</v>
      </c>
      <c r="AB148" t="s">
        <v>2119</v>
      </c>
      <c r="AC148" t="s">
        <v>2120</v>
      </c>
      <c r="AD148" t="s">
        <v>4914</v>
      </c>
    </row>
    <row r="149" spans="1:30">
      <c r="A149">
        <v>148</v>
      </c>
      <c r="B149">
        <v>2</v>
      </c>
      <c r="C149">
        <v>48</v>
      </c>
      <c r="D149">
        <v>1</v>
      </c>
      <c r="E149">
        <v>60</v>
      </c>
      <c r="F149">
        <v>70</v>
      </c>
      <c r="G149">
        <v>0.56132812499999996</v>
      </c>
      <c r="H149">
        <v>0</v>
      </c>
      <c r="I149">
        <v>90</v>
      </c>
      <c r="J149">
        <v>0</v>
      </c>
      <c r="K149">
        <v>6623.046875</v>
      </c>
      <c r="L149">
        <v>0.32218750000000002</v>
      </c>
      <c r="M149">
        <v>564807.421875</v>
      </c>
      <c r="N149">
        <v>0.34453125000000001</v>
      </c>
      <c r="O149">
        <v>70</v>
      </c>
      <c r="P149">
        <v>480</v>
      </c>
      <c r="Q149">
        <v>480</v>
      </c>
      <c r="R149" s="46">
        <v>148</v>
      </c>
      <c r="S149" t="s">
        <v>2121</v>
      </c>
      <c r="T149" t="s">
        <v>2122</v>
      </c>
      <c r="U149" t="s">
        <v>2123</v>
      </c>
      <c r="V149" t="s">
        <v>2124</v>
      </c>
      <c r="W149" t="s">
        <v>2125</v>
      </c>
      <c r="X149" t="s">
        <v>2126</v>
      </c>
      <c r="Y149" t="s">
        <v>2127</v>
      </c>
      <c r="Z149" t="s">
        <v>2128</v>
      </c>
      <c r="AA149" t="s">
        <v>2129</v>
      </c>
      <c r="AB149" t="s">
        <v>2130</v>
      </c>
      <c r="AC149" t="s">
        <v>2131</v>
      </c>
      <c r="AD149" t="s">
        <v>4915</v>
      </c>
    </row>
    <row r="150" spans="1:30">
      <c r="A150">
        <v>149</v>
      </c>
      <c r="B150">
        <v>2</v>
      </c>
      <c r="C150">
        <v>49</v>
      </c>
      <c r="D150">
        <v>1</v>
      </c>
      <c r="E150">
        <v>60</v>
      </c>
      <c r="F150">
        <v>70</v>
      </c>
      <c r="G150">
        <v>0.41132812499999999</v>
      </c>
      <c r="H150">
        <v>0</v>
      </c>
      <c r="I150">
        <v>90</v>
      </c>
      <c r="J150">
        <v>0</v>
      </c>
      <c r="K150">
        <v>9873.046875</v>
      </c>
      <c r="L150">
        <v>0.44218749999999996</v>
      </c>
      <c r="M150">
        <v>206257.421875</v>
      </c>
      <c r="N150">
        <v>0.24453125000000001</v>
      </c>
      <c r="O150">
        <v>70</v>
      </c>
      <c r="P150">
        <v>480</v>
      </c>
      <c r="Q150">
        <v>480</v>
      </c>
      <c r="R150" s="46">
        <v>149</v>
      </c>
      <c r="S150" t="s">
        <v>2132</v>
      </c>
      <c r="T150" t="s">
        <v>2133</v>
      </c>
      <c r="U150" t="s">
        <v>2134</v>
      </c>
      <c r="V150" t="s">
        <v>2135</v>
      </c>
      <c r="W150" t="s">
        <v>2136</v>
      </c>
      <c r="X150" t="s">
        <v>2137</v>
      </c>
      <c r="Y150" t="s">
        <v>2138</v>
      </c>
      <c r="Z150" t="s">
        <v>2139</v>
      </c>
      <c r="AA150" t="s">
        <v>2140</v>
      </c>
      <c r="AB150" t="s">
        <v>2141</v>
      </c>
      <c r="AC150" t="s">
        <v>2142</v>
      </c>
      <c r="AD150" t="s">
        <v>4916</v>
      </c>
    </row>
    <row r="151" spans="1:30">
      <c r="A151">
        <v>150</v>
      </c>
      <c r="B151">
        <v>2</v>
      </c>
      <c r="C151">
        <v>50</v>
      </c>
      <c r="D151">
        <v>1</v>
      </c>
      <c r="E151">
        <v>60</v>
      </c>
      <c r="F151">
        <v>70</v>
      </c>
      <c r="G151">
        <v>0.33632812499999998</v>
      </c>
      <c r="H151">
        <v>0</v>
      </c>
      <c r="I151">
        <v>90</v>
      </c>
      <c r="J151">
        <v>0</v>
      </c>
      <c r="K151">
        <v>8248.046875</v>
      </c>
      <c r="L151">
        <v>0.26218750000000002</v>
      </c>
      <c r="M151">
        <v>385532.421875</v>
      </c>
      <c r="N151">
        <v>0.39453125</v>
      </c>
      <c r="O151">
        <v>70</v>
      </c>
      <c r="P151">
        <v>480</v>
      </c>
      <c r="Q151">
        <v>480</v>
      </c>
      <c r="R151" s="46">
        <v>150</v>
      </c>
      <c r="S151" t="s">
        <v>2143</v>
      </c>
      <c r="T151" t="s">
        <v>2144</v>
      </c>
      <c r="U151" t="s">
        <v>2145</v>
      </c>
      <c r="V151" t="s">
        <v>2146</v>
      </c>
      <c r="W151" t="s">
        <v>2147</v>
      </c>
      <c r="X151" t="s">
        <v>2148</v>
      </c>
      <c r="Y151" t="s">
        <v>2149</v>
      </c>
      <c r="Z151" t="s">
        <v>2150</v>
      </c>
      <c r="AA151" t="s">
        <v>2151</v>
      </c>
      <c r="AB151" t="s">
        <v>2152</v>
      </c>
      <c r="AC151" t="s">
        <v>2153</v>
      </c>
      <c r="AD151" t="s">
        <v>1179</v>
      </c>
    </row>
    <row r="152" spans="1:30">
      <c r="A152">
        <v>151</v>
      </c>
      <c r="B152">
        <v>2</v>
      </c>
      <c r="C152">
        <v>51</v>
      </c>
      <c r="D152">
        <v>1</v>
      </c>
      <c r="E152">
        <v>60</v>
      </c>
      <c r="F152">
        <v>70</v>
      </c>
      <c r="G152">
        <v>0.486328125</v>
      </c>
      <c r="H152">
        <v>0</v>
      </c>
      <c r="I152">
        <v>90</v>
      </c>
      <c r="J152">
        <v>0</v>
      </c>
      <c r="K152">
        <v>4998.046875</v>
      </c>
      <c r="L152">
        <v>0.38218750000000001</v>
      </c>
      <c r="M152">
        <v>744082.421875</v>
      </c>
      <c r="N152">
        <v>0.29453125000000002</v>
      </c>
      <c r="O152">
        <v>70</v>
      </c>
      <c r="P152">
        <v>480</v>
      </c>
      <c r="Q152">
        <v>480</v>
      </c>
      <c r="R152" s="46">
        <v>151</v>
      </c>
      <c r="S152" t="s">
        <v>2154</v>
      </c>
      <c r="T152" t="s">
        <v>2155</v>
      </c>
      <c r="U152" t="s">
        <v>2156</v>
      </c>
      <c r="V152" t="s">
        <v>2157</v>
      </c>
      <c r="W152" t="s">
        <v>2158</v>
      </c>
      <c r="X152" t="s">
        <v>2159</v>
      </c>
      <c r="Y152" t="s">
        <v>2160</v>
      </c>
      <c r="Z152" t="s">
        <v>2161</v>
      </c>
      <c r="AA152" t="s">
        <v>2162</v>
      </c>
      <c r="AB152" t="s">
        <v>2163</v>
      </c>
      <c r="AC152" t="s">
        <v>2164</v>
      </c>
      <c r="AD152" t="s">
        <v>4917</v>
      </c>
    </row>
    <row r="153" spans="1:30">
      <c r="A153">
        <v>152</v>
      </c>
      <c r="B153">
        <v>2</v>
      </c>
      <c r="C153">
        <v>52</v>
      </c>
      <c r="D153">
        <v>1</v>
      </c>
      <c r="E153">
        <v>60</v>
      </c>
      <c r="F153">
        <v>70</v>
      </c>
      <c r="G153">
        <v>0.50507812500000004</v>
      </c>
      <c r="H153">
        <v>0</v>
      </c>
      <c r="I153">
        <v>90</v>
      </c>
      <c r="J153">
        <v>0</v>
      </c>
      <c r="K153">
        <v>4591.796875</v>
      </c>
      <c r="L153">
        <v>0.3671875</v>
      </c>
      <c r="M153">
        <v>251076.171875</v>
      </c>
      <c r="N153">
        <v>0.23203125000000002</v>
      </c>
      <c r="O153">
        <v>70</v>
      </c>
      <c r="P153">
        <v>480</v>
      </c>
      <c r="Q153">
        <v>480</v>
      </c>
      <c r="R153" s="46">
        <v>152</v>
      </c>
      <c r="S153" t="s">
        <v>2165</v>
      </c>
      <c r="T153" t="s">
        <v>2166</v>
      </c>
      <c r="U153" t="s">
        <v>2167</v>
      </c>
      <c r="V153" t="s">
        <v>2168</v>
      </c>
      <c r="W153" t="s">
        <v>2169</v>
      </c>
      <c r="X153" t="s">
        <v>2170</v>
      </c>
      <c r="Y153" t="s">
        <v>2171</v>
      </c>
      <c r="Z153" t="s">
        <v>2172</v>
      </c>
      <c r="AA153" t="s">
        <v>2173</v>
      </c>
      <c r="AB153" t="s">
        <v>2174</v>
      </c>
      <c r="AC153" t="s">
        <v>2175</v>
      </c>
      <c r="AD153" t="s">
        <v>2570</v>
      </c>
    </row>
    <row r="154" spans="1:30">
      <c r="A154">
        <v>153</v>
      </c>
      <c r="B154">
        <v>2</v>
      </c>
      <c r="C154">
        <v>53</v>
      </c>
      <c r="D154">
        <v>1</v>
      </c>
      <c r="E154">
        <v>60</v>
      </c>
      <c r="F154">
        <v>70</v>
      </c>
      <c r="G154">
        <v>0.35507812499999997</v>
      </c>
      <c r="H154">
        <v>0</v>
      </c>
      <c r="I154">
        <v>90</v>
      </c>
      <c r="J154">
        <v>0</v>
      </c>
      <c r="K154">
        <v>7841.796875</v>
      </c>
      <c r="L154">
        <v>0.4871875</v>
      </c>
      <c r="M154">
        <v>609626.171875</v>
      </c>
      <c r="N154">
        <v>0.33203125</v>
      </c>
      <c r="O154">
        <v>70</v>
      </c>
      <c r="P154">
        <v>480</v>
      </c>
      <c r="Q154">
        <v>480</v>
      </c>
      <c r="R154" s="46">
        <v>153</v>
      </c>
      <c r="S154" t="s">
        <v>2176</v>
      </c>
      <c r="T154" t="s">
        <v>2177</v>
      </c>
      <c r="U154" t="s">
        <v>2178</v>
      </c>
      <c r="V154" t="s">
        <v>2179</v>
      </c>
      <c r="W154" t="s">
        <v>2180</v>
      </c>
      <c r="X154" t="s">
        <v>1134</v>
      </c>
      <c r="Y154" t="s">
        <v>2181</v>
      </c>
      <c r="Z154" t="s">
        <v>2182</v>
      </c>
      <c r="AA154" t="s">
        <v>2183</v>
      </c>
      <c r="AB154" t="s">
        <v>2184</v>
      </c>
      <c r="AC154" t="s">
        <v>2185</v>
      </c>
      <c r="AD154" t="s">
        <v>4918</v>
      </c>
    </row>
    <row r="155" spans="1:30">
      <c r="A155">
        <v>154</v>
      </c>
      <c r="B155">
        <v>2</v>
      </c>
      <c r="C155">
        <v>54</v>
      </c>
      <c r="D155">
        <v>1</v>
      </c>
      <c r="E155">
        <v>60</v>
      </c>
      <c r="F155">
        <v>70</v>
      </c>
      <c r="G155">
        <v>0.43007812499999998</v>
      </c>
      <c r="H155">
        <v>0</v>
      </c>
      <c r="I155">
        <v>90</v>
      </c>
      <c r="J155">
        <v>0</v>
      </c>
      <c r="K155">
        <v>9466.796875</v>
      </c>
      <c r="L155">
        <v>0.3071875</v>
      </c>
      <c r="M155">
        <v>430351.171875</v>
      </c>
      <c r="N155">
        <v>0.28203125000000001</v>
      </c>
      <c r="O155">
        <v>70</v>
      </c>
      <c r="P155">
        <v>480</v>
      </c>
      <c r="Q155">
        <v>480</v>
      </c>
      <c r="R155" s="46">
        <v>154</v>
      </c>
      <c r="S155" t="s">
        <v>2186</v>
      </c>
      <c r="T155" t="s">
        <v>2187</v>
      </c>
      <c r="U155" t="s">
        <v>2188</v>
      </c>
      <c r="V155" t="s">
        <v>2189</v>
      </c>
      <c r="W155" t="s">
        <v>2190</v>
      </c>
      <c r="X155" t="s">
        <v>2191</v>
      </c>
      <c r="Y155" t="s">
        <v>2192</v>
      </c>
      <c r="Z155" t="s">
        <v>2193</v>
      </c>
      <c r="AA155" t="s">
        <v>2194</v>
      </c>
      <c r="AB155" t="s">
        <v>2195</v>
      </c>
      <c r="AC155" t="s">
        <v>2196</v>
      </c>
      <c r="AD155" t="s">
        <v>4919</v>
      </c>
    </row>
    <row r="156" spans="1:30">
      <c r="A156">
        <v>155</v>
      </c>
      <c r="B156">
        <v>2</v>
      </c>
      <c r="C156">
        <v>55</v>
      </c>
      <c r="D156">
        <v>1</v>
      </c>
      <c r="E156">
        <v>60</v>
      </c>
      <c r="F156">
        <v>70</v>
      </c>
      <c r="G156">
        <v>0.580078125</v>
      </c>
      <c r="H156">
        <v>0</v>
      </c>
      <c r="I156">
        <v>90</v>
      </c>
      <c r="J156">
        <v>0</v>
      </c>
      <c r="K156">
        <v>6216.796875</v>
      </c>
      <c r="L156">
        <v>0.4271875</v>
      </c>
      <c r="M156">
        <v>71801.171875</v>
      </c>
      <c r="N156">
        <v>0.38203125000000004</v>
      </c>
      <c r="O156">
        <v>70</v>
      </c>
      <c r="P156">
        <v>480</v>
      </c>
      <c r="Q156">
        <v>480</v>
      </c>
      <c r="R156" s="46">
        <v>155</v>
      </c>
      <c r="S156" t="s">
        <v>2197</v>
      </c>
      <c r="T156" t="s">
        <v>2198</v>
      </c>
      <c r="U156" t="s">
        <v>2199</v>
      </c>
      <c r="V156" t="s">
        <v>2200</v>
      </c>
      <c r="W156" t="s">
        <v>2201</v>
      </c>
      <c r="X156" t="s">
        <v>2202</v>
      </c>
      <c r="Y156" t="s">
        <v>2203</v>
      </c>
      <c r="Z156" t="s">
        <v>2204</v>
      </c>
      <c r="AA156" t="s">
        <v>2205</v>
      </c>
      <c r="AB156" t="s">
        <v>2206</v>
      </c>
      <c r="AC156" t="s">
        <v>2207</v>
      </c>
      <c r="AD156" t="s">
        <v>4920</v>
      </c>
    </row>
    <row r="157" spans="1:30">
      <c r="A157">
        <v>156</v>
      </c>
      <c r="B157">
        <v>2</v>
      </c>
      <c r="C157">
        <v>56</v>
      </c>
      <c r="D157">
        <v>1</v>
      </c>
      <c r="E157">
        <v>60</v>
      </c>
      <c r="F157">
        <v>70</v>
      </c>
      <c r="G157">
        <v>0.392578125</v>
      </c>
      <c r="H157">
        <v>0</v>
      </c>
      <c r="I157">
        <v>90</v>
      </c>
      <c r="J157">
        <v>0</v>
      </c>
      <c r="K157">
        <v>5404.296875</v>
      </c>
      <c r="L157">
        <v>0.27718749999999998</v>
      </c>
      <c r="M157">
        <v>699263.671875</v>
      </c>
      <c r="N157">
        <v>0.20703125</v>
      </c>
      <c r="O157">
        <v>70</v>
      </c>
      <c r="P157">
        <v>480</v>
      </c>
      <c r="Q157">
        <v>480</v>
      </c>
      <c r="R157" s="46">
        <v>156</v>
      </c>
      <c r="S157" t="s">
        <v>2208</v>
      </c>
      <c r="T157" t="s">
        <v>2209</v>
      </c>
      <c r="U157" t="s">
        <v>2210</v>
      </c>
      <c r="V157" t="s">
        <v>2211</v>
      </c>
      <c r="W157" t="s">
        <v>2212</v>
      </c>
      <c r="X157" t="s">
        <v>2213</v>
      </c>
      <c r="Y157" t="s">
        <v>2214</v>
      </c>
      <c r="Z157" t="s">
        <v>2215</v>
      </c>
      <c r="AA157" t="s">
        <v>2216</v>
      </c>
      <c r="AB157" t="s">
        <v>2217</v>
      </c>
      <c r="AC157" t="s">
        <v>2218</v>
      </c>
      <c r="AD157" t="s">
        <v>4921</v>
      </c>
    </row>
    <row r="158" spans="1:30">
      <c r="A158">
        <v>157</v>
      </c>
      <c r="B158">
        <v>2</v>
      </c>
      <c r="C158">
        <v>57</v>
      </c>
      <c r="D158">
        <v>1</v>
      </c>
      <c r="E158">
        <v>60</v>
      </c>
      <c r="F158">
        <v>70</v>
      </c>
      <c r="G158">
        <v>0.54257812499999991</v>
      </c>
      <c r="H158">
        <v>0</v>
      </c>
      <c r="I158">
        <v>90</v>
      </c>
      <c r="J158">
        <v>0</v>
      </c>
      <c r="K158">
        <v>8654.296875</v>
      </c>
      <c r="L158">
        <v>0.39718750000000003</v>
      </c>
      <c r="M158">
        <v>340713.671875</v>
      </c>
      <c r="N158">
        <v>0.30703125000000003</v>
      </c>
      <c r="O158">
        <v>70</v>
      </c>
      <c r="P158">
        <v>480</v>
      </c>
      <c r="Q158">
        <v>480</v>
      </c>
      <c r="R158" s="46">
        <v>157</v>
      </c>
      <c r="S158" t="s">
        <v>2219</v>
      </c>
      <c r="T158" t="s">
        <v>2220</v>
      </c>
      <c r="U158" t="s">
        <v>2221</v>
      </c>
      <c r="V158" t="s">
        <v>2222</v>
      </c>
      <c r="W158" t="s">
        <v>2223</v>
      </c>
      <c r="X158" t="s">
        <v>2224</v>
      </c>
      <c r="Y158" t="s">
        <v>2225</v>
      </c>
      <c r="Z158" t="s">
        <v>2226</v>
      </c>
      <c r="AA158" t="s">
        <v>2227</v>
      </c>
      <c r="AB158" t="s">
        <v>2228</v>
      </c>
      <c r="AC158" t="s">
        <v>2229</v>
      </c>
      <c r="AD158" t="s">
        <v>4922</v>
      </c>
    </row>
    <row r="159" spans="1:30">
      <c r="A159">
        <v>158</v>
      </c>
      <c r="B159">
        <v>2</v>
      </c>
      <c r="C159">
        <v>58</v>
      </c>
      <c r="D159">
        <v>1</v>
      </c>
      <c r="E159">
        <v>60</v>
      </c>
      <c r="F159">
        <v>70</v>
      </c>
      <c r="G159">
        <v>0.46757812499999996</v>
      </c>
      <c r="H159">
        <v>0</v>
      </c>
      <c r="I159">
        <v>90</v>
      </c>
      <c r="J159">
        <v>0</v>
      </c>
      <c r="K159">
        <v>7029.296875</v>
      </c>
      <c r="L159">
        <v>0.33718749999999997</v>
      </c>
      <c r="M159">
        <v>161438.671875</v>
      </c>
      <c r="N159">
        <v>0.25703125000000004</v>
      </c>
      <c r="O159">
        <v>70</v>
      </c>
      <c r="P159">
        <v>480</v>
      </c>
      <c r="Q159">
        <v>480</v>
      </c>
      <c r="R159" s="46">
        <v>158</v>
      </c>
      <c r="S159" t="s">
        <v>2230</v>
      </c>
      <c r="T159" t="s">
        <v>2231</v>
      </c>
      <c r="U159" t="s">
        <v>2232</v>
      </c>
      <c r="V159" t="s">
        <v>2233</v>
      </c>
      <c r="W159" t="s">
        <v>2234</v>
      </c>
      <c r="X159" t="s">
        <v>2235</v>
      </c>
      <c r="Y159" t="s">
        <v>2236</v>
      </c>
      <c r="Z159" t="s">
        <v>2237</v>
      </c>
      <c r="AA159" t="s">
        <v>2238</v>
      </c>
      <c r="AB159" t="s">
        <v>2239</v>
      </c>
      <c r="AC159" t="s">
        <v>2240</v>
      </c>
      <c r="AD159" t="s">
        <v>4923</v>
      </c>
    </row>
    <row r="160" spans="1:30">
      <c r="A160">
        <v>159</v>
      </c>
      <c r="B160">
        <v>2</v>
      </c>
      <c r="C160">
        <v>59</v>
      </c>
      <c r="D160">
        <v>1</v>
      </c>
      <c r="E160">
        <v>60</v>
      </c>
      <c r="F160">
        <v>70</v>
      </c>
      <c r="G160">
        <v>0.31757812499999999</v>
      </c>
      <c r="H160">
        <v>0</v>
      </c>
      <c r="I160">
        <v>90</v>
      </c>
      <c r="J160">
        <v>0</v>
      </c>
      <c r="K160">
        <v>3779.296875</v>
      </c>
      <c r="L160">
        <v>0.45718749999999997</v>
      </c>
      <c r="M160">
        <v>519988.671875</v>
      </c>
      <c r="N160">
        <v>0.35703125000000002</v>
      </c>
      <c r="O160">
        <v>70</v>
      </c>
      <c r="P160">
        <v>480</v>
      </c>
      <c r="Q160">
        <v>480</v>
      </c>
      <c r="R160" s="46">
        <v>159</v>
      </c>
      <c r="S160" t="s">
        <v>2241</v>
      </c>
      <c r="T160" t="s">
        <v>2242</v>
      </c>
      <c r="U160" t="s">
        <v>2243</v>
      </c>
      <c r="V160" t="s">
        <v>2244</v>
      </c>
      <c r="W160" t="s">
        <v>2245</v>
      </c>
      <c r="X160" t="s">
        <v>2246</v>
      </c>
      <c r="Y160" t="s">
        <v>2247</v>
      </c>
      <c r="Z160" t="s">
        <v>2248</v>
      </c>
      <c r="AA160" t="s">
        <v>2249</v>
      </c>
      <c r="AB160" t="s">
        <v>2250</v>
      </c>
      <c r="AC160" t="s">
        <v>2251</v>
      </c>
      <c r="AD160" t="s">
        <v>4924</v>
      </c>
    </row>
    <row r="161" spans="1:30">
      <c r="A161">
        <v>160</v>
      </c>
      <c r="B161">
        <v>2</v>
      </c>
      <c r="C161">
        <v>60</v>
      </c>
      <c r="D161">
        <v>1</v>
      </c>
      <c r="E161">
        <v>60</v>
      </c>
      <c r="F161">
        <v>70</v>
      </c>
      <c r="G161">
        <v>0.52851562500000004</v>
      </c>
      <c r="H161">
        <v>0</v>
      </c>
      <c r="I161">
        <v>90</v>
      </c>
      <c r="J161">
        <v>0</v>
      </c>
      <c r="K161">
        <v>3880.859375</v>
      </c>
      <c r="L161">
        <v>0.26593749999999999</v>
      </c>
      <c r="M161">
        <v>307099.609375</v>
      </c>
      <c r="N161">
        <v>0.27890625000000002</v>
      </c>
      <c r="O161">
        <v>70</v>
      </c>
      <c r="P161">
        <v>480</v>
      </c>
      <c r="Q161">
        <v>480</v>
      </c>
      <c r="R161" s="46">
        <v>160</v>
      </c>
      <c r="S161" t="s">
        <v>2252</v>
      </c>
      <c r="T161" t="s">
        <v>2253</v>
      </c>
      <c r="U161" t="s">
        <v>2254</v>
      </c>
      <c r="V161" t="s">
        <v>2255</v>
      </c>
      <c r="W161" t="s">
        <v>2256</v>
      </c>
      <c r="X161" t="s">
        <v>2257</v>
      </c>
      <c r="Y161" t="s">
        <v>2258</v>
      </c>
      <c r="Z161" t="s">
        <v>2259</v>
      </c>
      <c r="AA161" t="s">
        <v>2260</v>
      </c>
      <c r="AB161" t="s">
        <v>2261</v>
      </c>
      <c r="AC161" t="s">
        <v>2262</v>
      </c>
      <c r="AD161" t="s">
        <v>4925</v>
      </c>
    </row>
    <row r="162" spans="1:30">
      <c r="A162">
        <v>161</v>
      </c>
      <c r="B162">
        <v>2</v>
      </c>
      <c r="C162">
        <v>61</v>
      </c>
      <c r="D162">
        <v>1</v>
      </c>
      <c r="E162">
        <v>60</v>
      </c>
      <c r="F162">
        <v>70</v>
      </c>
      <c r="G162">
        <v>0.37851562499999997</v>
      </c>
      <c r="H162">
        <v>0</v>
      </c>
      <c r="I162">
        <v>90</v>
      </c>
      <c r="J162">
        <v>0</v>
      </c>
      <c r="K162">
        <v>7130.859375</v>
      </c>
      <c r="L162">
        <v>0.38593749999999999</v>
      </c>
      <c r="M162">
        <v>665649.609375</v>
      </c>
      <c r="N162">
        <v>0.37890625</v>
      </c>
      <c r="O162">
        <v>70</v>
      </c>
      <c r="P162">
        <v>480</v>
      </c>
      <c r="Q162">
        <v>480</v>
      </c>
      <c r="R162" s="46">
        <v>161</v>
      </c>
      <c r="S162" t="s">
        <v>2263</v>
      </c>
      <c r="T162" t="s">
        <v>2264</v>
      </c>
      <c r="U162" t="s">
        <v>2265</v>
      </c>
      <c r="V162" t="s">
        <v>2266</v>
      </c>
      <c r="W162" t="s">
        <v>2267</v>
      </c>
      <c r="X162" t="s">
        <v>2268</v>
      </c>
      <c r="Y162" t="s">
        <v>2269</v>
      </c>
      <c r="Z162" t="s">
        <v>2270</v>
      </c>
      <c r="AA162" t="s">
        <v>2271</v>
      </c>
      <c r="AB162" t="s">
        <v>2272</v>
      </c>
      <c r="AC162" t="s">
        <v>2273</v>
      </c>
      <c r="AD162" t="s">
        <v>4926</v>
      </c>
    </row>
    <row r="163" spans="1:30">
      <c r="A163">
        <v>162</v>
      </c>
      <c r="B163">
        <v>2</v>
      </c>
      <c r="C163">
        <v>62</v>
      </c>
      <c r="D163">
        <v>1</v>
      </c>
      <c r="E163">
        <v>60</v>
      </c>
      <c r="F163">
        <v>70</v>
      </c>
      <c r="G163">
        <v>0.30351562500000001</v>
      </c>
      <c r="H163">
        <v>0</v>
      </c>
      <c r="I163">
        <v>90</v>
      </c>
      <c r="J163">
        <v>0</v>
      </c>
      <c r="K163">
        <v>8755.859375</v>
      </c>
      <c r="L163">
        <v>0.32593749999999999</v>
      </c>
      <c r="M163">
        <v>486374.609375</v>
      </c>
      <c r="N163">
        <v>0.22890625000000001</v>
      </c>
      <c r="O163">
        <v>70</v>
      </c>
      <c r="P163">
        <v>480</v>
      </c>
      <c r="Q163">
        <v>480</v>
      </c>
      <c r="R163" s="46">
        <v>162</v>
      </c>
      <c r="S163" t="s">
        <v>2274</v>
      </c>
      <c r="T163" t="s">
        <v>2275</v>
      </c>
      <c r="U163" t="s">
        <v>2276</v>
      </c>
      <c r="V163" t="s">
        <v>2277</v>
      </c>
      <c r="W163" t="s">
        <v>2278</v>
      </c>
      <c r="X163" t="s">
        <v>2279</v>
      </c>
      <c r="Y163" t="s">
        <v>2280</v>
      </c>
      <c r="Z163" t="s">
        <v>2281</v>
      </c>
      <c r="AA163" t="s">
        <v>2282</v>
      </c>
      <c r="AB163" t="s">
        <v>2283</v>
      </c>
      <c r="AC163" t="s">
        <v>2284</v>
      </c>
      <c r="AD163" t="s">
        <v>4927</v>
      </c>
    </row>
    <row r="164" spans="1:30">
      <c r="A164">
        <v>163</v>
      </c>
      <c r="B164">
        <v>2</v>
      </c>
      <c r="C164">
        <v>63</v>
      </c>
      <c r="D164">
        <v>1</v>
      </c>
      <c r="E164">
        <v>60</v>
      </c>
      <c r="F164">
        <v>70</v>
      </c>
      <c r="G164">
        <v>0.45351562499999998</v>
      </c>
      <c r="H164">
        <v>0</v>
      </c>
      <c r="I164">
        <v>90</v>
      </c>
      <c r="J164">
        <v>0</v>
      </c>
      <c r="K164">
        <v>5505.859375</v>
      </c>
      <c r="L164">
        <v>0.44593749999999999</v>
      </c>
      <c r="M164">
        <v>127824.609375</v>
      </c>
      <c r="N164">
        <v>0.32890625000000001</v>
      </c>
      <c r="O164">
        <v>70</v>
      </c>
      <c r="P164">
        <v>480</v>
      </c>
      <c r="Q164">
        <v>480</v>
      </c>
      <c r="R164" s="46">
        <v>163</v>
      </c>
      <c r="S164" t="s">
        <v>2285</v>
      </c>
      <c r="T164" t="s">
        <v>2286</v>
      </c>
      <c r="U164" t="s">
        <v>2287</v>
      </c>
      <c r="V164" t="s">
        <v>2288</v>
      </c>
      <c r="W164" t="s">
        <v>2289</v>
      </c>
      <c r="X164" t="s">
        <v>2290</v>
      </c>
      <c r="Y164" t="s">
        <v>2291</v>
      </c>
      <c r="Z164" t="s">
        <v>2292</v>
      </c>
      <c r="AA164" t="s">
        <v>2293</v>
      </c>
      <c r="AB164" t="s">
        <v>2294</v>
      </c>
      <c r="AC164" t="s">
        <v>2295</v>
      </c>
      <c r="AD164" t="s">
        <v>4928</v>
      </c>
    </row>
    <row r="165" spans="1:30">
      <c r="A165">
        <v>164</v>
      </c>
      <c r="B165">
        <v>2</v>
      </c>
      <c r="C165">
        <v>64</v>
      </c>
      <c r="D165">
        <v>1</v>
      </c>
      <c r="E165">
        <v>60</v>
      </c>
      <c r="F165">
        <v>70</v>
      </c>
      <c r="G165">
        <v>0.34101562499999999</v>
      </c>
      <c r="H165">
        <v>0</v>
      </c>
      <c r="I165">
        <v>90</v>
      </c>
      <c r="J165">
        <v>0</v>
      </c>
      <c r="K165">
        <v>6318.359375</v>
      </c>
      <c r="L165">
        <v>0.35593750000000002</v>
      </c>
      <c r="M165">
        <v>755287.109375</v>
      </c>
      <c r="N165">
        <v>0.25390625</v>
      </c>
      <c r="O165">
        <v>70</v>
      </c>
      <c r="P165">
        <v>480</v>
      </c>
      <c r="Q165">
        <v>480</v>
      </c>
      <c r="R165" s="46">
        <v>164</v>
      </c>
      <c r="S165" t="s">
        <v>2296</v>
      </c>
      <c r="T165" t="s">
        <v>2297</v>
      </c>
      <c r="U165" t="s">
        <v>2298</v>
      </c>
      <c r="V165" t="s">
        <v>2299</v>
      </c>
      <c r="W165" t="s">
        <v>2300</v>
      </c>
      <c r="X165" t="s">
        <v>2301</v>
      </c>
      <c r="Y165" t="s">
        <v>2302</v>
      </c>
      <c r="Z165" t="s">
        <v>2303</v>
      </c>
      <c r="AA165" t="s">
        <v>2304</v>
      </c>
      <c r="AB165" t="s">
        <v>2305</v>
      </c>
      <c r="AC165" t="s">
        <v>2306</v>
      </c>
      <c r="AD165" t="s">
        <v>4929</v>
      </c>
    </row>
    <row r="166" spans="1:30">
      <c r="A166">
        <v>165</v>
      </c>
      <c r="B166">
        <v>2</v>
      </c>
      <c r="C166">
        <v>65</v>
      </c>
      <c r="D166">
        <v>1</v>
      </c>
      <c r="E166">
        <v>60</v>
      </c>
      <c r="F166">
        <v>70</v>
      </c>
      <c r="G166">
        <v>0.49101562499999996</v>
      </c>
      <c r="H166">
        <v>0</v>
      </c>
      <c r="I166">
        <v>90</v>
      </c>
      <c r="J166">
        <v>0</v>
      </c>
      <c r="K166">
        <v>9568.359375</v>
      </c>
      <c r="L166">
        <v>0.47593750000000001</v>
      </c>
      <c r="M166">
        <v>396737.109375</v>
      </c>
      <c r="N166">
        <v>0.35390625000000003</v>
      </c>
      <c r="O166">
        <v>70</v>
      </c>
      <c r="P166">
        <v>480</v>
      </c>
      <c r="Q166">
        <v>480</v>
      </c>
      <c r="R166" s="46">
        <v>165</v>
      </c>
      <c r="S166" t="s">
        <v>2307</v>
      </c>
      <c r="T166" t="s">
        <v>2308</v>
      </c>
      <c r="U166" t="s">
        <v>2309</v>
      </c>
      <c r="V166" t="s">
        <v>2310</v>
      </c>
      <c r="W166" t="s">
        <v>2311</v>
      </c>
      <c r="X166" t="s">
        <v>2312</v>
      </c>
      <c r="Y166" t="s">
        <v>2313</v>
      </c>
      <c r="Z166" t="s">
        <v>2314</v>
      </c>
      <c r="AA166" t="s">
        <v>2315</v>
      </c>
      <c r="AB166" t="s">
        <v>2316</v>
      </c>
      <c r="AC166" t="s">
        <v>2317</v>
      </c>
      <c r="AD166" t="s">
        <v>4930</v>
      </c>
    </row>
    <row r="167" spans="1:30">
      <c r="A167">
        <v>166</v>
      </c>
      <c r="B167">
        <v>2</v>
      </c>
      <c r="C167">
        <v>66</v>
      </c>
      <c r="D167">
        <v>1</v>
      </c>
      <c r="E167">
        <v>60</v>
      </c>
      <c r="F167">
        <v>70</v>
      </c>
      <c r="G167">
        <v>0.56601562499999991</v>
      </c>
      <c r="H167">
        <v>0</v>
      </c>
      <c r="I167">
        <v>90</v>
      </c>
      <c r="J167">
        <v>0</v>
      </c>
      <c r="K167">
        <v>7943.359375</v>
      </c>
      <c r="L167">
        <v>0.29593750000000002</v>
      </c>
      <c r="M167">
        <v>217462.109375</v>
      </c>
      <c r="N167">
        <v>0.20390625000000001</v>
      </c>
      <c r="O167">
        <v>70</v>
      </c>
      <c r="P167">
        <v>480</v>
      </c>
      <c r="Q167">
        <v>480</v>
      </c>
      <c r="R167" s="46">
        <v>166</v>
      </c>
      <c r="S167" t="s">
        <v>2318</v>
      </c>
      <c r="T167" t="s">
        <v>2319</v>
      </c>
      <c r="U167" t="s">
        <v>2320</v>
      </c>
      <c r="V167" t="s">
        <v>2321</v>
      </c>
      <c r="W167" t="s">
        <v>2322</v>
      </c>
      <c r="X167" t="s">
        <v>2323</v>
      </c>
      <c r="Y167" t="s">
        <v>2324</v>
      </c>
      <c r="Z167" t="s">
        <v>2325</v>
      </c>
      <c r="AA167" t="s">
        <v>2326</v>
      </c>
      <c r="AB167" t="s">
        <v>2327</v>
      </c>
      <c r="AC167" t="s">
        <v>2328</v>
      </c>
      <c r="AD167" t="s">
        <v>4931</v>
      </c>
    </row>
    <row r="168" spans="1:30">
      <c r="A168">
        <v>167</v>
      </c>
      <c r="B168">
        <v>2</v>
      </c>
      <c r="C168">
        <v>67</v>
      </c>
      <c r="D168">
        <v>1</v>
      </c>
      <c r="E168">
        <v>60</v>
      </c>
      <c r="F168">
        <v>70</v>
      </c>
      <c r="G168">
        <v>0.416015625</v>
      </c>
      <c r="H168">
        <v>0</v>
      </c>
      <c r="I168">
        <v>90</v>
      </c>
      <c r="J168">
        <v>0</v>
      </c>
      <c r="K168">
        <v>4693.359375</v>
      </c>
      <c r="L168">
        <v>0.41593749999999996</v>
      </c>
      <c r="M168">
        <v>576012.109375</v>
      </c>
      <c r="N168">
        <v>0.30390625000000004</v>
      </c>
      <c r="O168">
        <v>70</v>
      </c>
      <c r="P168">
        <v>480</v>
      </c>
      <c r="Q168">
        <v>480</v>
      </c>
      <c r="R168" s="46">
        <v>167</v>
      </c>
      <c r="S168" t="s">
        <v>2329</v>
      </c>
      <c r="T168" t="s">
        <v>2330</v>
      </c>
      <c r="U168" t="s">
        <v>2331</v>
      </c>
      <c r="V168" t="s">
        <v>392</v>
      </c>
      <c r="W168" t="s">
        <v>2332</v>
      </c>
      <c r="X168" t="s">
        <v>2333</v>
      </c>
      <c r="Y168" t="s">
        <v>2334</v>
      </c>
      <c r="Z168" t="s">
        <v>2335</v>
      </c>
      <c r="AA168" t="s">
        <v>2336</v>
      </c>
      <c r="AB168" t="s">
        <v>2337</v>
      </c>
      <c r="AC168" t="s">
        <v>2338</v>
      </c>
      <c r="AD168" t="s">
        <v>4932</v>
      </c>
    </row>
    <row r="169" spans="1:30">
      <c r="A169">
        <v>168</v>
      </c>
      <c r="B169">
        <v>2</v>
      </c>
      <c r="C169">
        <v>68</v>
      </c>
      <c r="D169">
        <v>1</v>
      </c>
      <c r="E169">
        <v>60</v>
      </c>
      <c r="F169">
        <v>70</v>
      </c>
      <c r="G169">
        <v>0.39726562499999996</v>
      </c>
      <c r="H169">
        <v>0</v>
      </c>
      <c r="I169">
        <v>90</v>
      </c>
      <c r="J169">
        <v>0</v>
      </c>
      <c r="K169">
        <v>5099.609375</v>
      </c>
      <c r="L169">
        <v>0.31093749999999998</v>
      </c>
      <c r="M169">
        <v>83005.859375</v>
      </c>
      <c r="N169">
        <v>0.36640625000000004</v>
      </c>
      <c r="O169">
        <v>70</v>
      </c>
      <c r="P169">
        <v>480</v>
      </c>
      <c r="Q169">
        <v>480</v>
      </c>
      <c r="R169" s="46">
        <v>168</v>
      </c>
      <c r="S169" t="s">
        <v>1803</v>
      </c>
      <c r="T169" t="s">
        <v>2339</v>
      </c>
      <c r="U169" t="s">
        <v>2340</v>
      </c>
      <c r="V169" t="s">
        <v>2341</v>
      </c>
      <c r="W169" t="s">
        <v>2342</v>
      </c>
      <c r="X169" t="s">
        <v>2343</v>
      </c>
      <c r="Y169" t="s">
        <v>2344</v>
      </c>
      <c r="Z169" t="s">
        <v>2345</v>
      </c>
      <c r="AA169" t="s">
        <v>2346</v>
      </c>
      <c r="AB169" t="s">
        <v>2347</v>
      </c>
      <c r="AC169" t="s">
        <v>2348</v>
      </c>
      <c r="AD169" t="s">
        <v>4933</v>
      </c>
    </row>
    <row r="170" spans="1:30">
      <c r="A170">
        <v>169</v>
      </c>
      <c r="B170">
        <v>2</v>
      </c>
      <c r="C170">
        <v>69</v>
      </c>
      <c r="D170">
        <v>1</v>
      </c>
      <c r="E170">
        <v>60</v>
      </c>
      <c r="F170">
        <v>70</v>
      </c>
      <c r="G170">
        <v>0.54726562499999998</v>
      </c>
      <c r="H170">
        <v>0</v>
      </c>
      <c r="I170">
        <v>90</v>
      </c>
      <c r="J170">
        <v>0</v>
      </c>
      <c r="K170">
        <v>8349.609375</v>
      </c>
      <c r="L170">
        <v>0.43093749999999997</v>
      </c>
      <c r="M170">
        <v>441555.859375</v>
      </c>
      <c r="N170">
        <v>0.26640625000000001</v>
      </c>
      <c r="O170">
        <v>70</v>
      </c>
      <c r="P170">
        <v>480</v>
      </c>
      <c r="Q170">
        <v>480</v>
      </c>
      <c r="R170" s="46">
        <v>169</v>
      </c>
      <c r="S170" t="s">
        <v>2349</v>
      </c>
      <c r="T170" t="s">
        <v>2350</v>
      </c>
      <c r="U170" t="s">
        <v>2351</v>
      </c>
      <c r="V170" t="s">
        <v>2352</v>
      </c>
      <c r="W170" t="s">
        <v>2353</v>
      </c>
      <c r="X170" t="s">
        <v>2354</v>
      </c>
      <c r="Y170" t="s">
        <v>2355</v>
      </c>
      <c r="Z170" t="s">
        <v>2356</v>
      </c>
      <c r="AA170" t="s">
        <v>2357</v>
      </c>
      <c r="AB170" t="s">
        <v>2358</v>
      </c>
      <c r="AC170" t="s">
        <v>2359</v>
      </c>
      <c r="AD170" t="s">
        <v>4934</v>
      </c>
    </row>
    <row r="171" spans="1:30">
      <c r="A171">
        <v>170</v>
      </c>
      <c r="B171">
        <v>2</v>
      </c>
      <c r="C171">
        <v>70</v>
      </c>
      <c r="D171">
        <v>1</v>
      </c>
      <c r="E171">
        <v>60</v>
      </c>
      <c r="F171">
        <v>70</v>
      </c>
      <c r="G171">
        <v>0.47226562500000002</v>
      </c>
      <c r="H171">
        <v>0</v>
      </c>
      <c r="I171">
        <v>90</v>
      </c>
      <c r="J171">
        <v>0</v>
      </c>
      <c r="K171">
        <v>9974.609375</v>
      </c>
      <c r="L171">
        <v>0.25093749999999998</v>
      </c>
      <c r="M171">
        <v>620830.859375</v>
      </c>
      <c r="N171">
        <v>0.31640625</v>
      </c>
      <c r="O171">
        <v>70</v>
      </c>
      <c r="P171">
        <v>480</v>
      </c>
      <c r="Q171">
        <v>480</v>
      </c>
      <c r="R171" s="46">
        <v>170</v>
      </c>
      <c r="S171" t="s">
        <v>2360</v>
      </c>
      <c r="T171" t="s">
        <v>2361</v>
      </c>
      <c r="U171" t="s">
        <v>2362</v>
      </c>
      <c r="V171" t="s">
        <v>2363</v>
      </c>
      <c r="W171" t="s">
        <v>2364</v>
      </c>
      <c r="X171" t="s">
        <v>2365</v>
      </c>
      <c r="Y171" t="s">
        <v>2366</v>
      </c>
      <c r="Z171" t="s">
        <v>2367</v>
      </c>
      <c r="AA171" t="s">
        <v>2368</v>
      </c>
      <c r="AB171" t="s">
        <v>2369</v>
      </c>
      <c r="AC171" t="s">
        <v>2370</v>
      </c>
      <c r="AD171" t="s">
        <v>4935</v>
      </c>
    </row>
    <row r="172" spans="1:30">
      <c r="A172">
        <v>171</v>
      </c>
      <c r="B172">
        <v>2</v>
      </c>
      <c r="C172">
        <v>71</v>
      </c>
      <c r="D172">
        <v>1</v>
      </c>
      <c r="E172">
        <v>60</v>
      </c>
      <c r="F172">
        <v>70</v>
      </c>
      <c r="G172">
        <v>0.322265625</v>
      </c>
      <c r="H172">
        <v>0</v>
      </c>
      <c r="I172">
        <v>90</v>
      </c>
      <c r="J172">
        <v>0</v>
      </c>
      <c r="K172">
        <v>6724.609375</v>
      </c>
      <c r="L172">
        <v>0.37093749999999998</v>
      </c>
      <c r="M172">
        <v>262280.859375</v>
      </c>
      <c r="N172">
        <v>0.21640625000000002</v>
      </c>
      <c r="O172">
        <v>70</v>
      </c>
      <c r="P172">
        <v>480</v>
      </c>
      <c r="Q172">
        <v>480</v>
      </c>
      <c r="R172" s="46">
        <v>171</v>
      </c>
      <c r="S172" t="s">
        <v>2371</v>
      </c>
      <c r="T172" t="s">
        <v>2372</v>
      </c>
      <c r="U172" t="s">
        <v>2373</v>
      </c>
      <c r="V172" t="s">
        <v>2374</v>
      </c>
      <c r="W172" t="s">
        <v>2375</v>
      </c>
      <c r="X172" t="s">
        <v>2376</v>
      </c>
      <c r="Y172" t="s">
        <v>2377</v>
      </c>
      <c r="Z172" t="s">
        <v>2378</v>
      </c>
      <c r="AA172" t="s">
        <v>2379</v>
      </c>
      <c r="AB172" t="s">
        <v>2380</v>
      </c>
      <c r="AC172" t="s">
        <v>2381</v>
      </c>
      <c r="AD172" t="s">
        <v>4936</v>
      </c>
    </row>
    <row r="173" spans="1:30">
      <c r="A173">
        <v>172</v>
      </c>
      <c r="B173">
        <v>2</v>
      </c>
      <c r="C173">
        <v>72</v>
      </c>
      <c r="D173">
        <v>1</v>
      </c>
      <c r="E173">
        <v>60</v>
      </c>
      <c r="F173">
        <v>70</v>
      </c>
      <c r="G173">
        <v>0.509765625</v>
      </c>
      <c r="H173">
        <v>0</v>
      </c>
      <c r="I173">
        <v>90</v>
      </c>
      <c r="J173">
        <v>0</v>
      </c>
      <c r="K173">
        <v>5912.109375</v>
      </c>
      <c r="L173">
        <v>0.28093750000000001</v>
      </c>
      <c r="M173">
        <v>531193.359375</v>
      </c>
      <c r="N173">
        <v>0.39140625000000001</v>
      </c>
      <c r="O173">
        <v>70</v>
      </c>
      <c r="P173">
        <v>480</v>
      </c>
      <c r="Q173">
        <v>480</v>
      </c>
      <c r="R173" s="46">
        <v>172</v>
      </c>
      <c r="S173" t="s">
        <v>2382</v>
      </c>
      <c r="T173" t="s">
        <v>2383</v>
      </c>
      <c r="U173" t="s">
        <v>2384</v>
      </c>
      <c r="V173" t="s">
        <v>485</v>
      </c>
      <c r="W173" t="s">
        <v>2385</v>
      </c>
      <c r="X173" t="s">
        <v>2346</v>
      </c>
      <c r="Y173" t="s">
        <v>2386</v>
      </c>
      <c r="Z173" t="s">
        <v>2387</v>
      </c>
      <c r="AA173" t="s">
        <v>2388</v>
      </c>
      <c r="AB173" t="s">
        <v>2389</v>
      </c>
      <c r="AC173" t="s">
        <v>2390</v>
      </c>
      <c r="AD173" t="s">
        <v>4937</v>
      </c>
    </row>
    <row r="174" spans="1:30">
      <c r="A174">
        <v>173</v>
      </c>
      <c r="B174">
        <v>2</v>
      </c>
      <c r="C174">
        <v>73</v>
      </c>
      <c r="D174">
        <v>1</v>
      </c>
      <c r="E174">
        <v>60</v>
      </c>
      <c r="F174">
        <v>70</v>
      </c>
      <c r="G174">
        <v>0.35976562499999998</v>
      </c>
      <c r="H174">
        <v>0</v>
      </c>
      <c r="I174">
        <v>90</v>
      </c>
      <c r="J174">
        <v>0</v>
      </c>
      <c r="K174">
        <v>9162.109375</v>
      </c>
      <c r="L174">
        <v>0.4009375</v>
      </c>
      <c r="M174">
        <v>172643.359375</v>
      </c>
      <c r="N174">
        <v>0.29140625000000003</v>
      </c>
      <c r="O174">
        <v>70</v>
      </c>
      <c r="P174">
        <v>480</v>
      </c>
      <c r="Q174">
        <v>480</v>
      </c>
      <c r="R174" s="46">
        <v>173</v>
      </c>
      <c r="S174" t="s">
        <v>2391</v>
      </c>
      <c r="T174" t="s">
        <v>2392</v>
      </c>
      <c r="U174" t="s">
        <v>2393</v>
      </c>
      <c r="V174" t="s">
        <v>2394</v>
      </c>
      <c r="W174" t="s">
        <v>2395</v>
      </c>
      <c r="X174" t="s">
        <v>2396</v>
      </c>
      <c r="Y174" t="s">
        <v>2397</v>
      </c>
      <c r="Z174" t="s">
        <v>2398</v>
      </c>
      <c r="AA174" t="s">
        <v>2399</v>
      </c>
      <c r="AB174" t="s">
        <v>2400</v>
      </c>
      <c r="AC174" t="s">
        <v>2401</v>
      </c>
      <c r="AD174" t="s">
        <v>4938</v>
      </c>
    </row>
    <row r="175" spans="1:30">
      <c r="A175">
        <v>174</v>
      </c>
      <c r="B175">
        <v>2</v>
      </c>
      <c r="C175">
        <v>74</v>
      </c>
      <c r="D175">
        <v>1</v>
      </c>
      <c r="E175">
        <v>60</v>
      </c>
      <c r="F175">
        <v>70</v>
      </c>
      <c r="G175">
        <v>0.43476562499999999</v>
      </c>
      <c r="H175">
        <v>0</v>
      </c>
      <c r="I175">
        <v>90</v>
      </c>
      <c r="J175">
        <v>0</v>
      </c>
      <c r="K175">
        <v>7537.109375</v>
      </c>
      <c r="L175">
        <v>0.3409375</v>
      </c>
      <c r="M175">
        <v>351918.359375</v>
      </c>
      <c r="N175">
        <v>0.34140625000000002</v>
      </c>
      <c r="O175">
        <v>70</v>
      </c>
      <c r="P175">
        <v>480</v>
      </c>
      <c r="Q175">
        <v>480</v>
      </c>
      <c r="R175" s="46">
        <v>174</v>
      </c>
      <c r="S175" t="s">
        <v>2402</v>
      </c>
      <c r="T175" t="s">
        <v>2403</v>
      </c>
      <c r="U175" t="s">
        <v>2404</v>
      </c>
      <c r="V175" t="s">
        <v>2405</v>
      </c>
      <c r="W175" t="s">
        <v>2406</v>
      </c>
      <c r="X175" t="s">
        <v>2405</v>
      </c>
      <c r="Y175" t="s">
        <v>2407</v>
      </c>
      <c r="Z175" t="s">
        <v>2408</v>
      </c>
      <c r="AA175" t="s">
        <v>2409</v>
      </c>
      <c r="AB175" t="s">
        <v>2410</v>
      </c>
      <c r="AC175" t="s">
        <v>2411</v>
      </c>
      <c r="AD175" t="s">
        <v>4939</v>
      </c>
    </row>
    <row r="176" spans="1:30">
      <c r="A176">
        <v>175</v>
      </c>
      <c r="B176">
        <v>2</v>
      </c>
      <c r="C176">
        <v>75</v>
      </c>
      <c r="D176">
        <v>1</v>
      </c>
      <c r="E176">
        <v>60</v>
      </c>
      <c r="F176">
        <v>70</v>
      </c>
      <c r="G176">
        <v>0.58476562499999996</v>
      </c>
      <c r="H176">
        <v>0</v>
      </c>
      <c r="I176">
        <v>90</v>
      </c>
      <c r="J176">
        <v>0</v>
      </c>
      <c r="K176">
        <v>4287.109375</v>
      </c>
      <c r="L176">
        <v>0.4609375</v>
      </c>
      <c r="M176">
        <v>710468.359375</v>
      </c>
      <c r="N176">
        <v>0.24140625000000002</v>
      </c>
      <c r="O176">
        <v>70</v>
      </c>
      <c r="P176">
        <v>480</v>
      </c>
      <c r="Q176">
        <v>480</v>
      </c>
      <c r="R176" s="46">
        <v>175</v>
      </c>
      <c r="S176" t="s">
        <v>2412</v>
      </c>
      <c r="T176" t="s">
        <v>2413</v>
      </c>
      <c r="U176" t="s">
        <v>2414</v>
      </c>
      <c r="V176" t="s">
        <v>2415</v>
      </c>
      <c r="W176" t="s">
        <v>2416</v>
      </c>
      <c r="X176" t="s">
        <v>2417</v>
      </c>
      <c r="Y176" t="s">
        <v>2418</v>
      </c>
      <c r="Z176" t="s">
        <v>2419</v>
      </c>
      <c r="AA176" t="s">
        <v>2420</v>
      </c>
      <c r="AB176" t="s">
        <v>2421</v>
      </c>
      <c r="AC176" t="s">
        <v>2422</v>
      </c>
      <c r="AD176" t="s">
        <v>4940</v>
      </c>
    </row>
    <row r="177" spans="1:30">
      <c r="A177">
        <v>176</v>
      </c>
      <c r="B177">
        <v>2</v>
      </c>
      <c r="C177">
        <v>76</v>
      </c>
      <c r="D177">
        <v>1</v>
      </c>
      <c r="E177">
        <v>60</v>
      </c>
      <c r="F177">
        <v>70</v>
      </c>
      <c r="G177">
        <v>0.462890625</v>
      </c>
      <c r="H177">
        <v>0</v>
      </c>
      <c r="I177">
        <v>90</v>
      </c>
      <c r="J177">
        <v>0</v>
      </c>
      <c r="K177">
        <v>4083.984375</v>
      </c>
      <c r="L177">
        <v>0.34843750000000001</v>
      </c>
      <c r="M177">
        <v>463965.234375</v>
      </c>
      <c r="N177">
        <v>0.21015625000000002</v>
      </c>
      <c r="O177">
        <v>70</v>
      </c>
      <c r="P177">
        <v>480</v>
      </c>
      <c r="Q177">
        <v>480</v>
      </c>
      <c r="R177" s="46">
        <v>176</v>
      </c>
      <c r="S177" t="s">
        <v>2423</v>
      </c>
      <c r="T177" t="s">
        <v>2424</v>
      </c>
      <c r="U177" t="s">
        <v>2425</v>
      </c>
      <c r="V177" t="s">
        <v>2426</v>
      </c>
      <c r="W177" t="s">
        <v>2427</v>
      </c>
      <c r="X177" t="s">
        <v>2428</v>
      </c>
      <c r="Y177" t="s">
        <v>2429</v>
      </c>
      <c r="Z177" t="s">
        <v>2430</v>
      </c>
      <c r="AA177" t="s">
        <v>1406</v>
      </c>
      <c r="AB177" t="s">
        <v>2431</v>
      </c>
      <c r="AC177" t="s">
        <v>2432</v>
      </c>
      <c r="AD177" t="s">
        <v>4941</v>
      </c>
    </row>
    <row r="178" spans="1:30">
      <c r="A178">
        <v>177</v>
      </c>
      <c r="B178">
        <v>2</v>
      </c>
      <c r="C178">
        <v>77</v>
      </c>
      <c r="D178">
        <v>1</v>
      </c>
      <c r="E178">
        <v>60</v>
      </c>
      <c r="F178">
        <v>70</v>
      </c>
      <c r="G178">
        <v>0.31289062499999998</v>
      </c>
      <c r="H178">
        <v>0</v>
      </c>
      <c r="I178">
        <v>90</v>
      </c>
      <c r="J178">
        <v>0</v>
      </c>
      <c r="K178">
        <v>7333.984375</v>
      </c>
      <c r="L178">
        <v>0.46843749999999995</v>
      </c>
      <c r="M178">
        <v>105415.234375</v>
      </c>
      <c r="N178">
        <v>0.31015625000000002</v>
      </c>
      <c r="O178">
        <v>70</v>
      </c>
      <c r="P178">
        <v>480</v>
      </c>
      <c r="Q178">
        <v>480</v>
      </c>
      <c r="R178" s="46">
        <v>177</v>
      </c>
      <c r="S178" t="s">
        <v>2433</v>
      </c>
      <c r="T178" t="s">
        <v>2434</v>
      </c>
      <c r="U178" t="s">
        <v>2435</v>
      </c>
      <c r="V178" t="s">
        <v>2436</v>
      </c>
      <c r="W178" t="s">
        <v>2437</v>
      </c>
      <c r="X178" t="s">
        <v>2438</v>
      </c>
      <c r="Y178" t="s">
        <v>2439</v>
      </c>
      <c r="Z178" t="s">
        <v>2440</v>
      </c>
      <c r="AA178" t="s">
        <v>2441</v>
      </c>
      <c r="AB178" t="s">
        <v>2442</v>
      </c>
      <c r="AC178" t="s">
        <v>2443</v>
      </c>
      <c r="AD178" t="s">
        <v>4942</v>
      </c>
    </row>
    <row r="179" spans="1:30">
      <c r="A179">
        <v>178</v>
      </c>
      <c r="B179">
        <v>2</v>
      </c>
      <c r="C179">
        <v>78</v>
      </c>
      <c r="D179">
        <v>1</v>
      </c>
      <c r="E179">
        <v>60</v>
      </c>
      <c r="F179">
        <v>70</v>
      </c>
      <c r="G179">
        <v>0.38789062499999999</v>
      </c>
      <c r="H179">
        <v>0</v>
      </c>
      <c r="I179">
        <v>90</v>
      </c>
      <c r="J179">
        <v>0</v>
      </c>
      <c r="K179">
        <v>8958.984375</v>
      </c>
      <c r="L179">
        <v>0.28843750000000001</v>
      </c>
      <c r="M179">
        <v>284690.234375</v>
      </c>
      <c r="N179">
        <v>0.26015625000000003</v>
      </c>
      <c r="O179">
        <v>70</v>
      </c>
      <c r="P179">
        <v>480</v>
      </c>
      <c r="Q179">
        <v>480</v>
      </c>
      <c r="R179" s="46">
        <v>178</v>
      </c>
      <c r="S179" t="s">
        <v>2444</v>
      </c>
      <c r="T179" t="s">
        <v>2445</v>
      </c>
      <c r="U179" t="s">
        <v>2446</v>
      </c>
      <c r="V179" t="s">
        <v>2447</v>
      </c>
      <c r="W179" t="s">
        <v>2448</v>
      </c>
      <c r="X179" t="s">
        <v>2449</v>
      </c>
      <c r="Y179" t="s">
        <v>2450</v>
      </c>
      <c r="Z179" t="s">
        <v>2451</v>
      </c>
      <c r="AA179" t="s">
        <v>2452</v>
      </c>
      <c r="AB179" t="s">
        <v>2453</v>
      </c>
      <c r="AC179" t="s">
        <v>2454</v>
      </c>
      <c r="AD179" t="s">
        <v>4943</v>
      </c>
    </row>
    <row r="180" spans="1:30">
      <c r="A180">
        <v>179</v>
      </c>
      <c r="B180">
        <v>2</v>
      </c>
      <c r="C180">
        <v>79</v>
      </c>
      <c r="D180">
        <v>1</v>
      </c>
      <c r="E180">
        <v>60</v>
      </c>
      <c r="F180">
        <v>70</v>
      </c>
      <c r="G180">
        <v>0.53789062499999996</v>
      </c>
      <c r="H180">
        <v>0</v>
      </c>
      <c r="I180">
        <v>90</v>
      </c>
      <c r="J180">
        <v>0</v>
      </c>
      <c r="K180">
        <v>5708.984375</v>
      </c>
      <c r="L180">
        <v>0.40843750000000001</v>
      </c>
      <c r="M180">
        <v>643240.234375</v>
      </c>
      <c r="N180">
        <v>0.36015625000000001</v>
      </c>
      <c r="O180">
        <v>70</v>
      </c>
      <c r="P180">
        <v>480</v>
      </c>
      <c r="Q180">
        <v>480</v>
      </c>
      <c r="R180" s="46">
        <v>179</v>
      </c>
      <c r="S180" t="s">
        <v>2455</v>
      </c>
      <c r="T180" t="s">
        <v>2456</v>
      </c>
      <c r="U180" t="s">
        <v>2457</v>
      </c>
      <c r="V180" t="s">
        <v>1208</v>
      </c>
      <c r="W180" t="s">
        <v>2458</v>
      </c>
      <c r="X180" t="s">
        <v>2459</v>
      </c>
      <c r="Y180" t="s">
        <v>2460</v>
      </c>
      <c r="Z180" t="s">
        <v>2461</v>
      </c>
      <c r="AA180" t="s">
        <v>2462</v>
      </c>
      <c r="AB180" t="s">
        <v>2463</v>
      </c>
      <c r="AC180" t="s">
        <v>2464</v>
      </c>
      <c r="AD180" t="s">
        <v>4944</v>
      </c>
    </row>
    <row r="181" spans="1:30">
      <c r="A181">
        <v>180</v>
      </c>
      <c r="B181">
        <v>2</v>
      </c>
      <c r="C181">
        <v>80</v>
      </c>
      <c r="D181">
        <v>1</v>
      </c>
      <c r="E181">
        <v>60</v>
      </c>
      <c r="F181">
        <v>70</v>
      </c>
      <c r="G181">
        <v>0.42539062500000002</v>
      </c>
      <c r="H181">
        <v>0</v>
      </c>
      <c r="I181">
        <v>90</v>
      </c>
      <c r="J181">
        <v>0</v>
      </c>
      <c r="K181">
        <v>6521.484375</v>
      </c>
      <c r="L181">
        <v>0.25843749999999999</v>
      </c>
      <c r="M181">
        <v>195052.734375</v>
      </c>
      <c r="N181">
        <v>0.23515625000000001</v>
      </c>
      <c r="O181">
        <v>70</v>
      </c>
      <c r="P181">
        <v>480</v>
      </c>
      <c r="Q181">
        <v>480</v>
      </c>
      <c r="R181" s="46">
        <v>180</v>
      </c>
      <c r="S181" t="s">
        <v>2465</v>
      </c>
      <c r="T181" t="s">
        <v>2466</v>
      </c>
      <c r="U181" t="s">
        <v>2467</v>
      </c>
      <c r="V181" t="s">
        <v>2468</v>
      </c>
      <c r="W181" t="s">
        <v>2469</v>
      </c>
      <c r="X181" t="s">
        <v>2470</v>
      </c>
      <c r="Y181" t="s">
        <v>2471</v>
      </c>
      <c r="Z181" t="s">
        <v>2472</v>
      </c>
      <c r="AA181" t="s">
        <v>2473</v>
      </c>
      <c r="AB181" t="s">
        <v>2474</v>
      </c>
      <c r="AC181" t="s">
        <v>2475</v>
      </c>
      <c r="AD181" t="s">
        <v>4945</v>
      </c>
    </row>
    <row r="182" spans="1:30">
      <c r="A182">
        <v>181</v>
      </c>
      <c r="B182">
        <v>2</v>
      </c>
      <c r="C182">
        <v>81</v>
      </c>
      <c r="D182">
        <v>1</v>
      </c>
      <c r="E182">
        <v>60</v>
      </c>
      <c r="F182">
        <v>70</v>
      </c>
      <c r="G182">
        <v>0.57539062500000004</v>
      </c>
      <c r="H182">
        <v>0</v>
      </c>
      <c r="I182">
        <v>90</v>
      </c>
      <c r="J182">
        <v>0</v>
      </c>
      <c r="K182">
        <v>9771.484375</v>
      </c>
      <c r="L182">
        <v>0.37843749999999998</v>
      </c>
      <c r="M182">
        <v>553602.734375</v>
      </c>
      <c r="N182">
        <v>0.33515625000000004</v>
      </c>
      <c r="O182">
        <v>70</v>
      </c>
      <c r="P182">
        <v>480</v>
      </c>
      <c r="Q182">
        <v>480</v>
      </c>
      <c r="R182" s="46">
        <v>181</v>
      </c>
      <c r="S182" t="s">
        <v>2476</v>
      </c>
      <c r="T182" t="s">
        <v>2477</v>
      </c>
      <c r="U182" t="s">
        <v>2478</v>
      </c>
      <c r="V182" t="s">
        <v>2479</v>
      </c>
      <c r="W182" t="s">
        <v>2480</v>
      </c>
      <c r="X182" t="s">
        <v>2481</v>
      </c>
      <c r="Y182" t="s">
        <v>2482</v>
      </c>
      <c r="Z182" t="s">
        <v>2483</v>
      </c>
      <c r="AA182" t="s">
        <v>2484</v>
      </c>
      <c r="AB182" t="s">
        <v>2485</v>
      </c>
      <c r="AC182" t="s">
        <v>2486</v>
      </c>
      <c r="AD182" t="s">
        <v>4946</v>
      </c>
    </row>
    <row r="183" spans="1:30">
      <c r="A183">
        <v>182</v>
      </c>
      <c r="B183">
        <v>2</v>
      </c>
      <c r="C183">
        <v>82</v>
      </c>
      <c r="D183">
        <v>1</v>
      </c>
      <c r="E183">
        <v>60</v>
      </c>
      <c r="F183">
        <v>70</v>
      </c>
      <c r="G183">
        <v>0.50039062499999998</v>
      </c>
      <c r="H183">
        <v>0</v>
      </c>
      <c r="I183">
        <v>90</v>
      </c>
      <c r="J183">
        <v>0</v>
      </c>
      <c r="K183">
        <v>8146.484375</v>
      </c>
      <c r="L183">
        <v>0.31843749999999998</v>
      </c>
      <c r="M183">
        <v>732877.734375</v>
      </c>
      <c r="N183">
        <v>0.28515625</v>
      </c>
      <c r="O183">
        <v>70</v>
      </c>
      <c r="P183">
        <v>480</v>
      </c>
      <c r="Q183">
        <v>480</v>
      </c>
      <c r="R183" s="46">
        <v>182</v>
      </c>
      <c r="S183" t="s">
        <v>2487</v>
      </c>
      <c r="T183" t="s">
        <v>2488</v>
      </c>
      <c r="U183" t="s">
        <v>2489</v>
      </c>
      <c r="V183" t="s">
        <v>2490</v>
      </c>
      <c r="W183" t="s">
        <v>2491</v>
      </c>
      <c r="X183" t="s">
        <v>2492</v>
      </c>
      <c r="Y183" t="s">
        <v>2493</v>
      </c>
      <c r="Z183" t="s">
        <v>474</v>
      </c>
      <c r="AA183" t="s">
        <v>2494</v>
      </c>
      <c r="AB183" t="s">
        <v>2495</v>
      </c>
      <c r="AC183" t="s">
        <v>2496</v>
      </c>
      <c r="AD183" t="s">
        <v>4947</v>
      </c>
    </row>
    <row r="184" spans="1:30">
      <c r="A184">
        <v>183</v>
      </c>
      <c r="B184">
        <v>2</v>
      </c>
      <c r="C184">
        <v>83</v>
      </c>
      <c r="D184">
        <v>1</v>
      </c>
      <c r="E184">
        <v>60</v>
      </c>
      <c r="F184">
        <v>70</v>
      </c>
      <c r="G184">
        <v>0.35039062500000001</v>
      </c>
      <c r="H184">
        <v>0</v>
      </c>
      <c r="I184">
        <v>90</v>
      </c>
      <c r="J184">
        <v>0</v>
      </c>
      <c r="K184">
        <v>4896.484375</v>
      </c>
      <c r="L184">
        <v>0.43843749999999998</v>
      </c>
      <c r="M184">
        <v>374327.734375</v>
      </c>
      <c r="N184">
        <v>0.38515625000000003</v>
      </c>
      <c r="O184">
        <v>70</v>
      </c>
      <c r="P184">
        <v>480</v>
      </c>
      <c r="Q184">
        <v>480</v>
      </c>
      <c r="R184" s="46">
        <v>183</v>
      </c>
      <c r="S184" t="s">
        <v>5150</v>
      </c>
      <c r="T184" t="s">
        <v>5150</v>
      </c>
      <c r="U184" t="s">
        <v>5150</v>
      </c>
      <c r="V184" t="s">
        <v>5151</v>
      </c>
      <c r="W184" t="s">
        <v>5151</v>
      </c>
      <c r="X184" t="s">
        <v>5151</v>
      </c>
      <c r="Y184" t="s">
        <v>5151</v>
      </c>
      <c r="Z184" t="s">
        <v>5151</v>
      </c>
      <c r="AA184" t="s">
        <v>5151</v>
      </c>
      <c r="AB184" t="s">
        <v>5152</v>
      </c>
      <c r="AC184" t="s">
        <v>5152</v>
      </c>
      <c r="AD184" t="s">
        <v>5152</v>
      </c>
    </row>
    <row r="185" spans="1:30">
      <c r="A185">
        <v>184</v>
      </c>
      <c r="B185">
        <v>2</v>
      </c>
      <c r="C185">
        <v>84</v>
      </c>
      <c r="D185">
        <v>1</v>
      </c>
      <c r="E185">
        <v>60</v>
      </c>
      <c r="F185">
        <v>70</v>
      </c>
      <c r="G185">
        <v>0.33164062499999997</v>
      </c>
      <c r="H185">
        <v>0</v>
      </c>
      <c r="I185">
        <v>90</v>
      </c>
      <c r="J185">
        <v>0</v>
      </c>
      <c r="K185">
        <v>4490.234375</v>
      </c>
      <c r="L185">
        <v>0.30343750000000003</v>
      </c>
      <c r="M185">
        <v>688058.984375</v>
      </c>
      <c r="N185">
        <v>0.34765625</v>
      </c>
      <c r="O185">
        <v>70</v>
      </c>
      <c r="P185">
        <v>480</v>
      </c>
      <c r="Q185">
        <v>480</v>
      </c>
      <c r="R185" s="46">
        <v>184</v>
      </c>
      <c r="S185" t="s">
        <v>2497</v>
      </c>
      <c r="T185" t="s">
        <v>2498</v>
      </c>
      <c r="U185" t="s">
        <v>2499</v>
      </c>
      <c r="V185" t="s">
        <v>2500</v>
      </c>
      <c r="W185" t="s">
        <v>2501</v>
      </c>
      <c r="X185" t="s">
        <v>2502</v>
      </c>
      <c r="Y185" t="s">
        <v>2503</v>
      </c>
      <c r="Z185" t="s">
        <v>2504</v>
      </c>
      <c r="AA185" t="s">
        <v>2505</v>
      </c>
      <c r="AB185" t="s">
        <v>2506</v>
      </c>
      <c r="AC185" t="s">
        <v>2507</v>
      </c>
      <c r="AD185" t="s">
        <v>4005</v>
      </c>
    </row>
    <row r="186" spans="1:30">
      <c r="A186">
        <v>185</v>
      </c>
      <c r="B186">
        <v>2</v>
      </c>
      <c r="C186">
        <v>85</v>
      </c>
      <c r="D186">
        <v>1</v>
      </c>
      <c r="E186">
        <v>60</v>
      </c>
      <c r="F186">
        <v>70</v>
      </c>
      <c r="G186">
        <v>0.48164062499999999</v>
      </c>
      <c r="H186">
        <v>0</v>
      </c>
      <c r="I186">
        <v>90</v>
      </c>
      <c r="J186">
        <v>0</v>
      </c>
      <c r="K186">
        <v>7740.234375</v>
      </c>
      <c r="L186">
        <v>0.42343750000000002</v>
      </c>
      <c r="M186">
        <v>329508.984375</v>
      </c>
      <c r="N186">
        <v>0.24765625000000002</v>
      </c>
      <c r="O186">
        <v>70</v>
      </c>
      <c r="P186">
        <v>480</v>
      </c>
      <c r="Q186">
        <v>480</v>
      </c>
      <c r="R186" s="46">
        <v>185</v>
      </c>
      <c r="S186" t="s">
        <v>2508</v>
      </c>
      <c r="T186" t="s">
        <v>2509</v>
      </c>
      <c r="U186" t="s">
        <v>2510</v>
      </c>
      <c r="V186" t="s">
        <v>2511</v>
      </c>
      <c r="W186" t="s">
        <v>2512</v>
      </c>
      <c r="X186" t="s">
        <v>2513</v>
      </c>
      <c r="Y186" t="s">
        <v>2514</v>
      </c>
      <c r="Z186" t="s">
        <v>1036</v>
      </c>
      <c r="AA186" t="s">
        <v>2515</v>
      </c>
      <c r="AB186" t="s">
        <v>2516</v>
      </c>
      <c r="AC186" t="s">
        <v>2517</v>
      </c>
      <c r="AD186" t="s">
        <v>4948</v>
      </c>
    </row>
    <row r="187" spans="1:30">
      <c r="A187">
        <v>186</v>
      </c>
      <c r="B187">
        <v>2</v>
      </c>
      <c r="C187">
        <v>86</v>
      </c>
      <c r="D187">
        <v>1</v>
      </c>
      <c r="E187">
        <v>60</v>
      </c>
      <c r="F187">
        <v>70</v>
      </c>
      <c r="G187">
        <v>0.556640625</v>
      </c>
      <c r="H187">
        <v>0</v>
      </c>
      <c r="I187">
        <v>90</v>
      </c>
      <c r="J187">
        <v>0</v>
      </c>
      <c r="K187">
        <v>9365.234375</v>
      </c>
      <c r="L187">
        <v>0.36343749999999997</v>
      </c>
      <c r="M187">
        <v>150233.984375</v>
      </c>
      <c r="N187">
        <v>0.39765625000000004</v>
      </c>
      <c r="O187">
        <v>70</v>
      </c>
      <c r="P187">
        <v>480</v>
      </c>
      <c r="Q187">
        <v>480</v>
      </c>
      <c r="R187" s="46">
        <v>186</v>
      </c>
      <c r="S187" t="s">
        <v>2518</v>
      </c>
      <c r="T187" t="s">
        <v>2519</v>
      </c>
      <c r="U187" t="s">
        <v>2520</v>
      </c>
      <c r="V187" t="s">
        <v>1743</v>
      </c>
      <c r="W187" t="s">
        <v>2521</v>
      </c>
      <c r="X187" t="s">
        <v>2522</v>
      </c>
      <c r="Y187" t="s">
        <v>2523</v>
      </c>
      <c r="Z187" t="s">
        <v>2524</v>
      </c>
      <c r="AA187" t="s">
        <v>2525</v>
      </c>
      <c r="AB187" t="s">
        <v>2526</v>
      </c>
      <c r="AC187" t="s">
        <v>2527</v>
      </c>
      <c r="AD187" t="s">
        <v>4949</v>
      </c>
    </row>
    <row r="188" spans="1:30">
      <c r="A188">
        <v>187</v>
      </c>
      <c r="B188">
        <v>2</v>
      </c>
      <c r="C188">
        <v>87</v>
      </c>
      <c r="D188">
        <v>1</v>
      </c>
      <c r="E188">
        <v>60</v>
      </c>
      <c r="F188">
        <v>70</v>
      </c>
      <c r="G188">
        <v>0.40664062499999998</v>
      </c>
      <c r="H188">
        <v>0</v>
      </c>
      <c r="I188">
        <v>90</v>
      </c>
      <c r="J188">
        <v>0</v>
      </c>
      <c r="K188">
        <v>6115.234375</v>
      </c>
      <c r="L188">
        <v>0.48343749999999996</v>
      </c>
      <c r="M188">
        <v>508783.984375</v>
      </c>
      <c r="N188">
        <v>0.29765625000000001</v>
      </c>
      <c r="O188">
        <v>70</v>
      </c>
      <c r="P188">
        <v>480</v>
      </c>
      <c r="Q188">
        <v>480</v>
      </c>
      <c r="R188" s="46">
        <v>187</v>
      </c>
      <c r="S188" t="s">
        <v>2528</v>
      </c>
      <c r="T188" t="s">
        <v>2529</v>
      </c>
      <c r="U188" t="s">
        <v>2530</v>
      </c>
      <c r="V188" t="s">
        <v>2531</v>
      </c>
      <c r="W188" t="s">
        <v>2532</v>
      </c>
      <c r="X188" t="s">
        <v>2533</v>
      </c>
      <c r="Y188" t="s">
        <v>2534</v>
      </c>
      <c r="Z188" t="s">
        <v>2535</v>
      </c>
      <c r="AA188" t="s">
        <v>2536</v>
      </c>
      <c r="AB188" t="s">
        <v>2537</v>
      </c>
      <c r="AC188" t="s">
        <v>2538</v>
      </c>
      <c r="AD188" t="s">
        <v>4950</v>
      </c>
    </row>
    <row r="189" spans="1:30">
      <c r="A189">
        <v>188</v>
      </c>
      <c r="B189">
        <v>2</v>
      </c>
      <c r="C189">
        <v>88</v>
      </c>
      <c r="D189">
        <v>1</v>
      </c>
      <c r="E189">
        <v>60</v>
      </c>
      <c r="F189">
        <v>70</v>
      </c>
      <c r="G189">
        <v>0.59414062499999998</v>
      </c>
      <c r="H189">
        <v>0</v>
      </c>
      <c r="I189">
        <v>90</v>
      </c>
      <c r="J189">
        <v>0</v>
      </c>
      <c r="K189">
        <v>5302.734375</v>
      </c>
      <c r="L189">
        <v>0.3334375</v>
      </c>
      <c r="M189">
        <v>419146.484375</v>
      </c>
      <c r="N189">
        <v>0.32265625000000003</v>
      </c>
      <c r="O189">
        <v>70</v>
      </c>
      <c r="P189">
        <v>480</v>
      </c>
      <c r="Q189">
        <v>480</v>
      </c>
      <c r="R189" s="46">
        <v>188</v>
      </c>
      <c r="S189" t="s">
        <v>2539</v>
      </c>
      <c r="T189" t="s">
        <v>2540</v>
      </c>
      <c r="U189" t="s">
        <v>2541</v>
      </c>
      <c r="V189" t="s">
        <v>2542</v>
      </c>
      <c r="W189" t="s">
        <v>2543</v>
      </c>
      <c r="X189" t="s">
        <v>2544</v>
      </c>
      <c r="Y189" t="s">
        <v>2545</v>
      </c>
      <c r="Z189" t="s">
        <v>2546</v>
      </c>
      <c r="AA189" t="s">
        <v>2547</v>
      </c>
      <c r="AB189" t="s">
        <v>2548</v>
      </c>
      <c r="AC189" t="s">
        <v>2549</v>
      </c>
      <c r="AD189" t="s">
        <v>1331</v>
      </c>
    </row>
    <row r="190" spans="1:30">
      <c r="A190">
        <v>189</v>
      </c>
      <c r="B190">
        <v>2</v>
      </c>
      <c r="C190">
        <v>89</v>
      </c>
      <c r="D190">
        <v>1</v>
      </c>
      <c r="E190">
        <v>60</v>
      </c>
      <c r="F190">
        <v>70</v>
      </c>
      <c r="G190">
        <v>0.44414062499999996</v>
      </c>
      <c r="H190">
        <v>0</v>
      </c>
      <c r="I190">
        <v>90</v>
      </c>
      <c r="J190">
        <v>0</v>
      </c>
      <c r="K190">
        <v>8552.734375</v>
      </c>
      <c r="L190">
        <v>0.45343749999999999</v>
      </c>
      <c r="M190">
        <v>777696.484375</v>
      </c>
      <c r="N190">
        <v>0.22265625</v>
      </c>
      <c r="O190">
        <v>70</v>
      </c>
      <c r="P190">
        <v>480</v>
      </c>
      <c r="Q190">
        <v>480</v>
      </c>
      <c r="R190" s="46">
        <v>189</v>
      </c>
      <c r="S190" t="s">
        <v>2550</v>
      </c>
      <c r="T190" t="s">
        <v>2551</v>
      </c>
      <c r="U190" t="s">
        <v>2552</v>
      </c>
      <c r="V190" t="s">
        <v>2553</v>
      </c>
      <c r="W190" t="s">
        <v>2554</v>
      </c>
      <c r="X190" t="s">
        <v>2555</v>
      </c>
      <c r="Y190" t="s">
        <v>2556</v>
      </c>
      <c r="Z190" t="s">
        <v>2557</v>
      </c>
      <c r="AA190" t="s">
        <v>2558</v>
      </c>
      <c r="AB190" t="s">
        <v>2559</v>
      </c>
      <c r="AC190" t="s">
        <v>2560</v>
      </c>
      <c r="AD190" t="s">
        <v>4951</v>
      </c>
    </row>
    <row r="191" spans="1:30">
      <c r="A191">
        <v>190</v>
      </c>
      <c r="B191">
        <v>2</v>
      </c>
      <c r="C191">
        <v>90</v>
      </c>
      <c r="D191">
        <v>1</v>
      </c>
      <c r="E191">
        <v>60</v>
      </c>
      <c r="F191">
        <v>70</v>
      </c>
      <c r="G191">
        <v>0.369140625</v>
      </c>
      <c r="H191">
        <v>0</v>
      </c>
      <c r="I191">
        <v>90</v>
      </c>
      <c r="J191">
        <v>0</v>
      </c>
      <c r="K191">
        <v>6927.734375</v>
      </c>
      <c r="L191">
        <v>0.2734375</v>
      </c>
      <c r="M191">
        <v>598421.484375</v>
      </c>
      <c r="N191">
        <v>0.37265625000000002</v>
      </c>
      <c r="O191">
        <v>70</v>
      </c>
      <c r="P191">
        <v>480</v>
      </c>
      <c r="Q191">
        <v>480</v>
      </c>
      <c r="R191" s="46">
        <v>190</v>
      </c>
      <c r="S191" t="s">
        <v>2561</v>
      </c>
      <c r="T191" t="s">
        <v>2562</v>
      </c>
      <c r="U191" t="s">
        <v>2563</v>
      </c>
      <c r="V191" t="s">
        <v>2564</v>
      </c>
      <c r="W191" t="s">
        <v>2565</v>
      </c>
      <c r="X191" t="s">
        <v>2566</v>
      </c>
      <c r="Y191" t="s">
        <v>2567</v>
      </c>
      <c r="Z191" t="s">
        <v>2568</v>
      </c>
      <c r="AA191" t="s">
        <v>2569</v>
      </c>
      <c r="AB191" t="s">
        <v>1299</v>
      </c>
      <c r="AC191" t="s">
        <v>2570</v>
      </c>
      <c r="AD191" t="s">
        <v>4952</v>
      </c>
    </row>
    <row r="192" spans="1:30">
      <c r="A192">
        <v>191</v>
      </c>
      <c r="B192">
        <v>2</v>
      </c>
      <c r="C192">
        <v>91</v>
      </c>
      <c r="D192">
        <v>1</v>
      </c>
      <c r="E192">
        <v>60</v>
      </c>
      <c r="F192">
        <v>70</v>
      </c>
      <c r="G192">
        <v>0.51914062500000002</v>
      </c>
      <c r="H192">
        <v>0</v>
      </c>
      <c r="I192">
        <v>90</v>
      </c>
      <c r="J192">
        <v>0</v>
      </c>
      <c r="K192">
        <v>3677.734375</v>
      </c>
      <c r="L192">
        <v>0.3934375</v>
      </c>
      <c r="M192">
        <v>239871.484375</v>
      </c>
      <c r="N192">
        <v>0.27265625000000004</v>
      </c>
      <c r="O192">
        <v>70</v>
      </c>
      <c r="P192">
        <v>480</v>
      </c>
      <c r="Q192">
        <v>480</v>
      </c>
      <c r="R192" s="46">
        <v>191</v>
      </c>
      <c r="S192" t="s">
        <v>2571</v>
      </c>
      <c r="T192" t="s">
        <v>2572</v>
      </c>
      <c r="U192" t="s">
        <v>2573</v>
      </c>
      <c r="V192" t="s">
        <v>2574</v>
      </c>
      <c r="W192" t="s">
        <v>2575</v>
      </c>
      <c r="X192" t="s">
        <v>2576</v>
      </c>
      <c r="Y192" t="s">
        <v>2577</v>
      </c>
      <c r="Z192" t="s">
        <v>2578</v>
      </c>
      <c r="AA192" t="s">
        <v>2579</v>
      </c>
      <c r="AB192" t="s">
        <v>2580</v>
      </c>
      <c r="AC192" t="s">
        <v>2581</v>
      </c>
      <c r="AD192" t="s">
        <v>4953</v>
      </c>
    </row>
    <row r="193" spans="1:30">
      <c r="A193">
        <v>192</v>
      </c>
      <c r="B193">
        <v>2</v>
      </c>
      <c r="C193">
        <v>92</v>
      </c>
      <c r="D193">
        <v>1</v>
      </c>
      <c r="E193">
        <v>60</v>
      </c>
      <c r="F193">
        <v>70</v>
      </c>
      <c r="G193">
        <v>0.37617187499999999</v>
      </c>
      <c r="H193">
        <v>0</v>
      </c>
      <c r="I193">
        <v>90</v>
      </c>
      <c r="J193">
        <v>0</v>
      </c>
      <c r="K193">
        <v>3626.953125</v>
      </c>
      <c r="L193">
        <v>0.29781249999999998</v>
      </c>
      <c r="M193">
        <v>592819.140625</v>
      </c>
      <c r="N193">
        <v>0.24921875000000002</v>
      </c>
      <c r="O193">
        <v>70</v>
      </c>
      <c r="P193">
        <v>480</v>
      </c>
      <c r="Q193">
        <v>480</v>
      </c>
      <c r="R193" s="46">
        <v>192</v>
      </c>
      <c r="S193" t="s">
        <v>2582</v>
      </c>
      <c r="T193" t="s">
        <v>2583</v>
      </c>
      <c r="U193" t="s">
        <v>2141</v>
      </c>
      <c r="V193" t="s">
        <v>2584</v>
      </c>
      <c r="W193" t="s">
        <v>2585</v>
      </c>
      <c r="X193" t="s">
        <v>2586</v>
      </c>
      <c r="Y193" t="s">
        <v>2587</v>
      </c>
      <c r="Z193" t="s">
        <v>2588</v>
      </c>
      <c r="AA193" t="s">
        <v>2589</v>
      </c>
      <c r="AB193" t="s">
        <v>2590</v>
      </c>
      <c r="AC193" t="s">
        <v>2591</v>
      </c>
      <c r="AD193" t="s">
        <v>4954</v>
      </c>
    </row>
    <row r="194" spans="1:30">
      <c r="A194">
        <v>193</v>
      </c>
      <c r="B194">
        <v>2</v>
      </c>
      <c r="C194">
        <v>93</v>
      </c>
      <c r="D194">
        <v>1</v>
      </c>
      <c r="E194">
        <v>60</v>
      </c>
      <c r="F194">
        <v>70</v>
      </c>
      <c r="G194">
        <v>0.52617187499999996</v>
      </c>
      <c r="H194">
        <v>0</v>
      </c>
      <c r="I194">
        <v>90</v>
      </c>
      <c r="J194">
        <v>0</v>
      </c>
      <c r="K194">
        <v>6876.953125</v>
      </c>
      <c r="L194">
        <v>0.41781250000000003</v>
      </c>
      <c r="M194">
        <v>234269.140625</v>
      </c>
      <c r="N194">
        <v>0.34921875000000002</v>
      </c>
      <c r="O194">
        <v>70</v>
      </c>
      <c r="P194">
        <v>480</v>
      </c>
      <c r="Q194">
        <v>480</v>
      </c>
      <c r="R194" s="46">
        <v>193</v>
      </c>
      <c r="S194" t="s">
        <v>2592</v>
      </c>
      <c r="T194" t="s">
        <v>2593</v>
      </c>
      <c r="U194" t="s">
        <v>2594</v>
      </c>
      <c r="V194" t="s">
        <v>2595</v>
      </c>
      <c r="W194" t="s">
        <v>2596</v>
      </c>
      <c r="X194" t="s">
        <v>2597</v>
      </c>
      <c r="Y194" t="s">
        <v>2598</v>
      </c>
      <c r="Z194" t="s">
        <v>2599</v>
      </c>
      <c r="AA194" t="s">
        <v>2600</v>
      </c>
      <c r="AB194" t="s">
        <v>676</v>
      </c>
      <c r="AC194" t="s">
        <v>2601</v>
      </c>
      <c r="AD194" t="s">
        <v>4955</v>
      </c>
    </row>
    <row r="195" spans="1:30">
      <c r="A195">
        <v>194</v>
      </c>
      <c r="B195">
        <v>2</v>
      </c>
      <c r="C195">
        <v>94</v>
      </c>
      <c r="D195">
        <v>1</v>
      </c>
      <c r="E195">
        <v>60</v>
      </c>
      <c r="F195">
        <v>70</v>
      </c>
      <c r="G195">
        <v>0.451171875</v>
      </c>
      <c r="H195">
        <v>0</v>
      </c>
      <c r="I195">
        <v>90</v>
      </c>
      <c r="J195">
        <v>0</v>
      </c>
      <c r="K195">
        <v>8501.953125</v>
      </c>
      <c r="L195">
        <v>0.35781249999999998</v>
      </c>
      <c r="M195">
        <v>413544.140625</v>
      </c>
      <c r="N195">
        <v>0.29921875000000003</v>
      </c>
      <c r="O195">
        <v>70</v>
      </c>
      <c r="P195">
        <v>480</v>
      </c>
      <c r="Q195">
        <v>480</v>
      </c>
      <c r="R195" s="46">
        <v>194</v>
      </c>
      <c r="S195" t="s">
        <v>2602</v>
      </c>
      <c r="T195" t="s">
        <v>2603</v>
      </c>
      <c r="U195" t="s">
        <v>2604</v>
      </c>
      <c r="V195" t="s">
        <v>2605</v>
      </c>
      <c r="W195" t="s">
        <v>2606</v>
      </c>
      <c r="X195" t="s">
        <v>2607</v>
      </c>
      <c r="Y195" t="s">
        <v>2608</v>
      </c>
      <c r="Z195" t="s">
        <v>2609</v>
      </c>
      <c r="AA195" t="s">
        <v>2610</v>
      </c>
      <c r="AB195" t="s">
        <v>2611</v>
      </c>
      <c r="AC195" t="s">
        <v>2612</v>
      </c>
      <c r="AD195" t="s">
        <v>4956</v>
      </c>
    </row>
    <row r="196" spans="1:30">
      <c r="A196">
        <v>195</v>
      </c>
      <c r="B196">
        <v>2</v>
      </c>
      <c r="C196">
        <v>95</v>
      </c>
      <c r="D196">
        <v>1</v>
      </c>
      <c r="E196">
        <v>60</v>
      </c>
      <c r="F196">
        <v>70</v>
      </c>
      <c r="G196">
        <v>0.30117187499999998</v>
      </c>
      <c r="H196">
        <v>0</v>
      </c>
      <c r="I196">
        <v>90</v>
      </c>
      <c r="J196">
        <v>0</v>
      </c>
      <c r="K196">
        <v>5251.953125</v>
      </c>
      <c r="L196">
        <v>0.47781249999999997</v>
      </c>
      <c r="M196">
        <v>772094.140625</v>
      </c>
      <c r="N196">
        <v>0.39921875000000001</v>
      </c>
      <c r="O196">
        <v>70</v>
      </c>
      <c r="P196">
        <v>480</v>
      </c>
      <c r="Q196">
        <v>480</v>
      </c>
      <c r="R196" s="46">
        <v>195</v>
      </c>
      <c r="S196" t="s">
        <v>2613</v>
      </c>
      <c r="T196" t="s">
        <v>2614</v>
      </c>
      <c r="U196" t="s">
        <v>2615</v>
      </c>
      <c r="V196" t="s">
        <v>2616</v>
      </c>
      <c r="W196" t="s">
        <v>2617</v>
      </c>
      <c r="X196" t="s">
        <v>2618</v>
      </c>
      <c r="Y196" t="s">
        <v>2619</v>
      </c>
      <c r="Z196" t="s">
        <v>2620</v>
      </c>
      <c r="AA196" t="s">
        <v>2621</v>
      </c>
      <c r="AB196" t="s">
        <v>2622</v>
      </c>
      <c r="AC196" t="s">
        <v>2623</v>
      </c>
      <c r="AD196" t="s">
        <v>4957</v>
      </c>
    </row>
    <row r="197" spans="1:30">
      <c r="A197">
        <v>196</v>
      </c>
      <c r="B197">
        <v>2</v>
      </c>
      <c r="C197">
        <v>96</v>
      </c>
      <c r="D197">
        <v>1</v>
      </c>
      <c r="E197">
        <v>60</v>
      </c>
      <c r="F197">
        <v>70</v>
      </c>
      <c r="G197">
        <v>0.48867187499999998</v>
      </c>
      <c r="H197">
        <v>0</v>
      </c>
      <c r="I197">
        <v>90</v>
      </c>
      <c r="J197">
        <v>0</v>
      </c>
      <c r="K197">
        <v>6064.453125</v>
      </c>
      <c r="L197">
        <v>0.32781250000000001</v>
      </c>
      <c r="M197">
        <v>144631.640625</v>
      </c>
      <c r="N197">
        <v>0.22421875000000002</v>
      </c>
      <c r="O197">
        <v>70</v>
      </c>
      <c r="P197">
        <v>480</v>
      </c>
      <c r="Q197">
        <v>480</v>
      </c>
      <c r="R197" s="46">
        <v>196</v>
      </c>
      <c r="S197" t="s">
        <v>2624</v>
      </c>
      <c r="T197" t="s">
        <v>2625</v>
      </c>
      <c r="U197" t="s">
        <v>2626</v>
      </c>
      <c r="V197" t="s">
        <v>2627</v>
      </c>
      <c r="W197" t="s">
        <v>2628</v>
      </c>
      <c r="X197" t="s">
        <v>2629</v>
      </c>
      <c r="Y197" t="s">
        <v>2630</v>
      </c>
      <c r="Z197" t="s">
        <v>565</v>
      </c>
      <c r="AA197" t="s">
        <v>2631</v>
      </c>
      <c r="AB197" t="s">
        <v>2632</v>
      </c>
      <c r="AC197" t="s">
        <v>2633</v>
      </c>
      <c r="AD197" t="s">
        <v>4958</v>
      </c>
    </row>
    <row r="198" spans="1:30">
      <c r="A198">
        <v>197</v>
      </c>
      <c r="B198">
        <v>2</v>
      </c>
      <c r="C198">
        <v>97</v>
      </c>
      <c r="D198">
        <v>1</v>
      </c>
      <c r="E198">
        <v>60</v>
      </c>
      <c r="F198">
        <v>70</v>
      </c>
      <c r="G198">
        <v>0.33867187500000001</v>
      </c>
      <c r="H198">
        <v>0</v>
      </c>
      <c r="I198">
        <v>90</v>
      </c>
      <c r="J198">
        <v>0</v>
      </c>
      <c r="K198">
        <v>9314.453125</v>
      </c>
      <c r="L198">
        <v>0.4478125</v>
      </c>
      <c r="M198">
        <v>503181.640625</v>
      </c>
      <c r="N198">
        <v>0.32421875</v>
      </c>
      <c r="O198">
        <v>70</v>
      </c>
      <c r="P198">
        <v>480</v>
      </c>
      <c r="Q198">
        <v>480</v>
      </c>
      <c r="R198" s="46">
        <v>197</v>
      </c>
      <c r="S198" t="s">
        <v>2634</v>
      </c>
      <c r="T198" t="s">
        <v>2635</v>
      </c>
      <c r="U198" t="s">
        <v>2636</v>
      </c>
      <c r="V198" t="s">
        <v>2637</v>
      </c>
      <c r="W198" t="s">
        <v>2638</v>
      </c>
      <c r="X198" t="s">
        <v>2639</v>
      </c>
      <c r="Y198" t="s">
        <v>2640</v>
      </c>
      <c r="Z198" t="s">
        <v>2641</v>
      </c>
      <c r="AA198" t="s">
        <v>2642</v>
      </c>
      <c r="AB198" t="s">
        <v>2643</v>
      </c>
      <c r="AC198" t="s">
        <v>2644</v>
      </c>
      <c r="AD198" t="s">
        <v>4959</v>
      </c>
    </row>
    <row r="199" spans="1:30">
      <c r="A199">
        <v>198</v>
      </c>
      <c r="B199">
        <v>2</v>
      </c>
      <c r="C199">
        <v>98</v>
      </c>
      <c r="D199">
        <v>1</v>
      </c>
      <c r="E199">
        <v>60</v>
      </c>
      <c r="F199">
        <v>70</v>
      </c>
      <c r="G199">
        <v>0.41367187499999997</v>
      </c>
      <c r="H199">
        <v>0</v>
      </c>
      <c r="I199">
        <v>90</v>
      </c>
      <c r="J199">
        <v>0</v>
      </c>
      <c r="K199">
        <v>7689.453125</v>
      </c>
      <c r="L199">
        <v>0.26781250000000001</v>
      </c>
      <c r="M199">
        <v>682456.640625</v>
      </c>
      <c r="N199">
        <v>0.27421875000000001</v>
      </c>
      <c r="O199">
        <v>70</v>
      </c>
      <c r="P199">
        <v>480</v>
      </c>
      <c r="Q199">
        <v>480</v>
      </c>
      <c r="R199" s="46">
        <v>198</v>
      </c>
      <c r="S199" t="s">
        <v>2645</v>
      </c>
      <c r="T199" t="s">
        <v>2646</v>
      </c>
      <c r="U199" t="s">
        <v>2647</v>
      </c>
      <c r="V199" t="s">
        <v>2648</v>
      </c>
      <c r="W199" t="s">
        <v>2649</v>
      </c>
      <c r="X199" t="s">
        <v>2650</v>
      </c>
      <c r="Y199" t="s">
        <v>2651</v>
      </c>
      <c r="Z199" t="s">
        <v>2652</v>
      </c>
      <c r="AA199" t="s">
        <v>2653</v>
      </c>
      <c r="AB199" t="s">
        <v>2654</v>
      </c>
      <c r="AC199" t="s">
        <v>2655</v>
      </c>
      <c r="AD199" t="s">
        <v>4960</v>
      </c>
    </row>
    <row r="200" spans="1:30">
      <c r="A200">
        <v>199</v>
      </c>
      <c r="B200">
        <v>2</v>
      </c>
      <c r="C200">
        <v>99</v>
      </c>
      <c r="D200">
        <v>1</v>
      </c>
      <c r="E200">
        <v>60</v>
      </c>
      <c r="F200">
        <v>70</v>
      </c>
      <c r="G200">
        <v>0.56367187500000004</v>
      </c>
      <c r="H200">
        <v>0</v>
      </c>
      <c r="I200">
        <v>90</v>
      </c>
      <c r="J200">
        <v>0</v>
      </c>
      <c r="K200">
        <v>4439.453125</v>
      </c>
      <c r="L200">
        <v>0.3878125</v>
      </c>
      <c r="M200">
        <v>323906.640625</v>
      </c>
      <c r="N200">
        <v>0.37421875000000004</v>
      </c>
      <c r="O200">
        <v>70</v>
      </c>
      <c r="P200">
        <v>480</v>
      </c>
      <c r="Q200">
        <v>480</v>
      </c>
      <c r="R200" s="46">
        <v>199</v>
      </c>
      <c r="S200" t="s">
        <v>2656</v>
      </c>
      <c r="T200" t="s">
        <v>2657</v>
      </c>
      <c r="U200" t="s">
        <v>2658</v>
      </c>
      <c r="V200" t="s">
        <v>2659</v>
      </c>
      <c r="W200" t="s">
        <v>2660</v>
      </c>
      <c r="X200" t="s">
        <v>2661</v>
      </c>
      <c r="Y200" t="s">
        <v>2662</v>
      </c>
      <c r="Z200" t="s">
        <v>2663</v>
      </c>
      <c r="AA200" t="s">
        <v>2664</v>
      </c>
      <c r="AB200" t="s">
        <v>2665</v>
      </c>
      <c r="AC200" t="s">
        <v>2666</v>
      </c>
      <c r="AD200" t="s">
        <v>4961</v>
      </c>
    </row>
    <row r="201" spans="1:30">
      <c r="A201">
        <v>200</v>
      </c>
      <c r="B201">
        <v>3</v>
      </c>
      <c r="C201">
        <v>1</v>
      </c>
      <c r="D201">
        <v>1</v>
      </c>
      <c r="E201">
        <v>60</v>
      </c>
      <c r="F201">
        <v>70</v>
      </c>
      <c r="G201">
        <v>0.544921875</v>
      </c>
      <c r="H201">
        <v>0</v>
      </c>
      <c r="I201">
        <v>90</v>
      </c>
      <c r="J201">
        <v>0</v>
      </c>
      <c r="K201">
        <v>4845.703125</v>
      </c>
      <c r="L201">
        <v>0.34281249999999996</v>
      </c>
      <c r="M201">
        <v>727275.390625</v>
      </c>
      <c r="N201">
        <v>0.31171875000000004</v>
      </c>
      <c r="O201">
        <v>70</v>
      </c>
      <c r="P201">
        <v>480</v>
      </c>
      <c r="Q201">
        <v>480</v>
      </c>
      <c r="R201" s="46">
        <v>200</v>
      </c>
      <c r="S201" t="s">
        <v>2667</v>
      </c>
      <c r="T201" t="s">
        <v>2006</v>
      </c>
      <c r="U201" t="s">
        <v>2668</v>
      </c>
      <c r="V201" t="s">
        <v>2669</v>
      </c>
      <c r="W201" t="s">
        <v>2670</v>
      </c>
      <c r="X201" t="s">
        <v>2671</v>
      </c>
      <c r="Y201" t="s">
        <v>2672</v>
      </c>
      <c r="Z201" t="s">
        <v>2673</v>
      </c>
      <c r="AA201" t="s">
        <v>2674</v>
      </c>
      <c r="AB201" t="s">
        <v>2675</v>
      </c>
      <c r="AC201" t="s">
        <v>2676</v>
      </c>
      <c r="AD201" t="s">
        <v>4962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101"/>
  <sheetViews>
    <sheetView topLeftCell="H1" zoomScale="90" zoomScaleNormal="90" workbookViewId="0">
      <selection activeCell="AG45" sqref="AG45"/>
    </sheetView>
  </sheetViews>
  <sheetFormatPr defaultRowHeight="14.4"/>
  <cols>
    <col min="18" max="18" width="6.6640625" bestFit="1" customWidth="1"/>
    <col min="19" max="19" width="10.44140625" bestFit="1" customWidth="1"/>
    <col min="20" max="21" width="9.33203125" bestFit="1" customWidth="1"/>
    <col min="28" max="28" width="9.33203125" bestFit="1" customWidth="1"/>
    <col min="29" max="29" width="9.33203125" style="62" bestFit="1" customWidth="1"/>
    <col min="30" max="30" width="9.33203125" bestFit="1" customWidth="1"/>
    <col min="31" max="31" width="8.88671875" style="62"/>
    <col min="36" max="36" width="11.10937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5164</v>
      </c>
      <c r="G1" t="s">
        <v>124</v>
      </c>
      <c r="H1" t="s">
        <v>7</v>
      </c>
      <c r="I1" t="s">
        <v>8</v>
      </c>
      <c r="J1" t="s">
        <v>5163</v>
      </c>
      <c r="K1" t="s">
        <v>125</v>
      </c>
      <c r="L1" t="s">
        <v>126</v>
      </c>
      <c r="M1" t="s">
        <v>514</v>
      </c>
      <c r="N1" t="s">
        <v>515</v>
      </c>
      <c r="O1" t="s">
        <v>22</v>
      </c>
      <c r="P1" t="s">
        <v>23</v>
      </c>
      <c r="Q1" t="s">
        <v>24</v>
      </c>
      <c r="R1" s="46" t="s">
        <v>1875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s="62" t="s">
        <v>36</v>
      </c>
      <c r="AD1" t="s">
        <v>37</v>
      </c>
      <c r="AE1" s="62" t="s">
        <v>5165</v>
      </c>
      <c r="AJ1" s="28"/>
    </row>
    <row r="2" spans="1:36">
      <c r="A2">
        <v>1</v>
      </c>
      <c r="B2">
        <v>1</v>
      </c>
      <c r="C2">
        <v>1</v>
      </c>
      <c r="D2">
        <v>1</v>
      </c>
      <c r="E2">
        <v>60</v>
      </c>
      <c r="F2">
        <v>70</v>
      </c>
      <c r="G2">
        <v>0.44999999999999996</v>
      </c>
      <c r="H2">
        <v>0</v>
      </c>
      <c r="I2">
        <v>90</v>
      </c>
      <c r="J2">
        <v>0</v>
      </c>
      <c r="K2">
        <v>6750</v>
      </c>
      <c r="L2">
        <v>0.37</v>
      </c>
      <c r="M2">
        <v>427550</v>
      </c>
      <c r="N2">
        <v>0.30000000000000004</v>
      </c>
      <c r="O2">
        <v>70</v>
      </c>
      <c r="P2">
        <v>480</v>
      </c>
      <c r="Q2">
        <v>480</v>
      </c>
      <c r="R2" s="46">
        <v>1</v>
      </c>
      <c r="S2" s="59">
        <v>192266.7</v>
      </c>
      <c r="T2" s="59">
        <v>20762</v>
      </c>
      <c r="U2" s="59">
        <v>19957.669999999998</v>
      </c>
      <c r="V2" s="59">
        <v>0.33142329999999998</v>
      </c>
      <c r="W2" s="59">
        <v>3.5790000000000002E-2</v>
      </c>
      <c r="X2" s="59">
        <v>0.33403329999999998</v>
      </c>
      <c r="Y2" s="59">
        <v>3.4673330000000002E-2</v>
      </c>
      <c r="Z2" s="59">
        <v>0.4704333</v>
      </c>
      <c r="AA2" s="59">
        <v>0.4522333</v>
      </c>
      <c r="AB2" s="59">
        <v>7214.3329999999996</v>
      </c>
      <c r="AC2" s="63">
        <v>7341</v>
      </c>
      <c r="AD2" s="59">
        <v>6945.6670000000004</v>
      </c>
      <c r="AE2" s="62">
        <f>(T2/2*(1+2*Z2))</f>
        <v>20148.1361746</v>
      </c>
      <c r="AF2" s="59"/>
      <c r="AJ2" s="28"/>
    </row>
    <row r="3" spans="1:36">
      <c r="A3">
        <v>2</v>
      </c>
      <c r="B3">
        <v>1</v>
      </c>
      <c r="C3">
        <v>2</v>
      </c>
      <c r="D3">
        <v>1</v>
      </c>
      <c r="E3">
        <v>60</v>
      </c>
      <c r="F3">
        <v>70</v>
      </c>
      <c r="G3">
        <v>0.52499999999999991</v>
      </c>
      <c r="H3">
        <v>0</v>
      </c>
      <c r="I3">
        <v>90</v>
      </c>
      <c r="J3">
        <v>0</v>
      </c>
      <c r="K3">
        <v>8375</v>
      </c>
      <c r="L3">
        <v>0.31</v>
      </c>
      <c r="M3">
        <v>606825</v>
      </c>
      <c r="N3">
        <v>0.25</v>
      </c>
      <c r="O3">
        <v>70</v>
      </c>
      <c r="P3">
        <v>480</v>
      </c>
      <c r="Q3">
        <v>480</v>
      </c>
      <c r="R3" s="46">
        <v>2</v>
      </c>
      <c r="S3" s="59">
        <v>315116.7</v>
      </c>
      <c r="T3" s="59">
        <v>29356.33</v>
      </c>
      <c r="U3" s="59">
        <v>27712.67</v>
      </c>
      <c r="V3" s="59">
        <v>0.27043669999999997</v>
      </c>
      <c r="W3" s="59">
        <v>2.5194000000000001E-2</v>
      </c>
      <c r="X3" s="59">
        <v>0.27250999999999997</v>
      </c>
      <c r="Y3" s="59">
        <v>2.3965670000000001E-2</v>
      </c>
      <c r="Z3" s="59">
        <v>0.37206669999999997</v>
      </c>
      <c r="AA3" s="59">
        <v>0.35123330000000003</v>
      </c>
      <c r="AB3" s="59">
        <v>12258</v>
      </c>
      <c r="AC3" s="63">
        <v>11501.67</v>
      </c>
      <c r="AD3" s="59">
        <v>11407.67</v>
      </c>
      <c r="AE3" s="62">
        <f t="shared" ref="AE3:AE66" si="0">(T3/2*(1+2*Z3))</f>
        <v>25600.677827211002</v>
      </c>
      <c r="AJ3" s="28"/>
    </row>
    <row r="4" spans="1:36">
      <c r="A4">
        <v>3</v>
      </c>
      <c r="B4">
        <v>1</v>
      </c>
      <c r="C4">
        <v>3</v>
      </c>
      <c r="D4">
        <v>1</v>
      </c>
      <c r="E4">
        <v>60</v>
      </c>
      <c r="F4">
        <v>70</v>
      </c>
      <c r="G4">
        <v>0.375</v>
      </c>
      <c r="H4">
        <v>0</v>
      </c>
      <c r="I4">
        <v>90</v>
      </c>
      <c r="J4">
        <v>0</v>
      </c>
      <c r="K4">
        <v>5125</v>
      </c>
      <c r="L4">
        <v>0.43</v>
      </c>
      <c r="M4">
        <v>248275</v>
      </c>
      <c r="N4">
        <v>0.35000000000000003</v>
      </c>
      <c r="O4">
        <v>70</v>
      </c>
      <c r="P4">
        <v>480</v>
      </c>
      <c r="Q4">
        <v>480</v>
      </c>
      <c r="R4" s="46">
        <v>3</v>
      </c>
      <c r="S4" s="59">
        <v>95003.33</v>
      </c>
      <c r="T4" s="59">
        <v>14848.33</v>
      </c>
      <c r="U4" s="59">
        <v>14961</v>
      </c>
      <c r="V4" s="59">
        <v>0.39696670000000001</v>
      </c>
      <c r="W4" s="59">
        <v>6.2046669999999998E-2</v>
      </c>
      <c r="X4" s="59">
        <v>0.39589999999999997</v>
      </c>
      <c r="Y4" s="59">
        <v>6.234667E-2</v>
      </c>
      <c r="Z4" s="59">
        <v>0.60023329999999997</v>
      </c>
      <c r="AA4" s="59">
        <v>0.60476669999999999</v>
      </c>
      <c r="AB4" s="59">
        <v>4067.6669999999999</v>
      </c>
      <c r="AC4" s="63">
        <v>4648.6670000000004</v>
      </c>
      <c r="AD4" s="59">
        <v>4173</v>
      </c>
      <c r="AE4" s="62">
        <f t="shared" si="0"/>
        <v>16336.627115388999</v>
      </c>
      <c r="AJ4" s="28"/>
    </row>
    <row r="5" spans="1:36">
      <c r="A5">
        <v>4</v>
      </c>
      <c r="B5">
        <v>1</v>
      </c>
      <c r="C5">
        <v>4</v>
      </c>
      <c r="D5">
        <v>1</v>
      </c>
      <c r="E5">
        <v>60</v>
      </c>
      <c r="F5">
        <v>70</v>
      </c>
      <c r="G5">
        <v>0.5625</v>
      </c>
      <c r="H5">
        <v>0</v>
      </c>
      <c r="I5">
        <v>90</v>
      </c>
      <c r="J5">
        <v>0</v>
      </c>
      <c r="K5">
        <v>5937.5</v>
      </c>
      <c r="L5">
        <v>0.33999999999999997</v>
      </c>
      <c r="M5">
        <v>517187.5</v>
      </c>
      <c r="N5">
        <v>0.22500000000000001</v>
      </c>
      <c r="O5">
        <v>70</v>
      </c>
      <c r="P5">
        <v>480</v>
      </c>
      <c r="Q5">
        <v>480</v>
      </c>
      <c r="R5" s="46">
        <v>4</v>
      </c>
      <c r="S5" s="59">
        <v>286410</v>
      </c>
      <c r="T5" s="59">
        <v>24470.67</v>
      </c>
      <c r="U5" s="59">
        <v>25389</v>
      </c>
      <c r="V5" s="59">
        <v>0.26463330000000002</v>
      </c>
      <c r="W5" s="59">
        <v>2.2610000000000002E-2</v>
      </c>
      <c r="X5" s="59">
        <v>0.26224330000000001</v>
      </c>
      <c r="Y5" s="59">
        <v>2.3247E-2</v>
      </c>
      <c r="Z5" s="59">
        <v>0.35813329999999999</v>
      </c>
      <c r="AA5" s="59">
        <v>0.37156670000000003</v>
      </c>
      <c r="AB5" s="59">
        <v>9092.3330000000005</v>
      </c>
      <c r="AC5" s="63">
        <v>9260.3330000000005</v>
      </c>
      <c r="AD5" s="59">
        <v>9351</v>
      </c>
      <c r="AE5" s="62">
        <f t="shared" si="0"/>
        <v>20999.096800310999</v>
      </c>
      <c r="AJ5" s="28"/>
    </row>
    <row r="6" spans="1:36">
      <c r="A6">
        <v>5</v>
      </c>
      <c r="B6">
        <v>1</v>
      </c>
      <c r="C6">
        <v>5</v>
      </c>
      <c r="D6">
        <v>1</v>
      </c>
      <c r="E6">
        <v>60</v>
      </c>
      <c r="F6">
        <v>70</v>
      </c>
      <c r="G6">
        <v>0.41249999999999998</v>
      </c>
      <c r="H6">
        <v>0</v>
      </c>
      <c r="I6">
        <v>90</v>
      </c>
      <c r="J6">
        <v>0</v>
      </c>
      <c r="K6">
        <v>9187.5</v>
      </c>
      <c r="L6">
        <v>0.45999999999999996</v>
      </c>
      <c r="M6">
        <v>158637.5</v>
      </c>
      <c r="N6">
        <v>0.32500000000000001</v>
      </c>
      <c r="O6">
        <v>70</v>
      </c>
      <c r="P6">
        <v>480</v>
      </c>
      <c r="Q6">
        <v>480</v>
      </c>
      <c r="R6" s="46">
        <v>5</v>
      </c>
      <c r="S6" s="59">
        <v>69846.67</v>
      </c>
      <c r="T6" s="59">
        <v>30029.67</v>
      </c>
      <c r="U6" s="59">
        <v>29597</v>
      </c>
      <c r="V6" s="59">
        <v>0.39853329999999998</v>
      </c>
      <c r="W6" s="59">
        <v>0.1713433</v>
      </c>
      <c r="X6" s="59">
        <v>0.40433330000000001</v>
      </c>
      <c r="Y6" s="59">
        <v>0.17133000000000001</v>
      </c>
      <c r="Z6" s="59">
        <v>0.61453329999999995</v>
      </c>
      <c r="AA6" s="59">
        <v>0.6056667</v>
      </c>
      <c r="AB6" s="59">
        <v>7516.6670000000004</v>
      </c>
      <c r="AC6" s="63">
        <v>8925</v>
      </c>
      <c r="AD6" s="59">
        <v>7277.3329999999996</v>
      </c>
      <c r="AE6" s="62">
        <f t="shared" si="0"/>
        <v>33469.067203011</v>
      </c>
      <c r="AJ6" s="28"/>
    </row>
    <row r="7" spans="1:36">
      <c r="A7">
        <v>6</v>
      </c>
      <c r="B7">
        <v>1</v>
      </c>
      <c r="C7">
        <v>6</v>
      </c>
      <c r="D7">
        <v>1</v>
      </c>
      <c r="E7">
        <v>60</v>
      </c>
      <c r="F7">
        <v>70</v>
      </c>
      <c r="G7">
        <v>0.33749999999999997</v>
      </c>
      <c r="H7">
        <v>0</v>
      </c>
      <c r="I7">
        <v>90</v>
      </c>
      <c r="J7">
        <v>0</v>
      </c>
      <c r="K7">
        <v>7562.5</v>
      </c>
      <c r="L7">
        <v>0.28000000000000003</v>
      </c>
      <c r="M7">
        <v>337912.5</v>
      </c>
      <c r="N7">
        <v>0.27500000000000002</v>
      </c>
      <c r="O7">
        <v>70</v>
      </c>
      <c r="P7">
        <v>480</v>
      </c>
      <c r="Q7">
        <v>480</v>
      </c>
      <c r="R7" s="46">
        <v>6</v>
      </c>
      <c r="S7" s="59">
        <v>117806.7</v>
      </c>
      <c r="T7" s="59">
        <v>16546</v>
      </c>
      <c r="U7" s="59">
        <v>15034.67</v>
      </c>
      <c r="V7" s="59">
        <v>0.27752329999999997</v>
      </c>
      <c r="W7" s="59">
        <v>3.8980000000000001E-2</v>
      </c>
      <c r="X7" s="59">
        <v>0.27794000000000002</v>
      </c>
      <c r="Y7" s="59">
        <v>3.5473329999999997E-2</v>
      </c>
      <c r="Z7" s="59">
        <v>0.34239999999999998</v>
      </c>
      <c r="AA7" s="59">
        <v>0.31111</v>
      </c>
      <c r="AB7" s="59">
        <v>6874</v>
      </c>
      <c r="AC7" s="63">
        <v>5562.6670000000004</v>
      </c>
      <c r="AD7" s="59">
        <v>5989</v>
      </c>
      <c r="AE7" s="62">
        <f t="shared" si="0"/>
        <v>13938.350400000001</v>
      </c>
      <c r="AJ7" s="28"/>
    </row>
    <row r="8" spans="1:36">
      <c r="A8">
        <v>7</v>
      </c>
      <c r="B8">
        <v>1</v>
      </c>
      <c r="C8">
        <v>7</v>
      </c>
      <c r="D8">
        <v>1</v>
      </c>
      <c r="E8">
        <v>60</v>
      </c>
      <c r="F8">
        <v>70</v>
      </c>
      <c r="G8">
        <v>0.48749999999999999</v>
      </c>
      <c r="H8">
        <v>0</v>
      </c>
      <c r="I8">
        <v>90</v>
      </c>
      <c r="J8">
        <v>0</v>
      </c>
      <c r="K8">
        <v>4312.5</v>
      </c>
      <c r="L8">
        <v>0.4</v>
      </c>
      <c r="M8">
        <v>696462.5</v>
      </c>
      <c r="N8">
        <v>0.375</v>
      </c>
      <c r="O8">
        <v>70</v>
      </c>
      <c r="P8">
        <v>480</v>
      </c>
      <c r="Q8">
        <v>480</v>
      </c>
      <c r="R8" s="46">
        <v>7</v>
      </c>
      <c r="S8" s="59">
        <v>334233.3</v>
      </c>
      <c r="T8" s="59">
        <v>16992.330000000002</v>
      </c>
      <c r="U8" s="59">
        <v>16688.330000000002</v>
      </c>
      <c r="V8" s="59">
        <v>0.3857333</v>
      </c>
      <c r="W8" s="59">
        <v>1.9609999999999999E-2</v>
      </c>
      <c r="X8" s="59">
        <v>0.38613330000000001</v>
      </c>
      <c r="Y8" s="59">
        <v>1.9280329999999998E-2</v>
      </c>
      <c r="Z8" s="59">
        <v>0.50673330000000005</v>
      </c>
      <c r="AA8" s="59">
        <v>0.49769999999999998</v>
      </c>
      <c r="AB8" s="59">
        <v>5289.6670000000004</v>
      </c>
      <c r="AC8" s="63">
        <v>6063.6670000000004</v>
      </c>
      <c r="AD8" s="59">
        <v>5059.3329999999996</v>
      </c>
      <c r="AE8" s="62">
        <f t="shared" si="0"/>
        <v>17106.744455589003</v>
      </c>
      <c r="AJ8" s="28"/>
    </row>
    <row r="9" spans="1:36">
      <c r="A9">
        <v>8</v>
      </c>
      <c r="B9">
        <v>1</v>
      </c>
      <c r="C9">
        <v>8</v>
      </c>
      <c r="D9">
        <v>1</v>
      </c>
      <c r="E9">
        <v>60</v>
      </c>
      <c r="F9">
        <v>70</v>
      </c>
      <c r="G9">
        <v>0.46875</v>
      </c>
      <c r="H9">
        <v>0</v>
      </c>
      <c r="I9">
        <v>90</v>
      </c>
      <c r="J9">
        <v>0</v>
      </c>
      <c r="K9">
        <v>4718.75</v>
      </c>
      <c r="L9">
        <v>0.32500000000000001</v>
      </c>
      <c r="M9">
        <v>293093.75</v>
      </c>
      <c r="N9">
        <v>0.33750000000000002</v>
      </c>
      <c r="O9">
        <v>70</v>
      </c>
      <c r="P9">
        <v>480</v>
      </c>
      <c r="Q9">
        <v>480</v>
      </c>
      <c r="R9" s="46">
        <v>8</v>
      </c>
      <c r="S9" s="59">
        <v>138803.29999999999</v>
      </c>
      <c r="T9" s="59">
        <v>14328.33</v>
      </c>
      <c r="U9" s="59">
        <v>14190.67</v>
      </c>
      <c r="V9" s="59">
        <v>0.33231329999999998</v>
      </c>
      <c r="W9" s="59">
        <v>3.430333E-2</v>
      </c>
      <c r="X9" s="59">
        <v>0.33222669999999999</v>
      </c>
      <c r="Y9" s="59">
        <v>3.3966669999999997E-2</v>
      </c>
      <c r="Z9" s="59">
        <v>0.38063330000000001</v>
      </c>
      <c r="AA9" s="59">
        <v>0.377</v>
      </c>
      <c r="AB9" s="59">
        <v>5472.6670000000004</v>
      </c>
      <c r="AC9" s="63">
        <v>5270.3329999999996</v>
      </c>
      <c r="AD9" s="59">
        <v>5555.6670000000004</v>
      </c>
      <c r="AE9" s="62">
        <f t="shared" si="0"/>
        <v>12618.004531388999</v>
      </c>
      <c r="AJ9" s="28"/>
    </row>
    <row r="10" spans="1:36">
      <c r="A10">
        <v>9</v>
      </c>
      <c r="B10">
        <v>1</v>
      </c>
      <c r="C10">
        <v>9</v>
      </c>
      <c r="D10">
        <v>1</v>
      </c>
      <c r="E10">
        <v>60</v>
      </c>
      <c r="F10">
        <v>70</v>
      </c>
      <c r="G10">
        <v>0.31874999999999998</v>
      </c>
      <c r="H10">
        <v>0</v>
      </c>
      <c r="I10">
        <v>90</v>
      </c>
      <c r="J10">
        <v>0</v>
      </c>
      <c r="K10">
        <v>7968.75</v>
      </c>
      <c r="L10">
        <v>0.44500000000000001</v>
      </c>
      <c r="M10">
        <v>651643.75</v>
      </c>
      <c r="N10">
        <v>0.23750000000000002</v>
      </c>
      <c r="O10">
        <v>70</v>
      </c>
      <c r="P10">
        <v>480</v>
      </c>
      <c r="Q10">
        <v>480</v>
      </c>
      <c r="R10" s="46">
        <v>9</v>
      </c>
      <c r="S10" s="59">
        <v>207556.7</v>
      </c>
      <c r="T10" s="59">
        <v>21572</v>
      </c>
      <c r="U10" s="59">
        <v>21317.67</v>
      </c>
      <c r="V10" s="59">
        <v>0.36990000000000001</v>
      </c>
      <c r="W10" s="59">
        <v>3.8443329999999998E-2</v>
      </c>
      <c r="X10" s="59">
        <v>0.37573329999999999</v>
      </c>
      <c r="Y10" s="59">
        <v>3.8589999999999999E-2</v>
      </c>
      <c r="Z10" s="59">
        <v>0.68899999999999995</v>
      </c>
      <c r="AA10" s="59">
        <v>0.68086670000000005</v>
      </c>
      <c r="AB10" s="59">
        <v>5702.3329999999996</v>
      </c>
      <c r="AC10" s="63">
        <v>6309.6670000000004</v>
      </c>
      <c r="AD10" s="59">
        <v>5518.6670000000004</v>
      </c>
      <c r="AE10" s="62">
        <f t="shared" si="0"/>
        <v>25649.108</v>
      </c>
      <c r="AJ10" s="28"/>
    </row>
    <row r="11" spans="1:36">
      <c r="A11">
        <v>10</v>
      </c>
      <c r="B11">
        <v>1</v>
      </c>
      <c r="C11">
        <v>10</v>
      </c>
      <c r="D11">
        <v>1</v>
      </c>
      <c r="E11">
        <v>60</v>
      </c>
      <c r="F11">
        <v>70</v>
      </c>
      <c r="G11">
        <v>0.39374999999999999</v>
      </c>
      <c r="H11">
        <v>0</v>
      </c>
      <c r="I11">
        <v>90</v>
      </c>
      <c r="J11">
        <v>0</v>
      </c>
      <c r="K11">
        <v>9593.75</v>
      </c>
      <c r="L11">
        <v>0.26500000000000001</v>
      </c>
      <c r="M11">
        <v>472368.75</v>
      </c>
      <c r="N11">
        <v>0.38750000000000001</v>
      </c>
      <c r="O11">
        <v>70</v>
      </c>
      <c r="P11">
        <v>480</v>
      </c>
      <c r="Q11">
        <v>480</v>
      </c>
      <c r="R11" s="46">
        <v>10</v>
      </c>
      <c r="S11" s="59">
        <v>191606.7</v>
      </c>
      <c r="T11" s="59">
        <v>22902.33</v>
      </c>
      <c r="U11" s="59">
        <v>22020</v>
      </c>
      <c r="V11" s="59">
        <v>0.33137329999999998</v>
      </c>
      <c r="W11" s="59">
        <v>3.9606669999999997E-2</v>
      </c>
      <c r="X11" s="59">
        <v>0.32785330000000001</v>
      </c>
      <c r="Y11" s="59">
        <v>3.7676670000000002E-2</v>
      </c>
      <c r="Z11" s="59">
        <v>0.31537330000000002</v>
      </c>
      <c r="AA11" s="59">
        <v>0.30322329999999997</v>
      </c>
      <c r="AB11" s="59">
        <v>9747.3330000000005</v>
      </c>
      <c r="AC11" s="63">
        <v>8430.6669999999995</v>
      </c>
      <c r="AD11" s="59">
        <v>9277</v>
      </c>
      <c r="AE11" s="62">
        <f t="shared" si="0"/>
        <v>18673.948389789002</v>
      </c>
      <c r="AJ11" s="28"/>
    </row>
    <row r="12" spans="1:36">
      <c r="A12">
        <v>11</v>
      </c>
      <c r="B12">
        <v>1</v>
      </c>
      <c r="C12">
        <v>11</v>
      </c>
      <c r="D12">
        <v>1</v>
      </c>
      <c r="E12">
        <v>60</v>
      </c>
      <c r="F12">
        <v>70</v>
      </c>
      <c r="G12">
        <v>0.54374999999999996</v>
      </c>
      <c r="H12">
        <v>0</v>
      </c>
      <c r="I12">
        <v>90</v>
      </c>
      <c r="J12">
        <v>0</v>
      </c>
      <c r="K12">
        <v>6343.75</v>
      </c>
      <c r="L12">
        <v>0.38500000000000001</v>
      </c>
      <c r="M12">
        <v>113818.75</v>
      </c>
      <c r="N12">
        <v>0.28750000000000003</v>
      </c>
      <c r="O12">
        <v>70</v>
      </c>
      <c r="P12">
        <v>480</v>
      </c>
      <c r="Q12">
        <v>480</v>
      </c>
      <c r="R12" s="46">
        <v>11</v>
      </c>
      <c r="S12" s="59">
        <v>64053.33</v>
      </c>
      <c r="T12" s="59">
        <v>22519.33</v>
      </c>
      <c r="U12" s="59">
        <v>22354.33</v>
      </c>
      <c r="V12" s="59">
        <v>0.32427</v>
      </c>
      <c r="W12" s="59">
        <v>0.1140033</v>
      </c>
      <c r="X12" s="59">
        <v>0.32496000000000003</v>
      </c>
      <c r="Y12" s="59">
        <v>0.11341</v>
      </c>
      <c r="Z12" s="59">
        <v>0.43209999999999998</v>
      </c>
      <c r="AA12" s="59">
        <v>0.42893330000000002</v>
      </c>
      <c r="AB12" s="59">
        <v>7757</v>
      </c>
      <c r="AC12" s="63">
        <v>8166.6670000000004</v>
      </c>
      <c r="AD12" s="59">
        <v>7647</v>
      </c>
      <c r="AE12" s="62">
        <f t="shared" si="0"/>
        <v>20990.267492999999</v>
      </c>
      <c r="AJ12" s="28"/>
    </row>
    <row r="13" spans="1:36">
      <c r="A13">
        <v>12</v>
      </c>
      <c r="B13">
        <v>1</v>
      </c>
      <c r="C13">
        <v>12</v>
      </c>
      <c r="D13">
        <v>1</v>
      </c>
      <c r="E13">
        <v>60</v>
      </c>
      <c r="F13">
        <v>70</v>
      </c>
      <c r="G13">
        <v>0.43125000000000002</v>
      </c>
      <c r="H13">
        <v>0</v>
      </c>
      <c r="I13">
        <v>90</v>
      </c>
      <c r="J13">
        <v>0</v>
      </c>
      <c r="K13">
        <v>5531.25</v>
      </c>
      <c r="L13">
        <v>0.29499999999999998</v>
      </c>
      <c r="M13">
        <v>741281.25</v>
      </c>
      <c r="N13">
        <v>0.3125</v>
      </c>
      <c r="O13">
        <v>70</v>
      </c>
      <c r="P13">
        <v>480</v>
      </c>
      <c r="Q13">
        <v>480</v>
      </c>
      <c r="R13" s="46">
        <v>12</v>
      </c>
      <c r="S13" s="59">
        <v>321460</v>
      </c>
      <c r="T13" s="59">
        <v>15329</v>
      </c>
      <c r="U13" s="59">
        <v>15089.67</v>
      </c>
      <c r="V13" s="59">
        <v>0.30486000000000002</v>
      </c>
      <c r="W13" s="59">
        <v>1.4537670000000001E-2</v>
      </c>
      <c r="X13" s="59">
        <v>0.30467</v>
      </c>
      <c r="Y13" s="59">
        <v>1.4301670000000001E-2</v>
      </c>
      <c r="Z13" s="59">
        <v>0.34303329999999999</v>
      </c>
      <c r="AA13" s="59">
        <v>0.3377</v>
      </c>
      <c r="AB13" s="59">
        <v>6225.6670000000004</v>
      </c>
      <c r="AC13" s="63">
        <v>5643.6670000000004</v>
      </c>
      <c r="AD13" s="59">
        <v>6143.6670000000004</v>
      </c>
      <c r="AE13" s="62">
        <f t="shared" si="0"/>
        <v>12922.857455699999</v>
      </c>
      <c r="AJ13" s="28"/>
    </row>
    <row r="14" spans="1:36">
      <c r="A14">
        <v>13</v>
      </c>
      <c r="B14">
        <v>1</v>
      </c>
      <c r="C14">
        <v>13</v>
      </c>
      <c r="D14">
        <v>1</v>
      </c>
      <c r="E14">
        <v>60</v>
      </c>
      <c r="F14">
        <v>70</v>
      </c>
      <c r="G14">
        <v>0.58125000000000004</v>
      </c>
      <c r="H14">
        <v>0</v>
      </c>
      <c r="I14">
        <v>90</v>
      </c>
      <c r="J14">
        <v>0</v>
      </c>
      <c r="K14">
        <v>8781.25</v>
      </c>
      <c r="L14">
        <v>0.41499999999999998</v>
      </c>
      <c r="M14">
        <v>382731.25</v>
      </c>
      <c r="N14">
        <v>0.21250000000000002</v>
      </c>
      <c r="O14">
        <v>70</v>
      </c>
      <c r="P14">
        <v>480</v>
      </c>
      <c r="Q14">
        <v>480</v>
      </c>
      <c r="R14" s="46">
        <v>13</v>
      </c>
      <c r="S14" s="59">
        <v>222996.7</v>
      </c>
      <c r="T14" s="59">
        <v>46550</v>
      </c>
      <c r="U14" s="59">
        <v>46290</v>
      </c>
      <c r="V14" s="59">
        <v>0.28386329999999999</v>
      </c>
      <c r="W14" s="59">
        <v>5.925333E-2</v>
      </c>
      <c r="X14" s="59">
        <v>0.2848</v>
      </c>
      <c r="Y14" s="59">
        <v>5.9116670000000003E-2</v>
      </c>
      <c r="Z14" s="59">
        <v>0.46200000000000002</v>
      </c>
      <c r="AA14" s="59">
        <v>0.45943329999999999</v>
      </c>
      <c r="AB14" s="59">
        <v>13297.33</v>
      </c>
      <c r="AC14" s="63">
        <v>16759.669999999998</v>
      </c>
      <c r="AD14" s="59">
        <v>13169.33</v>
      </c>
      <c r="AE14" s="62">
        <f t="shared" si="0"/>
        <v>44781.1</v>
      </c>
      <c r="AG14" s="46"/>
      <c r="AH14" s="46"/>
      <c r="AJ14" s="60"/>
    </row>
    <row r="15" spans="1:36">
      <c r="A15">
        <v>14</v>
      </c>
      <c r="B15">
        <v>1</v>
      </c>
      <c r="C15">
        <v>14</v>
      </c>
      <c r="D15">
        <v>1</v>
      </c>
      <c r="E15">
        <v>60</v>
      </c>
      <c r="F15">
        <v>70</v>
      </c>
      <c r="G15">
        <v>0.50624999999999998</v>
      </c>
      <c r="H15">
        <v>0</v>
      </c>
      <c r="I15">
        <v>90</v>
      </c>
      <c r="J15">
        <v>0</v>
      </c>
      <c r="K15">
        <v>7156.25</v>
      </c>
      <c r="L15">
        <v>0.35499999999999998</v>
      </c>
      <c r="M15">
        <v>203456.25</v>
      </c>
      <c r="N15">
        <v>0.36250000000000004</v>
      </c>
      <c r="O15">
        <v>70</v>
      </c>
      <c r="P15">
        <v>480</v>
      </c>
      <c r="Q15">
        <v>480</v>
      </c>
      <c r="R15" s="46">
        <v>14</v>
      </c>
      <c r="S15" s="59">
        <v>105503.3</v>
      </c>
      <c r="T15" s="59">
        <v>23686</v>
      </c>
      <c r="U15" s="59">
        <v>23183.33</v>
      </c>
      <c r="V15" s="59">
        <v>0.35959999999999998</v>
      </c>
      <c r="W15" s="59">
        <v>8.0733330000000006E-2</v>
      </c>
      <c r="X15" s="59">
        <v>0.35946669999999997</v>
      </c>
      <c r="Y15" s="59">
        <v>7.8990000000000005E-2</v>
      </c>
      <c r="Z15" s="59">
        <v>0.4139333</v>
      </c>
      <c r="AA15" s="59">
        <v>0.40513329999999997</v>
      </c>
      <c r="AB15" s="59">
        <v>8666.6669999999995</v>
      </c>
      <c r="AC15" s="63">
        <v>8606</v>
      </c>
      <c r="AD15" s="59">
        <v>8427.6669999999995</v>
      </c>
      <c r="AE15" s="62">
        <f t="shared" si="0"/>
        <v>21647.424143800003</v>
      </c>
      <c r="AH15" s="59"/>
      <c r="AJ15" s="61"/>
    </row>
    <row r="16" spans="1:36" s="28" customFormat="1">
      <c r="A16" s="28">
        <v>15</v>
      </c>
      <c r="B16" s="28">
        <v>1</v>
      </c>
      <c r="C16" s="28">
        <v>15</v>
      </c>
      <c r="D16" s="28">
        <v>1</v>
      </c>
      <c r="E16" s="28">
        <v>60</v>
      </c>
      <c r="F16" s="28">
        <v>70</v>
      </c>
      <c r="G16" s="28">
        <v>0.35624999999999996</v>
      </c>
      <c r="H16" s="28">
        <v>0</v>
      </c>
      <c r="I16" s="28">
        <v>90</v>
      </c>
      <c r="J16" s="28">
        <v>0</v>
      </c>
      <c r="K16" s="28">
        <v>3906.25</v>
      </c>
      <c r="L16" s="28">
        <v>0.47499999999999998</v>
      </c>
      <c r="M16" s="28">
        <v>562006.25</v>
      </c>
      <c r="N16" s="28">
        <v>0.26250000000000001</v>
      </c>
      <c r="O16" s="28">
        <v>70</v>
      </c>
      <c r="P16" s="28">
        <v>480</v>
      </c>
      <c r="Q16" s="28">
        <v>480</v>
      </c>
      <c r="R16" s="60">
        <v>15</v>
      </c>
      <c r="S16" s="61">
        <v>203596.7</v>
      </c>
      <c r="T16" s="61">
        <v>19448.669999999998</v>
      </c>
      <c r="U16" s="61">
        <v>20113</v>
      </c>
      <c r="V16" s="61">
        <v>0.40060000000000001</v>
      </c>
      <c r="W16" s="61">
        <v>3.8266670000000003E-2</v>
      </c>
      <c r="X16" s="61">
        <v>0.3812333</v>
      </c>
      <c r="Y16" s="61">
        <v>3.7659999999999999E-2</v>
      </c>
      <c r="Z16" s="61">
        <v>0.72419999999999995</v>
      </c>
      <c r="AA16" s="61">
        <v>0.74893330000000002</v>
      </c>
      <c r="AB16" s="61">
        <v>3217.433</v>
      </c>
      <c r="AC16" s="64">
        <v>4341.3329999999996</v>
      </c>
      <c r="AD16" s="61">
        <v>3435.3330000000001</v>
      </c>
      <c r="AE16" s="62">
        <f t="shared" si="0"/>
        <v>23809.061813999997</v>
      </c>
      <c r="AG16"/>
      <c r="AH16" s="59"/>
      <c r="AJ16" s="61"/>
    </row>
    <row r="17" spans="1:36">
      <c r="A17">
        <v>16</v>
      </c>
      <c r="B17">
        <v>1</v>
      </c>
      <c r="C17">
        <v>16</v>
      </c>
      <c r="D17">
        <v>1</v>
      </c>
      <c r="E17">
        <v>60</v>
      </c>
      <c r="F17">
        <v>70</v>
      </c>
      <c r="G17">
        <v>0.38437499999999997</v>
      </c>
      <c r="H17">
        <v>0</v>
      </c>
      <c r="I17">
        <v>90</v>
      </c>
      <c r="J17">
        <v>0</v>
      </c>
      <c r="K17">
        <v>4109.375</v>
      </c>
      <c r="L17">
        <v>0.36249999999999999</v>
      </c>
      <c r="M17">
        <v>674053.125</v>
      </c>
      <c r="N17">
        <v>0.28125</v>
      </c>
      <c r="O17">
        <v>70</v>
      </c>
      <c r="P17">
        <v>480</v>
      </c>
      <c r="Q17">
        <v>480</v>
      </c>
      <c r="R17" s="46">
        <v>16</v>
      </c>
      <c r="S17" s="59">
        <v>259496.7</v>
      </c>
      <c r="T17" s="59">
        <v>10860</v>
      </c>
      <c r="U17" s="59">
        <v>10742</v>
      </c>
      <c r="V17" s="59">
        <v>0.32390999999999998</v>
      </c>
      <c r="W17" s="59">
        <v>1.3556E-2</v>
      </c>
      <c r="X17" s="59">
        <v>0.32482</v>
      </c>
      <c r="Y17" s="59">
        <v>1.3446329999999999E-2</v>
      </c>
      <c r="Z17" s="59">
        <v>0.46700000000000003</v>
      </c>
      <c r="AA17" s="59">
        <v>0.46193329999999999</v>
      </c>
      <c r="AB17" s="59">
        <v>3768.3330000000001</v>
      </c>
      <c r="AC17" s="63">
        <v>3651.6669999999999</v>
      </c>
      <c r="AD17" s="59">
        <v>3688.3330000000001</v>
      </c>
      <c r="AE17" s="62">
        <f t="shared" si="0"/>
        <v>10501.62</v>
      </c>
      <c r="AH17" s="59"/>
      <c r="AJ17" s="61"/>
    </row>
    <row r="18" spans="1:36">
      <c r="A18">
        <v>17</v>
      </c>
      <c r="B18">
        <v>1</v>
      </c>
      <c r="C18">
        <v>17</v>
      </c>
      <c r="D18">
        <v>1</v>
      </c>
      <c r="E18">
        <v>60</v>
      </c>
      <c r="F18">
        <v>70</v>
      </c>
      <c r="G18">
        <v>0.53437500000000004</v>
      </c>
      <c r="H18">
        <v>0</v>
      </c>
      <c r="I18">
        <v>90</v>
      </c>
      <c r="J18">
        <v>0</v>
      </c>
      <c r="K18">
        <v>7359.375</v>
      </c>
      <c r="L18">
        <v>0.48249999999999998</v>
      </c>
      <c r="M18">
        <v>315503.125</v>
      </c>
      <c r="N18">
        <v>0.38125000000000003</v>
      </c>
      <c r="O18">
        <v>70</v>
      </c>
      <c r="P18">
        <v>480</v>
      </c>
      <c r="Q18">
        <v>480</v>
      </c>
      <c r="R18" s="46">
        <v>17</v>
      </c>
      <c r="S18" s="59">
        <v>169083.3</v>
      </c>
      <c r="T18" s="59">
        <v>55040</v>
      </c>
      <c r="U18" s="59">
        <v>54786.67</v>
      </c>
      <c r="V18" s="59">
        <v>0.4259</v>
      </c>
      <c r="W18" s="59">
        <v>0.1386367</v>
      </c>
      <c r="X18" s="59">
        <v>0.42720000000000002</v>
      </c>
      <c r="Y18" s="59">
        <v>0.1384233</v>
      </c>
      <c r="Z18" s="59">
        <v>0.67863329999999999</v>
      </c>
      <c r="AA18" s="59">
        <v>0.6755333</v>
      </c>
      <c r="AB18" s="59">
        <v>9247.3330000000005</v>
      </c>
      <c r="AC18" s="63">
        <v>18536.669999999998</v>
      </c>
      <c r="AD18" s="59">
        <v>8895.6669999999995</v>
      </c>
      <c r="AE18" s="62">
        <f t="shared" si="0"/>
        <v>64871.976832</v>
      </c>
      <c r="AH18" s="59"/>
      <c r="AJ18" s="61"/>
    </row>
    <row r="19" spans="1:36">
      <c r="A19">
        <v>18</v>
      </c>
      <c r="B19">
        <v>1</v>
      </c>
      <c r="C19">
        <v>18</v>
      </c>
      <c r="D19">
        <v>1</v>
      </c>
      <c r="E19">
        <v>60</v>
      </c>
      <c r="F19">
        <v>70</v>
      </c>
      <c r="G19">
        <v>0.45937499999999998</v>
      </c>
      <c r="H19">
        <v>0</v>
      </c>
      <c r="I19">
        <v>90</v>
      </c>
      <c r="J19">
        <v>0</v>
      </c>
      <c r="K19">
        <v>8984.375</v>
      </c>
      <c r="L19">
        <v>0.30249999999999999</v>
      </c>
      <c r="M19">
        <v>136228.125</v>
      </c>
      <c r="N19">
        <v>0.23125000000000001</v>
      </c>
      <c r="O19">
        <v>70</v>
      </c>
      <c r="P19">
        <v>480</v>
      </c>
      <c r="Q19">
        <v>480</v>
      </c>
      <c r="R19" s="46">
        <v>18</v>
      </c>
      <c r="S19" s="59">
        <v>66616.67</v>
      </c>
      <c r="T19" s="59">
        <v>22301</v>
      </c>
      <c r="U19" s="59">
        <v>21668.67</v>
      </c>
      <c r="V19" s="59">
        <v>0.26172329999999999</v>
      </c>
      <c r="W19" s="59">
        <v>8.7616669999999994E-2</v>
      </c>
      <c r="X19" s="59">
        <v>0.26348329999999998</v>
      </c>
      <c r="Y19" s="59">
        <v>8.5703329999999994E-2</v>
      </c>
      <c r="Z19" s="59">
        <v>0.3458</v>
      </c>
      <c r="AA19" s="59">
        <v>0.33600000000000002</v>
      </c>
      <c r="AB19" s="59">
        <v>9170.3330000000005</v>
      </c>
      <c r="AC19" s="63">
        <v>8580.6669999999995</v>
      </c>
      <c r="AD19" s="59">
        <v>8697.6669999999995</v>
      </c>
      <c r="AE19" s="62">
        <f t="shared" si="0"/>
        <v>18862.185799999999</v>
      </c>
      <c r="AH19" s="59"/>
      <c r="AJ19" s="61"/>
    </row>
    <row r="20" spans="1:36">
      <c r="A20">
        <v>19</v>
      </c>
      <c r="B20">
        <v>1</v>
      </c>
      <c r="C20">
        <v>19</v>
      </c>
      <c r="D20">
        <v>1</v>
      </c>
      <c r="E20">
        <v>60</v>
      </c>
      <c r="F20">
        <v>70</v>
      </c>
      <c r="G20">
        <v>0.30937500000000001</v>
      </c>
      <c r="H20">
        <v>0</v>
      </c>
      <c r="I20">
        <v>90</v>
      </c>
      <c r="J20">
        <v>0</v>
      </c>
      <c r="K20">
        <v>5734.375</v>
      </c>
      <c r="L20">
        <v>0.42249999999999999</v>
      </c>
      <c r="M20">
        <v>494778.125</v>
      </c>
      <c r="N20">
        <v>0.33125000000000004</v>
      </c>
      <c r="O20">
        <v>70</v>
      </c>
      <c r="P20">
        <v>480</v>
      </c>
      <c r="Q20">
        <v>480</v>
      </c>
      <c r="R20" s="46">
        <v>19</v>
      </c>
      <c r="S20" s="59">
        <v>157266.70000000001</v>
      </c>
      <c r="T20" s="59">
        <v>14236.67</v>
      </c>
      <c r="U20" s="59">
        <v>14042</v>
      </c>
      <c r="V20" s="59">
        <v>0.38850000000000001</v>
      </c>
      <c r="W20" s="59">
        <v>3.517E-2</v>
      </c>
      <c r="X20" s="59">
        <v>0.39083329999999999</v>
      </c>
      <c r="Y20" s="59">
        <v>3.4896669999999998E-2</v>
      </c>
      <c r="Z20" s="59">
        <v>0.62436670000000005</v>
      </c>
      <c r="AA20" s="59">
        <v>0.61583330000000003</v>
      </c>
      <c r="AB20" s="59">
        <v>4165</v>
      </c>
      <c r="AC20" s="63">
        <v>4343.6670000000004</v>
      </c>
      <c r="AD20" s="59">
        <v>4031.3330000000001</v>
      </c>
      <c r="AE20" s="62">
        <f t="shared" si="0"/>
        <v>16007.237666888999</v>
      </c>
      <c r="AH20" s="59"/>
      <c r="AJ20" s="61"/>
    </row>
    <row r="21" spans="1:36">
      <c r="A21">
        <v>20</v>
      </c>
      <c r="B21">
        <v>1</v>
      </c>
      <c r="C21">
        <v>20</v>
      </c>
      <c r="D21">
        <v>1</v>
      </c>
      <c r="E21">
        <v>60</v>
      </c>
      <c r="F21">
        <v>70</v>
      </c>
      <c r="G21">
        <v>0.49687499999999996</v>
      </c>
      <c r="H21">
        <v>0</v>
      </c>
      <c r="I21">
        <v>90</v>
      </c>
      <c r="J21">
        <v>0</v>
      </c>
      <c r="K21">
        <v>6546.875</v>
      </c>
      <c r="L21">
        <v>0.27250000000000002</v>
      </c>
      <c r="M21">
        <v>405140.625</v>
      </c>
      <c r="N21">
        <v>0.25625000000000003</v>
      </c>
      <c r="O21">
        <v>70</v>
      </c>
      <c r="P21">
        <v>480</v>
      </c>
      <c r="Q21">
        <v>480</v>
      </c>
      <c r="R21" s="46">
        <v>20</v>
      </c>
      <c r="S21" s="59">
        <v>201270</v>
      </c>
      <c r="T21" s="59">
        <v>20037.669999999998</v>
      </c>
      <c r="U21" s="59">
        <v>19874</v>
      </c>
      <c r="V21" s="59">
        <v>0.26233000000000001</v>
      </c>
      <c r="W21" s="59">
        <v>2.611633E-2</v>
      </c>
      <c r="X21" s="59">
        <v>0.26240669999999999</v>
      </c>
      <c r="Y21" s="59">
        <v>2.591067E-2</v>
      </c>
      <c r="Z21" s="59">
        <v>0.30442669999999999</v>
      </c>
      <c r="AA21" s="59">
        <v>0.30193999999999999</v>
      </c>
      <c r="AB21" s="59">
        <v>8557.3330000000005</v>
      </c>
      <c r="AC21" s="63">
        <v>7724.3329999999996</v>
      </c>
      <c r="AD21" s="59">
        <v>8410.3330000000005</v>
      </c>
      <c r="AE21" s="62">
        <f t="shared" si="0"/>
        <v>16118.836753788999</v>
      </c>
      <c r="AH21" s="59"/>
      <c r="AJ21" s="61"/>
    </row>
    <row r="22" spans="1:36">
      <c r="A22">
        <v>21</v>
      </c>
      <c r="B22">
        <v>1</v>
      </c>
      <c r="C22">
        <v>21</v>
      </c>
      <c r="D22">
        <v>1</v>
      </c>
      <c r="E22">
        <v>60</v>
      </c>
      <c r="F22">
        <v>70</v>
      </c>
      <c r="G22">
        <v>0.34687499999999999</v>
      </c>
      <c r="H22">
        <v>0</v>
      </c>
      <c r="I22">
        <v>90</v>
      </c>
      <c r="J22">
        <v>0</v>
      </c>
      <c r="K22">
        <v>9796.875</v>
      </c>
      <c r="L22">
        <v>0.39249999999999996</v>
      </c>
      <c r="M22">
        <v>763690.625</v>
      </c>
      <c r="N22">
        <v>0.35625000000000001</v>
      </c>
      <c r="O22">
        <v>70</v>
      </c>
      <c r="P22">
        <v>480</v>
      </c>
      <c r="Q22">
        <v>480</v>
      </c>
      <c r="R22" s="46">
        <v>21</v>
      </c>
      <c r="S22" s="59">
        <v>270490</v>
      </c>
      <c r="T22" s="59">
        <v>24469.67</v>
      </c>
      <c r="U22" s="59">
        <v>25204.67</v>
      </c>
      <c r="V22" s="59">
        <v>0.37816670000000002</v>
      </c>
      <c r="W22" s="59">
        <v>3.4209999999999997E-2</v>
      </c>
      <c r="X22" s="59">
        <v>0.37673329999999999</v>
      </c>
      <c r="Y22" s="59">
        <v>3.5103330000000002E-2</v>
      </c>
      <c r="Z22" s="59">
        <v>0.51736669999999996</v>
      </c>
      <c r="AA22" s="59">
        <v>0.53290000000000004</v>
      </c>
      <c r="AB22" s="59">
        <v>7601</v>
      </c>
      <c r="AC22" s="63">
        <v>7809.3329999999996</v>
      </c>
      <c r="AD22" s="59">
        <v>8120.3329999999996</v>
      </c>
      <c r="AE22" s="62">
        <f t="shared" si="0"/>
        <v>24894.627417988999</v>
      </c>
      <c r="AH22" s="59"/>
      <c r="AJ22" s="61"/>
    </row>
    <row r="23" spans="1:36">
      <c r="A23">
        <v>22</v>
      </c>
      <c r="B23">
        <v>1</v>
      </c>
      <c r="C23">
        <v>22</v>
      </c>
      <c r="D23">
        <v>1</v>
      </c>
      <c r="E23">
        <v>60</v>
      </c>
      <c r="F23">
        <v>70</v>
      </c>
      <c r="G23">
        <v>0.421875</v>
      </c>
      <c r="H23">
        <v>0</v>
      </c>
      <c r="I23">
        <v>90</v>
      </c>
      <c r="J23">
        <v>0</v>
      </c>
      <c r="K23">
        <v>8171.875</v>
      </c>
      <c r="L23">
        <v>0.33250000000000002</v>
      </c>
      <c r="M23">
        <v>584415.625</v>
      </c>
      <c r="N23">
        <v>0.20625000000000002</v>
      </c>
      <c r="O23">
        <v>70</v>
      </c>
      <c r="P23">
        <v>480</v>
      </c>
      <c r="Q23">
        <v>480</v>
      </c>
      <c r="R23" s="46">
        <v>22</v>
      </c>
      <c r="S23" s="59">
        <v>248696.7</v>
      </c>
      <c r="T23" s="59">
        <v>21643</v>
      </c>
      <c r="U23" s="59">
        <v>21678.67</v>
      </c>
      <c r="V23" s="59">
        <v>0.26673999999999998</v>
      </c>
      <c r="W23" s="59">
        <v>2.3213330000000001E-2</v>
      </c>
      <c r="X23" s="59">
        <v>0.2665633</v>
      </c>
      <c r="Y23" s="59">
        <v>2.3236E-2</v>
      </c>
      <c r="Z23" s="59">
        <v>0.40749999999999997</v>
      </c>
      <c r="AA23" s="59">
        <v>0.40816669999999999</v>
      </c>
      <c r="AB23" s="59">
        <v>8345.3330000000005</v>
      </c>
      <c r="AC23" s="63">
        <v>7806.3329999999996</v>
      </c>
      <c r="AD23" s="59">
        <v>8279</v>
      </c>
      <c r="AE23" s="62">
        <f t="shared" si="0"/>
        <v>19641.022499999999</v>
      </c>
      <c r="AH23" s="59"/>
      <c r="AJ23" s="61"/>
    </row>
    <row r="24" spans="1:36">
      <c r="A24">
        <v>23</v>
      </c>
      <c r="B24">
        <v>1</v>
      </c>
      <c r="C24">
        <v>23</v>
      </c>
      <c r="D24">
        <v>1</v>
      </c>
      <c r="E24">
        <v>60</v>
      </c>
      <c r="F24">
        <v>70</v>
      </c>
      <c r="G24">
        <v>0.57187499999999991</v>
      </c>
      <c r="H24">
        <v>0</v>
      </c>
      <c r="I24">
        <v>90</v>
      </c>
      <c r="J24">
        <v>0</v>
      </c>
      <c r="K24">
        <v>4921.875</v>
      </c>
      <c r="L24">
        <v>0.45250000000000001</v>
      </c>
      <c r="M24">
        <v>225865.625</v>
      </c>
      <c r="N24">
        <v>0.30625000000000002</v>
      </c>
      <c r="O24">
        <v>70</v>
      </c>
      <c r="P24">
        <v>480</v>
      </c>
      <c r="Q24">
        <v>480</v>
      </c>
      <c r="R24" s="46">
        <v>23</v>
      </c>
      <c r="S24" s="59">
        <v>128840</v>
      </c>
      <c r="T24" s="59">
        <v>32304.33</v>
      </c>
      <c r="U24" s="59">
        <v>33320.67</v>
      </c>
      <c r="V24" s="59">
        <v>0.36446669999999998</v>
      </c>
      <c r="W24" s="59">
        <v>9.1380000000000003E-2</v>
      </c>
      <c r="X24" s="59">
        <v>0.35926669999999999</v>
      </c>
      <c r="Y24" s="59">
        <v>9.2913330000000002E-2</v>
      </c>
      <c r="Z24" s="59">
        <v>0.52986670000000002</v>
      </c>
      <c r="AA24" s="59">
        <v>0.5465333</v>
      </c>
      <c r="AB24" s="59">
        <v>7000.3329999999996</v>
      </c>
      <c r="AC24" s="63">
        <v>10417.33</v>
      </c>
      <c r="AD24" s="59">
        <v>7316.6670000000004</v>
      </c>
      <c r="AE24" s="62">
        <f t="shared" si="0"/>
        <v>33269.153732810999</v>
      </c>
      <c r="AH24" s="59"/>
      <c r="AJ24" s="61"/>
    </row>
    <row r="25" spans="1:36">
      <c r="A25">
        <v>24</v>
      </c>
      <c r="B25">
        <v>1</v>
      </c>
      <c r="C25">
        <v>24</v>
      </c>
      <c r="D25">
        <v>1</v>
      </c>
      <c r="E25">
        <v>60</v>
      </c>
      <c r="F25">
        <v>70</v>
      </c>
      <c r="G25">
        <v>0.55312499999999998</v>
      </c>
      <c r="H25">
        <v>0</v>
      </c>
      <c r="I25">
        <v>90</v>
      </c>
      <c r="J25">
        <v>0</v>
      </c>
      <c r="K25">
        <v>4515.625</v>
      </c>
      <c r="L25">
        <v>0.28749999999999998</v>
      </c>
      <c r="M25">
        <v>449959.375</v>
      </c>
      <c r="N25">
        <v>0.36875000000000002</v>
      </c>
      <c r="O25">
        <v>70</v>
      </c>
      <c r="P25">
        <v>480</v>
      </c>
      <c r="Q25">
        <v>480</v>
      </c>
      <c r="R25" s="46">
        <v>24</v>
      </c>
      <c r="S25" s="59">
        <v>248863.3</v>
      </c>
      <c r="T25" s="59">
        <v>17188.330000000002</v>
      </c>
      <c r="U25" s="59">
        <v>17854.330000000002</v>
      </c>
      <c r="V25" s="59">
        <v>0.3425667</v>
      </c>
      <c r="W25" s="59">
        <v>2.3659670000000001E-2</v>
      </c>
      <c r="X25" s="59">
        <v>0.34403329999999999</v>
      </c>
      <c r="Y25" s="59">
        <v>2.4681330000000001E-2</v>
      </c>
      <c r="Z25" s="59">
        <v>0.30306</v>
      </c>
      <c r="AA25" s="59">
        <v>0.31480000000000002</v>
      </c>
      <c r="AB25" s="59">
        <v>7190.3329999999996</v>
      </c>
      <c r="AC25" s="63">
        <v>6776.3329999999996</v>
      </c>
      <c r="AD25" s="59">
        <v>7394.6670000000004</v>
      </c>
      <c r="AE25" s="62">
        <f t="shared" si="0"/>
        <v>13803.2602898</v>
      </c>
      <c r="AG25" s="62"/>
      <c r="AH25" s="63"/>
      <c r="AJ25" s="64"/>
    </row>
    <row r="26" spans="1:36">
      <c r="A26">
        <v>25</v>
      </c>
      <c r="B26">
        <v>1</v>
      </c>
      <c r="C26">
        <v>25</v>
      </c>
      <c r="D26">
        <v>1</v>
      </c>
      <c r="E26">
        <v>60</v>
      </c>
      <c r="F26">
        <v>70</v>
      </c>
      <c r="G26">
        <v>0.40312499999999996</v>
      </c>
      <c r="H26">
        <v>0</v>
      </c>
      <c r="I26">
        <v>90</v>
      </c>
      <c r="J26">
        <v>0</v>
      </c>
      <c r="K26">
        <v>7765.625</v>
      </c>
      <c r="L26">
        <v>0.40749999999999997</v>
      </c>
      <c r="M26">
        <v>91409.375</v>
      </c>
      <c r="N26">
        <v>0.26875000000000004</v>
      </c>
      <c r="O26">
        <v>70</v>
      </c>
      <c r="P26">
        <v>480</v>
      </c>
      <c r="Q26">
        <v>480</v>
      </c>
      <c r="R26" s="46">
        <v>25</v>
      </c>
      <c r="S26" s="59">
        <v>37836.67</v>
      </c>
      <c r="T26" s="59">
        <v>17443</v>
      </c>
      <c r="U26" s="59">
        <v>17458.669999999998</v>
      </c>
      <c r="V26" s="59">
        <v>0.35086669999999998</v>
      </c>
      <c r="W26" s="59">
        <v>0.16173999999999999</v>
      </c>
      <c r="X26" s="59">
        <v>0.35063329999999998</v>
      </c>
      <c r="Y26" s="59">
        <v>0.16178000000000001</v>
      </c>
      <c r="Z26" s="59">
        <v>0.49469999999999997</v>
      </c>
      <c r="AA26" s="59">
        <v>0.4951333</v>
      </c>
      <c r="AB26" s="59">
        <v>5658</v>
      </c>
      <c r="AC26" s="63">
        <v>5606</v>
      </c>
      <c r="AD26" s="59">
        <v>5602</v>
      </c>
      <c r="AE26" s="62">
        <f t="shared" si="0"/>
        <v>17350.552099999997</v>
      </c>
      <c r="AH26" s="59"/>
      <c r="AJ26" s="61"/>
    </row>
    <row r="27" spans="1:36">
      <c r="A27">
        <v>26</v>
      </c>
      <c r="B27">
        <v>1</v>
      </c>
      <c r="C27">
        <v>26</v>
      </c>
      <c r="D27">
        <v>1</v>
      </c>
      <c r="E27">
        <v>60</v>
      </c>
      <c r="F27">
        <v>70</v>
      </c>
      <c r="G27">
        <v>0.328125</v>
      </c>
      <c r="H27">
        <v>0</v>
      </c>
      <c r="I27">
        <v>90</v>
      </c>
      <c r="J27">
        <v>0</v>
      </c>
      <c r="K27">
        <v>9390.625</v>
      </c>
      <c r="L27">
        <v>0.34750000000000003</v>
      </c>
      <c r="M27">
        <v>270684.375</v>
      </c>
      <c r="N27">
        <v>0.31875000000000003</v>
      </c>
      <c r="O27">
        <v>70</v>
      </c>
      <c r="P27">
        <v>480</v>
      </c>
      <c r="Q27">
        <v>480</v>
      </c>
      <c r="R27" s="46">
        <v>26</v>
      </c>
      <c r="S27" s="59">
        <v>93446.67</v>
      </c>
      <c r="T27" s="59">
        <v>19773.330000000002</v>
      </c>
      <c r="U27" s="59">
        <v>19213.330000000002</v>
      </c>
      <c r="V27" s="59">
        <v>0.33529999999999999</v>
      </c>
      <c r="W27" s="59">
        <v>7.0953329999999995E-2</v>
      </c>
      <c r="X27" s="59">
        <v>0.3363333</v>
      </c>
      <c r="Y27" s="59">
        <v>6.9150000000000003E-2</v>
      </c>
      <c r="Z27" s="59">
        <v>0.43896669999999999</v>
      </c>
      <c r="AA27" s="59">
        <v>0.4265333</v>
      </c>
      <c r="AB27" s="59">
        <v>7168</v>
      </c>
      <c r="AC27" s="63">
        <v>6618.3329999999996</v>
      </c>
      <c r="AD27" s="59">
        <v>6911</v>
      </c>
      <c r="AE27" s="62">
        <f t="shared" si="0"/>
        <v>18566.498418111001</v>
      </c>
    </row>
    <row r="28" spans="1:36">
      <c r="A28">
        <v>27</v>
      </c>
      <c r="B28">
        <v>1</v>
      </c>
      <c r="C28">
        <v>27</v>
      </c>
      <c r="D28">
        <v>1</v>
      </c>
      <c r="E28">
        <v>60</v>
      </c>
      <c r="F28">
        <v>70</v>
      </c>
      <c r="G28">
        <v>0.47812500000000002</v>
      </c>
      <c r="H28">
        <v>0</v>
      </c>
      <c r="I28">
        <v>90</v>
      </c>
      <c r="J28">
        <v>0</v>
      </c>
      <c r="K28">
        <v>6140.625</v>
      </c>
      <c r="L28">
        <v>0.46750000000000003</v>
      </c>
      <c r="M28">
        <v>629234.375</v>
      </c>
      <c r="N28">
        <v>0.21875</v>
      </c>
      <c r="O28">
        <v>70</v>
      </c>
      <c r="P28">
        <v>480</v>
      </c>
      <c r="Q28">
        <v>480</v>
      </c>
      <c r="R28" s="46">
        <v>27</v>
      </c>
      <c r="S28" s="59">
        <v>296226.7</v>
      </c>
      <c r="T28" s="59">
        <v>35130</v>
      </c>
      <c r="U28" s="59">
        <v>34606.67</v>
      </c>
      <c r="V28" s="59">
        <v>0.33743329999999999</v>
      </c>
      <c r="W28" s="59">
        <v>4.002E-2</v>
      </c>
      <c r="X28" s="59">
        <v>0.3445667</v>
      </c>
      <c r="Y28" s="59">
        <v>4.0256670000000001E-2</v>
      </c>
      <c r="Z28" s="59">
        <v>0.69230000000000003</v>
      </c>
      <c r="AA28" s="59">
        <v>0.68200000000000005</v>
      </c>
      <c r="AB28" s="59">
        <v>6623</v>
      </c>
      <c r="AC28" s="63">
        <v>10696.33</v>
      </c>
      <c r="AD28" s="59">
        <v>6739.6670000000004</v>
      </c>
      <c r="AE28" s="62">
        <f t="shared" si="0"/>
        <v>41885.498999999996</v>
      </c>
    </row>
    <row r="29" spans="1:36">
      <c r="A29">
        <v>28</v>
      </c>
      <c r="B29">
        <v>1</v>
      </c>
      <c r="C29">
        <v>28</v>
      </c>
      <c r="D29">
        <v>1</v>
      </c>
      <c r="E29">
        <v>60</v>
      </c>
      <c r="F29">
        <v>70</v>
      </c>
      <c r="G29">
        <v>0.36562499999999998</v>
      </c>
      <c r="H29">
        <v>0</v>
      </c>
      <c r="I29">
        <v>90</v>
      </c>
      <c r="J29">
        <v>0</v>
      </c>
      <c r="K29">
        <v>5328.125</v>
      </c>
      <c r="L29">
        <v>0.3175</v>
      </c>
      <c r="M29">
        <v>181046.875</v>
      </c>
      <c r="N29">
        <v>0.39375000000000004</v>
      </c>
      <c r="O29">
        <v>70</v>
      </c>
      <c r="P29">
        <v>480</v>
      </c>
      <c r="Q29">
        <v>480</v>
      </c>
      <c r="R29" s="46">
        <v>28</v>
      </c>
      <c r="S29" s="59">
        <v>68156.67</v>
      </c>
      <c r="T29" s="59">
        <v>12051.67</v>
      </c>
      <c r="U29" s="59">
        <v>12637</v>
      </c>
      <c r="V29" s="59">
        <v>0.3523</v>
      </c>
      <c r="W29" s="59">
        <v>6.2293330000000001E-2</v>
      </c>
      <c r="X29" s="59">
        <v>0.35563329999999999</v>
      </c>
      <c r="Y29" s="59">
        <v>6.5936670000000003E-2</v>
      </c>
      <c r="Z29" s="59">
        <v>0.35539999999999999</v>
      </c>
      <c r="AA29" s="59">
        <v>0.37266670000000002</v>
      </c>
      <c r="AB29" s="59">
        <v>4585.6670000000004</v>
      </c>
      <c r="AC29" s="63">
        <v>4162</v>
      </c>
      <c r="AD29" s="59">
        <v>4829.3329999999996</v>
      </c>
      <c r="AE29" s="62">
        <f t="shared" si="0"/>
        <v>10308.998517999999</v>
      </c>
    </row>
    <row r="30" spans="1:36">
      <c r="A30">
        <v>29</v>
      </c>
      <c r="B30">
        <v>1</v>
      </c>
      <c r="C30">
        <v>29</v>
      </c>
      <c r="D30">
        <v>1</v>
      </c>
      <c r="E30">
        <v>60</v>
      </c>
      <c r="F30">
        <v>70</v>
      </c>
      <c r="G30">
        <v>0.515625</v>
      </c>
      <c r="H30">
        <v>0</v>
      </c>
      <c r="I30">
        <v>90</v>
      </c>
      <c r="J30">
        <v>0</v>
      </c>
      <c r="K30">
        <v>8578.125</v>
      </c>
      <c r="L30">
        <v>0.4375</v>
      </c>
      <c r="M30">
        <v>539596.875</v>
      </c>
      <c r="N30">
        <v>0.29375000000000001</v>
      </c>
      <c r="O30">
        <v>70</v>
      </c>
      <c r="P30">
        <v>480</v>
      </c>
      <c r="Q30">
        <v>480</v>
      </c>
      <c r="R30" s="46">
        <v>29</v>
      </c>
      <c r="S30" s="59">
        <v>280883.3</v>
      </c>
      <c r="T30" s="59">
        <v>42370</v>
      </c>
      <c r="U30" s="59">
        <v>40690</v>
      </c>
      <c r="V30" s="59">
        <v>0.35063329999999998</v>
      </c>
      <c r="W30" s="59">
        <v>5.2893330000000002E-2</v>
      </c>
      <c r="X30" s="59">
        <v>0.3575333</v>
      </c>
      <c r="Y30" s="59">
        <v>5.1793329999999999E-2</v>
      </c>
      <c r="Z30" s="59">
        <v>0.58606670000000005</v>
      </c>
      <c r="AA30" s="59">
        <v>0.56283329999999998</v>
      </c>
      <c r="AB30" s="59">
        <v>11376</v>
      </c>
      <c r="AC30" s="63">
        <v>15083.33</v>
      </c>
      <c r="AD30" s="59">
        <v>10595.33</v>
      </c>
      <c r="AE30" s="62">
        <f t="shared" si="0"/>
        <v>46016.646078999998</v>
      </c>
    </row>
    <row r="31" spans="1:36">
      <c r="A31">
        <v>30</v>
      </c>
      <c r="B31">
        <v>1</v>
      </c>
      <c r="C31">
        <v>30</v>
      </c>
      <c r="D31">
        <v>1</v>
      </c>
      <c r="E31">
        <v>60</v>
      </c>
      <c r="F31">
        <v>70</v>
      </c>
      <c r="G31">
        <v>0.59062499999999996</v>
      </c>
      <c r="H31">
        <v>0</v>
      </c>
      <c r="I31">
        <v>90</v>
      </c>
      <c r="J31">
        <v>0</v>
      </c>
      <c r="K31">
        <v>6953.125</v>
      </c>
      <c r="L31">
        <v>0.25750000000000001</v>
      </c>
      <c r="M31">
        <v>718871.875</v>
      </c>
      <c r="N31">
        <v>0.34375</v>
      </c>
      <c r="O31">
        <v>70</v>
      </c>
      <c r="P31">
        <v>480</v>
      </c>
      <c r="Q31">
        <v>480</v>
      </c>
      <c r="R31" s="46">
        <v>30</v>
      </c>
      <c r="S31" s="59">
        <v>422966.7</v>
      </c>
      <c r="T31" s="59">
        <v>29766</v>
      </c>
      <c r="U31" s="59">
        <v>31334.67</v>
      </c>
      <c r="V31" s="59">
        <v>0.32000329999999999</v>
      </c>
      <c r="W31" s="59">
        <v>2.252067E-2</v>
      </c>
      <c r="X31" s="59">
        <v>0.32167000000000001</v>
      </c>
      <c r="Y31" s="59">
        <v>2.3831330000000001E-2</v>
      </c>
      <c r="Z31" s="59">
        <v>0.25408330000000001</v>
      </c>
      <c r="AA31" s="59">
        <v>0.26747670000000001</v>
      </c>
      <c r="AB31" s="59">
        <v>12903</v>
      </c>
      <c r="AC31" s="63">
        <v>11853.67</v>
      </c>
      <c r="AD31" s="59">
        <v>13752.67</v>
      </c>
      <c r="AE31" s="62">
        <f t="shared" si="0"/>
        <v>22446.043507800001</v>
      </c>
    </row>
    <row r="32" spans="1:36">
      <c r="A32">
        <v>31</v>
      </c>
      <c r="B32">
        <v>1</v>
      </c>
      <c r="C32">
        <v>31</v>
      </c>
      <c r="D32">
        <v>1</v>
      </c>
      <c r="E32">
        <v>60</v>
      </c>
      <c r="F32">
        <v>70</v>
      </c>
      <c r="G32">
        <v>0.44062499999999999</v>
      </c>
      <c r="H32">
        <v>0</v>
      </c>
      <c r="I32">
        <v>90</v>
      </c>
      <c r="J32">
        <v>0</v>
      </c>
      <c r="K32">
        <v>3703.125</v>
      </c>
      <c r="L32">
        <v>0.3775</v>
      </c>
      <c r="M32">
        <v>360321.875</v>
      </c>
      <c r="N32">
        <v>0.24375000000000002</v>
      </c>
      <c r="O32">
        <v>70</v>
      </c>
      <c r="P32">
        <v>480</v>
      </c>
      <c r="Q32">
        <v>480</v>
      </c>
      <c r="R32" s="46">
        <v>31</v>
      </c>
      <c r="S32" s="59">
        <v>156870</v>
      </c>
      <c r="T32" s="59">
        <v>11781.67</v>
      </c>
      <c r="U32" s="59">
        <v>11610</v>
      </c>
      <c r="V32" s="59">
        <v>0.30690329999999999</v>
      </c>
      <c r="W32" s="59">
        <v>2.3049670000000001E-2</v>
      </c>
      <c r="X32" s="59">
        <v>0.30876999999999999</v>
      </c>
      <c r="Y32" s="59">
        <v>2.2852000000000001E-2</v>
      </c>
      <c r="Z32" s="59">
        <v>0.46783330000000001</v>
      </c>
      <c r="AA32" s="59">
        <v>0.46100000000000002</v>
      </c>
      <c r="AB32" s="59">
        <v>3895.3330000000001</v>
      </c>
      <c r="AC32" s="63">
        <v>3968.6669999999999</v>
      </c>
      <c r="AD32" s="59">
        <v>3844.6669999999999</v>
      </c>
      <c r="AE32" s="62">
        <f t="shared" si="0"/>
        <v>11402.692555611</v>
      </c>
    </row>
    <row r="33" spans="1:31">
      <c r="A33">
        <v>32</v>
      </c>
      <c r="B33">
        <v>1</v>
      </c>
      <c r="C33">
        <v>32</v>
      </c>
      <c r="D33">
        <v>1</v>
      </c>
      <c r="E33">
        <v>60</v>
      </c>
      <c r="F33">
        <v>70</v>
      </c>
      <c r="G33">
        <v>0.51093750000000004</v>
      </c>
      <c r="H33">
        <v>0</v>
      </c>
      <c r="I33">
        <v>90</v>
      </c>
      <c r="J33">
        <v>0</v>
      </c>
      <c r="K33">
        <v>3804.6875</v>
      </c>
      <c r="L33">
        <v>0.31374999999999997</v>
      </c>
      <c r="M33">
        <v>505982.8125</v>
      </c>
      <c r="N33">
        <v>0.31562500000000004</v>
      </c>
      <c r="O33">
        <v>70</v>
      </c>
      <c r="P33">
        <v>480</v>
      </c>
      <c r="Q33">
        <v>480</v>
      </c>
      <c r="R33" s="46">
        <v>32</v>
      </c>
      <c r="S33" s="59">
        <v>235133.3</v>
      </c>
      <c r="T33" s="59">
        <v>12102.67</v>
      </c>
      <c r="U33" s="59">
        <v>11556.33</v>
      </c>
      <c r="V33" s="59">
        <v>0.31488329999999998</v>
      </c>
      <c r="W33" s="59">
        <v>1.6207329999999999E-2</v>
      </c>
      <c r="X33" s="59">
        <v>0.31482670000000001</v>
      </c>
      <c r="Y33" s="59">
        <v>1.547333E-2</v>
      </c>
      <c r="Z33" s="59">
        <v>0.36799999999999999</v>
      </c>
      <c r="AA33" s="59">
        <v>0.35136669999999998</v>
      </c>
      <c r="AB33" s="59">
        <v>4920.3329999999996</v>
      </c>
      <c r="AC33" s="63">
        <v>4349</v>
      </c>
      <c r="AD33" s="59">
        <v>4563.3329999999996</v>
      </c>
      <c r="AE33" s="62">
        <f t="shared" si="0"/>
        <v>10505.117560000001</v>
      </c>
    </row>
    <row r="34" spans="1:31">
      <c r="A34">
        <v>33</v>
      </c>
      <c r="B34">
        <v>1</v>
      </c>
      <c r="C34">
        <v>33</v>
      </c>
      <c r="D34">
        <v>1</v>
      </c>
      <c r="E34">
        <v>60</v>
      </c>
      <c r="F34">
        <v>70</v>
      </c>
      <c r="G34">
        <v>0.36093749999999997</v>
      </c>
      <c r="H34">
        <v>0</v>
      </c>
      <c r="I34">
        <v>90</v>
      </c>
      <c r="J34">
        <v>0</v>
      </c>
      <c r="K34">
        <v>7054.6875</v>
      </c>
      <c r="L34">
        <v>0.43374999999999997</v>
      </c>
      <c r="M34">
        <v>147432.8125</v>
      </c>
      <c r="N34">
        <v>0.21562500000000001</v>
      </c>
      <c r="O34">
        <v>70</v>
      </c>
      <c r="P34">
        <v>480</v>
      </c>
      <c r="Q34">
        <v>480</v>
      </c>
      <c r="R34" s="46">
        <v>33</v>
      </c>
      <c r="S34" s="59">
        <v>57443.33</v>
      </c>
      <c r="T34" s="59">
        <v>19661</v>
      </c>
      <c r="U34" s="59">
        <v>20214</v>
      </c>
      <c r="V34" s="59">
        <v>0.3511667</v>
      </c>
      <c r="W34" s="59">
        <v>0.1201933</v>
      </c>
      <c r="X34" s="59">
        <v>0.33896670000000001</v>
      </c>
      <c r="Y34" s="59">
        <v>0.11928</v>
      </c>
      <c r="Z34" s="59">
        <v>0.55313330000000005</v>
      </c>
      <c r="AA34" s="59">
        <v>0.56869999999999998</v>
      </c>
      <c r="AB34" s="59">
        <v>5451</v>
      </c>
      <c r="AC34" s="63">
        <v>5654.6670000000004</v>
      </c>
      <c r="AD34" s="59">
        <v>5718</v>
      </c>
      <c r="AE34" s="62">
        <f t="shared" si="0"/>
        <v>20705.653811300002</v>
      </c>
    </row>
    <row r="35" spans="1:31">
      <c r="A35">
        <v>34</v>
      </c>
      <c r="B35">
        <v>1</v>
      </c>
      <c r="C35">
        <v>34</v>
      </c>
      <c r="D35">
        <v>1</v>
      </c>
      <c r="E35">
        <v>60</v>
      </c>
      <c r="F35">
        <v>70</v>
      </c>
      <c r="G35">
        <v>0.43593749999999998</v>
      </c>
      <c r="H35">
        <v>0</v>
      </c>
      <c r="I35">
        <v>90</v>
      </c>
      <c r="J35">
        <v>0</v>
      </c>
      <c r="K35">
        <v>8679.6875</v>
      </c>
      <c r="L35">
        <v>0.25374999999999998</v>
      </c>
      <c r="M35">
        <v>326707.8125</v>
      </c>
      <c r="N35">
        <v>0.36562500000000003</v>
      </c>
      <c r="O35">
        <v>70</v>
      </c>
      <c r="P35">
        <v>480</v>
      </c>
      <c r="Q35">
        <v>480</v>
      </c>
      <c r="R35" s="46">
        <v>34</v>
      </c>
      <c r="S35" s="59">
        <v>145290</v>
      </c>
      <c r="T35" s="59">
        <v>21840.33</v>
      </c>
      <c r="U35" s="59">
        <v>21535.33</v>
      </c>
      <c r="V35" s="59">
        <v>0.31796000000000002</v>
      </c>
      <c r="W35" s="59">
        <v>4.7796669999999999E-2</v>
      </c>
      <c r="X35" s="59">
        <v>0.3169167</v>
      </c>
      <c r="Y35" s="59">
        <v>4.6973330000000001E-2</v>
      </c>
      <c r="Z35" s="59">
        <v>0.29361999999999999</v>
      </c>
      <c r="AA35" s="59">
        <v>0.28952</v>
      </c>
      <c r="AB35" s="59">
        <v>9411.3330000000005</v>
      </c>
      <c r="AC35" s="63">
        <v>8354</v>
      </c>
      <c r="AD35" s="59">
        <v>9308</v>
      </c>
      <c r="AE35" s="62">
        <f t="shared" si="0"/>
        <v>17332.922694600002</v>
      </c>
    </row>
    <row r="36" spans="1:31">
      <c r="A36">
        <v>35</v>
      </c>
      <c r="B36">
        <v>1</v>
      </c>
      <c r="C36">
        <v>35</v>
      </c>
      <c r="D36">
        <v>1</v>
      </c>
      <c r="E36">
        <v>60</v>
      </c>
      <c r="F36">
        <v>70</v>
      </c>
      <c r="G36">
        <v>0.5859375</v>
      </c>
      <c r="H36">
        <v>0</v>
      </c>
      <c r="I36">
        <v>90</v>
      </c>
      <c r="J36">
        <v>0</v>
      </c>
      <c r="K36">
        <v>5429.6875</v>
      </c>
      <c r="L36">
        <v>0.37375000000000003</v>
      </c>
      <c r="M36">
        <v>685257.8125</v>
      </c>
      <c r="N36">
        <v>0.265625</v>
      </c>
      <c r="O36">
        <v>70</v>
      </c>
      <c r="P36">
        <v>480</v>
      </c>
      <c r="Q36">
        <v>480</v>
      </c>
      <c r="R36" s="46">
        <v>35</v>
      </c>
      <c r="S36" s="59">
        <v>394466.7</v>
      </c>
      <c r="T36" s="59">
        <v>27458</v>
      </c>
      <c r="U36" s="59">
        <v>27218.67</v>
      </c>
      <c r="V36" s="59">
        <v>0.30078670000000002</v>
      </c>
      <c r="W36" s="59">
        <v>2.0936670000000001E-2</v>
      </c>
      <c r="X36" s="59">
        <v>0.30133330000000003</v>
      </c>
      <c r="Y36" s="59">
        <v>2.0791670000000002E-2</v>
      </c>
      <c r="Z36" s="59">
        <v>0.40093329999999999</v>
      </c>
      <c r="AA36" s="59">
        <v>0.39743329999999999</v>
      </c>
      <c r="AB36" s="59">
        <v>9096.6669999999995</v>
      </c>
      <c r="AC36" s="63">
        <v>10220.67</v>
      </c>
      <c r="AD36" s="59">
        <v>8971.6669999999995</v>
      </c>
      <c r="AE36" s="62">
        <f t="shared" si="0"/>
        <v>24737.826551399998</v>
      </c>
    </row>
    <row r="37" spans="1:31">
      <c r="A37">
        <v>36</v>
      </c>
      <c r="B37">
        <v>1</v>
      </c>
      <c r="C37">
        <v>36</v>
      </c>
      <c r="D37">
        <v>1</v>
      </c>
      <c r="E37">
        <v>60</v>
      </c>
      <c r="F37">
        <v>70</v>
      </c>
      <c r="G37">
        <v>0.3984375</v>
      </c>
      <c r="H37">
        <v>0</v>
      </c>
      <c r="I37">
        <v>90</v>
      </c>
      <c r="J37">
        <v>0</v>
      </c>
      <c r="K37">
        <v>6242.1875</v>
      </c>
      <c r="L37">
        <v>0.28375</v>
      </c>
      <c r="M37">
        <v>237070.3125</v>
      </c>
      <c r="N37">
        <v>0.34062500000000001</v>
      </c>
      <c r="O37">
        <v>70</v>
      </c>
      <c r="P37">
        <v>480</v>
      </c>
      <c r="Q37">
        <v>480</v>
      </c>
      <c r="R37" s="46">
        <v>36</v>
      </c>
      <c r="S37" s="59">
        <v>97003.33</v>
      </c>
      <c r="T37" s="59">
        <v>14905.33</v>
      </c>
      <c r="U37" s="59">
        <v>14369.67</v>
      </c>
      <c r="V37" s="59">
        <v>0.3140367</v>
      </c>
      <c r="W37" s="59">
        <v>4.8253329999999997E-2</v>
      </c>
      <c r="X37" s="59">
        <v>0.31239670000000003</v>
      </c>
      <c r="Y37" s="59">
        <v>4.6276669999999999E-2</v>
      </c>
      <c r="Z37" s="59">
        <v>0.33566669999999998</v>
      </c>
      <c r="AA37" s="59">
        <v>0.32361669999999998</v>
      </c>
      <c r="AB37" s="59">
        <v>6155.3329999999996</v>
      </c>
      <c r="AC37" s="63">
        <v>5412</v>
      </c>
      <c r="AD37" s="59">
        <v>5869.3329999999996</v>
      </c>
      <c r="AE37" s="62">
        <f t="shared" si="0"/>
        <v>12455.887933511</v>
      </c>
    </row>
    <row r="38" spans="1:31">
      <c r="A38">
        <v>37</v>
      </c>
      <c r="B38">
        <v>1</v>
      </c>
      <c r="C38">
        <v>37</v>
      </c>
      <c r="D38">
        <v>1</v>
      </c>
      <c r="E38">
        <v>60</v>
      </c>
      <c r="F38">
        <v>70</v>
      </c>
      <c r="G38">
        <v>0.54843749999999991</v>
      </c>
      <c r="H38">
        <v>0</v>
      </c>
      <c r="I38">
        <v>90</v>
      </c>
      <c r="J38">
        <v>0</v>
      </c>
      <c r="K38">
        <v>9492.1875</v>
      </c>
      <c r="L38">
        <v>0.40375</v>
      </c>
      <c r="M38">
        <v>595620.3125</v>
      </c>
      <c r="N38">
        <v>0.24062500000000001</v>
      </c>
      <c r="O38">
        <v>70</v>
      </c>
      <c r="P38">
        <v>480</v>
      </c>
      <c r="Q38">
        <v>480</v>
      </c>
      <c r="R38" s="46">
        <v>37</v>
      </c>
      <c r="S38" s="59">
        <v>324200</v>
      </c>
      <c r="T38" s="59">
        <v>43930</v>
      </c>
      <c r="U38" s="59">
        <v>43473.33</v>
      </c>
      <c r="V38" s="59">
        <v>0.30114999999999997</v>
      </c>
      <c r="W38" s="59">
        <v>4.0806670000000003E-2</v>
      </c>
      <c r="X38" s="59">
        <v>0.30256</v>
      </c>
      <c r="Y38" s="59">
        <v>4.0573329999999998E-2</v>
      </c>
      <c r="Z38" s="59">
        <v>0.48146670000000003</v>
      </c>
      <c r="AA38" s="59">
        <v>0.47646670000000002</v>
      </c>
      <c r="AB38" s="59">
        <v>13547.67</v>
      </c>
      <c r="AC38" s="63">
        <v>15662.67</v>
      </c>
      <c r="AD38" s="59">
        <v>13338.67</v>
      </c>
      <c r="AE38" s="62">
        <f t="shared" si="0"/>
        <v>43115.832131000003</v>
      </c>
    </row>
    <row r="39" spans="1:31">
      <c r="A39">
        <v>38</v>
      </c>
      <c r="B39">
        <v>1</v>
      </c>
      <c r="C39">
        <v>38</v>
      </c>
      <c r="D39">
        <v>1</v>
      </c>
      <c r="E39">
        <v>60</v>
      </c>
      <c r="F39">
        <v>70</v>
      </c>
      <c r="G39">
        <v>0.47343749999999996</v>
      </c>
      <c r="H39">
        <v>0</v>
      </c>
      <c r="I39">
        <v>90</v>
      </c>
      <c r="J39">
        <v>0</v>
      </c>
      <c r="K39">
        <v>7867.1875</v>
      </c>
      <c r="L39">
        <v>0.34375</v>
      </c>
      <c r="M39">
        <v>774895.3125</v>
      </c>
      <c r="N39">
        <v>0.390625</v>
      </c>
      <c r="O39">
        <v>70</v>
      </c>
      <c r="P39">
        <v>480</v>
      </c>
      <c r="Q39">
        <v>480</v>
      </c>
      <c r="R39" s="46">
        <v>38</v>
      </c>
      <c r="S39" s="59">
        <v>364500</v>
      </c>
      <c r="T39" s="59">
        <v>25206.67</v>
      </c>
      <c r="U39" s="59">
        <v>24948.33</v>
      </c>
      <c r="V39" s="59">
        <v>0.37093330000000002</v>
      </c>
      <c r="W39" s="59">
        <v>2.565067E-2</v>
      </c>
      <c r="X39" s="59">
        <v>0.37056670000000003</v>
      </c>
      <c r="Y39" s="59">
        <v>2.5363E-2</v>
      </c>
      <c r="Z39" s="59">
        <v>0.41010000000000002</v>
      </c>
      <c r="AA39" s="59">
        <v>0.40589999999999998</v>
      </c>
      <c r="AB39" s="59">
        <v>9184.6669999999995</v>
      </c>
      <c r="AC39" s="63">
        <v>9090</v>
      </c>
      <c r="AD39" s="59">
        <v>9339.3330000000005</v>
      </c>
      <c r="AE39" s="62">
        <f t="shared" si="0"/>
        <v>22940.590367000001</v>
      </c>
    </row>
    <row r="40" spans="1:31">
      <c r="A40">
        <v>39</v>
      </c>
      <c r="B40">
        <v>1</v>
      </c>
      <c r="C40">
        <v>39</v>
      </c>
      <c r="D40">
        <v>1</v>
      </c>
      <c r="E40">
        <v>60</v>
      </c>
      <c r="F40">
        <v>70</v>
      </c>
      <c r="G40">
        <v>0.32343749999999999</v>
      </c>
      <c r="H40">
        <v>0</v>
      </c>
      <c r="I40">
        <v>90</v>
      </c>
      <c r="J40">
        <v>0</v>
      </c>
      <c r="K40">
        <v>4617.1875</v>
      </c>
      <c r="L40">
        <v>0.46375</v>
      </c>
      <c r="M40">
        <v>416345.3125</v>
      </c>
      <c r="N40">
        <v>0.29062500000000002</v>
      </c>
      <c r="O40">
        <v>70</v>
      </c>
      <c r="P40">
        <v>480</v>
      </c>
      <c r="Q40">
        <v>480</v>
      </c>
      <c r="R40" s="46">
        <v>39</v>
      </c>
      <c r="S40" s="59">
        <v>137150</v>
      </c>
      <c r="T40" s="59">
        <v>14786.67</v>
      </c>
      <c r="U40" s="59">
        <v>14479</v>
      </c>
      <c r="V40" s="59">
        <v>0.39689999999999998</v>
      </c>
      <c r="W40" s="59">
        <v>4.2790000000000002E-2</v>
      </c>
      <c r="X40" s="59">
        <v>0.40783330000000001</v>
      </c>
      <c r="Y40" s="59">
        <v>4.3056669999999998E-2</v>
      </c>
      <c r="Z40" s="59">
        <v>0.74956670000000003</v>
      </c>
      <c r="AA40" s="59">
        <v>0.73396669999999997</v>
      </c>
      <c r="AB40" s="59">
        <v>3416</v>
      </c>
      <c r="AC40" s="63">
        <v>3944.3330000000001</v>
      </c>
      <c r="AD40" s="59">
        <v>3275.5329999999999</v>
      </c>
      <c r="AE40" s="62">
        <f t="shared" si="0"/>
        <v>18476.930435889</v>
      </c>
    </row>
    <row r="41" spans="1:31">
      <c r="A41">
        <v>40</v>
      </c>
      <c r="B41">
        <v>1</v>
      </c>
      <c r="C41">
        <v>40</v>
      </c>
      <c r="D41">
        <v>1</v>
      </c>
      <c r="E41">
        <v>60</v>
      </c>
      <c r="F41">
        <v>70</v>
      </c>
      <c r="G41">
        <v>0.34218749999999998</v>
      </c>
      <c r="H41">
        <v>0</v>
      </c>
      <c r="I41">
        <v>90</v>
      </c>
      <c r="J41">
        <v>0</v>
      </c>
      <c r="K41">
        <v>5023.4375</v>
      </c>
      <c r="L41">
        <v>0.26874999999999999</v>
      </c>
      <c r="M41">
        <v>640439.0625</v>
      </c>
      <c r="N41">
        <v>0.22812500000000002</v>
      </c>
      <c r="O41">
        <v>70</v>
      </c>
      <c r="P41">
        <v>480</v>
      </c>
      <c r="Q41">
        <v>480</v>
      </c>
      <c r="R41" s="46">
        <v>40</v>
      </c>
      <c r="S41" s="59">
        <v>217076.7</v>
      </c>
      <c r="T41" s="59">
        <v>11333.67</v>
      </c>
      <c r="U41" s="59">
        <v>10159</v>
      </c>
      <c r="V41" s="59">
        <v>0.24818000000000001</v>
      </c>
      <c r="W41" s="59">
        <v>1.2957669999999999E-2</v>
      </c>
      <c r="X41" s="59">
        <v>0.25175999999999998</v>
      </c>
      <c r="Y41" s="59">
        <v>1.1782000000000001E-2</v>
      </c>
      <c r="Z41" s="59">
        <v>0.33393329999999999</v>
      </c>
      <c r="AA41" s="59">
        <v>0.29932330000000001</v>
      </c>
      <c r="AB41" s="59">
        <v>4825</v>
      </c>
      <c r="AC41" s="63">
        <v>3795.3330000000001</v>
      </c>
      <c r="AD41" s="59">
        <v>4127.3329999999996</v>
      </c>
      <c r="AE41" s="62">
        <f t="shared" si="0"/>
        <v>9451.5248242109992</v>
      </c>
    </row>
    <row r="42" spans="1:31">
      <c r="A42">
        <v>41</v>
      </c>
      <c r="B42">
        <v>1</v>
      </c>
      <c r="C42">
        <v>41</v>
      </c>
      <c r="D42">
        <v>1</v>
      </c>
      <c r="E42">
        <v>60</v>
      </c>
      <c r="F42">
        <v>70</v>
      </c>
      <c r="G42">
        <v>0.4921875</v>
      </c>
      <c r="H42">
        <v>0</v>
      </c>
      <c r="I42">
        <v>90</v>
      </c>
      <c r="J42">
        <v>0</v>
      </c>
      <c r="K42">
        <v>8273.4375</v>
      </c>
      <c r="L42">
        <v>0.38874999999999998</v>
      </c>
      <c r="M42">
        <v>281889.0625</v>
      </c>
      <c r="N42">
        <v>0.328125</v>
      </c>
      <c r="O42">
        <v>70</v>
      </c>
      <c r="P42">
        <v>480</v>
      </c>
      <c r="Q42">
        <v>480</v>
      </c>
      <c r="R42" s="46">
        <v>41</v>
      </c>
      <c r="S42" s="59">
        <v>141960</v>
      </c>
      <c r="T42" s="59">
        <v>29138</v>
      </c>
      <c r="U42" s="59">
        <v>28963</v>
      </c>
      <c r="V42" s="59">
        <v>0.35389999999999999</v>
      </c>
      <c r="W42" s="59">
        <v>7.2639999999999996E-2</v>
      </c>
      <c r="X42" s="59">
        <v>0.35423329999999997</v>
      </c>
      <c r="Y42" s="59">
        <v>7.2273329999999997E-2</v>
      </c>
      <c r="Z42" s="59">
        <v>0.45886670000000002</v>
      </c>
      <c r="AA42" s="59">
        <v>0.45610000000000001</v>
      </c>
      <c r="AB42" s="59">
        <v>9456</v>
      </c>
      <c r="AC42" s="63">
        <v>10125</v>
      </c>
      <c r="AD42" s="59">
        <v>9318.3330000000005</v>
      </c>
      <c r="AE42" s="62">
        <f t="shared" si="0"/>
        <v>27939.4579046</v>
      </c>
    </row>
    <row r="43" spans="1:31">
      <c r="A43">
        <v>42</v>
      </c>
      <c r="B43">
        <v>1</v>
      </c>
      <c r="C43">
        <v>42</v>
      </c>
      <c r="D43">
        <v>1</v>
      </c>
      <c r="E43">
        <v>60</v>
      </c>
      <c r="F43">
        <v>70</v>
      </c>
      <c r="G43">
        <v>0.56718749999999996</v>
      </c>
      <c r="H43">
        <v>0</v>
      </c>
      <c r="I43">
        <v>90</v>
      </c>
      <c r="J43">
        <v>0</v>
      </c>
      <c r="K43">
        <v>9898.4375</v>
      </c>
      <c r="L43">
        <v>0.32874999999999999</v>
      </c>
      <c r="M43">
        <v>102614.0625</v>
      </c>
      <c r="N43">
        <v>0.27812500000000001</v>
      </c>
      <c r="O43">
        <v>70</v>
      </c>
      <c r="P43">
        <v>480</v>
      </c>
      <c r="Q43">
        <v>480</v>
      </c>
      <c r="R43" s="46">
        <v>42</v>
      </c>
      <c r="S43" s="59">
        <v>61870</v>
      </c>
      <c r="T43" s="59">
        <v>29699.67</v>
      </c>
      <c r="U43" s="59">
        <v>30385</v>
      </c>
      <c r="V43" s="59">
        <v>0.2959367</v>
      </c>
      <c r="W43" s="59">
        <v>0.14205999999999999</v>
      </c>
      <c r="X43" s="59">
        <v>0.2949967</v>
      </c>
      <c r="Y43" s="59">
        <v>0.1448767</v>
      </c>
      <c r="Z43" s="59">
        <v>0.32921669999999997</v>
      </c>
      <c r="AA43" s="59">
        <v>0.33679999999999999</v>
      </c>
      <c r="AB43" s="59">
        <v>11379.67</v>
      </c>
      <c r="AC43" s="63">
        <v>11191</v>
      </c>
      <c r="AD43" s="59">
        <v>11684.33</v>
      </c>
      <c r="AE43" s="62">
        <f t="shared" si="0"/>
        <v>24627.462348488996</v>
      </c>
    </row>
    <row r="44" spans="1:31">
      <c r="A44">
        <v>43</v>
      </c>
      <c r="B44">
        <v>1</v>
      </c>
      <c r="C44">
        <v>43</v>
      </c>
      <c r="D44">
        <v>1</v>
      </c>
      <c r="E44">
        <v>60</v>
      </c>
      <c r="F44">
        <v>70</v>
      </c>
      <c r="G44">
        <v>0.41718749999999999</v>
      </c>
      <c r="H44">
        <v>0</v>
      </c>
      <c r="I44">
        <v>90</v>
      </c>
      <c r="J44">
        <v>0</v>
      </c>
      <c r="K44">
        <v>6648.4375</v>
      </c>
      <c r="L44">
        <v>0.44874999999999998</v>
      </c>
      <c r="M44">
        <v>461164.0625</v>
      </c>
      <c r="N44">
        <v>0.37812500000000004</v>
      </c>
      <c r="O44">
        <v>70</v>
      </c>
      <c r="P44">
        <v>480</v>
      </c>
      <c r="Q44">
        <v>480</v>
      </c>
      <c r="R44" s="46">
        <v>43</v>
      </c>
      <c r="S44" s="59">
        <v>190823.3</v>
      </c>
      <c r="T44" s="59">
        <v>25928</v>
      </c>
      <c r="U44" s="59">
        <v>25258</v>
      </c>
      <c r="V44" s="59">
        <v>0.41513329999999998</v>
      </c>
      <c r="W44" s="59">
        <v>5.6406669999999999E-2</v>
      </c>
      <c r="X44" s="59">
        <v>0.41843330000000001</v>
      </c>
      <c r="Y44" s="59">
        <v>5.5386669999999999E-2</v>
      </c>
      <c r="Z44" s="59">
        <v>0.64043329999999998</v>
      </c>
      <c r="AA44" s="59">
        <v>0.6238667</v>
      </c>
      <c r="AB44" s="59">
        <v>6077.6670000000004</v>
      </c>
      <c r="AC44" s="63">
        <v>7442</v>
      </c>
      <c r="AD44" s="59">
        <v>5837.6670000000004</v>
      </c>
      <c r="AE44" s="62">
        <f t="shared" si="0"/>
        <v>29569.154602399998</v>
      </c>
    </row>
    <row r="45" spans="1:31">
      <c r="A45">
        <v>44</v>
      </c>
      <c r="B45">
        <v>1</v>
      </c>
      <c r="C45">
        <v>44</v>
      </c>
      <c r="D45">
        <v>1</v>
      </c>
      <c r="E45">
        <v>60</v>
      </c>
      <c r="F45">
        <v>70</v>
      </c>
      <c r="G45">
        <v>0.52968749999999998</v>
      </c>
      <c r="H45">
        <v>0</v>
      </c>
      <c r="I45">
        <v>90</v>
      </c>
      <c r="J45">
        <v>0</v>
      </c>
      <c r="K45">
        <v>5835.9375</v>
      </c>
      <c r="L45">
        <v>0.35875000000000001</v>
      </c>
      <c r="M45">
        <v>371526.5625</v>
      </c>
      <c r="N45">
        <v>0.203125</v>
      </c>
      <c r="O45">
        <v>70</v>
      </c>
      <c r="P45">
        <v>480</v>
      </c>
      <c r="Q45">
        <v>480</v>
      </c>
      <c r="R45" s="46">
        <v>44</v>
      </c>
      <c r="S45" s="59">
        <v>197726.7</v>
      </c>
      <c r="T45" s="59">
        <v>22521.67</v>
      </c>
      <c r="U45" s="59">
        <v>22057.67</v>
      </c>
      <c r="V45" s="59">
        <v>0.25960329999999998</v>
      </c>
      <c r="W45" s="59">
        <v>2.9569669999999999E-2</v>
      </c>
      <c r="X45" s="59">
        <v>0.26186330000000002</v>
      </c>
      <c r="Y45" s="59">
        <v>2.921267E-2</v>
      </c>
      <c r="Z45" s="59">
        <v>0.4194</v>
      </c>
      <c r="AA45" s="59">
        <v>0.41076669999999998</v>
      </c>
      <c r="AB45" s="59">
        <v>8317.6669999999995</v>
      </c>
      <c r="AC45" s="63">
        <v>8514.3330000000005</v>
      </c>
      <c r="AD45" s="59">
        <v>7977</v>
      </c>
      <c r="AE45" s="62">
        <f t="shared" si="0"/>
        <v>20706.423397999999</v>
      </c>
    </row>
    <row r="46" spans="1:31">
      <c r="A46">
        <v>45</v>
      </c>
      <c r="B46">
        <v>1</v>
      </c>
      <c r="C46">
        <v>45</v>
      </c>
      <c r="D46">
        <v>1</v>
      </c>
      <c r="E46">
        <v>60</v>
      </c>
      <c r="F46">
        <v>70</v>
      </c>
      <c r="G46">
        <v>0.37968749999999996</v>
      </c>
      <c r="H46">
        <v>0</v>
      </c>
      <c r="I46">
        <v>90</v>
      </c>
      <c r="J46">
        <v>0</v>
      </c>
      <c r="K46">
        <v>9085.9375</v>
      </c>
      <c r="L46">
        <v>0.47875000000000001</v>
      </c>
      <c r="M46">
        <v>730076.5625</v>
      </c>
      <c r="N46">
        <v>0.30312500000000003</v>
      </c>
      <c r="O46">
        <v>70</v>
      </c>
      <c r="P46">
        <v>480</v>
      </c>
      <c r="Q46">
        <v>480</v>
      </c>
      <c r="R46" s="46">
        <v>45</v>
      </c>
      <c r="S46" s="59">
        <v>275763.3</v>
      </c>
      <c r="T46" s="59">
        <v>40260</v>
      </c>
      <c r="U46" s="59">
        <v>40373.33</v>
      </c>
      <c r="V46" s="59">
        <v>0.41076669999999998</v>
      </c>
      <c r="W46" s="59">
        <v>5.9970000000000002E-2</v>
      </c>
      <c r="X46" s="59">
        <v>0.4089333</v>
      </c>
      <c r="Y46" s="59">
        <v>5.987E-2</v>
      </c>
      <c r="Z46" s="59">
        <v>0.76919999999999999</v>
      </c>
      <c r="AA46" s="59">
        <v>0.77139999999999997</v>
      </c>
      <c r="AB46" s="59">
        <v>7106.3329999999996</v>
      </c>
      <c r="AC46" s="63">
        <v>11287</v>
      </c>
      <c r="AD46" s="59">
        <v>7301.6670000000004</v>
      </c>
      <c r="AE46" s="62">
        <f t="shared" si="0"/>
        <v>51097.992000000006</v>
      </c>
    </row>
    <row r="47" spans="1:31">
      <c r="A47">
        <v>46</v>
      </c>
      <c r="B47">
        <v>1</v>
      </c>
      <c r="C47">
        <v>46</v>
      </c>
      <c r="D47">
        <v>1</v>
      </c>
      <c r="E47">
        <v>60</v>
      </c>
      <c r="F47">
        <v>70</v>
      </c>
      <c r="G47">
        <v>0.3046875</v>
      </c>
      <c r="H47">
        <v>0</v>
      </c>
      <c r="I47">
        <v>90</v>
      </c>
      <c r="J47">
        <v>0</v>
      </c>
      <c r="K47">
        <v>7460.9375</v>
      </c>
      <c r="L47">
        <v>0.29875000000000002</v>
      </c>
      <c r="M47">
        <v>550801.5625</v>
      </c>
      <c r="N47">
        <v>0.25312500000000004</v>
      </c>
      <c r="O47">
        <v>70</v>
      </c>
      <c r="P47">
        <v>480</v>
      </c>
      <c r="Q47">
        <v>480</v>
      </c>
      <c r="R47" s="46">
        <v>46</v>
      </c>
      <c r="S47" s="59">
        <v>169413.3</v>
      </c>
      <c r="T47" s="59">
        <v>15031.33</v>
      </c>
      <c r="U47" s="59">
        <v>14503</v>
      </c>
      <c r="V47" s="59">
        <v>0.27984330000000002</v>
      </c>
      <c r="W47" s="59">
        <v>2.482933E-2</v>
      </c>
      <c r="X47" s="59">
        <v>0.28144330000000001</v>
      </c>
      <c r="Y47" s="59">
        <v>2.4093670000000001E-2</v>
      </c>
      <c r="Z47" s="59">
        <v>0.36236669999999999</v>
      </c>
      <c r="AA47" s="59">
        <v>0.34963329999999998</v>
      </c>
      <c r="AB47" s="59">
        <v>5814</v>
      </c>
      <c r="AC47" s="63">
        <v>5064.6670000000004</v>
      </c>
      <c r="AD47" s="59">
        <v>5467.6670000000004</v>
      </c>
      <c r="AE47" s="62">
        <f t="shared" si="0"/>
        <v>12962.518448710998</v>
      </c>
    </row>
    <row r="48" spans="1:31">
      <c r="A48">
        <v>47</v>
      </c>
      <c r="B48">
        <v>1</v>
      </c>
      <c r="C48">
        <v>47</v>
      </c>
      <c r="D48">
        <v>1</v>
      </c>
      <c r="E48">
        <v>60</v>
      </c>
      <c r="F48">
        <v>70</v>
      </c>
      <c r="G48">
        <v>0.45468750000000002</v>
      </c>
      <c r="H48">
        <v>0</v>
      </c>
      <c r="I48">
        <v>90</v>
      </c>
      <c r="J48">
        <v>0</v>
      </c>
      <c r="K48">
        <v>4210.9375</v>
      </c>
      <c r="L48">
        <v>0.41874999999999996</v>
      </c>
      <c r="M48">
        <v>192251.5625</v>
      </c>
      <c r="N48">
        <v>0.35312500000000002</v>
      </c>
      <c r="O48">
        <v>70</v>
      </c>
      <c r="P48">
        <v>480</v>
      </c>
      <c r="Q48">
        <v>480</v>
      </c>
      <c r="R48" s="46">
        <v>47</v>
      </c>
      <c r="S48" s="59">
        <v>81343.33</v>
      </c>
      <c r="T48" s="59">
        <v>13716.67</v>
      </c>
      <c r="U48" s="59">
        <v>13342</v>
      </c>
      <c r="V48" s="59">
        <v>0.3861</v>
      </c>
      <c r="W48" s="59">
        <v>6.5106670000000005E-2</v>
      </c>
      <c r="X48" s="59">
        <v>0.3886</v>
      </c>
      <c r="Y48" s="59">
        <v>6.3736669999999995E-2</v>
      </c>
      <c r="Z48" s="59">
        <v>0.55830000000000002</v>
      </c>
      <c r="AA48" s="59">
        <v>0.54306670000000001</v>
      </c>
      <c r="AB48" s="59">
        <v>4128.3329999999996</v>
      </c>
      <c r="AC48" s="63">
        <v>4574</v>
      </c>
      <c r="AD48" s="59">
        <v>3815.3330000000001</v>
      </c>
      <c r="AE48" s="62">
        <f t="shared" si="0"/>
        <v>14516.351861000001</v>
      </c>
    </row>
    <row r="49" spans="1:31">
      <c r="A49">
        <v>48</v>
      </c>
      <c r="B49">
        <v>1</v>
      </c>
      <c r="C49">
        <v>48</v>
      </c>
      <c r="D49">
        <v>1</v>
      </c>
      <c r="E49">
        <v>60</v>
      </c>
      <c r="F49">
        <v>70</v>
      </c>
      <c r="G49">
        <v>0.59531249999999991</v>
      </c>
      <c r="H49">
        <v>0</v>
      </c>
      <c r="I49">
        <v>90</v>
      </c>
      <c r="J49">
        <v>0</v>
      </c>
      <c r="K49">
        <v>4007.8125</v>
      </c>
      <c r="L49">
        <v>0.30625000000000002</v>
      </c>
      <c r="M49">
        <v>259479.6875</v>
      </c>
      <c r="N49">
        <v>0.39687500000000003</v>
      </c>
      <c r="O49">
        <v>70</v>
      </c>
      <c r="P49">
        <v>480</v>
      </c>
      <c r="Q49">
        <v>480</v>
      </c>
      <c r="R49" s="46">
        <v>48</v>
      </c>
      <c r="S49" s="59">
        <v>153296.70000000001</v>
      </c>
      <c r="T49" s="59">
        <v>17684</v>
      </c>
      <c r="U49" s="59">
        <v>18512.669999999998</v>
      </c>
      <c r="V49" s="59">
        <v>0.37033329999999998</v>
      </c>
      <c r="W49" s="59">
        <v>4.2720000000000001E-2</v>
      </c>
      <c r="X49" s="59">
        <v>0.37216670000000002</v>
      </c>
      <c r="Y49" s="59">
        <v>4.4943329999999997E-2</v>
      </c>
      <c r="Z49" s="59">
        <v>0.30014000000000002</v>
      </c>
      <c r="AA49" s="59">
        <v>0.31420999999999999</v>
      </c>
      <c r="AB49" s="59">
        <v>6900.6670000000004</v>
      </c>
      <c r="AC49" s="63">
        <v>6773</v>
      </c>
      <c r="AD49" s="59">
        <v>7326.6670000000004</v>
      </c>
      <c r="AE49" s="62">
        <f t="shared" si="0"/>
        <v>14149.675760000002</v>
      </c>
    </row>
    <row r="50" spans="1:31">
      <c r="A50">
        <v>49</v>
      </c>
      <c r="B50">
        <v>1</v>
      </c>
      <c r="C50">
        <v>49</v>
      </c>
      <c r="D50">
        <v>1</v>
      </c>
      <c r="E50">
        <v>60</v>
      </c>
      <c r="F50">
        <v>70</v>
      </c>
      <c r="G50">
        <v>0.4453125</v>
      </c>
      <c r="H50">
        <v>0</v>
      </c>
      <c r="I50">
        <v>90</v>
      </c>
      <c r="J50">
        <v>0</v>
      </c>
      <c r="K50">
        <v>7257.8125</v>
      </c>
      <c r="L50">
        <v>0.42625000000000002</v>
      </c>
      <c r="M50">
        <v>618029.6875</v>
      </c>
      <c r="N50">
        <v>0.296875</v>
      </c>
      <c r="O50">
        <v>70</v>
      </c>
      <c r="P50">
        <v>480</v>
      </c>
      <c r="Q50">
        <v>480</v>
      </c>
      <c r="R50" s="46">
        <v>49</v>
      </c>
      <c r="S50" s="59">
        <v>276580</v>
      </c>
      <c r="T50" s="59">
        <v>27162.33</v>
      </c>
      <c r="U50" s="59">
        <v>26154</v>
      </c>
      <c r="V50" s="59">
        <v>0.3576667</v>
      </c>
      <c r="W50" s="59">
        <v>3.5123330000000001E-2</v>
      </c>
      <c r="X50" s="59">
        <v>0.36409999999999998</v>
      </c>
      <c r="Y50" s="59">
        <v>3.4430000000000002E-2</v>
      </c>
      <c r="Z50" s="59">
        <v>0.59253330000000004</v>
      </c>
      <c r="AA50" s="59">
        <v>0.57053330000000002</v>
      </c>
      <c r="AB50" s="59">
        <v>7563.3329999999996</v>
      </c>
      <c r="AC50" s="63">
        <v>8969.3330000000005</v>
      </c>
      <c r="AD50" s="59">
        <v>7273.3329999999996</v>
      </c>
      <c r="AE50" s="62">
        <f t="shared" si="0"/>
        <v>29675.750030588999</v>
      </c>
    </row>
    <row r="51" spans="1:31">
      <c r="A51">
        <v>50</v>
      </c>
      <c r="B51">
        <v>1</v>
      </c>
      <c r="C51">
        <v>50</v>
      </c>
      <c r="D51">
        <v>1</v>
      </c>
      <c r="E51">
        <v>60</v>
      </c>
      <c r="F51">
        <v>70</v>
      </c>
      <c r="G51">
        <v>0.37031249999999999</v>
      </c>
      <c r="H51">
        <v>0</v>
      </c>
      <c r="I51">
        <v>90</v>
      </c>
      <c r="J51">
        <v>0</v>
      </c>
      <c r="K51">
        <v>8882.8125</v>
      </c>
      <c r="L51">
        <v>0.36624999999999996</v>
      </c>
      <c r="M51">
        <v>438754.6875</v>
      </c>
      <c r="N51">
        <v>0.34687500000000004</v>
      </c>
      <c r="O51">
        <v>70</v>
      </c>
      <c r="P51">
        <v>480</v>
      </c>
      <c r="Q51">
        <v>480</v>
      </c>
      <c r="R51" s="46">
        <v>50</v>
      </c>
      <c r="S51" s="59">
        <v>167750</v>
      </c>
      <c r="T51" s="59">
        <v>21631.33</v>
      </c>
      <c r="U51" s="59">
        <v>21876</v>
      </c>
      <c r="V51" s="59">
        <v>0.3576667</v>
      </c>
      <c r="W51" s="59">
        <v>4.6120000000000001E-2</v>
      </c>
      <c r="X51" s="59">
        <v>0.3574</v>
      </c>
      <c r="Y51" s="59">
        <v>4.6609999999999999E-2</v>
      </c>
      <c r="Z51" s="59">
        <v>0.46263330000000003</v>
      </c>
      <c r="AA51" s="59">
        <v>0.46786670000000002</v>
      </c>
      <c r="AB51" s="59">
        <v>7371.6670000000004</v>
      </c>
      <c r="AC51" s="63">
        <v>7420</v>
      </c>
      <c r="AD51" s="59">
        <v>7562</v>
      </c>
      <c r="AE51" s="62">
        <f t="shared" si="0"/>
        <v>20823.038581289002</v>
      </c>
    </row>
    <row r="52" spans="1:31">
      <c r="A52">
        <v>51</v>
      </c>
      <c r="B52">
        <v>1</v>
      </c>
      <c r="C52">
        <v>51</v>
      </c>
      <c r="D52">
        <v>1</v>
      </c>
      <c r="E52">
        <v>60</v>
      </c>
      <c r="F52">
        <v>70</v>
      </c>
      <c r="G52">
        <v>0.52031249999999996</v>
      </c>
      <c r="H52">
        <v>0</v>
      </c>
      <c r="I52">
        <v>90</v>
      </c>
      <c r="J52">
        <v>0</v>
      </c>
      <c r="K52">
        <v>5632.8125</v>
      </c>
      <c r="L52">
        <v>0.48624999999999996</v>
      </c>
      <c r="M52">
        <v>80204.6875</v>
      </c>
      <c r="N52">
        <v>0.24687500000000001</v>
      </c>
      <c r="O52">
        <v>70</v>
      </c>
      <c r="P52">
        <v>480</v>
      </c>
      <c r="Q52">
        <v>480</v>
      </c>
      <c r="R52" s="46">
        <v>51</v>
      </c>
      <c r="S52" s="59">
        <v>44206.67</v>
      </c>
      <c r="T52" s="59">
        <v>27718</v>
      </c>
      <c r="U52" s="59">
        <v>27618.33</v>
      </c>
      <c r="V52" s="59">
        <v>0.35933330000000002</v>
      </c>
      <c r="W52" s="59">
        <v>0.22531000000000001</v>
      </c>
      <c r="X52" s="59">
        <v>0.36870000000000003</v>
      </c>
      <c r="Y52" s="59">
        <v>0.23034669999999999</v>
      </c>
      <c r="Z52" s="59">
        <v>0.62583330000000004</v>
      </c>
      <c r="AA52" s="59">
        <v>0.62356670000000003</v>
      </c>
      <c r="AB52" s="59">
        <v>5974</v>
      </c>
      <c r="AC52" s="63">
        <v>9266.6669999999995</v>
      </c>
      <c r="AD52" s="59">
        <v>5685.6670000000004</v>
      </c>
      <c r="AE52" s="62">
        <f t="shared" si="0"/>
        <v>31205.847409400001</v>
      </c>
    </row>
    <row r="53" spans="1:31">
      <c r="A53">
        <v>52</v>
      </c>
      <c r="B53">
        <v>1</v>
      </c>
      <c r="C53">
        <v>52</v>
      </c>
      <c r="D53">
        <v>1</v>
      </c>
      <c r="E53">
        <v>60</v>
      </c>
      <c r="F53">
        <v>70</v>
      </c>
      <c r="G53">
        <v>0.33281250000000001</v>
      </c>
      <c r="H53">
        <v>0</v>
      </c>
      <c r="I53">
        <v>90</v>
      </c>
      <c r="J53">
        <v>0</v>
      </c>
      <c r="K53">
        <v>6445.3125</v>
      </c>
      <c r="L53">
        <v>0.33624999999999999</v>
      </c>
      <c r="M53">
        <v>707667.1875</v>
      </c>
      <c r="N53">
        <v>0.37187500000000001</v>
      </c>
      <c r="O53">
        <v>70</v>
      </c>
      <c r="P53">
        <v>480</v>
      </c>
      <c r="Q53">
        <v>480</v>
      </c>
      <c r="R53" s="46">
        <v>52</v>
      </c>
      <c r="S53" s="59">
        <v>240460</v>
      </c>
      <c r="T53" s="59">
        <v>15580.67</v>
      </c>
      <c r="U53" s="59">
        <v>14109</v>
      </c>
      <c r="V53" s="59">
        <v>0.35353329999999999</v>
      </c>
      <c r="W53" s="59">
        <v>2.2907E-2</v>
      </c>
      <c r="X53" s="59">
        <v>0.35</v>
      </c>
      <c r="Y53" s="59">
        <v>2.0535330000000001E-2</v>
      </c>
      <c r="Z53" s="59">
        <v>0.43533329999999998</v>
      </c>
      <c r="AA53" s="59">
        <v>0.39423330000000001</v>
      </c>
      <c r="AB53" s="59">
        <v>5843.6670000000004</v>
      </c>
      <c r="AC53" s="63">
        <v>4804</v>
      </c>
      <c r="AD53" s="59">
        <v>5010.6670000000004</v>
      </c>
      <c r="AE53" s="62">
        <f t="shared" si="0"/>
        <v>14573.119487310998</v>
      </c>
    </row>
    <row r="54" spans="1:31">
      <c r="A54">
        <v>53</v>
      </c>
      <c r="B54">
        <v>1</v>
      </c>
      <c r="C54">
        <v>53</v>
      </c>
      <c r="D54">
        <v>1</v>
      </c>
      <c r="E54">
        <v>60</v>
      </c>
      <c r="F54">
        <v>70</v>
      </c>
      <c r="G54">
        <v>0.48281249999999998</v>
      </c>
      <c r="H54">
        <v>0</v>
      </c>
      <c r="I54">
        <v>90</v>
      </c>
      <c r="J54">
        <v>0</v>
      </c>
      <c r="K54">
        <v>9695.3125</v>
      </c>
      <c r="L54">
        <v>0.45624999999999999</v>
      </c>
      <c r="M54">
        <v>349117.1875</v>
      </c>
      <c r="N54">
        <v>0.27187500000000003</v>
      </c>
      <c r="O54">
        <v>70</v>
      </c>
      <c r="P54">
        <v>480</v>
      </c>
      <c r="Q54">
        <v>480</v>
      </c>
      <c r="R54" s="46">
        <v>53</v>
      </c>
      <c r="S54" s="59">
        <v>171740</v>
      </c>
      <c r="T54" s="59">
        <v>44410</v>
      </c>
      <c r="U54" s="59">
        <v>43953.33</v>
      </c>
      <c r="V54" s="59">
        <v>0.3586667</v>
      </c>
      <c r="W54" s="59">
        <v>9.2749999999999999E-2</v>
      </c>
      <c r="X54" s="59">
        <v>0.36220000000000002</v>
      </c>
      <c r="Y54" s="59">
        <v>9.2696669999999995E-2</v>
      </c>
      <c r="Z54" s="59">
        <v>0.61933329999999998</v>
      </c>
      <c r="AA54" s="59">
        <v>0.61293330000000001</v>
      </c>
      <c r="AB54" s="59">
        <v>10598.67</v>
      </c>
      <c r="AC54" s="63">
        <v>14985</v>
      </c>
      <c r="AD54" s="59">
        <v>10208.67</v>
      </c>
      <c r="AE54" s="62">
        <f t="shared" si="0"/>
        <v>49709.591853000005</v>
      </c>
    </row>
    <row r="55" spans="1:31">
      <c r="A55">
        <v>54</v>
      </c>
      <c r="B55">
        <v>1</v>
      </c>
      <c r="C55">
        <v>54</v>
      </c>
      <c r="D55">
        <v>1</v>
      </c>
      <c r="E55">
        <v>60</v>
      </c>
      <c r="F55">
        <v>70</v>
      </c>
      <c r="G55">
        <v>0.55781250000000004</v>
      </c>
      <c r="H55">
        <v>0</v>
      </c>
      <c r="I55">
        <v>90</v>
      </c>
      <c r="J55">
        <v>0</v>
      </c>
      <c r="K55">
        <v>8070.3125</v>
      </c>
      <c r="L55">
        <v>0.27625</v>
      </c>
      <c r="M55">
        <v>169842.1875</v>
      </c>
      <c r="N55">
        <v>0.32187500000000002</v>
      </c>
      <c r="O55">
        <v>70</v>
      </c>
      <c r="P55">
        <v>480</v>
      </c>
      <c r="Q55">
        <v>480</v>
      </c>
      <c r="R55" s="46">
        <v>54</v>
      </c>
      <c r="S55" s="59">
        <v>96813.33</v>
      </c>
      <c r="T55" s="59">
        <v>26000.33</v>
      </c>
      <c r="U55" s="59">
        <v>26712.33</v>
      </c>
      <c r="V55" s="59">
        <v>0.30684329999999999</v>
      </c>
      <c r="W55" s="59">
        <v>8.2406670000000001E-2</v>
      </c>
      <c r="X55" s="59">
        <v>0.30753330000000001</v>
      </c>
      <c r="Y55" s="59">
        <v>8.4853330000000005E-2</v>
      </c>
      <c r="Z55" s="59">
        <v>0.29481669999999999</v>
      </c>
      <c r="AA55" s="59">
        <v>0.30288999999999999</v>
      </c>
      <c r="AB55" s="59">
        <v>10897.67</v>
      </c>
      <c r="AC55" s="63">
        <v>10251.67</v>
      </c>
      <c r="AD55" s="59">
        <v>11130.33</v>
      </c>
      <c r="AE55" s="62">
        <f t="shared" si="0"/>
        <v>20665.496489510999</v>
      </c>
    </row>
    <row r="56" spans="1:31">
      <c r="A56">
        <v>55</v>
      </c>
      <c r="B56">
        <v>1</v>
      </c>
      <c r="C56">
        <v>55</v>
      </c>
      <c r="D56">
        <v>1</v>
      </c>
      <c r="E56">
        <v>60</v>
      </c>
      <c r="F56">
        <v>70</v>
      </c>
      <c r="G56">
        <v>0.40781249999999997</v>
      </c>
      <c r="H56">
        <v>0</v>
      </c>
      <c r="I56">
        <v>90</v>
      </c>
      <c r="J56">
        <v>0</v>
      </c>
      <c r="K56">
        <v>4820.3125</v>
      </c>
      <c r="L56">
        <v>0.39624999999999999</v>
      </c>
      <c r="M56">
        <v>528392.1875</v>
      </c>
      <c r="N56">
        <v>0.22187500000000002</v>
      </c>
      <c r="O56">
        <v>70</v>
      </c>
      <c r="P56">
        <v>480</v>
      </c>
      <c r="Q56">
        <v>480</v>
      </c>
      <c r="R56" s="46">
        <v>55</v>
      </c>
      <c r="S56" s="59">
        <v>217033.3</v>
      </c>
      <c r="T56" s="59">
        <v>15182.33</v>
      </c>
      <c r="U56" s="59">
        <v>14693.67</v>
      </c>
      <c r="V56" s="59">
        <v>0.30918669999999998</v>
      </c>
      <c r="W56" s="59">
        <v>2.1628999999999999E-2</v>
      </c>
      <c r="X56" s="59">
        <v>0.31562669999999998</v>
      </c>
      <c r="Y56" s="59">
        <v>2.1368999999999999E-2</v>
      </c>
      <c r="Z56" s="59">
        <v>0.51983330000000005</v>
      </c>
      <c r="AA56" s="59">
        <v>0.50309999999999999</v>
      </c>
      <c r="AB56" s="59">
        <v>4650.6670000000004</v>
      </c>
      <c r="AC56" s="63">
        <v>4820</v>
      </c>
      <c r="AD56" s="59">
        <v>4461</v>
      </c>
      <c r="AE56" s="62">
        <f t="shared" si="0"/>
        <v>15483.445705589002</v>
      </c>
    </row>
    <row r="57" spans="1:31">
      <c r="A57">
        <v>56</v>
      </c>
      <c r="B57">
        <v>1</v>
      </c>
      <c r="C57">
        <v>56</v>
      </c>
      <c r="D57">
        <v>1</v>
      </c>
      <c r="E57">
        <v>60</v>
      </c>
      <c r="F57">
        <v>70</v>
      </c>
      <c r="G57">
        <v>0.42656249999999996</v>
      </c>
      <c r="H57">
        <v>0</v>
      </c>
      <c r="I57">
        <v>90</v>
      </c>
      <c r="J57">
        <v>0</v>
      </c>
      <c r="K57">
        <v>4414.0625</v>
      </c>
      <c r="L57">
        <v>0.35125000000000001</v>
      </c>
      <c r="M57">
        <v>125023.4375</v>
      </c>
      <c r="N57">
        <v>0.25937500000000002</v>
      </c>
      <c r="O57">
        <v>70</v>
      </c>
      <c r="P57">
        <v>480</v>
      </c>
      <c r="Q57">
        <v>480</v>
      </c>
      <c r="R57" s="46">
        <v>56</v>
      </c>
      <c r="S57" s="59">
        <v>54760</v>
      </c>
      <c r="T57" s="59">
        <v>11299.33</v>
      </c>
      <c r="U57" s="59">
        <v>11321.67</v>
      </c>
      <c r="V57" s="59">
        <v>0.30470330000000001</v>
      </c>
      <c r="W57" s="59">
        <v>6.2873330000000005E-2</v>
      </c>
      <c r="X57" s="59">
        <v>0.30451669999999997</v>
      </c>
      <c r="Y57" s="59">
        <v>6.2960000000000002E-2</v>
      </c>
      <c r="Z57" s="59">
        <v>0.4262667</v>
      </c>
      <c r="AA57" s="59">
        <v>0.42709999999999998</v>
      </c>
      <c r="AB57" s="59">
        <v>4186</v>
      </c>
      <c r="AC57" s="63">
        <v>4023</v>
      </c>
      <c r="AD57" s="59">
        <v>4162.6670000000004</v>
      </c>
      <c r="AE57" s="62">
        <f t="shared" si="0"/>
        <v>10466.193111311</v>
      </c>
    </row>
    <row r="58" spans="1:31">
      <c r="A58">
        <v>57</v>
      </c>
      <c r="B58">
        <v>1</v>
      </c>
      <c r="C58">
        <v>57</v>
      </c>
      <c r="D58">
        <v>1</v>
      </c>
      <c r="E58">
        <v>60</v>
      </c>
      <c r="F58">
        <v>70</v>
      </c>
      <c r="G58">
        <v>0.57656249999999998</v>
      </c>
      <c r="H58">
        <v>0</v>
      </c>
      <c r="I58">
        <v>90</v>
      </c>
      <c r="J58">
        <v>0</v>
      </c>
      <c r="K58">
        <v>7664.0625</v>
      </c>
      <c r="L58">
        <v>0.47125</v>
      </c>
      <c r="M58">
        <v>483573.4375</v>
      </c>
      <c r="N58">
        <v>0.359375</v>
      </c>
      <c r="O58">
        <v>70</v>
      </c>
      <c r="P58">
        <v>480</v>
      </c>
      <c r="Q58">
        <v>480</v>
      </c>
      <c r="R58" s="46">
        <v>57</v>
      </c>
      <c r="S58" s="59">
        <v>274490</v>
      </c>
      <c r="T58" s="59">
        <v>67310</v>
      </c>
      <c r="U58" s="59">
        <v>69216.67</v>
      </c>
      <c r="V58" s="59">
        <v>0.4052</v>
      </c>
      <c r="W58" s="59">
        <v>9.936333E-2</v>
      </c>
      <c r="X58" s="59">
        <v>0.40086670000000002</v>
      </c>
      <c r="Y58" s="59">
        <v>0.1010867</v>
      </c>
      <c r="Z58" s="59">
        <v>0.58416670000000004</v>
      </c>
      <c r="AA58" s="59">
        <v>0.60070000000000001</v>
      </c>
      <c r="AB58" s="59">
        <v>11055.33</v>
      </c>
      <c r="AC58" s="63">
        <v>20788.669999999998</v>
      </c>
      <c r="AD58" s="59">
        <v>11573</v>
      </c>
      <c r="AE58" s="62">
        <f t="shared" si="0"/>
        <v>72975.260576999994</v>
      </c>
    </row>
    <row r="59" spans="1:31">
      <c r="A59">
        <v>58</v>
      </c>
      <c r="B59">
        <v>1</v>
      </c>
      <c r="C59">
        <v>58</v>
      </c>
      <c r="D59">
        <v>1</v>
      </c>
      <c r="E59">
        <v>60</v>
      </c>
      <c r="F59">
        <v>70</v>
      </c>
      <c r="G59">
        <v>0.50156250000000002</v>
      </c>
      <c r="H59">
        <v>0</v>
      </c>
      <c r="I59">
        <v>90</v>
      </c>
      <c r="J59">
        <v>0</v>
      </c>
      <c r="K59">
        <v>9289.0625</v>
      </c>
      <c r="L59">
        <v>0.29125000000000001</v>
      </c>
      <c r="M59">
        <v>662848.4375</v>
      </c>
      <c r="N59">
        <v>0.20937500000000001</v>
      </c>
      <c r="O59">
        <v>70</v>
      </c>
      <c r="P59">
        <v>480</v>
      </c>
      <c r="Q59">
        <v>480</v>
      </c>
      <c r="R59" s="46">
        <v>58</v>
      </c>
      <c r="S59" s="59">
        <v>328600</v>
      </c>
      <c r="T59" s="59">
        <v>29257.67</v>
      </c>
      <c r="U59" s="59">
        <v>29018</v>
      </c>
      <c r="V59" s="59">
        <v>0.24052670000000001</v>
      </c>
      <c r="W59" s="59">
        <v>2.1416000000000001E-2</v>
      </c>
      <c r="X59" s="59">
        <v>0.24093329999999999</v>
      </c>
      <c r="Y59" s="59">
        <v>2.127633E-2</v>
      </c>
      <c r="Z59" s="59">
        <v>0.3243933</v>
      </c>
      <c r="AA59" s="59">
        <v>0.32173669999999999</v>
      </c>
      <c r="AB59" s="59">
        <v>12103.67</v>
      </c>
      <c r="AC59" s="63">
        <v>11118.33</v>
      </c>
      <c r="AD59" s="59">
        <v>11887.33</v>
      </c>
      <c r="AE59" s="62">
        <f t="shared" si="0"/>
        <v>24119.827121610997</v>
      </c>
    </row>
    <row r="60" spans="1:31">
      <c r="A60">
        <v>59</v>
      </c>
      <c r="B60">
        <v>1</v>
      </c>
      <c r="C60">
        <v>59</v>
      </c>
      <c r="D60">
        <v>1</v>
      </c>
      <c r="E60">
        <v>60</v>
      </c>
      <c r="F60">
        <v>70</v>
      </c>
      <c r="G60">
        <v>0.3515625</v>
      </c>
      <c r="H60">
        <v>0</v>
      </c>
      <c r="I60">
        <v>90</v>
      </c>
      <c r="J60">
        <v>0</v>
      </c>
      <c r="K60">
        <v>6039.0625</v>
      </c>
      <c r="L60">
        <v>0.41125</v>
      </c>
      <c r="M60">
        <v>304298.4375</v>
      </c>
      <c r="N60">
        <v>0.30937500000000001</v>
      </c>
      <c r="O60">
        <v>70</v>
      </c>
      <c r="P60">
        <v>480</v>
      </c>
      <c r="Q60">
        <v>480</v>
      </c>
      <c r="R60" s="46">
        <v>59</v>
      </c>
      <c r="S60" s="59">
        <v>109203.3</v>
      </c>
      <c r="T60" s="59">
        <v>15562.67</v>
      </c>
      <c r="U60" s="59">
        <v>15970.67</v>
      </c>
      <c r="V60" s="59">
        <v>0.37209999999999999</v>
      </c>
      <c r="W60" s="59">
        <v>5.3030000000000001E-2</v>
      </c>
      <c r="X60" s="59">
        <v>0.36796669999999998</v>
      </c>
      <c r="Y60" s="59">
        <v>5.3816669999999997E-2</v>
      </c>
      <c r="Z60" s="59">
        <v>0.55343330000000002</v>
      </c>
      <c r="AA60" s="59">
        <v>0.56796670000000005</v>
      </c>
      <c r="AB60" s="59">
        <v>4567.3329999999996</v>
      </c>
      <c r="AC60" s="63">
        <v>4821.3329999999996</v>
      </c>
      <c r="AD60" s="59">
        <v>4868.3329999999996</v>
      </c>
      <c r="AE60" s="62">
        <f t="shared" si="0"/>
        <v>16394.234814911</v>
      </c>
    </row>
    <row r="61" spans="1:31">
      <c r="A61">
        <v>60</v>
      </c>
      <c r="B61">
        <v>1</v>
      </c>
      <c r="C61">
        <v>60</v>
      </c>
      <c r="D61">
        <v>1</v>
      </c>
      <c r="E61">
        <v>60</v>
      </c>
      <c r="F61">
        <v>70</v>
      </c>
      <c r="G61">
        <v>0.46406249999999999</v>
      </c>
      <c r="H61">
        <v>0</v>
      </c>
      <c r="I61">
        <v>90</v>
      </c>
      <c r="J61">
        <v>0</v>
      </c>
      <c r="K61">
        <v>5226.5625</v>
      </c>
      <c r="L61">
        <v>0.26124999999999998</v>
      </c>
      <c r="M61">
        <v>573210.9375</v>
      </c>
      <c r="N61">
        <v>0.28437500000000004</v>
      </c>
      <c r="O61">
        <v>70</v>
      </c>
      <c r="P61">
        <v>480</v>
      </c>
      <c r="Q61">
        <v>480</v>
      </c>
      <c r="R61" s="46">
        <v>60</v>
      </c>
      <c r="S61" s="59">
        <v>262390</v>
      </c>
      <c r="T61" s="59">
        <v>14700.33</v>
      </c>
      <c r="U61" s="59">
        <v>14024</v>
      </c>
      <c r="V61" s="59">
        <v>0.27531329999999998</v>
      </c>
      <c r="W61" s="59">
        <v>1.542433E-2</v>
      </c>
      <c r="X61" s="59">
        <v>0.27465000000000001</v>
      </c>
      <c r="Y61" s="59">
        <v>1.4679330000000001E-2</v>
      </c>
      <c r="Z61" s="59">
        <v>0.31908330000000001</v>
      </c>
      <c r="AA61" s="59">
        <v>0.3044</v>
      </c>
      <c r="AB61" s="59">
        <v>6607.6670000000004</v>
      </c>
      <c r="AC61" s="63">
        <v>5820.6670000000004</v>
      </c>
      <c r="AD61" s="59">
        <v>6094</v>
      </c>
      <c r="AE61" s="62">
        <f t="shared" si="0"/>
        <v>12040.794807488999</v>
      </c>
    </row>
    <row r="62" spans="1:31">
      <c r="A62">
        <v>61</v>
      </c>
      <c r="B62">
        <v>1</v>
      </c>
      <c r="C62">
        <v>61</v>
      </c>
      <c r="D62">
        <v>1</v>
      </c>
      <c r="E62">
        <v>60</v>
      </c>
      <c r="F62">
        <v>70</v>
      </c>
      <c r="G62">
        <v>0.31406249999999997</v>
      </c>
      <c r="H62">
        <v>0</v>
      </c>
      <c r="I62">
        <v>90</v>
      </c>
      <c r="J62">
        <v>0</v>
      </c>
      <c r="K62">
        <v>8476.5625</v>
      </c>
      <c r="L62">
        <v>0.38124999999999998</v>
      </c>
      <c r="M62">
        <v>214660.9375</v>
      </c>
      <c r="N62">
        <v>0.38437500000000002</v>
      </c>
      <c r="O62">
        <v>70</v>
      </c>
      <c r="P62">
        <v>480</v>
      </c>
      <c r="Q62">
        <v>480</v>
      </c>
      <c r="R62" s="46">
        <v>61</v>
      </c>
      <c r="S62" s="59">
        <v>64380</v>
      </c>
      <c r="T62" s="59">
        <v>16390.669999999998</v>
      </c>
      <c r="U62" s="59">
        <v>16173.33</v>
      </c>
      <c r="V62" s="59">
        <v>0.38233329999999999</v>
      </c>
      <c r="W62" s="59">
        <v>9.7339999999999996E-2</v>
      </c>
      <c r="X62" s="59">
        <v>0.38226670000000001</v>
      </c>
      <c r="Y62" s="59">
        <v>9.6030000000000004E-2</v>
      </c>
      <c r="Z62" s="59">
        <v>0.50206669999999998</v>
      </c>
      <c r="AA62" s="59">
        <v>0.49540000000000001</v>
      </c>
      <c r="AB62" s="59">
        <v>5563.3329999999996</v>
      </c>
      <c r="AC62" s="63">
        <v>5338.6670000000004</v>
      </c>
      <c r="AD62" s="59">
        <v>5439.6670000000004</v>
      </c>
      <c r="AE62" s="62">
        <f t="shared" si="0"/>
        <v>16424.544597688997</v>
      </c>
    </row>
    <row r="63" spans="1:31">
      <c r="A63">
        <v>62</v>
      </c>
      <c r="B63">
        <v>1</v>
      </c>
      <c r="C63">
        <v>62</v>
      </c>
      <c r="D63">
        <v>1</v>
      </c>
      <c r="E63">
        <v>60</v>
      </c>
      <c r="F63">
        <v>70</v>
      </c>
      <c r="G63">
        <v>0.38906249999999998</v>
      </c>
      <c r="H63">
        <v>0</v>
      </c>
      <c r="I63">
        <v>90</v>
      </c>
      <c r="J63">
        <v>0</v>
      </c>
      <c r="K63">
        <v>6851.5625</v>
      </c>
      <c r="L63">
        <v>0.32124999999999998</v>
      </c>
      <c r="M63">
        <v>393935.9375</v>
      </c>
      <c r="N63">
        <v>0.234375</v>
      </c>
      <c r="O63">
        <v>70</v>
      </c>
      <c r="P63">
        <v>480</v>
      </c>
      <c r="Q63">
        <v>480</v>
      </c>
      <c r="R63" s="46">
        <v>62</v>
      </c>
      <c r="S63" s="59">
        <v>137913.29999999999</v>
      </c>
      <c r="T63" s="59">
        <v>14981</v>
      </c>
      <c r="U63" s="59">
        <v>15013</v>
      </c>
      <c r="V63" s="59">
        <v>0.28314329999999999</v>
      </c>
      <c r="W63" s="59">
        <v>3.0757E-2</v>
      </c>
      <c r="X63" s="59">
        <v>0.28297670000000003</v>
      </c>
      <c r="Y63" s="59">
        <v>3.0804669999999999E-2</v>
      </c>
      <c r="Z63" s="59">
        <v>0.39169999999999999</v>
      </c>
      <c r="AA63" s="59">
        <v>0.39253329999999997</v>
      </c>
      <c r="AB63" s="59">
        <v>5688.6670000000004</v>
      </c>
      <c r="AC63" s="63">
        <v>5288</v>
      </c>
      <c r="AD63" s="59">
        <v>5690.6670000000004</v>
      </c>
      <c r="AE63" s="62">
        <f t="shared" si="0"/>
        <v>13358.557699999999</v>
      </c>
    </row>
    <row r="64" spans="1:31">
      <c r="A64">
        <v>63</v>
      </c>
      <c r="B64">
        <v>1</v>
      </c>
      <c r="C64">
        <v>63</v>
      </c>
      <c r="D64">
        <v>1</v>
      </c>
      <c r="E64">
        <v>60</v>
      </c>
      <c r="F64">
        <v>70</v>
      </c>
      <c r="G64">
        <v>0.5390625</v>
      </c>
      <c r="H64">
        <v>0</v>
      </c>
      <c r="I64">
        <v>90</v>
      </c>
      <c r="J64">
        <v>0</v>
      </c>
      <c r="K64">
        <v>3601.5625</v>
      </c>
      <c r="L64">
        <v>0.44125000000000003</v>
      </c>
      <c r="M64">
        <v>752485.9375</v>
      </c>
      <c r="N64">
        <v>0.33437499999999998</v>
      </c>
      <c r="O64">
        <v>70</v>
      </c>
      <c r="P64">
        <v>480</v>
      </c>
      <c r="Q64">
        <v>480</v>
      </c>
      <c r="R64" s="46">
        <v>63</v>
      </c>
      <c r="S64" s="59">
        <v>396433.3</v>
      </c>
      <c r="T64" s="59">
        <v>20741.330000000002</v>
      </c>
      <c r="U64" s="59">
        <v>20413.669999999998</v>
      </c>
      <c r="V64" s="59">
        <v>0.37680000000000002</v>
      </c>
      <c r="W64" s="59">
        <v>1.9713669999999999E-2</v>
      </c>
      <c r="X64" s="59">
        <v>0.37856669999999998</v>
      </c>
      <c r="Y64" s="59">
        <v>1.9493670000000001E-2</v>
      </c>
      <c r="Z64" s="59">
        <v>0.59063330000000003</v>
      </c>
      <c r="AA64" s="59">
        <v>0.58130000000000004</v>
      </c>
      <c r="AB64" s="59">
        <v>5092</v>
      </c>
      <c r="AC64" s="63">
        <v>7295</v>
      </c>
      <c r="AD64" s="59">
        <v>4863</v>
      </c>
      <c r="AE64" s="62">
        <f t="shared" si="0"/>
        <v>22621.185184288999</v>
      </c>
    </row>
    <row r="65" spans="1:31">
      <c r="A65">
        <v>64</v>
      </c>
      <c r="B65">
        <v>1</v>
      </c>
      <c r="C65">
        <v>64</v>
      </c>
      <c r="D65">
        <v>1</v>
      </c>
      <c r="E65">
        <v>60</v>
      </c>
      <c r="F65">
        <v>70</v>
      </c>
      <c r="G65">
        <v>0.36328125</v>
      </c>
      <c r="H65">
        <v>0</v>
      </c>
      <c r="I65">
        <v>90</v>
      </c>
      <c r="J65">
        <v>0</v>
      </c>
      <c r="K65">
        <v>3652.34375</v>
      </c>
      <c r="L65">
        <v>0.34562500000000002</v>
      </c>
      <c r="M65">
        <v>388333.59375</v>
      </c>
      <c r="N65">
        <v>0.36093750000000002</v>
      </c>
      <c r="O65">
        <v>70</v>
      </c>
      <c r="P65">
        <v>480</v>
      </c>
      <c r="Q65">
        <v>480</v>
      </c>
      <c r="R65" s="46">
        <v>64</v>
      </c>
      <c r="S65" s="59">
        <v>141160</v>
      </c>
      <c r="T65" s="59">
        <v>9155</v>
      </c>
      <c r="U65" s="59">
        <v>9678</v>
      </c>
      <c r="V65" s="59">
        <v>0.3524333</v>
      </c>
      <c r="W65" s="59">
        <v>2.2857329999999999E-2</v>
      </c>
      <c r="X65" s="59">
        <v>0.35323329999999997</v>
      </c>
      <c r="Y65" s="59">
        <v>2.4219330000000001E-2</v>
      </c>
      <c r="Z65" s="59">
        <v>0.40223330000000002</v>
      </c>
      <c r="AA65" s="59">
        <v>0.42520000000000002</v>
      </c>
      <c r="AB65" s="59">
        <v>3263.1669999999999</v>
      </c>
      <c r="AC65" s="63">
        <v>2996.567</v>
      </c>
      <c r="AD65" s="59">
        <v>3476.3330000000001</v>
      </c>
      <c r="AE65" s="62">
        <f t="shared" si="0"/>
        <v>8259.9458615000003</v>
      </c>
    </row>
    <row r="66" spans="1:31">
      <c r="A66">
        <v>65</v>
      </c>
      <c r="B66">
        <v>1</v>
      </c>
      <c r="C66">
        <v>65</v>
      </c>
      <c r="D66">
        <v>1</v>
      </c>
      <c r="E66">
        <v>60</v>
      </c>
      <c r="F66">
        <v>70</v>
      </c>
      <c r="G66">
        <v>0.51328125000000002</v>
      </c>
      <c r="H66">
        <v>0</v>
      </c>
      <c r="I66">
        <v>90</v>
      </c>
      <c r="J66">
        <v>0</v>
      </c>
      <c r="K66">
        <v>6902.34375</v>
      </c>
      <c r="L66">
        <v>0.46562499999999996</v>
      </c>
      <c r="M66">
        <v>746883.59375</v>
      </c>
      <c r="N66">
        <v>0.26093750000000004</v>
      </c>
      <c r="O66">
        <v>70</v>
      </c>
      <c r="P66">
        <v>480</v>
      </c>
      <c r="Q66">
        <v>480</v>
      </c>
      <c r="R66" s="46">
        <v>65</v>
      </c>
      <c r="S66" s="59">
        <v>377966.7</v>
      </c>
      <c r="T66" s="59">
        <v>44573.33</v>
      </c>
      <c r="U66" s="59">
        <v>43656.67</v>
      </c>
      <c r="V66" s="59">
        <v>0.34906670000000001</v>
      </c>
      <c r="W66" s="59">
        <v>4.1166670000000002E-2</v>
      </c>
      <c r="X66" s="59">
        <v>0.35589999999999999</v>
      </c>
      <c r="Y66" s="59">
        <v>4.1106669999999998E-2</v>
      </c>
      <c r="Z66" s="59">
        <v>0.67030000000000001</v>
      </c>
      <c r="AA66" s="59">
        <v>0.65649999999999997</v>
      </c>
      <c r="AB66" s="59">
        <v>8700.6669999999995</v>
      </c>
      <c r="AC66" s="63">
        <v>14273.33</v>
      </c>
      <c r="AD66" s="59">
        <v>8399.6669999999995</v>
      </c>
      <c r="AE66" s="62">
        <f t="shared" si="0"/>
        <v>52164.16809900001</v>
      </c>
    </row>
    <row r="67" spans="1:31">
      <c r="A67">
        <v>66</v>
      </c>
      <c r="B67">
        <v>1</v>
      </c>
      <c r="C67">
        <v>66</v>
      </c>
      <c r="D67">
        <v>1</v>
      </c>
      <c r="E67">
        <v>60</v>
      </c>
      <c r="F67">
        <v>70</v>
      </c>
      <c r="G67">
        <v>0.58828124999999998</v>
      </c>
      <c r="H67">
        <v>0</v>
      </c>
      <c r="I67">
        <v>90</v>
      </c>
      <c r="J67">
        <v>0</v>
      </c>
      <c r="K67">
        <v>8527.34375</v>
      </c>
      <c r="L67">
        <v>0.28562500000000002</v>
      </c>
      <c r="M67">
        <v>567608.59375</v>
      </c>
      <c r="N67">
        <v>0.31093750000000003</v>
      </c>
      <c r="O67">
        <v>70</v>
      </c>
      <c r="P67">
        <v>480</v>
      </c>
      <c r="Q67">
        <v>480</v>
      </c>
      <c r="R67" s="46">
        <v>66</v>
      </c>
      <c r="S67" s="59">
        <v>328450</v>
      </c>
      <c r="T67" s="59">
        <v>34516.67</v>
      </c>
      <c r="U67" s="59">
        <v>34296.67</v>
      </c>
      <c r="V67" s="59">
        <v>0.30346000000000001</v>
      </c>
      <c r="W67" s="59">
        <v>3.1890670000000003E-2</v>
      </c>
      <c r="X67" s="59">
        <v>0.30338670000000001</v>
      </c>
      <c r="Y67" s="59">
        <v>3.1681000000000001E-2</v>
      </c>
      <c r="Z67" s="59">
        <v>0.30035329999999999</v>
      </c>
      <c r="AA67" s="59">
        <v>0.29844999999999999</v>
      </c>
      <c r="AB67" s="59">
        <v>14560</v>
      </c>
      <c r="AC67" s="63">
        <v>13723.33</v>
      </c>
      <c r="AD67" s="59">
        <v>14401.33</v>
      </c>
      <c r="AE67" s="62">
        <f t="shared" ref="AE67:AE101" si="1">(T67/2*(1+2*Z67))</f>
        <v>27625.530739510999</v>
      </c>
    </row>
    <row r="68" spans="1:31">
      <c r="A68">
        <v>67</v>
      </c>
      <c r="B68">
        <v>1</v>
      </c>
      <c r="C68">
        <v>67</v>
      </c>
      <c r="D68">
        <v>1</v>
      </c>
      <c r="E68">
        <v>60</v>
      </c>
      <c r="F68">
        <v>70</v>
      </c>
      <c r="G68">
        <v>0.43828124999999996</v>
      </c>
      <c r="H68">
        <v>0</v>
      </c>
      <c r="I68">
        <v>90</v>
      </c>
      <c r="J68">
        <v>0</v>
      </c>
      <c r="K68">
        <v>5277.34375</v>
      </c>
      <c r="L68">
        <v>0.40562500000000001</v>
      </c>
      <c r="M68">
        <v>209058.59375</v>
      </c>
      <c r="N68">
        <v>0.2109375</v>
      </c>
      <c r="O68">
        <v>70</v>
      </c>
      <c r="P68">
        <v>480</v>
      </c>
      <c r="Q68">
        <v>480</v>
      </c>
      <c r="R68" s="46">
        <v>67</v>
      </c>
      <c r="S68" s="59">
        <v>92896.67</v>
      </c>
      <c r="T68" s="59">
        <v>17125</v>
      </c>
      <c r="U68" s="59">
        <v>16912.669999999998</v>
      </c>
      <c r="V68" s="59">
        <v>0.30664000000000002</v>
      </c>
      <c r="W68" s="59">
        <v>5.6526670000000001E-2</v>
      </c>
      <c r="X68" s="59">
        <v>0.30959999999999999</v>
      </c>
      <c r="Y68" s="59">
        <v>5.6366670000000001E-2</v>
      </c>
      <c r="Z68" s="59">
        <v>0.51280000000000003</v>
      </c>
      <c r="AA68" s="59">
        <v>0.50643329999999998</v>
      </c>
      <c r="AB68" s="59">
        <v>5220</v>
      </c>
      <c r="AC68" s="63">
        <v>5596</v>
      </c>
      <c r="AD68" s="59">
        <v>5159</v>
      </c>
      <c r="AE68" s="62">
        <f t="shared" si="1"/>
        <v>17344.199999999997</v>
      </c>
    </row>
    <row r="69" spans="1:31">
      <c r="A69">
        <v>68</v>
      </c>
      <c r="B69">
        <v>1</v>
      </c>
      <c r="C69">
        <v>68</v>
      </c>
      <c r="D69">
        <v>1</v>
      </c>
      <c r="E69">
        <v>60</v>
      </c>
      <c r="F69">
        <v>70</v>
      </c>
      <c r="G69">
        <v>0.55078125</v>
      </c>
      <c r="H69">
        <v>0</v>
      </c>
      <c r="I69">
        <v>90</v>
      </c>
      <c r="J69">
        <v>0</v>
      </c>
      <c r="K69">
        <v>6089.84375</v>
      </c>
      <c r="L69">
        <v>0.25562499999999999</v>
      </c>
      <c r="M69">
        <v>657246.09375</v>
      </c>
      <c r="N69">
        <v>0.38593750000000004</v>
      </c>
      <c r="O69">
        <v>70</v>
      </c>
      <c r="P69">
        <v>480</v>
      </c>
      <c r="Q69">
        <v>480</v>
      </c>
      <c r="R69" s="46">
        <v>68</v>
      </c>
      <c r="S69" s="59">
        <v>355566.7</v>
      </c>
      <c r="T69" s="59">
        <v>21999.67</v>
      </c>
      <c r="U69" s="59">
        <v>21696.33</v>
      </c>
      <c r="V69" s="59">
        <v>0.34573330000000002</v>
      </c>
      <c r="W69" s="59">
        <v>2.1390329999999999E-2</v>
      </c>
      <c r="X69" s="59">
        <v>0.34489999999999998</v>
      </c>
      <c r="Y69" s="59">
        <v>2.1044670000000001E-2</v>
      </c>
      <c r="Z69" s="59">
        <v>0.29381669999999999</v>
      </c>
      <c r="AA69" s="59">
        <v>0.2897633</v>
      </c>
      <c r="AB69" s="59">
        <v>9912.6669999999995</v>
      </c>
      <c r="AC69" s="63">
        <v>8821.3330000000005</v>
      </c>
      <c r="AD69" s="59">
        <v>9761</v>
      </c>
      <c r="AE69" s="62">
        <f t="shared" si="1"/>
        <v>17463.705440489</v>
      </c>
    </row>
    <row r="70" spans="1:31">
      <c r="A70">
        <v>69</v>
      </c>
      <c r="B70">
        <v>1</v>
      </c>
      <c r="C70">
        <v>69</v>
      </c>
      <c r="D70">
        <v>1</v>
      </c>
      <c r="E70">
        <v>60</v>
      </c>
      <c r="F70">
        <v>70</v>
      </c>
      <c r="G70">
        <v>0.40078124999999998</v>
      </c>
      <c r="H70">
        <v>0</v>
      </c>
      <c r="I70">
        <v>90</v>
      </c>
      <c r="J70">
        <v>0</v>
      </c>
      <c r="K70">
        <v>9339.84375</v>
      </c>
      <c r="L70">
        <v>0.37562499999999999</v>
      </c>
      <c r="M70">
        <v>298696.09375</v>
      </c>
      <c r="N70">
        <v>0.28593750000000001</v>
      </c>
      <c r="O70">
        <v>70</v>
      </c>
      <c r="P70">
        <v>480</v>
      </c>
      <c r="Q70">
        <v>480</v>
      </c>
      <c r="R70" s="46">
        <v>69</v>
      </c>
      <c r="S70" s="59">
        <v>123143.3</v>
      </c>
      <c r="T70" s="59">
        <v>24954.67</v>
      </c>
      <c r="U70" s="59">
        <v>24248.33</v>
      </c>
      <c r="V70" s="59">
        <v>0.33144000000000001</v>
      </c>
      <c r="W70" s="59">
        <v>6.7166669999999998E-2</v>
      </c>
      <c r="X70" s="59">
        <v>0.33439999999999998</v>
      </c>
      <c r="Y70" s="59">
        <v>6.5850000000000006E-2</v>
      </c>
      <c r="Z70" s="59">
        <v>0.46876669999999998</v>
      </c>
      <c r="AA70" s="59">
        <v>0.45550000000000002</v>
      </c>
      <c r="AB70" s="59">
        <v>8552.3330000000005</v>
      </c>
      <c r="AC70" s="63">
        <v>8235.6669999999995</v>
      </c>
      <c r="AD70" s="59">
        <v>8160</v>
      </c>
      <c r="AE70" s="62">
        <f t="shared" si="1"/>
        <v>24175.253305488997</v>
      </c>
    </row>
    <row r="71" spans="1:31">
      <c r="A71">
        <v>70</v>
      </c>
      <c r="B71">
        <v>1</v>
      </c>
      <c r="C71">
        <v>70</v>
      </c>
      <c r="D71">
        <v>1</v>
      </c>
      <c r="E71">
        <v>60</v>
      </c>
      <c r="F71">
        <v>70</v>
      </c>
      <c r="G71">
        <v>0.32578124999999997</v>
      </c>
      <c r="H71">
        <v>0</v>
      </c>
      <c r="I71">
        <v>90</v>
      </c>
      <c r="J71">
        <v>0</v>
      </c>
      <c r="K71">
        <v>7714.84375</v>
      </c>
      <c r="L71">
        <v>0.31562499999999999</v>
      </c>
      <c r="M71">
        <v>119421.09375</v>
      </c>
      <c r="N71">
        <v>0.3359375</v>
      </c>
      <c r="O71">
        <v>70</v>
      </c>
      <c r="P71">
        <v>480</v>
      </c>
      <c r="Q71">
        <v>480</v>
      </c>
      <c r="R71" s="46">
        <v>70</v>
      </c>
      <c r="S71" s="59">
        <v>43650</v>
      </c>
      <c r="T71" s="59">
        <v>14768.33</v>
      </c>
      <c r="U71" s="59">
        <v>14401.67</v>
      </c>
      <c r="V71" s="59">
        <v>0.32433669999999998</v>
      </c>
      <c r="W71" s="59">
        <v>0.10973670000000001</v>
      </c>
      <c r="X71" s="59">
        <v>0.32374330000000001</v>
      </c>
      <c r="Y71" s="59">
        <v>0.1068167</v>
      </c>
      <c r="Z71" s="59">
        <v>0.37530000000000002</v>
      </c>
      <c r="AA71" s="59">
        <v>0.36596669999999998</v>
      </c>
      <c r="AB71" s="59">
        <v>5682.6670000000004</v>
      </c>
      <c r="AC71" s="63">
        <v>5208.6670000000004</v>
      </c>
      <c r="AD71" s="59">
        <v>5511</v>
      </c>
      <c r="AE71" s="62">
        <f t="shared" si="1"/>
        <v>12926.719249</v>
      </c>
    </row>
    <row r="72" spans="1:31">
      <c r="A72">
        <v>71</v>
      </c>
      <c r="B72">
        <v>1</v>
      </c>
      <c r="C72">
        <v>71</v>
      </c>
      <c r="D72">
        <v>1</v>
      </c>
      <c r="E72">
        <v>60</v>
      </c>
      <c r="F72">
        <v>70</v>
      </c>
      <c r="G72">
        <v>0.47578124999999999</v>
      </c>
      <c r="H72">
        <v>0</v>
      </c>
      <c r="I72">
        <v>90</v>
      </c>
      <c r="J72">
        <v>0</v>
      </c>
      <c r="K72">
        <v>4464.84375</v>
      </c>
      <c r="L72">
        <v>0.43562499999999998</v>
      </c>
      <c r="M72">
        <v>477971.09375</v>
      </c>
      <c r="N72">
        <v>0.23593750000000002</v>
      </c>
      <c r="O72">
        <v>70</v>
      </c>
      <c r="P72">
        <v>480</v>
      </c>
      <c r="Q72">
        <v>480</v>
      </c>
      <c r="R72" s="46">
        <v>71</v>
      </c>
      <c r="S72" s="59">
        <v>224756.7</v>
      </c>
      <c r="T72" s="59">
        <v>19468</v>
      </c>
      <c r="U72" s="59">
        <v>19194</v>
      </c>
      <c r="V72" s="59">
        <v>0.32803330000000003</v>
      </c>
      <c r="W72" s="59">
        <v>2.8413999999999998E-2</v>
      </c>
      <c r="X72" s="59">
        <v>0.33163670000000001</v>
      </c>
      <c r="Y72" s="59">
        <v>2.832167E-2</v>
      </c>
      <c r="Z72" s="59">
        <v>0.59523329999999997</v>
      </c>
      <c r="AA72" s="59">
        <v>0.58686669999999996</v>
      </c>
      <c r="AB72" s="59">
        <v>4923.6670000000004</v>
      </c>
      <c r="AC72" s="63">
        <v>6270.6670000000004</v>
      </c>
      <c r="AD72" s="59">
        <v>5010.3329999999996</v>
      </c>
      <c r="AE72" s="62">
        <f t="shared" si="1"/>
        <v>21322.001884399997</v>
      </c>
    </row>
    <row r="73" spans="1:31">
      <c r="A73">
        <v>72</v>
      </c>
      <c r="B73">
        <v>1</v>
      </c>
      <c r="C73">
        <v>72</v>
      </c>
      <c r="D73">
        <v>1</v>
      </c>
      <c r="E73">
        <v>60</v>
      </c>
      <c r="F73">
        <v>70</v>
      </c>
      <c r="G73">
        <v>0.49453124999999998</v>
      </c>
      <c r="H73">
        <v>0</v>
      </c>
      <c r="I73">
        <v>90</v>
      </c>
      <c r="J73">
        <v>0</v>
      </c>
      <c r="K73">
        <v>4871.09375</v>
      </c>
      <c r="L73">
        <v>0.30062499999999998</v>
      </c>
      <c r="M73">
        <v>164239.84375</v>
      </c>
      <c r="N73">
        <v>0.29843750000000002</v>
      </c>
      <c r="O73">
        <v>70</v>
      </c>
      <c r="P73">
        <v>480</v>
      </c>
      <c r="Q73">
        <v>480</v>
      </c>
      <c r="R73" s="46">
        <v>72</v>
      </c>
      <c r="S73" s="59">
        <v>82726.67</v>
      </c>
      <c r="T73" s="59">
        <v>14642</v>
      </c>
      <c r="U73" s="59">
        <v>14543</v>
      </c>
      <c r="V73" s="59">
        <v>0.29928670000000002</v>
      </c>
      <c r="W73" s="59">
        <v>5.2973329999999999E-2</v>
      </c>
      <c r="X73" s="59">
        <v>0.29929670000000003</v>
      </c>
      <c r="Y73" s="59">
        <v>5.2616669999999997E-2</v>
      </c>
      <c r="Z73" s="59">
        <v>0.33456669999999999</v>
      </c>
      <c r="AA73" s="59">
        <v>0.33230330000000002</v>
      </c>
      <c r="AB73" s="59">
        <v>5911</v>
      </c>
      <c r="AC73" s="63">
        <v>5527.6670000000004</v>
      </c>
      <c r="AD73" s="59">
        <v>5826.6670000000004</v>
      </c>
      <c r="AE73" s="62">
        <f t="shared" si="1"/>
        <v>12219.725621400001</v>
      </c>
    </row>
    <row r="74" spans="1:31">
      <c r="A74">
        <v>73</v>
      </c>
      <c r="B74">
        <v>1</v>
      </c>
      <c r="C74">
        <v>73</v>
      </c>
      <c r="D74">
        <v>1</v>
      </c>
      <c r="E74">
        <v>60</v>
      </c>
      <c r="F74">
        <v>70</v>
      </c>
      <c r="G74">
        <v>0.34453125000000001</v>
      </c>
      <c r="H74">
        <v>0</v>
      </c>
      <c r="I74">
        <v>90</v>
      </c>
      <c r="J74">
        <v>0</v>
      </c>
      <c r="K74">
        <v>8121.09375</v>
      </c>
      <c r="L74">
        <v>0.42062500000000003</v>
      </c>
      <c r="M74">
        <v>522789.84375</v>
      </c>
      <c r="N74">
        <v>0.3984375</v>
      </c>
      <c r="O74">
        <v>70</v>
      </c>
      <c r="P74">
        <v>480</v>
      </c>
      <c r="Q74">
        <v>480</v>
      </c>
      <c r="R74" s="46">
        <v>73</v>
      </c>
      <c r="S74" s="59">
        <v>186090</v>
      </c>
      <c r="T74" s="59">
        <v>21868.33</v>
      </c>
      <c r="U74" s="59">
        <v>22431.33</v>
      </c>
      <c r="V74" s="59">
        <v>0.4121667</v>
      </c>
      <c r="W74" s="59">
        <v>4.8436670000000001E-2</v>
      </c>
      <c r="X74" s="59">
        <v>0.41123330000000002</v>
      </c>
      <c r="Y74" s="59">
        <v>4.9573329999999999E-2</v>
      </c>
      <c r="Z74" s="59">
        <v>0.5794667</v>
      </c>
      <c r="AA74" s="59">
        <v>0.59440000000000004</v>
      </c>
      <c r="AB74" s="59">
        <v>6140.3329999999996</v>
      </c>
      <c r="AC74" s="63">
        <v>6622</v>
      </c>
      <c r="AD74" s="59">
        <v>6553</v>
      </c>
      <c r="AE74" s="62">
        <f t="shared" si="1"/>
        <v>23606.134019611003</v>
      </c>
    </row>
    <row r="75" spans="1:31">
      <c r="A75">
        <v>74</v>
      </c>
      <c r="B75">
        <v>1</v>
      </c>
      <c r="C75">
        <v>74</v>
      </c>
      <c r="D75">
        <v>1</v>
      </c>
      <c r="E75">
        <v>60</v>
      </c>
      <c r="F75">
        <v>70</v>
      </c>
      <c r="G75">
        <v>0.41953124999999997</v>
      </c>
      <c r="H75">
        <v>0</v>
      </c>
      <c r="I75">
        <v>90</v>
      </c>
      <c r="J75">
        <v>0</v>
      </c>
      <c r="K75">
        <v>9746.09375</v>
      </c>
      <c r="L75">
        <v>0.36062499999999997</v>
      </c>
      <c r="M75">
        <v>702064.84375</v>
      </c>
      <c r="N75">
        <v>0.24843750000000001</v>
      </c>
      <c r="O75">
        <v>70</v>
      </c>
      <c r="P75">
        <v>480</v>
      </c>
      <c r="Q75">
        <v>480</v>
      </c>
      <c r="R75" s="46">
        <v>74</v>
      </c>
      <c r="S75" s="59">
        <v>298706.7</v>
      </c>
      <c r="T75" s="59">
        <v>27031.67</v>
      </c>
      <c r="U75" s="59">
        <v>27088.67</v>
      </c>
      <c r="V75" s="59">
        <v>0.30357669999999998</v>
      </c>
      <c r="W75" s="59">
        <v>2.7472670000000001E-2</v>
      </c>
      <c r="X75" s="59">
        <v>0.30335000000000001</v>
      </c>
      <c r="Y75" s="59">
        <v>2.750967E-2</v>
      </c>
      <c r="Z75" s="59">
        <v>0.45400000000000001</v>
      </c>
      <c r="AA75" s="59">
        <v>0.45493329999999998</v>
      </c>
      <c r="AB75" s="59">
        <v>9744.6669999999995</v>
      </c>
      <c r="AC75" s="63">
        <v>9439</v>
      </c>
      <c r="AD75" s="59">
        <v>9667.3330000000005</v>
      </c>
      <c r="AE75" s="62">
        <f t="shared" si="1"/>
        <v>25788.213179999999</v>
      </c>
    </row>
    <row r="76" spans="1:31">
      <c r="A76">
        <v>75</v>
      </c>
      <c r="B76">
        <v>1</v>
      </c>
      <c r="C76">
        <v>75</v>
      </c>
      <c r="D76">
        <v>1</v>
      </c>
      <c r="E76">
        <v>60</v>
      </c>
      <c r="F76">
        <v>70</v>
      </c>
      <c r="G76">
        <v>0.56953125000000004</v>
      </c>
      <c r="H76">
        <v>0</v>
      </c>
      <c r="I76">
        <v>90</v>
      </c>
      <c r="J76">
        <v>0</v>
      </c>
      <c r="K76">
        <v>6496.09375</v>
      </c>
      <c r="L76">
        <v>0.48062499999999997</v>
      </c>
      <c r="M76">
        <v>343514.84375</v>
      </c>
      <c r="N76">
        <v>0.34843750000000001</v>
      </c>
      <c r="O76">
        <v>70</v>
      </c>
      <c r="P76">
        <v>480</v>
      </c>
      <c r="Q76">
        <v>480</v>
      </c>
      <c r="R76" s="46">
        <v>75</v>
      </c>
      <c r="S76" s="59">
        <v>195536.7</v>
      </c>
      <c r="T76" s="59">
        <v>64350</v>
      </c>
      <c r="U76" s="59">
        <v>65626.67</v>
      </c>
      <c r="V76" s="59">
        <v>0.40410000000000001</v>
      </c>
      <c r="W76" s="59">
        <v>0.13298670000000001</v>
      </c>
      <c r="X76" s="59">
        <v>0.3992</v>
      </c>
      <c r="Y76" s="59">
        <v>0.13398669999999999</v>
      </c>
      <c r="Z76" s="59">
        <v>0.60956670000000002</v>
      </c>
      <c r="AA76" s="59">
        <v>0.62166670000000002</v>
      </c>
      <c r="AB76" s="59">
        <v>9180</v>
      </c>
      <c r="AC76" s="63">
        <v>19450.330000000002</v>
      </c>
      <c r="AD76" s="59">
        <v>9602.3330000000005</v>
      </c>
      <c r="AE76" s="62">
        <f t="shared" si="1"/>
        <v>71400.617144999997</v>
      </c>
    </row>
    <row r="77" spans="1:31">
      <c r="A77">
        <v>76</v>
      </c>
      <c r="B77">
        <v>1</v>
      </c>
      <c r="C77">
        <v>76</v>
      </c>
      <c r="D77">
        <v>1</v>
      </c>
      <c r="E77">
        <v>60</v>
      </c>
      <c r="F77">
        <v>70</v>
      </c>
      <c r="G77">
        <v>0.38203124999999999</v>
      </c>
      <c r="H77">
        <v>0</v>
      </c>
      <c r="I77">
        <v>90</v>
      </c>
      <c r="J77">
        <v>0</v>
      </c>
      <c r="K77">
        <v>5683.59375</v>
      </c>
      <c r="L77">
        <v>0.330625</v>
      </c>
      <c r="M77">
        <v>433152.34375</v>
      </c>
      <c r="N77">
        <v>0.2734375</v>
      </c>
      <c r="O77">
        <v>70</v>
      </c>
      <c r="P77">
        <v>480</v>
      </c>
      <c r="Q77">
        <v>480</v>
      </c>
      <c r="R77" s="46">
        <v>76</v>
      </c>
      <c r="S77" s="59">
        <v>168636.7</v>
      </c>
      <c r="T77" s="59">
        <v>13938</v>
      </c>
      <c r="U77" s="59">
        <v>13789.67</v>
      </c>
      <c r="V77" s="59">
        <v>0.30281999999999998</v>
      </c>
      <c r="W77" s="59">
        <v>2.5028330000000001E-2</v>
      </c>
      <c r="X77" s="59">
        <v>0.30338330000000002</v>
      </c>
      <c r="Y77" s="59">
        <v>2.4808E-2</v>
      </c>
      <c r="Z77" s="59">
        <v>0.40789999999999998</v>
      </c>
      <c r="AA77" s="59">
        <v>0.40353329999999998</v>
      </c>
      <c r="AB77" s="59">
        <v>5240</v>
      </c>
      <c r="AC77" s="63">
        <v>4892</v>
      </c>
      <c r="AD77" s="59">
        <v>5137</v>
      </c>
      <c r="AE77" s="62">
        <f t="shared" si="1"/>
        <v>12654.3102</v>
      </c>
    </row>
    <row r="78" spans="1:31">
      <c r="A78">
        <v>77</v>
      </c>
      <c r="B78">
        <v>1</v>
      </c>
      <c r="C78">
        <v>77</v>
      </c>
      <c r="D78">
        <v>1</v>
      </c>
      <c r="E78">
        <v>60</v>
      </c>
      <c r="F78">
        <v>70</v>
      </c>
      <c r="G78">
        <v>0.53203124999999996</v>
      </c>
      <c r="H78">
        <v>0</v>
      </c>
      <c r="I78">
        <v>90</v>
      </c>
      <c r="J78">
        <v>0</v>
      </c>
      <c r="K78">
        <v>8933.59375</v>
      </c>
      <c r="L78">
        <v>0.450625</v>
      </c>
      <c r="M78">
        <v>74602.34375</v>
      </c>
      <c r="N78">
        <v>0.37343750000000003</v>
      </c>
      <c r="O78">
        <v>70</v>
      </c>
      <c r="P78">
        <v>480</v>
      </c>
      <c r="Q78">
        <v>480</v>
      </c>
      <c r="R78" s="46">
        <v>77</v>
      </c>
      <c r="S78" s="59">
        <v>43410</v>
      </c>
      <c r="T78" s="59">
        <v>27525</v>
      </c>
      <c r="U78" s="59">
        <v>27421</v>
      </c>
      <c r="V78" s="59">
        <v>0.4073</v>
      </c>
      <c r="W78" s="59">
        <v>0.25824000000000003</v>
      </c>
      <c r="X78" s="59">
        <v>0.40810000000000002</v>
      </c>
      <c r="Y78" s="59">
        <v>0.25779000000000002</v>
      </c>
      <c r="Z78" s="59">
        <v>0.52386670000000002</v>
      </c>
      <c r="AA78" s="59">
        <v>0.52190000000000003</v>
      </c>
      <c r="AB78" s="59">
        <v>8256.6669999999995</v>
      </c>
      <c r="AC78" s="63">
        <v>9514</v>
      </c>
      <c r="AD78" s="59">
        <v>8104.3329999999996</v>
      </c>
      <c r="AE78" s="62">
        <f t="shared" si="1"/>
        <v>28181.930917500005</v>
      </c>
    </row>
    <row r="79" spans="1:31">
      <c r="A79">
        <v>78</v>
      </c>
      <c r="B79">
        <v>1</v>
      </c>
      <c r="C79">
        <v>78</v>
      </c>
      <c r="D79">
        <v>1</v>
      </c>
      <c r="E79">
        <v>60</v>
      </c>
      <c r="F79">
        <v>70</v>
      </c>
      <c r="G79">
        <v>0.45703125</v>
      </c>
      <c r="H79">
        <v>0</v>
      </c>
      <c r="I79">
        <v>90</v>
      </c>
      <c r="J79">
        <v>0</v>
      </c>
      <c r="K79">
        <v>7308.59375</v>
      </c>
      <c r="L79">
        <v>0.270625</v>
      </c>
      <c r="M79">
        <v>253877.34375</v>
      </c>
      <c r="N79">
        <v>0.22343750000000001</v>
      </c>
      <c r="O79">
        <v>70</v>
      </c>
      <c r="P79">
        <v>480</v>
      </c>
      <c r="Q79">
        <v>480</v>
      </c>
      <c r="R79" s="46">
        <v>78</v>
      </c>
      <c r="S79" s="59">
        <v>118953.3</v>
      </c>
      <c r="T79" s="59">
        <v>19519.330000000002</v>
      </c>
      <c r="U79" s="59">
        <v>18757.669999999998</v>
      </c>
      <c r="V79" s="59">
        <v>0.2424733</v>
      </c>
      <c r="W79" s="59">
        <v>3.9786670000000003E-2</v>
      </c>
      <c r="X79" s="59">
        <v>0.2437433</v>
      </c>
      <c r="Y79" s="59">
        <v>3.8436669999999999E-2</v>
      </c>
      <c r="Z79" s="59">
        <v>0.32163330000000001</v>
      </c>
      <c r="AA79" s="59">
        <v>0.30908000000000002</v>
      </c>
      <c r="AB79" s="59">
        <v>8548.6669999999995</v>
      </c>
      <c r="AC79" s="63">
        <v>7680.3329999999996</v>
      </c>
      <c r="AD79" s="59">
        <v>7978.6670000000004</v>
      </c>
      <c r="AE79" s="62">
        <f t="shared" si="1"/>
        <v>16037.731521689002</v>
      </c>
    </row>
    <row r="80" spans="1:31">
      <c r="A80">
        <v>79</v>
      </c>
      <c r="B80">
        <v>1</v>
      </c>
      <c r="C80">
        <v>79</v>
      </c>
      <c r="D80">
        <v>1</v>
      </c>
      <c r="E80">
        <v>60</v>
      </c>
      <c r="F80">
        <v>70</v>
      </c>
      <c r="G80">
        <v>0.30703124999999998</v>
      </c>
      <c r="H80">
        <v>0</v>
      </c>
      <c r="I80">
        <v>90</v>
      </c>
      <c r="J80">
        <v>0</v>
      </c>
      <c r="K80">
        <v>4058.59375</v>
      </c>
      <c r="L80">
        <v>0.390625</v>
      </c>
      <c r="M80">
        <v>612427.34375</v>
      </c>
      <c r="N80">
        <v>0.32343750000000004</v>
      </c>
      <c r="O80">
        <v>70</v>
      </c>
      <c r="P80">
        <v>480</v>
      </c>
      <c r="Q80">
        <v>480</v>
      </c>
      <c r="R80" s="46">
        <v>79</v>
      </c>
      <c r="S80" s="59">
        <v>192543.3</v>
      </c>
      <c r="T80" s="59">
        <v>9405.3330000000005</v>
      </c>
      <c r="U80" s="59">
        <v>9251.3330000000005</v>
      </c>
      <c r="V80" s="59">
        <v>0.36459999999999998</v>
      </c>
      <c r="W80" s="59">
        <v>1.780967E-2</v>
      </c>
      <c r="X80" s="59">
        <v>0.36620000000000003</v>
      </c>
      <c r="Y80" s="59">
        <v>1.7595329999999999E-2</v>
      </c>
      <c r="Z80" s="59">
        <v>0.55230000000000001</v>
      </c>
      <c r="AA80" s="59">
        <v>0.54326669999999999</v>
      </c>
      <c r="AB80" s="59">
        <v>3043.8</v>
      </c>
      <c r="AC80" s="63">
        <v>3003.7330000000002</v>
      </c>
      <c r="AD80" s="59">
        <v>2942.9670000000001</v>
      </c>
      <c r="AE80" s="62">
        <f t="shared" si="1"/>
        <v>9897.2319158999999</v>
      </c>
    </row>
    <row r="81" spans="1:31">
      <c r="A81">
        <v>80</v>
      </c>
      <c r="B81">
        <v>1</v>
      </c>
      <c r="C81">
        <v>80</v>
      </c>
      <c r="D81">
        <v>1</v>
      </c>
      <c r="E81">
        <v>60</v>
      </c>
      <c r="F81">
        <v>70</v>
      </c>
      <c r="G81">
        <v>0.44765624999999998</v>
      </c>
      <c r="H81">
        <v>0</v>
      </c>
      <c r="I81">
        <v>90</v>
      </c>
      <c r="J81">
        <v>0</v>
      </c>
      <c r="K81">
        <v>4261.71875</v>
      </c>
      <c r="L81">
        <v>0.27812500000000001</v>
      </c>
      <c r="M81">
        <v>545199.21875</v>
      </c>
      <c r="N81">
        <v>0.32968750000000002</v>
      </c>
      <c r="O81">
        <v>70</v>
      </c>
      <c r="P81">
        <v>480</v>
      </c>
      <c r="Q81">
        <v>480</v>
      </c>
      <c r="R81" s="46">
        <v>80</v>
      </c>
      <c r="S81" s="59">
        <v>242726.7</v>
      </c>
      <c r="T81" s="59">
        <v>11754.67</v>
      </c>
      <c r="U81" s="59">
        <v>11248.67</v>
      </c>
      <c r="V81" s="59">
        <v>0.30842330000000001</v>
      </c>
      <c r="W81" s="59">
        <v>1.4936E-2</v>
      </c>
      <c r="X81" s="59">
        <v>0.30692999999999998</v>
      </c>
      <c r="Y81" s="59">
        <v>1.4224000000000001E-2</v>
      </c>
      <c r="Z81" s="59">
        <v>0.33989999999999998</v>
      </c>
      <c r="AA81" s="59">
        <v>0.3252833</v>
      </c>
      <c r="AB81" s="59">
        <v>5000.6670000000004</v>
      </c>
      <c r="AC81" s="63">
        <v>4508.6670000000004</v>
      </c>
      <c r="AD81" s="59">
        <v>4805.6670000000004</v>
      </c>
      <c r="AE81" s="62">
        <f t="shared" si="1"/>
        <v>9872.7473329999993</v>
      </c>
    </row>
    <row r="82" spans="1:31">
      <c r="A82">
        <v>81</v>
      </c>
      <c r="B82">
        <v>1</v>
      </c>
      <c r="C82">
        <v>81</v>
      </c>
      <c r="D82">
        <v>1</v>
      </c>
      <c r="E82">
        <v>60</v>
      </c>
      <c r="F82">
        <v>70</v>
      </c>
      <c r="G82">
        <v>0.59765625</v>
      </c>
      <c r="H82">
        <v>0</v>
      </c>
      <c r="I82">
        <v>90</v>
      </c>
      <c r="J82">
        <v>0</v>
      </c>
      <c r="K82">
        <v>7511.71875</v>
      </c>
      <c r="L82">
        <v>0.39812500000000001</v>
      </c>
      <c r="M82">
        <v>186649.21875</v>
      </c>
      <c r="N82">
        <v>0.22968750000000002</v>
      </c>
      <c r="O82">
        <v>70</v>
      </c>
      <c r="P82">
        <v>480</v>
      </c>
      <c r="Q82">
        <v>480</v>
      </c>
      <c r="R82" s="46">
        <v>81</v>
      </c>
      <c r="S82" s="59">
        <v>105966.7</v>
      </c>
      <c r="T82" s="59">
        <v>32614.33</v>
      </c>
      <c r="U82" s="59">
        <v>33322</v>
      </c>
      <c r="V82" s="59">
        <v>0.29329</v>
      </c>
      <c r="W82" s="59">
        <v>9.0266669999999993E-2</v>
      </c>
      <c r="X82" s="59">
        <v>0.29020669999999998</v>
      </c>
      <c r="Y82" s="59">
        <v>9.1256669999999998E-2</v>
      </c>
      <c r="Z82" s="59">
        <v>0.40776669999999998</v>
      </c>
      <c r="AA82" s="59">
        <v>0.41663329999999998</v>
      </c>
      <c r="AB82" s="59">
        <v>9911.6669999999995</v>
      </c>
      <c r="AC82" s="63">
        <v>10932.33</v>
      </c>
      <c r="AD82" s="59">
        <v>10528</v>
      </c>
      <c r="AE82" s="62">
        <f t="shared" si="1"/>
        <v>29606.202716811003</v>
      </c>
    </row>
    <row r="83" spans="1:31">
      <c r="A83">
        <v>82</v>
      </c>
      <c r="B83">
        <v>1</v>
      </c>
      <c r="C83">
        <v>82</v>
      </c>
      <c r="D83">
        <v>1</v>
      </c>
      <c r="E83">
        <v>60</v>
      </c>
      <c r="F83">
        <v>70</v>
      </c>
      <c r="G83">
        <v>0.52265625000000004</v>
      </c>
      <c r="H83">
        <v>0</v>
      </c>
      <c r="I83">
        <v>90</v>
      </c>
      <c r="J83">
        <v>0</v>
      </c>
      <c r="K83">
        <v>9136.71875</v>
      </c>
      <c r="L83">
        <v>0.33812500000000001</v>
      </c>
      <c r="M83">
        <v>365924.21875</v>
      </c>
      <c r="N83">
        <v>0.37968750000000001</v>
      </c>
      <c r="O83">
        <v>70</v>
      </c>
      <c r="P83">
        <v>480</v>
      </c>
      <c r="Q83">
        <v>480</v>
      </c>
      <c r="R83" s="46">
        <v>82</v>
      </c>
      <c r="S83" s="59">
        <v>192010</v>
      </c>
      <c r="T83" s="59">
        <v>31667.33</v>
      </c>
      <c r="U83" s="59">
        <v>30127</v>
      </c>
      <c r="V83" s="59">
        <v>0.36496669999999998</v>
      </c>
      <c r="W83" s="59">
        <v>6.0193330000000003E-2</v>
      </c>
      <c r="X83" s="59">
        <v>0.3635333</v>
      </c>
      <c r="Y83" s="59">
        <v>5.7036669999999998E-2</v>
      </c>
      <c r="Z83" s="59">
        <v>0.4059333</v>
      </c>
      <c r="AA83" s="59">
        <v>0.38619999999999999</v>
      </c>
      <c r="AB83" s="59">
        <v>12322</v>
      </c>
      <c r="AC83" s="63">
        <v>12115.33</v>
      </c>
      <c r="AD83" s="59">
        <v>11556.67</v>
      </c>
      <c r="AE83" s="62">
        <f t="shared" si="1"/>
        <v>28688.488769089003</v>
      </c>
    </row>
    <row r="84" spans="1:31">
      <c r="A84">
        <v>83</v>
      </c>
      <c r="B84">
        <v>1</v>
      </c>
      <c r="C84">
        <v>83</v>
      </c>
      <c r="D84">
        <v>1</v>
      </c>
      <c r="E84">
        <v>60</v>
      </c>
      <c r="F84">
        <v>70</v>
      </c>
      <c r="G84">
        <v>0.37265624999999997</v>
      </c>
      <c r="H84">
        <v>0</v>
      </c>
      <c r="I84">
        <v>90</v>
      </c>
      <c r="J84">
        <v>0</v>
      </c>
      <c r="K84">
        <v>5886.71875</v>
      </c>
      <c r="L84">
        <v>0.458125</v>
      </c>
      <c r="M84">
        <v>724474.21875</v>
      </c>
      <c r="N84">
        <v>0.27968750000000003</v>
      </c>
      <c r="O84">
        <v>70</v>
      </c>
      <c r="P84">
        <v>480</v>
      </c>
      <c r="Q84">
        <v>480</v>
      </c>
      <c r="R84" s="46">
        <v>83</v>
      </c>
      <c r="S84" s="59">
        <v>271570</v>
      </c>
      <c r="T84" s="59">
        <v>21324.67</v>
      </c>
      <c r="U84" s="59">
        <v>21453</v>
      </c>
      <c r="V84" s="59">
        <v>0.38683329999999999</v>
      </c>
      <c r="W84" s="59">
        <v>3.0377000000000001E-2</v>
      </c>
      <c r="X84" s="59">
        <v>0.38440000000000002</v>
      </c>
      <c r="Y84" s="59">
        <v>3.0366669999999998E-2</v>
      </c>
      <c r="Z84" s="59">
        <v>0.70426670000000002</v>
      </c>
      <c r="AA84" s="59">
        <v>0.70853330000000003</v>
      </c>
      <c r="AB84" s="59">
        <v>4710</v>
      </c>
      <c r="AC84" s="63">
        <v>6253</v>
      </c>
      <c r="AD84" s="59">
        <v>4843</v>
      </c>
      <c r="AE84" s="62">
        <f t="shared" si="1"/>
        <v>25680.589969488999</v>
      </c>
    </row>
    <row r="85" spans="1:31">
      <c r="A85">
        <v>84</v>
      </c>
      <c r="B85">
        <v>1</v>
      </c>
      <c r="C85">
        <v>84</v>
      </c>
      <c r="D85">
        <v>1</v>
      </c>
      <c r="E85">
        <v>60</v>
      </c>
      <c r="F85">
        <v>70</v>
      </c>
      <c r="G85">
        <v>0.48515624999999996</v>
      </c>
      <c r="H85">
        <v>0</v>
      </c>
      <c r="I85">
        <v>90</v>
      </c>
      <c r="J85">
        <v>0</v>
      </c>
      <c r="K85">
        <v>6699.21875</v>
      </c>
      <c r="L85">
        <v>0.36812499999999998</v>
      </c>
      <c r="M85">
        <v>97011.71875</v>
      </c>
      <c r="N85">
        <v>0.3046875</v>
      </c>
      <c r="O85">
        <v>70</v>
      </c>
      <c r="P85">
        <v>480</v>
      </c>
      <c r="Q85">
        <v>480</v>
      </c>
      <c r="R85" s="46">
        <v>84</v>
      </c>
      <c r="S85" s="59">
        <v>49760</v>
      </c>
      <c r="T85" s="59">
        <v>18789</v>
      </c>
      <c r="U85" s="59">
        <v>18561.669999999998</v>
      </c>
      <c r="V85" s="59">
        <v>0.33224670000000001</v>
      </c>
      <c r="W85" s="59">
        <v>0.12545000000000001</v>
      </c>
      <c r="X85" s="59">
        <v>0.33308330000000003</v>
      </c>
      <c r="Y85" s="59">
        <v>0.1242433</v>
      </c>
      <c r="Z85" s="59">
        <v>0.42106670000000002</v>
      </c>
      <c r="AA85" s="59">
        <v>0.41596670000000002</v>
      </c>
      <c r="AB85" s="59">
        <v>6761.6670000000004</v>
      </c>
      <c r="AC85" s="63">
        <v>6886</v>
      </c>
      <c r="AD85" s="59">
        <v>6586</v>
      </c>
      <c r="AE85" s="62">
        <f t="shared" si="1"/>
        <v>17305.922226300001</v>
      </c>
    </row>
    <row r="86" spans="1:31">
      <c r="A86">
        <v>85</v>
      </c>
      <c r="B86">
        <v>1</v>
      </c>
      <c r="C86">
        <v>85</v>
      </c>
      <c r="D86">
        <v>1</v>
      </c>
      <c r="E86">
        <v>60</v>
      </c>
      <c r="F86">
        <v>70</v>
      </c>
      <c r="G86">
        <v>0.33515624999999999</v>
      </c>
      <c r="H86">
        <v>0</v>
      </c>
      <c r="I86">
        <v>90</v>
      </c>
      <c r="J86">
        <v>0</v>
      </c>
      <c r="K86">
        <v>9949.21875</v>
      </c>
      <c r="L86">
        <v>0.48812500000000003</v>
      </c>
      <c r="M86">
        <v>455561.71875</v>
      </c>
      <c r="N86">
        <v>0.20468750000000002</v>
      </c>
      <c r="O86">
        <v>70</v>
      </c>
      <c r="P86">
        <v>480</v>
      </c>
      <c r="Q86">
        <v>480</v>
      </c>
      <c r="R86" s="46">
        <v>85</v>
      </c>
      <c r="S86" s="59">
        <v>159463.29999999999</v>
      </c>
      <c r="T86" s="59">
        <v>46926.67</v>
      </c>
      <c r="U86" s="59">
        <v>45733.33</v>
      </c>
      <c r="V86" s="59">
        <v>0.36743330000000002</v>
      </c>
      <c r="W86" s="59">
        <v>0.10812330000000001</v>
      </c>
      <c r="X86" s="59">
        <v>0.41396670000000002</v>
      </c>
      <c r="Y86" s="59">
        <v>0.11873</v>
      </c>
      <c r="Z86" s="59">
        <v>0.78859999999999997</v>
      </c>
      <c r="AA86" s="59">
        <v>0.76856670000000005</v>
      </c>
      <c r="AB86" s="59">
        <v>7887.3329999999996</v>
      </c>
      <c r="AC86" s="63">
        <v>9593.3330000000005</v>
      </c>
      <c r="AD86" s="59">
        <v>6835.3329999999996</v>
      </c>
      <c r="AE86" s="62">
        <f t="shared" si="1"/>
        <v>60469.706961999997</v>
      </c>
    </row>
    <row r="87" spans="1:31">
      <c r="A87">
        <v>86</v>
      </c>
      <c r="B87">
        <v>1</v>
      </c>
      <c r="C87">
        <v>86</v>
      </c>
      <c r="D87">
        <v>1</v>
      </c>
      <c r="E87">
        <v>60</v>
      </c>
      <c r="F87">
        <v>70</v>
      </c>
      <c r="G87">
        <v>0.41015625</v>
      </c>
      <c r="H87">
        <v>0</v>
      </c>
      <c r="I87">
        <v>90</v>
      </c>
      <c r="J87">
        <v>0</v>
      </c>
      <c r="K87">
        <v>8324.21875</v>
      </c>
      <c r="L87">
        <v>0.30812499999999998</v>
      </c>
      <c r="M87">
        <v>634836.71875</v>
      </c>
      <c r="N87">
        <v>0.35468750000000004</v>
      </c>
      <c r="O87">
        <v>70</v>
      </c>
      <c r="P87">
        <v>480</v>
      </c>
      <c r="Q87">
        <v>480</v>
      </c>
      <c r="R87" s="46">
        <v>86</v>
      </c>
      <c r="S87" s="59">
        <v>262173.3</v>
      </c>
      <c r="T87" s="59">
        <v>21550.67</v>
      </c>
      <c r="U87" s="59">
        <v>20802</v>
      </c>
      <c r="V87" s="59">
        <v>0.33296999999999999</v>
      </c>
      <c r="W87" s="59">
        <v>2.7370329999999998E-2</v>
      </c>
      <c r="X87" s="59">
        <v>0.33166669999999998</v>
      </c>
      <c r="Y87" s="59">
        <v>2.6315669999999999E-2</v>
      </c>
      <c r="Z87" s="59">
        <v>0.36853330000000001</v>
      </c>
      <c r="AA87" s="59">
        <v>0.35573329999999997</v>
      </c>
      <c r="AB87" s="59">
        <v>8431</v>
      </c>
      <c r="AC87" s="63">
        <v>7693.6670000000004</v>
      </c>
      <c r="AD87" s="59">
        <v>8098</v>
      </c>
      <c r="AE87" s="62">
        <f t="shared" si="1"/>
        <v>18717.474532310996</v>
      </c>
    </row>
    <row r="88" spans="1:31">
      <c r="A88">
        <v>87</v>
      </c>
      <c r="B88">
        <v>1</v>
      </c>
      <c r="C88">
        <v>87</v>
      </c>
      <c r="D88">
        <v>1</v>
      </c>
      <c r="E88">
        <v>60</v>
      </c>
      <c r="F88">
        <v>70</v>
      </c>
      <c r="G88">
        <v>0.56015624999999991</v>
      </c>
      <c r="H88">
        <v>0</v>
      </c>
      <c r="I88">
        <v>90</v>
      </c>
      <c r="J88">
        <v>0</v>
      </c>
      <c r="K88">
        <v>5074.21875</v>
      </c>
      <c r="L88">
        <v>0.42812499999999998</v>
      </c>
      <c r="M88">
        <v>276286.71875</v>
      </c>
      <c r="N88">
        <v>0.25468750000000001</v>
      </c>
      <c r="O88">
        <v>70</v>
      </c>
      <c r="P88">
        <v>480</v>
      </c>
      <c r="Q88">
        <v>480</v>
      </c>
      <c r="R88" s="46">
        <v>87</v>
      </c>
      <c r="S88" s="59">
        <v>153953.29999999999</v>
      </c>
      <c r="T88" s="59">
        <v>27015</v>
      </c>
      <c r="U88" s="59">
        <v>27869.33</v>
      </c>
      <c r="V88" s="59">
        <v>0.32291330000000001</v>
      </c>
      <c r="W88" s="59">
        <v>5.6663329999999998E-2</v>
      </c>
      <c r="X88" s="59">
        <v>0.31785999999999998</v>
      </c>
      <c r="Y88" s="59">
        <v>5.7540000000000001E-2</v>
      </c>
      <c r="Z88" s="59">
        <v>0.49723329999999999</v>
      </c>
      <c r="AA88" s="59">
        <v>0.5129667</v>
      </c>
      <c r="AB88" s="59">
        <v>7085</v>
      </c>
      <c r="AC88" s="63">
        <v>9261.6669999999995</v>
      </c>
      <c r="AD88" s="59">
        <v>7277.3329999999996</v>
      </c>
      <c r="AE88" s="62">
        <f t="shared" si="1"/>
        <v>26940.257599500001</v>
      </c>
    </row>
    <row r="89" spans="1:31">
      <c r="A89">
        <v>88</v>
      </c>
      <c r="B89">
        <v>1</v>
      </c>
      <c r="C89">
        <v>88</v>
      </c>
      <c r="D89">
        <v>1</v>
      </c>
      <c r="E89">
        <v>60</v>
      </c>
      <c r="F89">
        <v>70</v>
      </c>
      <c r="G89">
        <v>0.57890624999999996</v>
      </c>
      <c r="H89">
        <v>0</v>
      </c>
      <c r="I89">
        <v>90</v>
      </c>
      <c r="J89">
        <v>0</v>
      </c>
      <c r="K89">
        <v>4667.96875</v>
      </c>
      <c r="L89">
        <v>0.323125</v>
      </c>
      <c r="M89">
        <v>769292.96875</v>
      </c>
      <c r="N89">
        <v>0.21718750000000001</v>
      </c>
      <c r="O89">
        <v>70</v>
      </c>
      <c r="P89">
        <v>480</v>
      </c>
      <c r="Q89">
        <v>480</v>
      </c>
      <c r="R89" s="46">
        <v>88</v>
      </c>
      <c r="S89" s="59">
        <v>442233.3</v>
      </c>
      <c r="T89" s="59">
        <v>21083.67</v>
      </c>
      <c r="U89" s="59">
        <v>20904.669999999998</v>
      </c>
      <c r="V89" s="59">
        <v>0.24950330000000001</v>
      </c>
      <c r="W89" s="59">
        <v>1.1895330000000001E-2</v>
      </c>
      <c r="X89" s="59">
        <v>0.24993670000000001</v>
      </c>
      <c r="Y89" s="59">
        <v>1.1814669999999999E-2</v>
      </c>
      <c r="Z89" s="59">
        <v>0.3360667</v>
      </c>
      <c r="AA89" s="59">
        <v>0.3332233</v>
      </c>
      <c r="AB89" s="59">
        <v>8206.6669999999995</v>
      </c>
      <c r="AC89" s="63">
        <v>8181.6670000000004</v>
      </c>
      <c r="AD89" s="59">
        <v>8088</v>
      </c>
      <c r="AE89" s="62">
        <f t="shared" si="1"/>
        <v>17627.354400788998</v>
      </c>
    </row>
    <row r="90" spans="1:31">
      <c r="A90">
        <v>89</v>
      </c>
      <c r="B90">
        <v>1</v>
      </c>
      <c r="C90">
        <v>89</v>
      </c>
      <c r="D90">
        <v>1</v>
      </c>
      <c r="E90">
        <v>60</v>
      </c>
      <c r="F90">
        <v>70</v>
      </c>
      <c r="G90">
        <v>0.42890624999999999</v>
      </c>
      <c r="H90">
        <v>0</v>
      </c>
      <c r="I90">
        <v>90</v>
      </c>
      <c r="J90">
        <v>0</v>
      </c>
      <c r="K90">
        <v>7917.96875</v>
      </c>
      <c r="L90">
        <v>0.44312499999999999</v>
      </c>
      <c r="M90">
        <v>410742.96875</v>
      </c>
      <c r="N90">
        <v>0.31718750000000001</v>
      </c>
      <c r="O90">
        <v>70</v>
      </c>
      <c r="P90">
        <v>480</v>
      </c>
      <c r="Q90">
        <v>480</v>
      </c>
      <c r="R90" s="46">
        <v>89</v>
      </c>
      <c r="S90" s="59">
        <v>176093.3</v>
      </c>
      <c r="T90" s="59">
        <v>27813</v>
      </c>
      <c r="U90" s="59">
        <v>27891</v>
      </c>
      <c r="V90" s="59">
        <v>0.3847333</v>
      </c>
      <c r="W90" s="59">
        <v>6.0766670000000002E-2</v>
      </c>
      <c r="X90" s="59">
        <v>0.3841</v>
      </c>
      <c r="Y90" s="59">
        <v>6.0839999999999998E-2</v>
      </c>
      <c r="Z90" s="59">
        <v>0.6288667</v>
      </c>
      <c r="AA90" s="59">
        <v>0.63063329999999995</v>
      </c>
      <c r="AB90" s="59">
        <v>7352.3329999999996</v>
      </c>
      <c r="AC90" s="63">
        <v>8557</v>
      </c>
      <c r="AD90" s="59">
        <v>7299</v>
      </c>
      <c r="AE90" s="62">
        <f t="shared" si="1"/>
        <v>31397.169527100003</v>
      </c>
    </row>
    <row r="91" spans="1:31">
      <c r="A91">
        <v>90</v>
      </c>
      <c r="B91">
        <v>1</v>
      </c>
      <c r="C91">
        <v>90</v>
      </c>
      <c r="D91">
        <v>1</v>
      </c>
      <c r="E91">
        <v>60</v>
      </c>
      <c r="F91">
        <v>70</v>
      </c>
      <c r="G91">
        <v>0.35390624999999998</v>
      </c>
      <c r="H91">
        <v>0</v>
      </c>
      <c r="I91">
        <v>90</v>
      </c>
      <c r="J91">
        <v>0</v>
      </c>
      <c r="K91">
        <v>9542.96875</v>
      </c>
      <c r="L91">
        <v>0.263125</v>
      </c>
      <c r="M91">
        <v>231467.96875</v>
      </c>
      <c r="N91">
        <v>0.26718750000000002</v>
      </c>
      <c r="O91">
        <v>70</v>
      </c>
      <c r="P91">
        <v>480</v>
      </c>
      <c r="Q91">
        <v>480</v>
      </c>
      <c r="R91" s="46">
        <v>90</v>
      </c>
      <c r="S91" s="59">
        <v>86283.33</v>
      </c>
      <c r="T91" s="59">
        <v>18663.669999999998</v>
      </c>
      <c r="U91" s="59">
        <v>19314.669999999998</v>
      </c>
      <c r="V91" s="59">
        <v>0.26494000000000001</v>
      </c>
      <c r="W91" s="59">
        <v>5.731E-2</v>
      </c>
      <c r="X91" s="59">
        <v>0.2650633</v>
      </c>
      <c r="Y91" s="59">
        <v>5.9336670000000001E-2</v>
      </c>
      <c r="Z91" s="59">
        <v>0.30122330000000003</v>
      </c>
      <c r="AA91" s="59">
        <v>0.31172670000000002</v>
      </c>
      <c r="AB91" s="59">
        <v>7714.3329999999996</v>
      </c>
      <c r="AC91" s="63">
        <v>7134</v>
      </c>
      <c r="AD91" s="59">
        <v>8158</v>
      </c>
      <c r="AE91" s="62">
        <f t="shared" si="1"/>
        <v>14953.767267510999</v>
      </c>
    </row>
    <row r="92" spans="1:31">
      <c r="A92">
        <v>91</v>
      </c>
      <c r="B92">
        <v>1</v>
      </c>
      <c r="C92">
        <v>91</v>
      </c>
      <c r="D92">
        <v>1</v>
      </c>
      <c r="E92">
        <v>60</v>
      </c>
      <c r="F92">
        <v>70</v>
      </c>
      <c r="G92">
        <v>0.50390625</v>
      </c>
      <c r="H92">
        <v>0</v>
      </c>
      <c r="I92">
        <v>90</v>
      </c>
      <c r="J92">
        <v>0</v>
      </c>
      <c r="K92">
        <v>6292.96875</v>
      </c>
      <c r="L92">
        <v>0.38312499999999999</v>
      </c>
      <c r="M92">
        <v>590017.96875</v>
      </c>
      <c r="N92">
        <v>0.3671875</v>
      </c>
      <c r="O92">
        <v>70</v>
      </c>
      <c r="P92">
        <v>480</v>
      </c>
      <c r="Q92">
        <v>480</v>
      </c>
      <c r="R92" s="46">
        <v>91</v>
      </c>
      <c r="S92" s="59">
        <v>298746.7</v>
      </c>
      <c r="T92" s="59">
        <v>24953.33</v>
      </c>
      <c r="U92" s="59">
        <v>24317</v>
      </c>
      <c r="V92" s="59">
        <v>0.3733667</v>
      </c>
      <c r="W92" s="59">
        <v>3.118667E-2</v>
      </c>
      <c r="X92" s="59">
        <v>0.37369999999999998</v>
      </c>
      <c r="Y92" s="59">
        <v>3.0418000000000001E-2</v>
      </c>
      <c r="Z92" s="59">
        <v>0.46983330000000001</v>
      </c>
      <c r="AA92" s="59">
        <v>0.45786670000000002</v>
      </c>
      <c r="AB92" s="59">
        <v>8303.3330000000005</v>
      </c>
      <c r="AC92" s="63">
        <v>8799</v>
      </c>
      <c r="AD92" s="59">
        <v>8022.6670000000004</v>
      </c>
      <c r="AE92" s="62">
        <f t="shared" si="1"/>
        <v>24200.570379889003</v>
      </c>
    </row>
    <row r="93" spans="1:31">
      <c r="A93">
        <v>92</v>
      </c>
      <c r="B93">
        <v>1</v>
      </c>
      <c r="C93">
        <v>92</v>
      </c>
      <c r="D93">
        <v>1</v>
      </c>
      <c r="E93">
        <v>60</v>
      </c>
      <c r="F93">
        <v>70</v>
      </c>
      <c r="G93">
        <v>0.31640625</v>
      </c>
      <c r="H93">
        <v>0</v>
      </c>
      <c r="I93">
        <v>90</v>
      </c>
      <c r="J93">
        <v>0</v>
      </c>
      <c r="K93">
        <v>5480.46875</v>
      </c>
      <c r="L93">
        <v>0.29312499999999997</v>
      </c>
      <c r="M93">
        <v>321105.46875</v>
      </c>
      <c r="N93">
        <v>0.2421875</v>
      </c>
      <c r="O93">
        <v>70</v>
      </c>
      <c r="P93">
        <v>480</v>
      </c>
      <c r="Q93">
        <v>480</v>
      </c>
      <c r="R93" s="46">
        <v>92</v>
      </c>
      <c r="S93" s="59">
        <v>103270</v>
      </c>
      <c r="T93" s="59">
        <v>10790.67</v>
      </c>
      <c r="U93" s="59">
        <v>10584.67</v>
      </c>
      <c r="V93" s="59">
        <v>0.27163670000000001</v>
      </c>
      <c r="W93" s="59">
        <v>2.8382999999999999E-2</v>
      </c>
      <c r="X93" s="59">
        <v>0.27259329999999998</v>
      </c>
      <c r="Y93" s="59">
        <v>2.794E-2</v>
      </c>
      <c r="Z93" s="59">
        <v>0.36646669999999998</v>
      </c>
      <c r="AA93" s="59">
        <v>0.35946669999999997</v>
      </c>
      <c r="AB93" s="59">
        <v>4330</v>
      </c>
      <c r="AC93" s="63">
        <v>3914.6669999999999</v>
      </c>
      <c r="AD93" s="59">
        <v>4196.3329999999996</v>
      </c>
      <c r="AE93" s="62">
        <f t="shared" si="1"/>
        <v>9349.7562256889996</v>
      </c>
    </row>
    <row r="94" spans="1:31">
      <c r="A94">
        <v>93</v>
      </c>
      <c r="B94">
        <v>1</v>
      </c>
      <c r="C94">
        <v>93</v>
      </c>
      <c r="D94">
        <v>1</v>
      </c>
      <c r="E94">
        <v>60</v>
      </c>
      <c r="F94">
        <v>70</v>
      </c>
      <c r="G94">
        <v>0.46640625000000002</v>
      </c>
      <c r="H94">
        <v>0</v>
      </c>
      <c r="I94">
        <v>90</v>
      </c>
      <c r="J94">
        <v>0</v>
      </c>
      <c r="K94">
        <v>8730.46875</v>
      </c>
      <c r="L94">
        <v>0.41312499999999996</v>
      </c>
      <c r="M94">
        <v>679655.46875</v>
      </c>
      <c r="N94">
        <v>0.34218749999999998</v>
      </c>
      <c r="O94">
        <v>70</v>
      </c>
      <c r="P94">
        <v>480</v>
      </c>
      <c r="Q94">
        <v>480</v>
      </c>
      <c r="R94" s="46">
        <v>93</v>
      </c>
      <c r="S94" s="59">
        <v>320713.3</v>
      </c>
      <c r="T94" s="59">
        <v>33343.33</v>
      </c>
      <c r="U94" s="59">
        <v>32915.33</v>
      </c>
      <c r="V94" s="59">
        <v>0.37419999999999998</v>
      </c>
      <c r="W94" s="59">
        <v>3.890333E-2</v>
      </c>
      <c r="X94" s="59">
        <v>0.37519999999999998</v>
      </c>
      <c r="Y94" s="59">
        <v>3.850667E-2</v>
      </c>
      <c r="Z94" s="59">
        <v>0.53636669999999997</v>
      </c>
      <c r="AA94" s="59">
        <v>0.52953329999999998</v>
      </c>
      <c r="AB94" s="59">
        <v>9632.6669999999995</v>
      </c>
      <c r="AC94" s="63">
        <v>11113.33</v>
      </c>
      <c r="AD94" s="59">
        <v>9789.6669999999995</v>
      </c>
      <c r="AE94" s="62">
        <f t="shared" si="1"/>
        <v>34555.916879110999</v>
      </c>
    </row>
    <row r="95" spans="1:31">
      <c r="A95">
        <v>94</v>
      </c>
      <c r="B95">
        <v>1</v>
      </c>
      <c r="C95">
        <v>94</v>
      </c>
      <c r="D95">
        <v>1</v>
      </c>
      <c r="E95">
        <v>60</v>
      </c>
      <c r="F95">
        <v>70</v>
      </c>
      <c r="G95">
        <v>0.54140624999999998</v>
      </c>
      <c r="H95">
        <v>0</v>
      </c>
      <c r="I95">
        <v>90</v>
      </c>
      <c r="J95">
        <v>0</v>
      </c>
      <c r="K95">
        <v>7105.46875</v>
      </c>
      <c r="L95">
        <v>0.35312500000000002</v>
      </c>
      <c r="M95">
        <v>500380.46875</v>
      </c>
      <c r="N95">
        <v>0.29218750000000004</v>
      </c>
      <c r="O95">
        <v>70</v>
      </c>
      <c r="P95">
        <v>480</v>
      </c>
      <c r="Q95">
        <v>480</v>
      </c>
      <c r="R95" s="46">
        <v>94</v>
      </c>
      <c r="S95" s="59">
        <v>271830</v>
      </c>
      <c r="T95" s="59">
        <v>28747.67</v>
      </c>
      <c r="U95" s="59">
        <v>28406</v>
      </c>
      <c r="V95" s="59">
        <v>0.31330999999999998</v>
      </c>
      <c r="W95" s="59">
        <v>3.3134329999999997E-2</v>
      </c>
      <c r="X95" s="59">
        <v>0.31377329999999998</v>
      </c>
      <c r="Y95" s="59">
        <v>3.2788999999999999E-2</v>
      </c>
      <c r="Z95" s="59">
        <v>0.40166669999999999</v>
      </c>
      <c r="AA95" s="59">
        <v>0.39686670000000002</v>
      </c>
      <c r="AB95" s="59">
        <v>10548.67</v>
      </c>
      <c r="AC95" s="63">
        <v>10746.33</v>
      </c>
      <c r="AD95" s="59">
        <v>10386.33</v>
      </c>
      <c r="AE95" s="62">
        <f t="shared" si="1"/>
        <v>25920.816741588998</v>
      </c>
    </row>
    <row r="96" spans="1:31">
      <c r="A96">
        <v>95</v>
      </c>
      <c r="B96">
        <v>1</v>
      </c>
      <c r="C96">
        <v>95</v>
      </c>
      <c r="D96">
        <v>1</v>
      </c>
      <c r="E96">
        <v>60</v>
      </c>
      <c r="F96">
        <v>70</v>
      </c>
      <c r="G96">
        <v>0.39140624999999996</v>
      </c>
      <c r="H96">
        <v>0</v>
      </c>
      <c r="I96">
        <v>90</v>
      </c>
      <c r="J96">
        <v>0</v>
      </c>
      <c r="K96">
        <v>3855.46875</v>
      </c>
      <c r="L96">
        <v>0.47312500000000002</v>
      </c>
      <c r="M96">
        <v>141830.46875</v>
      </c>
      <c r="N96">
        <v>0.39218750000000002</v>
      </c>
      <c r="O96">
        <v>70</v>
      </c>
      <c r="P96">
        <v>480</v>
      </c>
      <c r="Q96">
        <v>480</v>
      </c>
      <c r="R96" s="46">
        <v>95</v>
      </c>
      <c r="S96" s="59">
        <v>56466.67</v>
      </c>
      <c r="T96" s="59">
        <v>14702.67</v>
      </c>
      <c r="U96" s="59">
        <v>14649</v>
      </c>
      <c r="V96" s="59">
        <v>0.43966670000000002</v>
      </c>
      <c r="W96" s="59">
        <v>0.1144733</v>
      </c>
      <c r="X96" s="59">
        <v>0.44066670000000002</v>
      </c>
      <c r="Y96" s="59">
        <v>0.11432</v>
      </c>
      <c r="Z96" s="59">
        <v>0.70930000000000004</v>
      </c>
      <c r="AA96" s="59">
        <v>0.70669999999999999</v>
      </c>
      <c r="AB96" s="59">
        <v>3105.067</v>
      </c>
      <c r="AC96" s="63">
        <v>4186.3329999999996</v>
      </c>
      <c r="AD96" s="59">
        <v>3052.567</v>
      </c>
      <c r="AE96" s="62">
        <f t="shared" si="1"/>
        <v>17779.938830999999</v>
      </c>
    </row>
    <row r="97" spans="1:31">
      <c r="A97">
        <v>96</v>
      </c>
      <c r="B97">
        <v>1</v>
      </c>
      <c r="C97">
        <v>96</v>
      </c>
      <c r="D97">
        <v>1</v>
      </c>
      <c r="E97">
        <v>60</v>
      </c>
      <c r="F97">
        <v>70</v>
      </c>
      <c r="G97">
        <v>0.45234374999999999</v>
      </c>
      <c r="H97">
        <v>0</v>
      </c>
      <c r="I97">
        <v>90</v>
      </c>
      <c r="J97">
        <v>0</v>
      </c>
      <c r="K97">
        <v>3753.90625</v>
      </c>
      <c r="L97">
        <v>0.28187499999999999</v>
      </c>
      <c r="M97">
        <v>735678.90625</v>
      </c>
      <c r="N97">
        <v>0.27031250000000001</v>
      </c>
      <c r="O97">
        <v>70</v>
      </c>
      <c r="P97">
        <v>480</v>
      </c>
      <c r="Q97">
        <v>480</v>
      </c>
      <c r="R97" s="46">
        <v>96</v>
      </c>
      <c r="S97" s="59">
        <v>326406.7</v>
      </c>
      <c r="T97" s="59">
        <v>10486.33</v>
      </c>
      <c r="U97" s="59">
        <v>10026</v>
      </c>
      <c r="V97" s="59">
        <v>0.27508670000000002</v>
      </c>
      <c r="W97" s="59">
        <v>8.8376670000000004E-3</v>
      </c>
      <c r="X97" s="59">
        <v>0.27543000000000001</v>
      </c>
      <c r="Y97" s="59">
        <v>8.4600000000000005E-3</v>
      </c>
      <c r="Z97" s="59">
        <v>0.34513329999999998</v>
      </c>
      <c r="AA97" s="59">
        <v>0.32999000000000001</v>
      </c>
      <c r="AB97" s="59">
        <v>4441</v>
      </c>
      <c r="AC97" s="63">
        <v>4010</v>
      </c>
      <c r="AD97" s="59">
        <v>4264.3329999999996</v>
      </c>
      <c r="AE97" s="62">
        <f t="shared" si="1"/>
        <v>8862.3466777889989</v>
      </c>
    </row>
    <row r="98" spans="1:31">
      <c r="A98">
        <v>97</v>
      </c>
      <c r="B98">
        <v>1</v>
      </c>
      <c r="C98">
        <v>97</v>
      </c>
      <c r="D98">
        <v>1</v>
      </c>
      <c r="E98">
        <v>60</v>
      </c>
      <c r="F98">
        <v>70</v>
      </c>
      <c r="G98">
        <v>0.30234374999999997</v>
      </c>
      <c r="H98">
        <v>0</v>
      </c>
      <c r="I98">
        <v>90</v>
      </c>
      <c r="J98">
        <v>0</v>
      </c>
      <c r="K98">
        <v>7003.90625</v>
      </c>
      <c r="L98">
        <v>0.40187499999999998</v>
      </c>
      <c r="M98">
        <v>377128.90625</v>
      </c>
      <c r="N98">
        <v>0.37031250000000004</v>
      </c>
      <c r="O98">
        <v>70</v>
      </c>
      <c r="P98">
        <v>480</v>
      </c>
      <c r="Q98">
        <v>480</v>
      </c>
      <c r="R98" s="46">
        <v>97</v>
      </c>
      <c r="S98" s="59">
        <v>117323.3</v>
      </c>
      <c r="T98" s="59">
        <v>16550.669999999998</v>
      </c>
      <c r="U98" s="59">
        <v>16117.67</v>
      </c>
      <c r="V98" s="59">
        <v>0.39</v>
      </c>
      <c r="W98" s="59">
        <v>5.5016669999999997E-2</v>
      </c>
      <c r="X98" s="59">
        <v>0.3913333</v>
      </c>
      <c r="Y98" s="59">
        <v>5.3760000000000002E-2</v>
      </c>
      <c r="Z98" s="59">
        <v>0.54563329999999999</v>
      </c>
      <c r="AA98" s="59">
        <v>0.53136669999999997</v>
      </c>
      <c r="AB98" s="59">
        <v>5006</v>
      </c>
      <c r="AC98" s="63">
        <v>4757</v>
      </c>
      <c r="AD98" s="59">
        <v>4716.3329999999996</v>
      </c>
      <c r="AE98" s="62">
        <f t="shared" si="1"/>
        <v>17305.931689310997</v>
      </c>
    </row>
    <row r="99" spans="1:31">
      <c r="A99">
        <v>98</v>
      </c>
      <c r="B99">
        <v>1</v>
      </c>
      <c r="C99">
        <v>98</v>
      </c>
      <c r="D99">
        <v>1</v>
      </c>
      <c r="E99">
        <v>60</v>
      </c>
      <c r="F99">
        <v>70</v>
      </c>
      <c r="G99">
        <v>0.37734374999999998</v>
      </c>
      <c r="H99">
        <v>0</v>
      </c>
      <c r="I99">
        <v>90</v>
      </c>
      <c r="J99">
        <v>0</v>
      </c>
      <c r="K99">
        <v>8628.90625</v>
      </c>
      <c r="L99">
        <v>0.34187499999999998</v>
      </c>
      <c r="M99">
        <v>197853.90625</v>
      </c>
      <c r="N99">
        <v>0.22031250000000002</v>
      </c>
      <c r="O99">
        <v>70</v>
      </c>
      <c r="P99">
        <v>480</v>
      </c>
      <c r="Q99">
        <v>480</v>
      </c>
      <c r="R99" s="46">
        <v>98</v>
      </c>
      <c r="S99" s="59">
        <v>78613.33</v>
      </c>
      <c r="T99" s="59">
        <v>19174.330000000002</v>
      </c>
      <c r="U99" s="59">
        <v>19373.330000000002</v>
      </c>
      <c r="V99" s="59">
        <v>0.28746670000000002</v>
      </c>
      <c r="W99" s="59">
        <v>7.0113330000000001E-2</v>
      </c>
      <c r="X99" s="59">
        <v>0.28606999999999999</v>
      </c>
      <c r="Y99" s="59">
        <v>7.0496669999999997E-2</v>
      </c>
      <c r="Z99" s="59">
        <v>0.40926669999999998</v>
      </c>
      <c r="AA99" s="59">
        <v>0.41349999999999998</v>
      </c>
      <c r="AB99" s="59">
        <v>6997.6670000000004</v>
      </c>
      <c r="AC99" s="63">
        <v>6829</v>
      </c>
      <c r="AD99" s="59">
        <v>7155.6670000000004</v>
      </c>
      <c r="AE99" s="62">
        <f t="shared" si="1"/>
        <v>17434.579763811002</v>
      </c>
    </row>
    <row r="100" spans="1:31">
      <c r="A100">
        <v>99</v>
      </c>
      <c r="B100">
        <v>1</v>
      </c>
      <c r="C100">
        <v>99</v>
      </c>
      <c r="D100">
        <v>1</v>
      </c>
      <c r="E100">
        <v>60</v>
      </c>
      <c r="F100">
        <v>70</v>
      </c>
      <c r="G100">
        <v>0.52734375</v>
      </c>
      <c r="H100">
        <v>0</v>
      </c>
      <c r="I100">
        <v>90</v>
      </c>
      <c r="J100">
        <v>0</v>
      </c>
      <c r="K100">
        <v>5378.90625</v>
      </c>
      <c r="L100">
        <v>0.46187499999999998</v>
      </c>
      <c r="M100">
        <v>556403.90625</v>
      </c>
      <c r="N100">
        <v>0.3203125</v>
      </c>
      <c r="O100">
        <v>70</v>
      </c>
      <c r="P100">
        <v>480</v>
      </c>
      <c r="Q100">
        <v>480</v>
      </c>
      <c r="R100" s="46">
        <v>99</v>
      </c>
      <c r="S100" s="59">
        <v>287906.7</v>
      </c>
      <c r="T100" s="59">
        <v>34300</v>
      </c>
      <c r="U100" s="59">
        <v>33033.67</v>
      </c>
      <c r="V100" s="59">
        <v>0.37759999999999999</v>
      </c>
      <c r="W100" s="59">
        <v>4.4986669999999999E-2</v>
      </c>
      <c r="X100" s="59">
        <v>0.38540000000000002</v>
      </c>
      <c r="Y100" s="59">
        <v>4.4220000000000002E-2</v>
      </c>
      <c r="Z100" s="59">
        <v>0.66066670000000005</v>
      </c>
      <c r="AA100" s="59">
        <v>0.6362333</v>
      </c>
      <c r="AB100" s="59">
        <v>7219</v>
      </c>
      <c r="AC100" s="63">
        <v>11988</v>
      </c>
      <c r="AD100" s="59">
        <v>6697</v>
      </c>
      <c r="AE100" s="62">
        <f t="shared" si="1"/>
        <v>39810.867810000003</v>
      </c>
    </row>
    <row r="101" spans="1:31">
      <c r="A101">
        <v>100</v>
      </c>
      <c r="B101">
        <v>1</v>
      </c>
      <c r="C101">
        <v>100</v>
      </c>
      <c r="D101">
        <v>1</v>
      </c>
      <c r="E101">
        <v>60</v>
      </c>
      <c r="F101">
        <v>70</v>
      </c>
      <c r="G101">
        <v>0.41484374999999996</v>
      </c>
      <c r="H101">
        <v>0</v>
      </c>
      <c r="I101">
        <v>90</v>
      </c>
      <c r="J101">
        <v>0</v>
      </c>
      <c r="K101">
        <v>6191.40625</v>
      </c>
      <c r="L101">
        <v>0.31187500000000001</v>
      </c>
      <c r="M101">
        <v>287491.40625</v>
      </c>
      <c r="N101">
        <v>0.29531250000000003</v>
      </c>
      <c r="O101">
        <v>70</v>
      </c>
      <c r="P101">
        <v>480</v>
      </c>
      <c r="Q101">
        <v>480</v>
      </c>
      <c r="R101" s="46">
        <v>100</v>
      </c>
      <c r="S101" s="59">
        <v>120166.7</v>
      </c>
      <c r="T101" s="59">
        <v>15729.67</v>
      </c>
      <c r="U101" s="59">
        <v>15211.33</v>
      </c>
      <c r="V101" s="59">
        <v>0.30310670000000001</v>
      </c>
      <c r="W101" s="59">
        <v>3.9676669999999997E-2</v>
      </c>
      <c r="X101" s="59">
        <v>0.30356670000000002</v>
      </c>
      <c r="Y101" s="59">
        <v>3.8426670000000003E-2</v>
      </c>
      <c r="Z101" s="59">
        <v>0.37036669999999999</v>
      </c>
      <c r="AA101" s="59">
        <v>0.3581667</v>
      </c>
      <c r="AB101" s="59">
        <v>6116.6670000000004</v>
      </c>
      <c r="AC101" s="63">
        <v>5616</v>
      </c>
      <c r="AD101" s="59">
        <v>5885.3329999999996</v>
      </c>
      <c r="AE101" s="62">
        <f t="shared" si="1"/>
        <v>13690.580969989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G16"/>
  <sheetViews>
    <sheetView workbookViewId="0">
      <selection activeCell="E31" sqref="E31"/>
    </sheetView>
  </sheetViews>
  <sheetFormatPr defaultRowHeight="14.4"/>
  <cols>
    <col min="5" max="5" width="15.6640625" bestFit="1" customWidth="1"/>
    <col min="6" max="6" width="12.6640625" bestFit="1" customWidth="1"/>
    <col min="7" max="7" width="11.5546875" bestFit="1" customWidth="1"/>
  </cols>
  <sheetData>
    <row r="4" spans="4:7">
      <c r="E4" t="s">
        <v>516</v>
      </c>
    </row>
    <row r="5" spans="4:7">
      <c r="E5" t="s">
        <v>517</v>
      </c>
      <c r="F5" t="s">
        <v>518</v>
      </c>
    </row>
    <row r="6" spans="4:7">
      <c r="E6" t="s">
        <v>125</v>
      </c>
      <c r="F6" s="57" t="s">
        <v>519</v>
      </c>
    </row>
    <row r="7" spans="4:7">
      <c r="D7" t="s">
        <v>520</v>
      </c>
      <c r="E7">
        <v>3500</v>
      </c>
      <c r="F7">
        <v>0.25</v>
      </c>
    </row>
    <row r="8" spans="4:7">
      <c r="D8" t="s">
        <v>521</v>
      </c>
      <c r="E8">
        <v>10000</v>
      </c>
      <c r="F8">
        <v>0.49</v>
      </c>
    </row>
    <row r="12" spans="4:7">
      <c r="E12" t="s">
        <v>522</v>
      </c>
    </row>
    <row r="13" spans="4:7">
      <c r="E13" t="s">
        <v>517</v>
      </c>
      <c r="F13" t="s">
        <v>518</v>
      </c>
      <c r="G13" t="s">
        <v>17</v>
      </c>
    </row>
    <row r="14" spans="4:7">
      <c r="E14" t="s">
        <v>514</v>
      </c>
      <c r="F14" s="57" t="s">
        <v>523</v>
      </c>
      <c r="G14" s="57" t="s">
        <v>524</v>
      </c>
    </row>
    <row r="15" spans="4:7">
      <c r="D15" t="s">
        <v>520</v>
      </c>
      <c r="E15">
        <v>69000</v>
      </c>
      <c r="F15">
        <v>0.2</v>
      </c>
      <c r="G15">
        <v>0.3</v>
      </c>
    </row>
    <row r="16" spans="4:7">
      <c r="D16" t="s">
        <v>521</v>
      </c>
      <c r="E16">
        <v>724000</v>
      </c>
      <c r="F16">
        <v>0.4</v>
      </c>
      <c r="G16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9"/>
  <sheetViews>
    <sheetView tabSelected="1" topLeftCell="AG32" zoomScale="160" zoomScaleNormal="160" workbookViewId="0">
      <selection activeCell="AU37" sqref="AU37"/>
    </sheetView>
  </sheetViews>
  <sheetFormatPr defaultRowHeight="14.4"/>
  <cols>
    <col min="1" max="1" width="8.88671875" style="1"/>
    <col min="2" max="3" width="8.88671875" style="2"/>
    <col min="4" max="4" width="11.33203125" style="2" customWidth="1"/>
    <col min="5" max="6" width="9.33203125" style="4" customWidth="1"/>
    <col min="7" max="7" width="8.88671875" style="4"/>
    <col min="8" max="8" width="9.5546875" style="6" customWidth="1"/>
    <col min="9" max="9" width="9" style="3" customWidth="1"/>
    <col min="10" max="10" width="11.5546875" style="3" customWidth="1"/>
    <col min="11" max="11" width="8.88671875" style="3"/>
    <col min="12" max="12" width="11.88671875" style="7" customWidth="1"/>
    <col min="13" max="13" width="9.88671875" style="7" customWidth="1"/>
    <col min="14" max="15" width="8.88671875" style="5"/>
    <col min="16" max="18" width="8.88671875" style="8"/>
    <col min="19" max="19" width="25.44140625" bestFit="1" customWidth="1"/>
    <col min="20" max="20" width="4.5546875" bestFit="1" customWidth="1"/>
    <col min="21" max="21" width="9" bestFit="1" customWidth="1"/>
    <col min="22" max="23" width="9" style="28" bestFit="1" customWidth="1"/>
    <col min="24" max="24" width="10" style="28" bestFit="1" customWidth="1"/>
    <col min="25" max="25" width="11" style="31" bestFit="1" customWidth="1"/>
    <col min="26" max="26" width="10" style="31" bestFit="1" customWidth="1"/>
    <col min="27" max="27" width="11" style="31" bestFit="1" customWidth="1"/>
    <col min="28" max="29" width="10" style="31" bestFit="1" customWidth="1"/>
    <col min="30" max="30" width="9" style="31" bestFit="1" customWidth="1"/>
    <col min="31" max="31" width="9" style="40" bestFit="1" customWidth="1"/>
    <col min="32" max="32" width="9.33203125" style="40" bestFit="1" customWidth="1"/>
    <col min="33" max="33" width="8.88671875" style="40"/>
    <col min="35" max="35" width="12.109375" bestFit="1" customWidth="1"/>
  </cols>
  <sheetData>
    <row r="1" spans="1:51" ht="15.6">
      <c r="A1" s="11" t="s">
        <v>14</v>
      </c>
      <c r="B1" s="100" t="s">
        <v>15</v>
      </c>
      <c r="C1" s="100"/>
      <c r="D1" s="100"/>
      <c r="E1" s="101" t="s">
        <v>16</v>
      </c>
      <c r="F1" s="101"/>
      <c r="G1" s="101"/>
      <c r="H1" s="12" t="s">
        <v>17</v>
      </c>
      <c r="I1" s="99" t="s">
        <v>13</v>
      </c>
      <c r="J1" s="99"/>
      <c r="K1" s="99"/>
      <c r="L1" s="98" t="s">
        <v>12</v>
      </c>
      <c r="M1" s="98"/>
      <c r="N1" s="102" t="s">
        <v>18</v>
      </c>
      <c r="O1" s="102"/>
      <c r="P1" s="97" t="s">
        <v>19</v>
      </c>
      <c r="Q1" s="97"/>
      <c r="R1" s="97"/>
      <c r="V1"/>
      <c r="W1"/>
      <c r="X1"/>
      <c r="AE1"/>
      <c r="AF1"/>
      <c r="AG1"/>
    </row>
    <row r="2" spans="1:51" s="19" customFormat="1">
      <c r="A2" s="9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4" t="s">
        <v>5210</v>
      </c>
      <c r="G2" s="14" t="s">
        <v>5</v>
      </c>
      <c r="H2" s="10" t="s">
        <v>6</v>
      </c>
      <c r="I2" s="15" t="s">
        <v>7</v>
      </c>
      <c r="J2" s="15" t="s">
        <v>8</v>
      </c>
      <c r="K2" s="15" t="s">
        <v>9</v>
      </c>
      <c r="L2" s="16" t="s">
        <v>10</v>
      </c>
      <c r="M2" s="16" t="s">
        <v>11</v>
      </c>
      <c r="N2" s="17" t="s">
        <v>20</v>
      </c>
      <c r="O2" s="17" t="s">
        <v>21</v>
      </c>
      <c r="P2" s="18" t="s">
        <v>22</v>
      </c>
      <c r="Q2" s="18" t="s">
        <v>23</v>
      </c>
      <c r="R2" s="18" t="s">
        <v>24</v>
      </c>
      <c r="S2"/>
      <c r="T2"/>
      <c r="U2"/>
      <c r="V2" s="26" t="s">
        <v>26</v>
      </c>
      <c r="W2" s="26" t="s">
        <v>27</v>
      </c>
      <c r="X2" s="26" t="s">
        <v>28</v>
      </c>
      <c r="Y2" s="37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26" t="s">
        <v>35</v>
      </c>
      <c r="AF2" s="26" t="s">
        <v>36</v>
      </c>
      <c r="AG2" s="26" t="s">
        <v>37</v>
      </c>
    </row>
    <row r="3" spans="1:51" s="19" customFormat="1">
      <c r="A3" s="9">
        <v>1</v>
      </c>
      <c r="B3" s="13">
        <v>1</v>
      </c>
      <c r="C3" s="13">
        <v>1</v>
      </c>
      <c r="D3" s="13">
        <v>1</v>
      </c>
      <c r="E3" s="14">
        <v>40</v>
      </c>
      <c r="F3" s="14"/>
      <c r="G3" s="14">
        <v>50</v>
      </c>
      <c r="H3" s="10">
        <v>0.56999999999999995</v>
      </c>
      <c r="I3" s="15">
        <v>0</v>
      </c>
      <c r="J3" s="15">
        <v>90</v>
      </c>
      <c r="K3" s="15">
        <v>0</v>
      </c>
      <c r="L3" s="16">
        <v>3700</v>
      </c>
      <c r="M3" s="16">
        <v>0.35</v>
      </c>
      <c r="N3" s="17">
        <v>275000</v>
      </c>
      <c r="O3" s="17">
        <v>0.22</v>
      </c>
      <c r="P3" s="18">
        <v>50</v>
      </c>
      <c r="Q3" s="18">
        <v>250</v>
      </c>
      <c r="R3" s="18">
        <v>250</v>
      </c>
      <c r="S3"/>
      <c r="T3">
        <v>1</v>
      </c>
      <c r="U3"/>
      <c r="V3" s="33">
        <v>158396.70000000001</v>
      </c>
      <c r="W3" s="33">
        <v>17417</v>
      </c>
      <c r="X3" s="33">
        <v>16239.67</v>
      </c>
      <c r="Y3" s="29">
        <v>0.2589167</v>
      </c>
      <c r="Z3" s="29">
        <v>2.8469669999999999E-2</v>
      </c>
      <c r="AA3" s="29">
        <v>0.2639533</v>
      </c>
      <c r="AB3" s="29">
        <v>2.7061999999999999E-2</v>
      </c>
      <c r="AC3" s="29">
        <v>0.3841</v>
      </c>
      <c r="AD3" s="29">
        <v>0.35813329999999999</v>
      </c>
      <c r="AE3" s="39">
        <v>6341</v>
      </c>
      <c r="AF3" s="39">
        <v>6075.6670000000004</v>
      </c>
      <c r="AG3" s="39" t="s">
        <v>38</v>
      </c>
      <c r="AI3" s="33">
        <v>156723.29999999999</v>
      </c>
      <c r="AJ3" s="33">
        <v>17571.330000000002</v>
      </c>
      <c r="AK3" s="33">
        <v>16418</v>
      </c>
      <c r="AL3" s="29">
        <v>0.25938329999999998</v>
      </c>
      <c r="AM3" s="29">
        <v>2.908167E-2</v>
      </c>
      <c r="AN3" s="29">
        <v>0.26422329999999999</v>
      </c>
      <c r="AO3" s="29">
        <v>2.767967E-2</v>
      </c>
      <c r="AP3" s="29">
        <v>0.37166670000000002</v>
      </c>
      <c r="AQ3" s="29">
        <v>0.34726669999999998</v>
      </c>
      <c r="AR3" s="39">
        <v>6384.6670000000004</v>
      </c>
      <c r="AS3" s="39">
        <v>6198.3329999999996</v>
      </c>
      <c r="AT3" s="39" t="s">
        <v>44</v>
      </c>
      <c r="AV3" s="38">
        <f>V3-AI3</f>
        <v>1673.4000000000233</v>
      </c>
      <c r="AW3" s="19">
        <f>W3-AJ3</f>
        <v>-154.33000000000175</v>
      </c>
      <c r="AX3" s="19">
        <f>AE3-AR3</f>
        <v>-43.667000000000371</v>
      </c>
      <c r="AY3" s="19">
        <f>AF3-AS3</f>
        <v>-122.66599999999926</v>
      </c>
    </row>
    <row r="4" spans="1:51" s="19" customFormat="1">
      <c r="A4" s="9">
        <f>A3+1</f>
        <v>2</v>
      </c>
      <c r="B4" s="13">
        <v>1</v>
      </c>
      <c r="C4" s="13">
        <v>2</v>
      </c>
      <c r="D4" s="13">
        <v>1</v>
      </c>
      <c r="E4" s="14">
        <v>50</v>
      </c>
      <c r="F4" s="14"/>
      <c r="G4" s="14">
        <v>50</v>
      </c>
      <c r="H4" s="10">
        <v>0.56999999999999995</v>
      </c>
      <c r="I4" s="15">
        <v>0</v>
      </c>
      <c r="J4" s="15">
        <v>90</v>
      </c>
      <c r="K4" s="15">
        <v>0</v>
      </c>
      <c r="L4" s="16">
        <v>3700</v>
      </c>
      <c r="M4" s="16">
        <v>0.35</v>
      </c>
      <c r="N4" s="17">
        <v>275000</v>
      </c>
      <c r="O4" s="17">
        <v>0.22</v>
      </c>
      <c r="P4" s="18">
        <v>50</v>
      </c>
      <c r="Q4" s="18">
        <v>250</v>
      </c>
      <c r="R4" s="18">
        <v>250</v>
      </c>
      <c r="S4"/>
      <c r="T4">
        <v>2</v>
      </c>
      <c r="U4"/>
      <c r="V4" s="33">
        <v>163490</v>
      </c>
      <c r="W4" s="33">
        <v>20643.669999999998</v>
      </c>
      <c r="X4" s="33">
        <v>18139.330000000002</v>
      </c>
      <c r="Y4" s="29">
        <v>0.25314330000000002</v>
      </c>
      <c r="Z4" s="29">
        <v>3.1964329999999999E-2</v>
      </c>
      <c r="AA4" s="29">
        <v>0.26124000000000003</v>
      </c>
      <c r="AB4" s="29">
        <v>2.8985E-2</v>
      </c>
      <c r="AC4" s="29">
        <v>0.3692667</v>
      </c>
      <c r="AD4" s="29">
        <v>0.32446330000000001</v>
      </c>
      <c r="AE4" s="39">
        <v>7374.6670000000004</v>
      </c>
      <c r="AF4" s="39">
        <v>6038.3329999999996</v>
      </c>
      <c r="AG4" s="39" t="s">
        <v>39</v>
      </c>
      <c r="AI4" s="33">
        <v>162453.29999999999</v>
      </c>
      <c r="AJ4" s="33">
        <v>20697</v>
      </c>
      <c r="AK4" s="33">
        <v>18280</v>
      </c>
      <c r="AL4" s="29">
        <v>0.25345669999999998</v>
      </c>
      <c r="AM4" s="29">
        <v>3.229067E-2</v>
      </c>
      <c r="AN4" s="29">
        <v>0.26118999999999998</v>
      </c>
      <c r="AO4" s="29">
        <v>2.9389999999999999E-2</v>
      </c>
      <c r="AP4" s="29">
        <v>0.36216670000000001</v>
      </c>
      <c r="AQ4" s="29">
        <v>0.31987670000000001</v>
      </c>
      <c r="AR4" s="39">
        <v>7316.3329999999996</v>
      </c>
      <c r="AS4" s="39">
        <v>6148</v>
      </c>
      <c r="AT4" s="39" t="s">
        <v>45</v>
      </c>
      <c r="AV4" s="19">
        <f>V4-AI5</f>
        <v>2540</v>
      </c>
      <c r="AW4" s="19">
        <f>W4-AJ4</f>
        <v>-53.330000000001746</v>
      </c>
    </row>
    <row r="5" spans="1:51" s="19" customFormat="1">
      <c r="A5" s="9">
        <f t="shared" ref="A5:A68" si="0">A4+1</f>
        <v>3</v>
      </c>
      <c r="B5" s="13">
        <v>1</v>
      </c>
      <c r="C5" s="13">
        <v>3</v>
      </c>
      <c r="D5" s="13">
        <v>1</v>
      </c>
      <c r="E5" s="14">
        <v>60</v>
      </c>
      <c r="F5" s="14"/>
      <c r="G5" s="14">
        <v>50</v>
      </c>
      <c r="H5" s="10">
        <v>0.56999999999999995</v>
      </c>
      <c r="I5" s="15">
        <v>0</v>
      </c>
      <c r="J5" s="15">
        <v>90</v>
      </c>
      <c r="K5" s="15">
        <v>0</v>
      </c>
      <c r="L5" s="16">
        <v>3700</v>
      </c>
      <c r="M5" s="16">
        <v>0.35</v>
      </c>
      <c r="N5" s="17">
        <v>275000</v>
      </c>
      <c r="O5" s="17">
        <v>0.22</v>
      </c>
      <c r="P5" s="18">
        <v>50</v>
      </c>
      <c r="Q5" s="18">
        <v>250</v>
      </c>
      <c r="R5" s="18">
        <v>250</v>
      </c>
      <c r="S5"/>
      <c r="T5">
        <v>3</v>
      </c>
      <c r="U5"/>
      <c r="V5" s="33">
        <v>161853.29999999999</v>
      </c>
      <c r="W5" s="33">
        <v>18386.330000000002</v>
      </c>
      <c r="X5" s="33">
        <v>21144.33</v>
      </c>
      <c r="Y5" s="29">
        <v>0.26284999999999997</v>
      </c>
      <c r="Z5" s="29">
        <v>2.9859670000000001E-2</v>
      </c>
      <c r="AA5" s="29">
        <v>0.25426330000000003</v>
      </c>
      <c r="AB5" s="29">
        <v>3.3216669999999997E-2</v>
      </c>
      <c r="AC5" s="29">
        <v>0.2905567</v>
      </c>
      <c r="AD5" s="29">
        <v>0.33413330000000002</v>
      </c>
      <c r="AE5" s="39">
        <v>6111.6670000000004</v>
      </c>
      <c r="AF5" s="39">
        <v>5123.6670000000004</v>
      </c>
      <c r="AG5" s="39" t="s">
        <v>40</v>
      </c>
      <c r="AI5" s="33">
        <v>160950</v>
      </c>
      <c r="AJ5" s="33">
        <v>18581</v>
      </c>
      <c r="AK5" s="33">
        <v>21317</v>
      </c>
      <c r="AL5" s="29">
        <v>0.26285330000000001</v>
      </c>
      <c r="AM5" s="29">
        <v>3.0345E-2</v>
      </c>
      <c r="AN5" s="29">
        <v>0.25449329999999998</v>
      </c>
      <c r="AO5" s="29">
        <v>3.3706670000000001E-2</v>
      </c>
      <c r="AP5" s="29">
        <v>0.28290670000000001</v>
      </c>
      <c r="AQ5" s="29">
        <v>0.3245633</v>
      </c>
      <c r="AR5" s="39">
        <v>6128.6670000000004</v>
      </c>
      <c r="AS5" s="39">
        <v>5218</v>
      </c>
      <c r="AT5" s="39" t="s">
        <v>46</v>
      </c>
      <c r="AV5" s="19">
        <f>V5-AI6</f>
        <v>1630</v>
      </c>
    </row>
    <row r="6" spans="1:51" s="19" customFormat="1">
      <c r="A6" s="9">
        <f t="shared" si="0"/>
        <v>4</v>
      </c>
      <c r="B6" s="13">
        <v>1</v>
      </c>
      <c r="C6" s="13">
        <v>4</v>
      </c>
      <c r="D6" s="13">
        <v>1</v>
      </c>
      <c r="E6" s="14">
        <v>65</v>
      </c>
      <c r="F6" s="14"/>
      <c r="G6" s="14">
        <v>50</v>
      </c>
      <c r="H6" s="10">
        <v>0.56999999999999995</v>
      </c>
      <c r="I6" s="15">
        <v>0</v>
      </c>
      <c r="J6" s="15">
        <v>90</v>
      </c>
      <c r="K6" s="15">
        <v>0</v>
      </c>
      <c r="L6" s="16">
        <v>3700</v>
      </c>
      <c r="M6" s="16">
        <v>0.35</v>
      </c>
      <c r="N6" s="17">
        <v>275000</v>
      </c>
      <c r="O6" s="17">
        <v>0.22</v>
      </c>
      <c r="P6" s="18">
        <v>50</v>
      </c>
      <c r="Q6" s="18">
        <v>250</v>
      </c>
      <c r="R6" s="18">
        <v>250</v>
      </c>
      <c r="S6"/>
      <c r="T6">
        <v>4</v>
      </c>
      <c r="U6"/>
      <c r="V6" s="33">
        <v>160940</v>
      </c>
      <c r="W6" s="33">
        <v>18103</v>
      </c>
      <c r="X6" s="33">
        <v>15149.67</v>
      </c>
      <c r="Y6" s="29">
        <v>0.25425330000000002</v>
      </c>
      <c r="Z6" s="29">
        <v>2.8598999999999999E-2</v>
      </c>
      <c r="AA6" s="29">
        <v>0.26729000000000003</v>
      </c>
      <c r="AB6" s="29">
        <v>2.5159999999999998E-2</v>
      </c>
      <c r="AC6" s="29">
        <v>0.42983329999999997</v>
      </c>
      <c r="AD6" s="29">
        <v>0.35973329999999998</v>
      </c>
      <c r="AE6" s="39">
        <v>6785.3329999999996</v>
      </c>
      <c r="AF6" s="39">
        <v>5948</v>
      </c>
      <c r="AG6" s="39" t="s">
        <v>41</v>
      </c>
      <c r="AI6" s="33">
        <v>160223.29999999999</v>
      </c>
      <c r="AJ6" s="33">
        <v>18199</v>
      </c>
      <c r="AK6" s="33">
        <v>15319.67</v>
      </c>
      <c r="AL6" s="29">
        <v>0.25449329999999998</v>
      </c>
      <c r="AM6" s="29">
        <v>2.8906669999999999E-2</v>
      </c>
      <c r="AN6" s="29">
        <v>0.26699329999999999</v>
      </c>
      <c r="AO6" s="29">
        <v>2.552867E-2</v>
      </c>
      <c r="AP6" s="29">
        <v>0.42313329999999999</v>
      </c>
      <c r="AQ6" s="29">
        <v>0.35620000000000002</v>
      </c>
      <c r="AR6" s="39">
        <v>6795.6670000000004</v>
      </c>
      <c r="AS6" s="39">
        <v>6111</v>
      </c>
      <c r="AT6" s="39" t="s">
        <v>47</v>
      </c>
    </row>
    <row r="7" spans="1:51" s="19" customFormat="1">
      <c r="A7" s="9">
        <f t="shared" si="0"/>
        <v>5</v>
      </c>
      <c r="B7" s="13">
        <v>1</v>
      </c>
      <c r="C7" s="13">
        <v>5</v>
      </c>
      <c r="D7" s="13">
        <v>1</v>
      </c>
      <c r="E7" s="14">
        <v>70</v>
      </c>
      <c r="F7" s="14"/>
      <c r="G7" s="14">
        <v>50</v>
      </c>
      <c r="H7" s="10">
        <v>0.56999999999999995</v>
      </c>
      <c r="I7" s="15">
        <v>0</v>
      </c>
      <c r="J7" s="15">
        <v>90</v>
      </c>
      <c r="K7" s="15">
        <v>0</v>
      </c>
      <c r="L7" s="16">
        <v>3700</v>
      </c>
      <c r="M7" s="16">
        <v>0.35</v>
      </c>
      <c r="N7" s="17">
        <v>275000</v>
      </c>
      <c r="O7" s="17">
        <v>0.22</v>
      </c>
      <c r="P7" s="18">
        <v>50</v>
      </c>
      <c r="Q7" s="18">
        <v>250</v>
      </c>
      <c r="R7" s="18">
        <v>250</v>
      </c>
      <c r="S7"/>
      <c r="T7">
        <v>5</v>
      </c>
      <c r="U7"/>
      <c r="V7" s="33">
        <v>169580</v>
      </c>
      <c r="W7" s="33">
        <v>20721.669999999998</v>
      </c>
      <c r="X7" s="33">
        <v>16781</v>
      </c>
      <c r="Y7" s="29">
        <v>0.25016670000000002</v>
      </c>
      <c r="Z7" s="29">
        <v>3.0568669999999999E-2</v>
      </c>
      <c r="AA7" s="29">
        <v>0.26388669999999997</v>
      </c>
      <c r="AB7" s="29">
        <v>2.6113330000000001E-2</v>
      </c>
      <c r="AC7" s="29">
        <v>0.41843330000000001</v>
      </c>
      <c r="AD7" s="29">
        <v>0.33886670000000002</v>
      </c>
      <c r="AE7" s="39">
        <v>7798</v>
      </c>
      <c r="AF7" s="39">
        <v>6447.3329999999996</v>
      </c>
      <c r="AG7" s="39" t="s">
        <v>42</v>
      </c>
      <c r="AI7" s="33">
        <v>168883.3</v>
      </c>
      <c r="AJ7" s="33">
        <v>20836.669999999998</v>
      </c>
      <c r="AK7" s="33">
        <v>16964.330000000002</v>
      </c>
      <c r="AL7" s="29">
        <v>0.25035669999999999</v>
      </c>
      <c r="AM7" s="29">
        <v>3.088867E-2</v>
      </c>
      <c r="AN7" s="29">
        <v>0.26362000000000002</v>
      </c>
      <c r="AO7" s="29">
        <v>2.648033E-2</v>
      </c>
      <c r="AP7" s="29">
        <v>0.41183330000000001</v>
      </c>
      <c r="AQ7" s="29">
        <v>0.33529999999999999</v>
      </c>
      <c r="AR7" s="39">
        <v>7766.3329999999996</v>
      </c>
      <c r="AS7" s="39">
        <v>6503.6670000000004</v>
      </c>
      <c r="AT7" s="39" t="s">
        <v>48</v>
      </c>
    </row>
    <row r="8" spans="1:51" s="19" customFormat="1">
      <c r="A8" s="9">
        <f t="shared" si="0"/>
        <v>6</v>
      </c>
      <c r="B8" s="13">
        <v>1</v>
      </c>
      <c r="C8" s="13">
        <v>6</v>
      </c>
      <c r="D8" s="13">
        <v>1</v>
      </c>
      <c r="E8" s="14">
        <v>80</v>
      </c>
      <c r="F8" s="14"/>
      <c r="G8" s="14">
        <v>50</v>
      </c>
      <c r="H8" s="10">
        <v>0.56999999999999995</v>
      </c>
      <c r="I8" s="15">
        <v>0</v>
      </c>
      <c r="J8" s="15">
        <v>90</v>
      </c>
      <c r="K8" s="15">
        <v>0</v>
      </c>
      <c r="L8" s="16">
        <v>3700</v>
      </c>
      <c r="M8" s="16">
        <v>0.35</v>
      </c>
      <c r="N8" s="17">
        <v>275000</v>
      </c>
      <c r="O8" s="17">
        <v>0.22</v>
      </c>
      <c r="P8" s="18">
        <v>50</v>
      </c>
      <c r="Q8" s="18">
        <v>250</v>
      </c>
      <c r="R8" s="18">
        <v>250</v>
      </c>
      <c r="S8"/>
      <c r="T8">
        <v>6</v>
      </c>
      <c r="U8"/>
      <c r="V8" s="33">
        <v>177300</v>
      </c>
      <c r="W8" s="33">
        <v>17980.330000000002</v>
      </c>
      <c r="X8" s="33">
        <v>17797.669999999998</v>
      </c>
      <c r="Y8" s="29">
        <v>0.25644329999999999</v>
      </c>
      <c r="Z8" s="29">
        <v>2.6006330000000001E-2</v>
      </c>
      <c r="AA8" s="29">
        <v>0.2571367</v>
      </c>
      <c r="AB8" s="29">
        <v>2.5811669999999998E-2</v>
      </c>
      <c r="AC8" s="29">
        <v>0.40276669999999998</v>
      </c>
      <c r="AD8" s="29">
        <v>0.39866669999999998</v>
      </c>
      <c r="AE8" s="39">
        <v>6701.3329999999996</v>
      </c>
      <c r="AF8" s="39">
        <v>7272</v>
      </c>
      <c r="AG8" s="39" t="s">
        <v>43</v>
      </c>
      <c r="AI8" s="33">
        <v>176756.7</v>
      </c>
      <c r="AJ8" s="33">
        <v>18278.330000000002</v>
      </c>
      <c r="AK8" s="33">
        <v>17999.669999999998</v>
      </c>
      <c r="AL8" s="29">
        <v>0.25626670000000001</v>
      </c>
      <c r="AM8" s="29">
        <v>2.6500329999999999E-2</v>
      </c>
      <c r="AN8" s="29">
        <v>0.2572933</v>
      </c>
      <c r="AO8" s="29">
        <v>2.6200669999999999E-2</v>
      </c>
      <c r="AP8" s="29">
        <v>0.39550000000000002</v>
      </c>
      <c r="AQ8" s="29">
        <v>0.3894667</v>
      </c>
      <c r="AR8" s="39">
        <v>6717.6670000000004</v>
      </c>
      <c r="AS8" s="39">
        <v>7328</v>
      </c>
      <c r="AT8" s="39" t="s">
        <v>49</v>
      </c>
    </row>
    <row r="9" spans="1:51" s="38" customFormat="1">
      <c r="A9" s="38">
        <f t="shared" si="0"/>
        <v>7</v>
      </c>
      <c r="B9" s="38">
        <v>2</v>
      </c>
      <c r="C9" s="38">
        <v>1</v>
      </c>
      <c r="D9" s="38">
        <v>1</v>
      </c>
      <c r="E9" s="38">
        <v>40</v>
      </c>
      <c r="G9" s="38">
        <v>50</v>
      </c>
      <c r="H9" s="38">
        <v>0.56999999999999995</v>
      </c>
      <c r="I9" s="38">
        <v>0</v>
      </c>
      <c r="J9" s="38">
        <v>90</v>
      </c>
      <c r="K9" s="38">
        <v>0</v>
      </c>
      <c r="L9" s="38">
        <v>3700</v>
      </c>
      <c r="M9" s="38">
        <v>0.35</v>
      </c>
      <c r="N9" s="38">
        <v>275000</v>
      </c>
      <c r="O9" s="38">
        <v>0.22</v>
      </c>
      <c r="P9" s="38">
        <v>100</v>
      </c>
      <c r="Q9" s="38">
        <v>250</v>
      </c>
      <c r="R9" s="38">
        <v>250</v>
      </c>
      <c r="S9" t="s">
        <v>25</v>
      </c>
      <c r="T9" s="38">
        <v>7</v>
      </c>
      <c r="V9" s="36">
        <v>156723.29999999999</v>
      </c>
      <c r="W9" s="36">
        <v>17571.330000000002</v>
      </c>
      <c r="X9" s="36">
        <v>16418</v>
      </c>
      <c r="Y9" s="41">
        <v>0.25938329999999998</v>
      </c>
      <c r="Z9" s="41">
        <v>2.908167E-2</v>
      </c>
      <c r="AA9" s="41">
        <v>0.26422329999999999</v>
      </c>
      <c r="AB9" s="41">
        <v>2.767967E-2</v>
      </c>
      <c r="AC9" s="41">
        <v>0.37166670000000002</v>
      </c>
      <c r="AD9" s="41">
        <v>0.34726669999999998</v>
      </c>
      <c r="AE9" s="36">
        <v>6384.6670000000004</v>
      </c>
      <c r="AF9" s="36">
        <v>6198.3329999999996</v>
      </c>
      <c r="AG9" s="36" t="s">
        <v>44</v>
      </c>
    </row>
    <row r="10" spans="1:51" s="19" customFormat="1">
      <c r="A10" s="9">
        <f t="shared" si="0"/>
        <v>8</v>
      </c>
      <c r="B10" s="13">
        <v>2</v>
      </c>
      <c r="C10" s="13">
        <v>2</v>
      </c>
      <c r="D10" s="13">
        <v>1</v>
      </c>
      <c r="E10" s="14">
        <v>50</v>
      </c>
      <c r="F10" s="14"/>
      <c r="G10" s="14">
        <v>50</v>
      </c>
      <c r="H10" s="10">
        <v>0.56999999999999995</v>
      </c>
      <c r="I10" s="15">
        <v>0</v>
      </c>
      <c r="J10" s="15">
        <v>90</v>
      </c>
      <c r="K10" s="15">
        <v>0</v>
      </c>
      <c r="L10" s="16">
        <v>3700</v>
      </c>
      <c r="M10" s="16">
        <v>0.35</v>
      </c>
      <c r="N10" s="17">
        <v>275000</v>
      </c>
      <c r="O10" s="17">
        <v>0.22</v>
      </c>
      <c r="P10" s="18">
        <v>100</v>
      </c>
      <c r="Q10" s="18">
        <v>250</v>
      </c>
      <c r="R10" s="18">
        <v>250</v>
      </c>
      <c r="S10"/>
      <c r="T10">
        <v>8</v>
      </c>
      <c r="U10"/>
      <c r="V10" s="33">
        <v>162453.29999999999</v>
      </c>
      <c r="W10" s="33">
        <v>20697</v>
      </c>
      <c r="X10" s="33">
        <v>18280</v>
      </c>
      <c r="Y10" s="29">
        <v>0.25345669999999998</v>
      </c>
      <c r="Z10" s="29">
        <v>3.229067E-2</v>
      </c>
      <c r="AA10" s="29">
        <v>0.26118999999999998</v>
      </c>
      <c r="AB10" s="29">
        <v>2.9389999999999999E-2</v>
      </c>
      <c r="AC10" s="29">
        <v>0.36216670000000001</v>
      </c>
      <c r="AD10" s="29">
        <v>0.31987670000000001</v>
      </c>
      <c r="AE10" s="39">
        <v>7316.3329999999996</v>
      </c>
      <c r="AF10" s="39">
        <v>6148</v>
      </c>
      <c r="AG10" s="39" t="s">
        <v>45</v>
      </c>
    </row>
    <row r="11" spans="1:51" s="19" customFormat="1">
      <c r="A11" s="9">
        <f t="shared" si="0"/>
        <v>9</v>
      </c>
      <c r="B11" s="13">
        <v>2</v>
      </c>
      <c r="C11" s="13">
        <v>3</v>
      </c>
      <c r="D11" s="13">
        <v>1</v>
      </c>
      <c r="E11" s="14">
        <v>60</v>
      </c>
      <c r="F11" s="14"/>
      <c r="G11" s="14">
        <v>50</v>
      </c>
      <c r="H11" s="10">
        <v>0.56999999999999995</v>
      </c>
      <c r="I11" s="15">
        <v>0</v>
      </c>
      <c r="J11" s="15">
        <v>90</v>
      </c>
      <c r="K11" s="15">
        <v>0</v>
      </c>
      <c r="L11" s="16">
        <v>3700</v>
      </c>
      <c r="M11" s="16">
        <v>0.35</v>
      </c>
      <c r="N11" s="17">
        <v>275000</v>
      </c>
      <c r="O11" s="17">
        <v>0.22</v>
      </c>
      <c r="P11" s="18">
        <v>100</v>
      </c>
      <c r="Q11" s="18">
        <v>250</v>
      </c>
      <c r="R11" s="18">
        <v>250</v>
      </c>
      <c r="S11"/>
      <c r="T11">
        <v>9</v>
      </c>
      <c r="U11"/>
      <c r="V11" s="33">
        <v>160950</v>
      </c>
      <c r="W11" s="33">
        <v>18581</v>
      </c>
      <c r="X11" s="33">
        <v>21317</v>
      </c>
      <c r="Y11" s="29">
        <v>0.26285330000000001</v>
      </c>
      <c r="Z11" s="29">
        <v>3.0345E-2</v>
      </c>
      <c r="AA11" s="29">
        <v>0.25449329999999998</v>
      </c>
      <c r="AB11" s="29">
        <v>3.3706670000000001E-2</v>
      </c>
      <c r="AC11" s="29">
        <v>0.28290670000000001</v>
      </c>
      <c r="AD11" s="29">
        <v>0.3245633</v>
      </c>
      <c r="AE11" s="39">
        <v>6128.6670000000004</v>
      </c>
      <c r="AF11" s="39">
        <v>5218</v>
      </c>
      <c r="AG11" s="39" t="s">
        <v>46</v>
      </c>
    </row>
    <row r="12" spans="1:51" s="19" customFormat="1">
      <c r="A12" s="9">
        <f t="shared" si="0"/>
        <v>10</v>
      </c>
      <c r="B12" s="13">
        <v>2</v>
      </c>
      <c r="C12" s="13">
        <v>4</v>
      </c>
      <c r="D12" s="13">
        <v>1</v>
      </c>
      <c r="E12" s="14">
        <v>65</v>
      </c>
      <c r="F12" s="14"/>
      <c r="G12" s="14">
        <v>50</v>
      </c>
      <c r="H12" s="10">
        <v>0.56999999999999995</v>
      </c>
      <c r="I12" s="15">
        <v>0</v>
      </c>
      <c r="J12" s="15">
        <v>90</v>
      </c>
      <c r="K12" s="15">
        <v>0</v>
      </c>
      <c r="L12" s="16">
        <v>3700</v>
      </c>
      <c r="M12" s="16">
        <v>0.35</v>
      </c>
      <c r="N12" s="17">
        <v>275000</v>
      </c>
      <c r="O12" s="17">
        <v>0.22</v>
      </c>
      <c r="P12" s="18">
        <v>100</v>
      </c>
      <c r="Q12" s="18">
        <v>250</v>
      </c>
      <c r="R12" s="18">
        <v>250</v>
      </c>
      <c r="S12"/>
      <c r="T12">
        <v>10</v>
      </c>
      <c r="U12"/>
      <c r="V12" s="33">
        <v>160223.29999999999</v>
      </c>
      <c r="W12" s="33">
        <v>18199</v>
      </c>
      <c r="X12" s="33">
        <v>15319.67</v>
      </c>
      <c r="Y12" s="29">
        <v>0.25449329999999998</v>
      </c>
      <c r="Z12" s="29">
        <v>2.8906669999999999E-2</v>
      </c>
      <c r="AA12" s="29">
        <v>0.26699329999999999</v>
      </c>
      <c r="AB12" s="29">
        <v>2.552867E-2</v>
      </c>
      <c r="AC12" s="29">
        <v>0.42313329999999999</v>
      </c>
      <c r="AD12" s="29">
        <v>0.35620000000000002</v>
      </c>
      <c r="AE12" s="39">
        <v>6795.6670000000004</v>
      </c>
      <c r="AF12" s="39">
        <v>6111</v>
      </c>
      <c r="AG12" s="39" t="s">
        <v>47</v>
      </c>
    </row>
    <row r="13" spans="1:51" s="19" customFormat="1">
      <c r="A13" s="9">
        <f t="shared" si="0"/>
        <v>11</v>
      </c>
      <c r="B13" s="13">
        <v>2</v>
      </c>
      <c r="C13" s="13">
        <v>5</v>
      </c>
      <c r="D13" s="13">
        <v>1</v>
      </c>
      <c r="E13" s="14">
        <v>70</v>
      </c>
      <c r="F13" s="14"/>
      <c r="G13" s="14">
        <v>50</v>
      </c>
      <c r="H13" s="10">
        <v>0.56999999999999995</v>
      </c>
      <c r="I13" s="15">
        <v>0</v>
      </c>
      <c r="J13" s="15">
        <v>90</v>
      </c>
      <c r="K13" s="15">
        <v>0</v>
      </c>
      <c r="L13" s="16">
        <v>3700</v>
      </c>
      <c r="M13" s="16">
        <v>0.35</v>
      </c>
      <c r="N13" s="17">
        <v>275000</v>
      </c>
      <c r="O13" s="17">
        <v>0.22</v>
      </c>
      <c r="P13" s="18">
        <v>100</v>
      </c>
      <c r="Q13" s="18">
        <v>250</v>
      </c>
      <c r="R13" s="18">
        <v>250</v>
      </c>
      <c r="S13"/>
      <c r="T13">
        <v>11</v>
      </c>
      <c r="U13"/>
      <c r="V13" s="33">
        <v>168883.3</v>
      </c>
      <c r="W13" s="33">
        <v>20836.669999999998</v>
      </c>
      <c r="X13" s="33">
        <v>16964.330000000002</v>
      </c>
      <c r="Y13" s="29">
        <v>0.25035669999999999</v>
      </c>
      <c r="Z13" s="29">
        <v>3.088867E-2</v>
      </c>
      <c r="AA13" s="29">
        <v>0.26362000000000002</v>
      </c>
      <c r="AB13" s="29">
        <v>2.648033E-2</v>
      </c>
      <c r="AC13" s="29">
        <v>0.41183330000000001</v>
      </c>
      <c r="AD13" s="29">
        <v>0.33529999999999999</v>
      </c>
      <c r="AE13" s="39">
        <v>7766.3329999999996</v>
      </c>
      <c r="AF13" s="39">
        <v>6503.6670000000004</v>
      </c>
      <c r="AG13" s="39" t="s">
        <v>48</v>
      </c>
    </row>
    <row r="14" spans="1:51" s="19" customFormat="1">
      <c r="A14" s="9">
        <f t="shared" si="0"/>
        <v>12</v>
      </c>
      <c r="B14" s="13">
        <v>2</v>
      </c>
      <c r="C14" s="13">
        <v>6</v>
      </c>
      <c r="D14" s="13">
        <v>1</v>
      </c>
      <c r="E14" s="14">
        <v>80</v>
      </c>
      <c r="F14" s="14"/>
      <c r="G14" s="14">
        <v>50</v>
      </c>
      <c r="H14" s="10">
        <v>0.56999999999999995</v>
      </c>
      <c r="I14" s="15">
        <v>0</v>
      </c>
      <c r="J14" s="15">
        <v>90</v>
      </c>
      <c r="K14" s="15">
        <v>0</v>
      </c>
      <c r="L14" s="16">
        <v>3700</v>
      </c>
      <c r="M14" s="16">
        <v>0.35</v>
      </c>
      <c r="N14" s="17">
        <v>275000</v>
      </c>
      <c r="O14" s="17">
        <v>0.22</v>
      </c>
      <c r="P14" s="18">
        <v>100</v>
      </c>
      <c r="Q14" s="18">
        <v>250</v>
      </c>
      <c r="R14" s="18">
        <v>250</v>
      </c>
      <c r="S14"/>
      <c r="T14">
        <v>12</v>
      </c>
      <c r="U14"/>
      <c r="V14" s="33">
        <v>176756.7</v>
      </c>
      <c r="W14" s="33">
        <v>18278.330000000002</v>
      </c>
      <c r="X14" s="33">
        <v>17999.669999999998</v>
      </c>
      <c r="Y14" s="29">
        <v>0.25626670000000001</v>
      </c>
      <c r="Z14" s="29">
        <v>2.6500329999999999E-2</v>
      </c>
      <c r="AA14" s="29">
        <v>0.2572933</v>
      </c>
      <c r="AB14" s="29">
        <v>2.6200669999999999E-2</v>
      </c>
      <c r="AC14" s="29">
        <v>0.39550000000000002</v>
      </c>
      <c r="AD14" s="29">
        <v>0.3894667</v>
      </c>
      <c r="AE14" s="39">
        <v>6717.6670000000004</v>
      </c>
      <c r="AF14" s="39">
        <v>7328</v>
      </c>
      <c r="AG14" s="39" t="s">
        <v>49</v>
      </c>
    </row>
    <row r="15" spans="1:51" s="38" customFormat="1">
      <c r="A15" s="38">
        <f t="shared" si="0"/>
        <v>13</v>
      </c>
      <c r="B15" s="38">
        <v>3</v>
      </c>
      <c r="C15" s="38">
        <v>1</v>
      </c>
      <c r="D15" s="38">
        <v>1</v>
      </c>
      <c r="E15" s="38">
        <v>50</v>
      </c>
      <c r="G15" s="38">
        <v>50</v>
      </c>
      <c r="H15" s="38">
        <v>0.56999999999999995</v>
      </c>
      <c r="I15" s="38">
        <v>0</v>
      </c>
      <c r="J15" s="38">
        <v>90</v>
      </c>
      <c r="K15" s="38">
        <v>0</v>
      </c>
      <c r="L15" s="38">
        <v>3700</v>
      </c>
      <c r="M15" s="38">
        <v>0.35</v>
      </c>
      <c r="N15" s="38">
        <v>275000</v>
      </c>
      <c r="O15" s="38">
        <v>0.22</v>
      </c>
      <c r="P15" s="38">
        <v>100</v>
      </c>
      <c r="Q15" s="38">
        <v>250</v>
      </c>
      <c r="R15" s="38">
        <v>250</v>
      </c>
      <c r="S15" t="s">
        <v>63</v>
      </c>
      <c r="T15" s="38">
        <v>13</v>
      </c>
      <c r="V15" s="36">
        <v>162453.29999999999</v>
      </c>
      <c r="W15" s="36">
        <v>20697</v>
      </c>
      <c r="X15" s="36">
        <v>18280</v>
      </c>
      <c r="Y15" s="41">
        <v>0.25345669999999998</v>
      </c>
      <c r="Z15" s="41">
        <v>3.229067E-2</v>
      </c>
      <c r="AA15" s="41">
        <v>0.26118999999999998</v>
      </c>
      <c r="AB15" s="41">
        <v>2.9389999999999999E-2</v>
      </c>
      <c r="AC15" s="41">
        <v>0.36216670000000001</v>
      </c>
      <c r="AD15" s="41">
        <v>0.31987670000000001</v>
      </c>
      <c r="AE15" s="36">
        <v>7316.3329999999996</v>
      </c>
      <c r="AF15" s="36">
        <v>6148</v>
      </c>
      <c r="AG15" s="36" t="s">
        <v>45</v>
      </c>
    </row>
    <row r="16" spans="1:51" s="19" customFormat="1">
      <c r="A16" s="9">
        <f t="shared" si="0"/>
        <v>14</v>
      </c>
      <c r="B16" s="13">
        <v>3</v>
      </c>
      <c r="C16" s="13">
        <v>2</v>
      </c>
      <c r="D16" s="13">
        <v>1</v>
      </c>
      <c r="E16" s="14">
        <v>50</v>
      </c>
      <c r="F16" s="14"/>
      <c r="G16" s="14">
        <v>50</v>
      </c>
      <c r="H16" s="10">
        <v>0.56999999999999995</v>
      </c>
      <c r="I16" s="15">
        <v>0</v>
      </c>
      <c r="J16" s="15">
        <v>90</v>
      </c>
      <c r="K16" s="15">
        <v>0</v>
      </c>
      <c r="L16" s="16">
        <v>3700</v>
      </c>
      <c r="M16" s="16">
        <v>0.35</v>
      </c>
      <c r="N16" s="17">
        <v>275000</v>
      </c>
      <c r="O16" s="17">
        <v>0.22</v>
      </c>
      <c r="P16" s="18">
        <v>100</v>
      </c>
      <c r="Q16" s="18">
        <v>300</v>
      </c>
      <c r="R16" s="18">
        <v>300</v>
      </c>
      <c r="S16"/>
      <c r="T16">
        <v>14</v>
      </c>
      <c r="U16"/>
      <c r="V16" s="33">
        <v>159380</v>
      </c>
      <c r="W16" s="33">
        <v>18331.669999999998</v>
      </c>
      <c r="X16" s="33">
        <v>16787.669999999998</v>
      </c>
      <c r="Y16" s="29">
        <v>0.25718669999999999</v>
      </c>
      <c r="Z16" s="29">
        <v>2.9581329999999999E-2</v>
      </c>
      <c r="AA16" s="29">
        <v>0.26325999999999999</v>
      </c>
      <c r="AB16" s="29">
        <v>2.772933E-2</v>
      </c>
      <c r="AC16" s="29">
        <v>0.37809999999999999</v>
      </c>
      <c r="AD16" s="29">
        <v>0.34626669999999998</v>
      </c>
      <c r="AE16" s="39">
        <v>6722.6670000000004</v>
      </c>
      <c r="AF16" s="39">
        <v>6228.6670000000004</v>
      </c>
      <c r="AG16" s="39" t="s">
        <v>50</v>
      </c>
    </row>
    <row r="17" spans="1:34" s="19" customFormat="1">
      <c r="A17" s="9">
        <f t="shared" si="0"/>
        <v>15</v>
      </c>
      <c r="B17" s="13">
        <v>3</v>
      </c>
      <c r="C17" s="13">
        <v>3</v>
      </c>
      <c r="D17" s="13">
        <v>1</v>
      </c>
      <c r="E17" s="14">
        <v>50</v>
      </c>
      <c r="F17" s="14"/>
      <c r="G17" s="14">
        <v>50</v>
      </c>
      <c r="H17" s="10">
        <v>0.56999999999999995</v>
      </c>
      <c r="I17" s="15">
        <v>0</v>
      </c>
      <c r="J17" s="15">
        <v>90</v>
      </c>
      <c r="K17" s="15">
        <v>0</v>
      </c>
      <c r="L17" s="16">
        <v>3700</v>
      </c>
      <c r="M17" s="16">
        <v>0.35</v>
      </c>
      <c r="N17" s="17">
        <v>275000</v>
      </c>
      <c r="O17" s="17">
        <v>0.22</v>
      </c>
      <c r="P17" s="18">
        <v>100</v>
      </c>
      <c r="Q17" s="18">
        <v>350</v>
      </c>
      <c r="R17" s="18">
        <v>350</v>
      </c>
      <c r="S17"/>
      <c r="T17">
        <v>15</v>
      </c>
      <c r="U17"/>
      <c r="V17" s="33">
        <v>155226.70000000001</v>
      </c>
      <c r="W17" s="33">
        <v>17492</v>
      </c>
      <c r="X17" s="33">
        <v>17402</v>
      </c>
      <c r="Y17" s="29">
        <v>0.26152330000000001</v>
      </c>
      <c r="Z17" s="29">
        <v>2.9470329999999999E-2</v>
      </c>
      <c r="AA17" s="29">
        <v>0.26188</v>
      </c>
      <c r="AB17" s="29">
        <v>2.9359E-2</v>
      </c>
      <c r="AC17" s="29">
        <v>0.34346670000000001</v>
      </c>
      <c r="AD17" s="29">
        <v>0.3417</v>
      </c>
      <c r="AE17" s="39">
        <v>6049</v>
      </c>
      <c r="AF17" s="39">
        <v>5821.3329999999996</v>
      </c>
      <c r="AG17" s="39" t="s">
        <v>51</v>
      </c>
    </row>
    <row r="18" spans="1:34" s="19" customFormat="1">
      <c r="A18" s="9">
        <f t="shared" si="0"/>
        <v>16</v>
      </c>
      <c r="B18" s="13">
        <v>3</v>
      </c>
      <c r="C18" s="13">
        <v>4</v>
      </c>
      <c r="D18" s="13">
        <v>1</v>
      </c>
      <c r="E18" s="14">
        <v>50</v>
      </c>
      <c r="F18" s="14"/>
      <c r="G18" s="14">
        <v>50</v>
      </c>
      <c r="H18" s="10">
        <v>0.56999999999999995</v>
      </c>
      <c r="I18" s="15">
        <v>0</v>
      </c>
      <c r="J18" s="15">
        <v>90</v>
      </c>
      <c r="K18" s="15">
        <v>0</v>
      </c>
      <c r="L18" s="16">
        <v>3700</v>
      </c>
      <c r="M18" s="16">
        <v>0.35</v>
      </c>
      <c r="N18" s="17">
        <v>275000</v>
      </c>
      <c r="O18" s="17">
        <v>0.22</v>
      </c>
      <c r="P18" s="18">
        <v>100</v>
      </c>
      <c r="Q18" s="18">
        <v>400</v>
      </c>
      <c r="R18" s="18">
        <v>400</v>
      </c>
      <c r="S18"/>
      <c r="T18">
        <v>16</v>
      </c>
      <c r="U18"/>
      <c r="V18" s="33">
        <v>153660</v>
      </c>
      <c r="W18" s="33">
        <v>16307.33</v>
      </c>
      <c r="X18" s="33">
        <v>17109.330000000002</v>
      </c>
      <c r="Y18" s="29">
        <v>0.26451669999999999</v>
      </c>
      <c r="Z18" s="29">
        <v>2.8072E-2</v>
      </c>
      <c r="AA18" s="29">
        <v>0.26103999999999999</v>
      </c>
      <c r="AB18" s="29">
        <v>2.906533E-2</v>
      </c>
      <c r="AC18" s="29">
        <v>0.34736669999999997</v>
      </c>
      <c r="AD18" s="29">
        <v>0.36443330000000002</v>
      </c>
      <c r="AE18" s="39">
        <v>5842</v>
      </c>
      <c r="AF18" s="39">
        <v>6145</v>
      </c>
      <c r="AG18" s="39" t="s">
        <v>52</v>
      </c>
    </row>
    <row r="19" spans="1:34" s="19" customFormat="1">
      <c r="A19" s="9">
        <f t="shared" si="0"/>
        <v>17</v>
      </c>
      <c r="B19" s="13">
        <v>3</v>
      </c>
      <c r="C19" s="13">
        <v>5</v>
      </c>
      <c r="D19" s="13">
        <v>1</v>
      </c>
      <c r="E19" s="14">
        <v>50</v>
      </c>
      <c r="F19" s="14"/>
      <c r="G19" s="14">
        <v>50</v>
      </c>
      <c r="H19" s="10">
        <v>0.56999999999999995</v>
      </c>
      <c r="I19" s="15">
        <v>0</v>
      </c>
      <c r="J19" s="15">
        <v>90</v>
      </c>
      <c r="K19" s="15">
        <v>0</v>
      </c>
      <c r="L19" s="16">
        <v>3700</v>
      </c>
      <c r="M19" s="16">
        <v>0.35</v>
      </c>
      <c r="N19" s="17">
        <v>275000</v>
      </c>
      <c r="O19" s="17">
        <v>0.22</v>
      </c>
      <c r="P19" s="18">
        <v>100</v>
      </c>
      <c r="Q19" s="18">
        <v>450</v>
      </c>
      <c r="R19" s="18">
        <v>450</v>
      </c>
      <c r="S19"/>
      <c r="T19">
        <v>17</v>
      </c>
      <c r="U19"/>
      <c r="V19" s="33">
        <v>143160</v>
      </c>
      <c r="W19" s="33">
        <v>15655.33</v>
      </c>
      <c r="X19" s="33">
        <v>15356</v>
      </c>
      <c r="Y19" s="29">
        <v>0.26490999999999998</v>
      </c>
      <c r="Z19" s="29">
        <v>2.8969669999999999E-2</v>
      </c>
      <c r="AA19" s="29">
        <v>0.26644669999999998</v>
      </c>
      <c r="AB19" s="29">
        <v>2.8580669999999999E-2</v>
      </c>
      <c r="AC19" s="29">
        <v>0.36670000000000003</v>
      </c>
      <c r="AD19" s="29">
        <v>0.35970000000000002</v>
      </c>
      <c r="AE19" s="39">
        <v>5749.3329999999996</v>
      </c>
      <c r="AF19" s="39">
        <v>5497</v>
      </c>
      <c r="AG19" s="39" t="s">
        <v>53</v>
      </c>
    </row>
    <row r="20" spans="1:34" s="19" customFormat="1">
      <c r="A20" s="9">
        <f t="shared" si="0"/>
        <v>18</v>
      </c>
      <c r="B20" s="13">
        <v>3</v>
      </c>
      <c r="C20" s="13">
        <v>6</v>
      </c>
      <c r="D20" s="13">
        <v>1</v>
      </c>
      <c r="E20" s="14">
        <v>50</v>
      </c>
      <c r="F20" s="14"/>
      <c r="G20" s="14">
        <v>50</v>
      </c>
      <c r="H20" s="10">
        <v>0.56999999999999995</v>
      </c>
      <c r="I20" s="15">
        <v>0</v>
      </c>
      <c r="J20" s="15">
        <v>90</v>
      </c>
      <c r="K20" s="15">
        <v>0</v>
      </c>
      <c r="L20" s="16">
        <v>3700</v>
      </c>
      <c r="M20" s="16">
        <v>0.35</v>
      </c>
      <c r="N20" s="17">
        <v>275000</v>
      </c>
      <c r="O20" s="17">
        <v>0.22</v>
      </c>
      <c r="P20" s="18">
        <v>100</v>
      </c>
      <c r="Q20" s="18">
        <v>500</v>
      </c>
      <c r="R20" s="18">
        <v>500</v>
      </c>
      <c r="S20"/>
      <c r="T20">
        <v>18</v>
      </c>
      <c r="U20"/>
      <c r="V20" s="33">
        <v>151386.70000000001</v>
      </c>
      <c r="W20" s="33">
        <v>16163.67</v>
      </c>
      <c r="X20" s="33">
        <v>16240</v>
      </c>
      <c r="Y20" s="29">
        <v>0.26384000000000002</v>
      </c>
      <c r="Z20" s="29">
        <v>2.8170669999999998E-2</v>
      </c>
      <c r="AA20" s="29">
        <v>0.26349</v>
      </c>
      <c r="AB20" s="29">
        <v>2.8265999999999999E-2</v>
      </c>
      <c r="AC20" s="29">
        <v>0.36186669999999999</v>
      </c>
      <c r="AD20" s="29">
        <v>0.36356670000000002</v>
      </c>
      <c r="AE20" s="39">
        <v>5775.3329999999996</v>
      </c>
      <c r="AF20" s="39">
        <v>6115.6670000000004</v>
      </c>
      <c r="AG20" s="39" t="s">
        <v>54</v>
      </c>
    </row>
    <row r="21" spans="1:34" s="38" customFormat="1">
      <c r="A21" s="38">
        <f t="shared" si="0"/>
        <v>19</v>
      </c>
      <c r="B21" s="38">
        <v>4</v>
      </c>
      <c r="C21" s="38">
        <v>1</v>
      </c>
      <c r="D21" s="38">
        <v>1</v>
      </c>
      <c r="E21" s="38">
        <v>50</v>
      </c>
      <c r="G21" s="38">
        <v>50</v>
      </c>
      <c r="H21" s="38">
        <v>0.3</v>
      </c>
      <c r="I21" s="38">
        <v>0</v>
      </c>
      <c r="J21" s="38">
        <v>90</v>
      </c>
      <c r="K21" s="38">
        <v>0</v>
      </c>
      <c r="L21" s="38">
        <v>3700</v>
      </c>
      <c r="M21" s="38">
        <v>0.35</v>
      </c>
      <c r="N21" s="38">
        <v>275000</v>
      </c>
      <c r="O21" s="38">
        <v>0.22</v>
      </c>
      <c r="P21" s="38">
        <v>100</v>
      </c>
      <c r="Q21" s="38">
        <v>250</v>
      </c>
      <c r="R21" s="38">
        <v>250</v>
      </c>
      <c r="S21" t="s">
        <v>64</v>
      </c>
      <c r="T21" s="38">
        <v>19</v>
      </c>
      <c r="V21" s="36">
        <v>87046.67</v>
      </c>
      <c r="W21" s="36">
        <v>7595</v>
      </c>
      <c r="X21" s="36">
        <v>7645.3329999999996</v>
      </c>
      <c r="Y21" s="41">
        <v>0.3011933</v>
      </c>
      <c r="Z21" s="41">
        <v>2.6279670000000002E-2</v>
      </c>
      <c r="AA21" s="41">
        <v>0.30014669999999999</v>
      </c>
      <c r="AB21" s="41">
        <v>2.636233E-2</v>
      </c>
      <c r="AC21" s="41">
        <v>0.45789999999999997</v>
      </c>
      <c r="AD21" s="41">
        <v>0.46093329999999999</v>
      </c>
      <c r="AE21" s="36">
        <v>2648.933</v>
      </c>
      <c r="AF21" s="36">
        <v>2515.1999999999998</v>
      </c>
      <c r="AG21" s="36" t="s">
        <v>55</v>
      </c>
    </row>
    <row r="22" spans="1:34" s="19" customFormat="1">
      <c r="A22" s="9">
        <f t="shared" si="0"/>
        <v>20</v>
      </c>
      <c r="B22" s="13">
        <v>4</v>
      </c>
      <c r="C22" s="13">
        <v>2</v>
      </c>
      <c r="D22" s="13">
        <v>1</v>
      </c>
      <c r="E22" s="14">
        <v>50</v>
      </c>
      <c r="F22" s="14"/>
      <c r="G22" s="14">
        <v>50</v>
      </c>
      <c r="H22" s="10">
        <v>0.35</v>
      </c>
      <c r="I22" s="15">
        <v>0</v>
      </c>
      <c r="J22" s="15">
        <v>90</v>
      </c>
      <c r="K22" s="15">
        <v>0</v>
      </c>
      <c r="L22" s="16">
        <v>3700</v>
      </c>
      <c r="M22" s="16">
        <v>0.35</v>
      </c>
      <c r="N22" s="17">
        <v>275000</v>
      </c>
      <c r="O22" s="17">
        <v>0.22</v>
      </c>
      <c r="P22" s="18">
        <v>100</v>
      </c>
      <c r="Q22" s="18">
        <v>250</v>
      </c>
      <c r="R22" s="18">
        <v>250</v>
      </c>
      <c r="S22"/>
      <c r="T22">
        <v>20</v>
      </c>
      <c r="U22"/>
      <c r="V22" s="33">
        <v>103886.7</v>
      </c>
      <c r="W22" s="33">
        <v>8978.3330000000005</v>
      </c>
      <c r="X22" s="33">
        <v>8755.6669999999995</v>
      </c>
      <c r="Y22" s="29">
        <v>0.28969329999999999</v>
      </c>
      <c r="Z22" s="29">
        <v>2.5036329999999999E-2</v>
      </c>
      <c r="AA22" s="29">
        <v>0.29310999999999998</v>
      </c>
      <c r="AB22" s="29">
        <v>2.470367E-2</v>
      </c>
      <c r="AC22" s="29">
        <v>0.44819999999999999</v>
      </c>
      <c r="AD22" s="29">
        <v>0.43706669999999997</v>
      </c>
      <c r="AE22" s="39">
        <v>3180.5</v>
      </c>
      <c r="AF22" s="39">
        <v>2957.5329999999999</v>
      </c>
      <c r="AG22" s="39" t="s">
        <v>56</v>
      </c>
    </row>
    <row r="23" spans="1:34" s="19" customFormat="1">
      <c r="A23" s="9">
        <f t="shared" si="0"/>
        <v>21</v>
      </c>
      <c r="B23" s="13">
        <v>4</v>
      </c>
      <c r="C23" s="13">
        <v>3</v>
      </c>
      <c r="D23" s="13">
        <v>1</v>
      </c>
      <c r="E23" s="14">
        <v>50</v>
      </c>
      <c r="F23" s="14"/>
      <c r="G23" s="14">
        <v>50</v>
      </c>
      <c r="H23" s="10">
        <v>0.4</v>
      </c>
      <c r="I23" s="15">
        <v>0</v>
      </c>
      <c r="J23" s="15">
        <v>90</v>
      </c>
      <c r="K23" s="15">
        <v>0</v>
      </c>
      <c r="L23" s="16">
        <v>3700</v>
      </c>
      <c r="M23" s="16">
        <v>0.35</v>
      </c>
      <c r="N23" s="17">
        <v>275000</v>
      </c>
      <c r="O23" s="17">
        <v>0.22</v>
      </c>
      <c r="P23" s="18">
        <v>100</v>
      </c>
      <c r="Q23" s="18">
        <v>250</v>
      </c>
      <c r="R23" s="18">
        <v>250</v>
      </c>
      <c r="S23"/>
      <c r="T23">
        <v>21</v>
      </c>
      <c r="U23"/>
      <c r="V23" s="33">
        <v>112083.3</v>
      </c>
      <c r="W23" s="33">
        <v>10161</v>
      </c>
      <c r="X23" s="33">
        <v>9898.6669999999995</v>
      </c>
      <c r="Y23" s="29">
        <v>0.2846033</v>
      </c>
      <c r="Z23" s="29">
        <v>2.5800670000000001E-2</v>
      </c>
      <c r="AA23" s="29">
        <v>0.28775000000000001</v>
      </c>
      <c r="AB23" s="29">
        <v>2.5412669999999998E-2</v>
      </c>
      <c r="AC23" s="29">
        <v>0.41983330000000002</v>
      </c>
      <c r="AD23" s="29">
        <v>0.40899999999999997</v>
      </c>
      <c r="AE23" s="39">
        <v>3537.6669999999999</v>
      </c>
      <c r="AF23" s="39">
        <v>3196.4670000000001</v>
      </c>
      <c r="AG23" s="39" t="s">
        <v>57</v>
      </c>
    </row>
    <row r="24" spans="1:34" s="19" customFormat="1">
      <c r="A24" s="9">
        <f t="shared" si="0"/>
        <v>22</v>
      </c>
      <c r="B24" s="13">
        <v>4</v>
      </c>
      <c r="C24" s="13">
        <v>4</v>
      </c>
      <c r="D24" s="13">
        <v>1</v>
      </c>
      <c r="E24" s="14">
        <v>50</v>
      </c>
      <c r="F24" s="14"/>
      <c r="G24" s="14">
        <v>50</v>
      </c>
      <c r="H24" s="10">
        <v>0.45</v>
      </c>
      <c r="I24" s="15">
        <v>0</v>
      </c>
      <c r="J24" s="15">
        <v>90</v>
      </c>
      <c r="K24" s="15">
        <v>0</v>
      </c>
      <c r="L24" s="16">
        <v>3700</v>
      </c>
      <c r="M24" s="16">
        <v>0.35</v>
      </c>
      <c r="N24" s="17">
        <v>275000</v>
      </c>
      <c r="O24" s="17">
        <v>0.22</v>
      </c>
      <c r="P24" s="18">
        <v>100</v>
      </c>
      <c r="Q24" s="18">
        <v>250</v>
      </c>
      <c r="R24" s="18">
        <v>250</v>
      </c>
      <c r="S24"/>
      <c r="T24">
        <v>22</v>
      </c>
      <c r="U24"/>
      <c r="V24" s="33">
        <v>128813.3</v>
      </c>
      <c r="W24" s="33">
        <v>11679.33</v>
      </c>
      <c r="X24" s="33">
        <v>12013.67</v>
      </c>
      <c r="Y24" s="29">
        <v>0.27940670000000001</v>
      </c>
      <c r="Z24" s="29">
        <v>2.5333669999999999E-2</v>
      </c>
      <c r="AA24" s="29">
        <v>0.27652670000000001</v>
      </c>
      <c r="AB24" s="29">
        <v>2.5789670000000001E-2</v>
      </c>
      <c r="AC24" s="29">
        <v>0.3859667</v>
      </c>
      <c r="AD24" s="29">
        <v>0.39700000000000002</v>
      </c>
      <c r="AE24" s="39">
        <v>4018.3330000000001</v>
      </c>
      <c r="AF24" s="39">
        <v>3774.6669999999999</v>
      </c>
      <c r="AG24" s="39" t="s">
        <v>58</v>
      </c>
    </row>
    <row r="25" spans="1:34" s="19" customFormat="1">
      <c r="A25" s="9">
        <f t="shared" si="0"/>
        <v>23</v>
      </c>
      <c r="B25" s="13">
        <v>4</v>
      </c>
      <c r="C25" s="13">
        <v>5</v>
      </c>
      <c r="D25" s="13">
        <v>1</v>
      </c>
      <c r="E25" s="14">
        <v>50</v>
      </c>
      <c r="F25" s="14"/>
      <c r="G25" s="14">
        <v>50</v>
      </c>
      <c r="H25" s="10">
        <v>0.5</v>
      </c>
      <c r="I25" s="15">
        <v>0</v>
      </c>
      <c r="J25" s="15">
        <v>90</v>
      </c>
      <c r="K25" s="15">
        <v>0</v>
      </c>
      <c r="L25" s="16">
        <v>3700</v>
      </c>
      <c r="M25" s="16">
        <v>0.35</v>
      </c>
      <c r="N25" s="17">
        <v>275000</v>
      </c>
      <c r="O25" s="17">
        <v>0.22</v>
      </c>
      <c r="P25" s="18">
        <v>100</v>
      </c>
      <c r="Q25" s="18">
        <v>250</v>
      </c>
      <c r="R25" s="18">
        <v>250</v>
      </c>
      <c r="S25"/>
      <c r="T25">
        <v>23</v>
      </c>
      <c r="U25"/>
      <c r="V25" s="33">
        <v>137303.29999999999</v>
      </c>
      <c r="W25" s="33">
        <v>12749.67</v>
      </c>
      <c r="X25" s="33">
        <v>12911.33</v>
      </c>
      <c r="Y25" s="29">
        <v>0.27249329999999999</v>
      </c>
      <c r="Z25" s="29">
        <v>2.5302330000000001E-2</v>
      </c>
      <c r="AA25" s="29">
        <v>0.27130330000000002</v>
      </c>
      <c r="AB25" s="29">
        <v>2.551167E-2</v>
      </c>
      <c r="AC25" s="29">
        <v>0.40383330000000001</v>
      </c>
      <c r="AD25" s="29">
        <v>0.40896670000000002</v>
      </c>
      <c r="AE25" s="39">
        <v>4712.3329999999996</v>
      </c>
      <c r="AF25" s="39">
        <v>4577.3329999999996</v>
      </c>
      <c r="AG25" s="39" t="s">
        <v>59</v>
      </c>
    </row>
    <row r="26" spans="1:34" s="19" customFormat="1">
      <c r="A26" s="9">
        <f t="shared" si="0"/>
        <v>24</v>
      </c>
      <c r="B26" s="13">
        <v>4</v>
      </c>
      <c r="C26" s="13">
        <v>6</v>
      </c>
      <c r="D26" s="13">
        <v>1</v>
      </c>
      <c r="E26" s="14">
        <v>50</v>
      </c>
      <c r="F26" s="14"/>
      <c r="G26" s="14">
        <v>50</v>
      </c>
      <c r="H26" s="10">
        <v>0.55000000000000004</v>
      </c>
      <c r="I26" s="15">
        <v>0</v>
      </c>
      <c r="J26" s="15">
        <v>90</v>
      </c>
      <c r="K26" s="15">
        <v>0</v>
      </c>
      <c r="L26" s="16">
        <v>3700</v>
      </c>
      <c r="M26" s="16">
        <v>0.35</v>
      </c>
      <c r="N26" s="17">
        <v>275000</v>
      </c>
      <c r="O26" s="17">
        <v>0.22</v>
      </c>
      <c r="P26" s="18">
        <v>100</v>
      </c>
      <c r="Q26" s="18">
        <v>250</v>
      </c>
      <c r="R26" s="18">
        <v>250</v>
      </c>
      <c r="S26"/>
      <c r="T26">
        <v>24</v>
      </c>
      <c r="U26"/>
      <c r="V26" s="33">
        <v>153763.29999999999</v>
      </c>
      <c r="W26" s="33">
        <v>16310.33</v>
      </c>
      <c r="X26" s="33">
        <v>14902.33</v>
      </c>
      <c r="Y26" s="29">
        <v>0.26111669999999998</v>
      </c>
      <c r="Z26" s="29">
        <v>2.769833E-2</v>
      </c>
      <c r="AA26" s="29">
        <v>0.26812999999999998</v>
      </c>
      <c r="AB26" s="29">
        <v>2.5986329999999998E-2</v>
      </c>
      <c r="AC26" s="29">
        <v>0.3929667</v>
      </c>
      <c r="AD26" s="29">
        <v>0.3590333</v>
      </c>
      <c r="AE26" s="39">
        <v>5852.3329999999996</v>
      </c>
      <c r="AF26" s="39">
        <v>5551</v>
      </c>
      <c r="AG26" s="39" t="s">
        <v>60</v>
      </c>
    </row>
    <row r="27" spans="1:34" s="19" customFormat="1">
      <c r="A27" s="9">
        <f t="shared" si="0"/>
        <v>25</v>
      </c>
      <c r="B27" s="13">
        <v>4</v>
      </c>
      <c r="C27" s="13">
        <v>7</v>
      </c>
      <c r="D27" s="13">
        <v>1</v>
      </c>
      <c r="E27" s="14">
        <v>50</v>
      </c>
      <c r="F27" s="14"/>
      <c r="G27" s="14">
        <v>50</v>
      </c>
      <c r="H27" s="10">
        <v>0.6</v>
      </c>
      <c r="I27" s="15">
        <v>0</v>
      </c>
      <c r="J27" s="15">
        <v>90</v>
      </c>
      <c r="K27" s="15">
        <v>0</v>
      </c>
      <c r="L27" s="16">
        <v>3700</v>
      </c>
      <c r="M27" s="16">
        <v>0.35</v>
      </c>
      <c r="N27" s="17">
        <v>275000</v>
      </c>
      <c r="O27" s="17">
        <v>0.22</v>
      </c>
      <c r="P27" s="18">
        <v>100</v>
      </c>
      <c r="Q27" s="18">
        <v>250</v>
      </c>
      <c r="R27" s="18">
        <v>250</v>
      </c>
      <c r="S27"/>
      <c r="T27">
        <v>25</v>
      </c>
      <c r="U27"/>
      <c r="V27" s="33">
        <v>170686.7</v>
      </c>
      <c r="W27" s="33">
        <v>20842.669999999998</v>
      </c>
      <c r="X27" s="33">
        <v>20179</v>
      </c>
      <c r="Y27" s="29">
        <v>0.25488670000000002</v>
      </c>
      <c r="Z27" s="29">
        <v>3.112467E-2</v>
      </c>
      <c r="AA27" s="29">
        <v>0.25679669999999999</v>
      </c>
      <c r="AB27" s="29">
        <v>3.035933E-2</v>
      </c>
      <c r="AC27" s="29">
        <v>0.33393329999999999</v>
      </c>
      <c r="AD27" s="29">
        <v>0.3233067</v>
      </c>
      <c r="AE27" s="39">
        <v>7137.3329999999996</v>
      </c>
      <c r="AF27" s="39">
        <v>6798.3329999999996</v>
      </c>
      <c r="AG27" s="39" t="s">
        <v>61</v>
      </c>
    </row>
    <row r="28" spans="1:34">
      <c r="A28">
        <f t="shared" si="0"/>
        <v>26</v>
      </c>
      <c r="B28">
        <v>4</v>
      </c>
      <c r="C28">
        <v>8</v>
      </c>
      <c r="D28">
        <v>1</v>
      </c>
      <c r="E28">
        <v>50</v>
      </c>
      <c r="F28"/>
      <c r="G28">
        <v>50</v>
      </c>
      <c r="H28">
        <v>0.65</v>
      </c>
      <c r="I28">
        <v>0</v>
      </c>
      <c r="J28">
        <v>90</v>
      </c>
      <c r="K28">
        <v>0</v>
      </c>
      <c r="L28">
        <v>3700</v>
      </c>
      <c r="M28">
        <v>0.35</v>
      </c>
      <c r="N28">
        <v>275000</v>
      </c>
      <c r="O28">
        <v>0.22</v>
      </c>
      <c r="P28">
        <v>100</v>
      </c>
      <c r="Q28">
        <v>250</v>
      </c>
      <c r="R28">
        <v>250</v>
      </c>
      <c r="T28">
        <v>26</v>
      </c>
      <c r="V28"/>
      <c r="W28"/>
      <c r="X28"/>
      <c r="Y28"/>
      <c r="Z28"/>
      <c r="AA28"/>
      <c r="AB28"/>
      <c r="AC28"/>
      <c r="AD28"/>
      <c r="AE28"/>
      <c r="AF28"/>
      <c r="AG28"/>
    </row>
    <row r="29" spans="1:34">
      <c r="A29">
        <f t="shared" si="0"/>
        <v>27</v>
      </c>
      <c r="B29">
        <v>4</v>
      </c>
      <c r="C29">
        <v>9</v>
      </c>
      <c r="D29">
        <v>1</v>
      </c>
      <c r="E29">
        <v>50</v>
      </c>
      <c r="F29"/>
      <c r="G29">
        <v>50</v>
      </c>
      <c r="H29">
        <v>0.7</v>
      </c>
      <c r="I29">
        <v>0</v>
      </c>
      <c r="J29">
        <v>90</v>
      </c>
      <c r="K29">
        <v>0</v>
      </c>
      <c r="L29">
        <v>3700</v>
      </c>
      <c r="M29">
        <v>0.35</v>
      </c>
      <c r="N29">
        <v>275000</v>
      </c>
      <c r="O29">
        <v>0.22</v>
      </c>
      <c r="P29">
        <v>100</v>
      </c>
      <c r="Q29">
        <v>250</v>
      </c>
      <c r="R29">
        <v>250</v>
      </c>
      <c r="T29">
        <v>27</v>
      </c>
      <c r="V29"/>
      <c r="W29"/>
      <c r="X29"/>
      <c r="Y29"/>
      <c r="Z29"/>
      <c r="AA29"/>
      <c r="AB29"/>
      <c r="AC29"/>
      <c r="AD29"/>
      <c r="AE29"/>
      <c r="AF29"/>
      <c r="AG29"/>
    </row>
    <row r="30" spans="1:34" s="35" customFormat="1">
      <c r="A30" s="35">
        <f t="shared" si="0"/>
        <v>28</v>
      </c>
      <c r="B30" s="35">
        <v>5</v>
      </c>
      <c r="C30" s="35">
        <v>1</v>
      </c>
      <c r="D30" s="35">
        <v>1</v>
      </c>
      <c r="E30" s="35">
        <v>2</v>
      </c>
      <c r="G30" s="35">
        <v>50</v>
      </c>
      <c r="H30" s="35">
        <v>0.65</v>
      </c>
      <c r="I30" s="35">
        <v>0</v>
      </c>
      <c r="J30" s="35">
        <v>90</v>
      </c>
      <c r="K30" s="35">
        <v>0</v>
      </c>
      <c r="L30" s="35">
        <v>3700</v>
      </c>
      <c r="M30" s="35">
        <v>0.35</v>
      </c>
      <c r="N30" s="35">
        <v>275000</v>
      </c>
      <c r="O30" s="35">
        <v>0.22</v>
      </c>
      <c r="P30" s="35">
        <v>70</v>
      </c>
      <c r="Q30" s="35">
        <f>3*Table3[[#This Row],[d   '[µm']]]</f>
        <v>6</v>
      </c>
      <c r="R30" s="35">
        <f>3*Table3[[#This Row],[d   '[µm']]]</f>
        <v>6</v>
      </c>
      <c r="S30" t="s">
        <v>62</v>
      </c>
      <c r="T30" s="35">
        <v>28</v>
      </c>
      <c r="U30" t="s">
        <v>102</v>
      </c>
      <c r="V30" s="36">
        <v>191246.7</v>
      </c>
      <c r="W30" s="36">
        <v>21597</v>
      </c>
      <c r="X30" s="36">
        <v>21881.33</v>
      </c>
      <c r="Y30" s="43">
        <v>0.25015670000000001</v>
      </c>
      <c r="Z30" s="43">
        <v>2.8250000000000001E-2</v>
      </c>
      <c r="AA30" s="43">
        <v>0.24943000000000001</v>
      </c>
      <c r="AB30" s="43">
        <v>2.8538669999999999E-2</v>
      </c>
      <c r="AC30" s="43">
        <v>0.39626670000000003</v>
      </c>
      <c r="AD30" s="43">
        <v>0.40146670000000001</v>
      </c>
      <c r="AE30" s="36">
        <v>8357</v>
      </c>
      <c r="AF30" s="36">
        <v>10319.33</v>
      </c>
      <c r="AG30" s="36" t="s">
        <v>67</v>
      </c>
      <c r="AH30" s="36"/>
    </row>
    <row r="31" spans="1:34" s="19" customFormat="1">
      <c r="A31" s="9">
        <f t="shared" si="0"/>
        <v>29</v>
      </c>
      <c r="B31" s="13">
        <v>5</v>
      </c>
      <c r="C31" s="13">
        <v>2</v>
      </c>
      <c r="D31" s="13">
        <v>1</v>
      </c>
      <c r="E31" s="14">
        <v>4</v>
      </c>
      <c r="F31" s="14"/>
      <c r="G31" s="14">
        <v>50</v>
      </c>
      <c r="H31" s="10">
        <v>0.65</v>
      </c>
      <c r="I31" s="15">
        <v>0</v>
      </c>
      <c r="J31" s="15">
        <v>90</v>
      </c>
      <c r="K31" s="15">
        <v>0</v>
      </c>
      <c r="L31" s="16">
        <v>3700</v>
      </c>
      <c r="M31" s="16">
        <v>0.35</v>
      </c>
      <c r="N31" s="17">
        <v>275000</v>
      </c>
      <c r="O31" s="17">
        <v>0.22</v>
      </c>
      <c r="P31" s="18">
        <v>70</v>
      </c>
      <c r="Q31" s="18">
        <f>3*Table3[[#This Row],[d   '[µm']]]</f>
        <v>12</v>
      </c>
      <c r="R31" s="18">
        <f>3*Table3[[#This Row],[d   '[µm']]]</f>
        <v>12</v>
      </c>
      <c r="S31"/>
      <c r="T31" s="19">
        <v>29</v>
      </c>
      <c r="U31"/>
      <c r="V31" s="34">
        <v>191336.7</v>
      </c>
      <c r="W31" s="34">
        <v>21512.67</v>
      </c>
      <c r="X31" s="34">
        <v>21790</v>
      </c>
      <c r="Y31" s="31">
        <v>0.25021330000000003</v>
      </c>
      <c r="Z31" s="31">
        <v>2.8132330000000001E-2</v>
      </c>
      <c r="AA31" s="31">
        <v>0.24949669999999999</v>
      </c>
      <c r="AB31" s="31">
        <v>2.8413330000000001E-2</v>
      </c>
      <c r="AC31" s="31">
        <v>0.39766669999999998</v>
      </c>
      <c r="AD31" s="31">
        <v>0.40276669999999998</v>
      </c>
      <c r="AE31" s="39">
        <v>8342</v>
      </c>
      <c r="AF31" s="39">
        <v>10290.33</v>
      </c>
      <c r="AG31" s="39" t="s">
        <v>68</v>
      </c>
      <c r="AH31" s="30"/>
    </row>
    <row r="32" spans="1:34" s="19" customFormat="1">
      <c r="A32" s="9">
        <f t="shared" si="0"/>
        <v>30</v>
      </c>
      <c r="B32" s="13">
        <v>5</v>
      </c>
      <c r="C32" s="13">
        <v>3</v>
      </c>
      <c r="D32" s="13">
        <v>1</v>
      </c>
      <c r="E32" s="14">
        <v>6</v>
      </c>
      <c r="F32" s="14"/>
      <c r="G32" s="14">
        <v>50</v>
      </c>
      <c r="H32" s="10">
        <v>0.65</v>
      </c>
      <c r="I32" s="15">
        <v>0</v>
      </c>
      <c r="J32" s="15">
        <v>90</v>
      </c>
      <c r="K32" s="15">
        <v>0</v>
      </c>
      <c r="L32" s="16">
        <v>3700</v>
      </c>
      <c r="M32" s="16">
        <v>0.35</v>
      </c>
      <c r="N32" s="17">
        <v>275000</v>
      </c>
      <c r="O32" s="17">
        <v>0.22</v>
      </c>
      <c r="P32" s="18">
        <v>70</v>
      </c>
      <c r="Q32" s="18">
        <f>3*Table3[[#This Row],[d   '[µm']]]</f>
        <v>18</v>
      </c>
      <c r="R32" s="18">
        <f>3*Table3[[#This Row],[d   '[µm']]]</f>
        <v>18</v>
      </c>
      <c r="S32"/>
      <c r="T32">
        <v>30</v>
      </c>
      <c r="U32"/>
      <c r="V32" s="33">
        <v>191473.3</v>
      </c>
      <c r="W32" s="33">
        <v>22115.67</v>
      </c>
      <c r="X32" s="33">
        <v>22520.67</v>
      </c>
      <c r="Y32" s="29">
        <v>0.24979670000000001</v>
      </c>
      <c r="Z32" s="29">
        <v>2.8852329999999999E-2</v>
      </c>
      <c r="AA32" s="29">
        <v>0.24881</v>
      </c>
      <c r="AB32" s="29">
        <v>2.926467E-2</v>
      </c>
      <c r="AC32" s="29">
        <v>0.38840000000000002</v>
      </c>
      <c r="AD32" s="29">
        <v>0.39553329999999998</v>
      </c>
      <c r="AE32" s="39">
        <v>8610.6669999999995</v>
      </c>
      <c r="AF32" s="39">
        <v>10442.33</v>
      </c>
      <c r="AG32" s="39" t="s">
        <v>72</v>
      </c>
      <c r="AH32" s="30"/>
    </row>
    <row r="33" spans="1:33" s="19" customFormat="1">
      <c r="A33" s="9">
        <f t="shared" si="0"/>
        <v>31</v>
      </c>
      <c r="B33" s="13">
        <v>5</v>
      </c>
      <c r="C33" s="13">
        <v>4</v>
      </c>
      <c r="D33" s="13">
        <v>1</v>
      </c>
      <c r="E33" s="14">
        <v>8</v>
      </c>
      <c r="F33" s="14"/>
      <c r="G33" s="14">
        <v>50</v>
      </c>
      <c r="H33" s="10">
        <v>0.65</v>
      </c>
      <c r="I33" s="15">
        <v>0</v>
      </c>
      <c r="J33" s="15">
        <v>90</v>
      </c>
      <c r="K33" s="15">
        <v>0</v>
      </c>
      <c r="L33" s="16">
        <v>3700</v>
      </c>
      <c r="M33" s="16">
        <v>0.35</v>
      </c>
      <c r="N33" s="17">
        <v>275000</v>
      </c>
      <c r="O33" s="17">
        <v>0.22</v>
      </c>
      <c r="P33" s="18">
        <v>70</v>
      </c>
      <c r="Q33" s="18">
        <f>3*Table3[[#This Row],[d   '[µm']]]</f>
        <v>24</v>
      </c>
      <c r="R33" s="18">
        <f>3*Table3[[#This Row],[d   '[µm']]]</f>
        <v>24</v>
      </c>
      <c r="S33"/>
      <c r="T33" s="19">
        <v>31</v>
      </c>
      <c r="U33"/>
      <c r="V33" s="34">
        <v>191590</v>
      </c>
      <c r="W33" s="34">
        <v>21570.67</v>
      </c>
      <c r="X33" s="34">
        <v>21915.67</v>
      </c>
      <c r="Y33" s="29">
        <v>0.25020999999999999</v>
      </c>
      <c r="Z33" s="29">
        <v>2.817033E-2</v>
      </c>
      <c r="AA33" s="29">
        <v>0.24932670000000001</v>
      </c>
      <c r="AB33" s="29">
        <v>2.851967E-2</v>
      </c>
      <c r="AC33" s="29">
        <v>0.39610000000000001</v>
      </c>
      <c r="AD33" s="29">
        <v>0.40243329999999999</v>
      </c>
      <c r="AE33" s="39">
        <v>8356</v>
      </c>
      <c r="AF33" s="39">
        <v>10281.67</v>
      </c>
      <c r="AG33" s="39" t="s">
        <v>73</v>
      </c>
    </row>
    <row r="34" spans="1:33" s="19" customFormat="1">
      <c r="A34" s="9">
        <f t="shared" si="0"/>
        <v>32</v>
      </c>
      <c r="B34" s="13">
        <v>5</v>
      </c>
      <c r="C34" s="13">
        <v>5</v>
      </c>
      <c r="D34" s="13">
        <v>1</v>
      </c>
      <c r="E34" s="14">
        <v>10</v>
      </c>
      <c r="F34" s="14"/>
      <c r="G34" s="14">
        <v>50</v>
      </c>
      <c r="H34" s="10">
        <v>0.65</v>
      </c>
      <c r="I34" s="15">
        <v>0</v>
      </c>
      <c r="J34" s="15">
        <v>90</v>
      </c>
      <c r="K34" s="15">
        <v>0</v>
      </c>
      <c r="L34" s="16">
        <v>3700</v>
      </c>
      <c r="M34" s="16">
        <v>0.35</v>
      </c>
      <c r="N34" s="17">
        <v>275000</v>
      </c>
      <c r="O34" s="17">
        <v>0.22</v>
      </c>
      <c r="P34" s="18">
        <v>70</v>
      </c>
      <c r="Q34" s="18">
        <f>3*Table3[[#This Row],[d   '[µm']]]</f>
        <v>30</v>
      </c>
      <c r="R34" s="18">
        <f>3*Table3[[#This Row],[d   '[µm']]]</f>
        <v>30</v>
      </c>
      <c r="S34"/>
      <c r="T34" s="19">
        <v>32</v>
      </c>
      <c r="U34"/>
      <c r="V34" s="34">
        <v>191693.3</v>
      </c>
      <c r="W34" s="34">
        <v>21408.33</v>
      </c>
      <c r="X34" s="34">
        <v>21761.67</v>
      </c>
      <c r="Y34" s="29">
        <v>0.25024000000000002</v>
      </c>
      <c r="Z34" s="29">
        <v>2.794667E-2</v>
      </c>
      <c r="AA34" s="29">
        <v>0.24932000000000001</v>
      </c>
      <c r="AB34" s="29">
        <v>2.830367E-2</v>
      </c>
      <c r="AC34" s="29">
        <v>0.40013330000000003</v>
      </c>
      <c r="AD34" s="29">
        <v>0.40673330000000002</v>
      </c>
      <c r="AE34" s="39">
        <v>8356.6669999999995</v>
      </c>
      <c r="AF34" s="39">
        <v>10313.33</v>
      </c>
      <c r="AG34" s="39" t="s">
        <v>74</v>
      </c>
    </row>
    <row r="35" spans="1:33" s="19" customFormat="1">
      <c r="A35" s="9">
        <f t="shared" si="0"/>
        <v>33</v>
      </c>
      <c r="B35" s="13">
        <v>5</v>
      </c>
      <c r="C35" s="13">
        <v>6</v>
      </c>
      <c r="D35" s="13">
        <v>1</v>
      </c>
      <c r="E35" s="14">
        <v>12</v>
      </c>
      <c r="F35" s="14"/>
      <c r="G35" s="14">
        <v>50</v>
      </c>
      <c r="H35" s="10">
        <v>0.65</v>
      </c>
      <c r="I35" s="15">
        <v>0</v>
      </c>
      <c r="J35" s="15">
        <v>90</v>
      </c>
      <c r="K35" s="15">
        <v>0</v>
      </c>
      <c r="L35" s="16">
        <v>3700</v>
      </c>
      <c r="M35" s="16">
        <v>0.35</v>
      </c>
      <c r="N35" s="17">
        <v>275000</v>
      </c>
      <c r="O35" s="17">
        <v>0.22</v>
      </c>
      <c r="P35" s="18">
        <v>70</v>
      </c>
      <c r="Q35" s="18">
        <f>3*Table3[[#This Row],[d   '[µm']]]</f>
        <v>36</v>
      </c>
      <c r="R35" s="18">
        <f>3*Table3[[#This Row],[d   '[µm']]]</f>
        <v>36</v>
      </c>
      <c r="S35"/>
      <c r="T35" s="19">
        <v>33</v>
      </c>
      <c r="U35"/>
      <c r="V35" s="34">
        <v>191796.7</v>
      </c>
      <c r="W35" s="34">
        <v>21590.67</v>
      </c>
      <c r="X35" s="34">
        <v>21781.67</v>
      </c>
      <c r="Y35" s="29">
        <v>0.24994669999999999</v>
      </c>
      <c r="Z35" s="29">
        <v>2.8136669999999999E-2</v>
      </c>
      <c r="AA35" s="29">
        <v>0.24945329999999999</v>
      </c>
      <c r="AB35" s="29">
        <v>2.8330000000000001E-2</v>
      </c>
      <c r="AC35" s="29">
        <v>0.40026669999999998</v>
      </c>
      <c r="AD35" s="29">
        <v>0.40383330000000001</v>
      </c>
      <c r="AE35" s="39">
        <v>8386.6669999999995</v>
      </c>
      <c r="AF35" s="39">
        <v>10250.33</v>
      </c>
      <c r="AG35" s="39" t="s">
        <v>69</v>
      </c>
    </row>
    <row r="36" spans="1:33" s="19" customFormat="1">
      <c r="A36" s="9">
        <f t="shared" si="0"/>
        <v>34</v>
      </c>
      <c r="B36" s="13">
        <v>5</v>
      </c>
      <c r="C36" s="13">
        <v>7</v>
      </c>
      <c r="D36" s="13">
        <v>1</v>
      </c>
      <c r="E36" s="14">
        <v>14</v>
      </c>
      <c r="F36" s="14"/>
      <c r="G36" s="14">
        <v>50</v>
      </c>
      <c r="H36" s="10">
        <v>0.65</v>
      </c>
      <c r="I36" s="15">
        <v>0</v>
      </c>
      <c r="J36" s="15">
        <v>90</v>
      </c>
      <c r="K36" s="15">
        <v>0</v>
      </c>
      <c r="L36" s="16">
        <v>3700</v>
      </c>
      <c r="M36" s="16">
        <v>0.35</v>
      </c>
      <c r="N36" s="17">
        <v>275000</v>
      </c>
      <c r="O36" s="17">
        <v>0.22</v>
      </c>
      <c r="P36" s="18">
        <v>70</v>
      </c>
      <c r="Q36" s="18">
        <f>3*Table3[[#This Row],[d   '[µm']]]</f>
        <v>42</v>
      </c>
      <c r="R36" s="18">
        <f>3*Table3[[#This Row],[d   '[µm']]]</f>
        <v>42</v>
      </c>
      <c r="S36"/>
      <c r="T36" s="19">
        <v>34</v>
      </c>
      <c r="U36"/>
      <c r="V36" s="34">
        <v>191866.7</v>
      </c>
      <c r="W36" s="34">
        <v>21996.67</v>
      </c>
      <c r="X36" s="34">
        <v>22423</v>
      </c>
      <c r="Y36" s="29">
        <v>0.2497433</v>
      </c>
      <c r="Z36" s="29">
        <v>2.8632000000000001E-2</v>
      </c>
      <c r="AA36" s="29">
        <v>0.24869330000000001</v>
      </c>
      <c r="AB36" s="29">
        <v>2.9064E-2</v>
      </c>
      <c r="AC36" s="29">
        <v>0.39273330000000001</v>
      </c>
      <c r="AD36" s="29">
        <v>0.4003333</v>
      </c>
      <c r="AE36" s="39">
        <v>8622</v>
      </c>
      <c r="AF36" s="39">
        <v>10399.67</v>
      </c>
      <c r="AG36" s="39" t="s">
        <v>70</v>
      </c>
    </row>
    <row r="37" spans="1:33" s="19" customFormat="1">
      <c r="A37" s="9">
        <f t="shared" si="0"/>
        <v>35</v>
      </c>
      <c r="B37" s="13">
        <v>5</v>
      </c>
      <c r="C37" s="13">
        <v>8</v>
      </c>
      <c r="D37" s="13">
        <v>1</v>
      </c>
      <c r="E37" s="14">
        <v>16</v>
      </c>
      <c r="F37" s="14"/>
      <c r="G37" s="14">
        <v>50</v>
      </c>
      <c r="H37" s="10">
        <v>0.65</v>
      </c>
      <c r="I37" s="15">
        <v>0</v>
      </c>
      <c r="J37" s="15">
        <v>90</v>
      </c>
      <c r="K37" s="15">
        <v>0</v>
      </c>
      <c r="L37" s="16">
        <v>3700</v>
      </c>
      <c r="M37" s="16">
        <v>0.35</v>
      </c>
      <c r="N37" s="17">
        <v>275000</v>
      </c>
      <c r="O37" s="17">
        <v>0.22</v>
      </c>
      <c r="P37" s="18">
        <v>70</v>
      </c>
      <c r="Q37" s="18">
        <f>3*Table3[[#This Row],[d   '[µm']]]</f>
        <v>48</v>
      </c>
      <c r="R37" s="18">
        <f>3*Table3[[#This Row],[d   '[µm']]]</f>
        <v>48</v>
      </c>
      <c r="S37"/>
      <c r="T37" s="19">
        <v>35</v>
      </c>
      <c r="U37"/>
      <c r="V37" s="34">
        <v>191940</v>
      </c>
      <c r="W37" s="34">
        <v>21339.67</v>
      </c>
      <c r="X37" s="34">
        <v>21727</v>
      </c>
      <c r="Y37" s="29">
        <v>0.25027329999999998</v>
      </c>
      <c r="Z37" s="29">
        <v>2.7824999999999999E-2</v>
      </c>
      <c r="AA37" s="29">
        <v>0.24926000000000001</v>
      </c>
      <c r="AB37" s="29">
        <v>2.8215670000000002E-2</v>
      </c>
      <c r="AC37" s="29">
        <v>0.40150000000000002</v>
      </c>
      <c r="AD37" s="29">
        <v>0.4088</v>
      </c>
      <c r="AE37" s="39">
        <v>8362</v>
      </c>
      <c r="AF37" s="39">
        <v>10245</v>
      </c>
      <c r="AG37" s="39" t="s">
        <v>75</v>
      </c>
    </row>
    <row r="38" spans="1:33" s="19" customFormat="1">
      <c r="A38" s="9">
        <f t="shared" si="0"/>
        <v>36</v>
      </c>
      <c r="B38" s="13">
        <v>5</v>
      </c>
      <c r="C38" s="13">
        <v>9</v>
      </c>
      <c r="D38" s="13">
        <v>1</v>
      </c>
      <c r="E38" s="14">
        <v>18</v>
      </c>
      <c r="F38" s="14"/>
      <c r="G38" s="14">
        <v>50</v>
      </c>
      <c r="H38" s="10">
        <v>0.65</v>
      </c>
      <c r="I38" s="15">
        <v>0</v>
      </c>
      <c r="J38" s="15">
        <v>90</v>
      </c>
      <c r="K38" s="15">
        <v>0</v>
      </c>
      <c r="L38" s="16">
        <v>3700</v>
      </c>
      <c r="M38" s="16">
        <v>0.35</v>
      </c>
      <c r="N38" s="17">
        <v>275000</v>
      </c>
      <c r="O38" s="17">
        <v>0.22</v>
      </c>
      <c r="P38" s="18">
        <v>70</v>
      </c>
      <c r="Q38" s="18">
        <f>3*Table3[[#This Row],[d   '[µm']]]</f>
        <v>54</v>
      </c>
      <c r="R38" s="18">
        <f>3*Table3[[#This Row],[d   '[µm']]]</f>
        <v>54</v>
      </c>
      <c r="S38"/>
      <c r="T38" s="19">
        <v>36</v>
      </c>
      <c r="U38"/>
      <c r="V38" s="34">
        <v>191956.7</v>
      </c>
      <c r="W38" s="34">
        <v>21353.67</v>
      </c>
      <c r="X38" s="34">
        <v>21699</v>
      </c>
      <c r="Y38" s="29">
        <v>0.25019000000000002</v>
      </c>
      <c r="Z38" s="29">
        <v>2.7831330000000001E-2</v>
      </c>
      <c r="AA38" s="29">
        <v>0.2492867</v>
      </c>
      <c r="AB38" s="29">
        <v>2.817967E-2</v>
      </c>
      <c r="AC38" s="29">
        <v>0.4025667</v>
      </c>
      <c r="AD38" s="29">
        <v>0.40910000000000002</v>
      </c>
      <c r="AE38" s="39">
        <v>8363.6669999999995</v>
      </c>
      <c r="AF38" s="39">
        <v>10179</v>
      </c>
      <c r="AG38" s="39" t="s">
        <v>76</v>
      </c>
    </row>
    <row r="39" spans="1:33" s="19" customFormat="1">
      <c r="A39" s="9">
        <f t="shared" si="0"/>
        <v>37</v>
      </c>
      <c r="B39" s="13">
        <v>5</v>
      </c>
      <c r="C39" s="13">
        <v>10</v>
      </c>
      <c r="D39" s="13">
        <v>1</v>
      </c>
      <c r="E39" s="14">
        <v>20</v>
      </c>
      <c r="F39" s="14"/>
      <c r="G39" s="14">
        <v>50</v>
      </c>
      <c r="H39" s="10">
        <v>0.65</v>
      </c>
      <c r="I39" s="15">
        <v>0</v>
      </c>
      <c r="J39" s="15">
        <v>90</v>
      </c>
      <c r="K39" s="15">
        <v>0</v>
      </c>
      <c r="L39" s="16">
        <v>3700</v>
      </c>
      <c r="M39" s="16">
        <v>0.35</v>
      </c>
      <c r="N39" s="17">
        <v>275000</v>
      </c>
      <c r="O39" s="17">
        <v>0.22</v>
      </c>
      <c r="P39" s="18">
        <v>70</v>
      </c>
      <c r="Q39" s="18">
        <f>3*Table3[[#This Row],[d   '[µm']]]</f>
        <v>60</v>
      </c>
      <c r="R39" s="18">
        <f>3*Table3[[#This Row],[d   '[µm']]]</f>
        <v>60</v>
      </c>
      <c r="S39"/>
      <c r="T39">
        <v>37</v>
      </c>
      <c r="U39"/>
      <c r="V39" s="33">
        <v>192013.3</v>
      </c>
      <c r="W39" s="33">
        <v>22043</v>
      </c>
      <c r="X39" s="33">
        <v>22330.33</v>
      </c>
      <c r="Y39" s="29">
        <v>0.24961</v>
      </c>
      <c r="Z39" s="29">
        <v>2.865533E-2</v>
      </c>
      <c r="AA39" s="29">
        <v>0.24890329999999999</v>
      </c>
      <c r="AB39" s="29">
        <v>2.8946329999999999E-2</v>
      </c>
      <c r="AC39" s="29">
        <v>0.39386670000000001</v>
      </c>
      <c r="AD39" s="29">
        <v>0.39900000000000002</v>
      </c>
      <c r="AE39" s="39">
        <v>8609</v>
      </c>
      <c r="AF39" s="39">
        <v>10330</v>
      </c>
      <c r="AG39" s="39" t="s">
        <v>71</v>
      </c>
    </row>
    <row r="40" spans="1:33" s="38" customFormat="1">
      <c r="A40" s="38">
        <f t="shared" si="0"/>
        <v>38</v>
      </c>
      <c r="B40" s="38">
        <v>6</v>
      </c>
      <c r="C40" s="38">
        <v>1</v>
      </c>
      <c r="D40" s="38">
        <v>1</v>
      </c>
      <c r="E40" s="38">
        <v>40</v>
      </c>
      <c r="G40" s="38">
        <v>50</v>
      </c>
      <c r="H40" s="27">
        <v>0.6</v>
      </c>
      <c r="I40" s="38">
        <v>0</v>
      </c>
      <c r="J40" s="38">
        <v>90</v>
      </c>
      <c r="K40" s="38">
        <v>0</v>
      </c>
      <c r="L40" s="38">
        <v>3700</v>
      </c>
      <c r="M40" s="38">
        <v>0.35</v>
      </c>
      <c r="N40" s="38">
        <v>275000</v>
      </c>
      <c r="O40" s="38">
        <v>0.22</v>
      </c>
      <c r="P40" s="38">
        <v>70</v>
      </c>
      <c r="Q40" s="38">
        <f>4*Table3[[#This Row],[d   '[µm']]]</f>
        <v>160</v>
      </c>
      <c r="R40" s="38">
        <f>4*Table3[[#This Row],[d   '[µm']]]</f>
        <v>160</v>
      </c>
      <c r="S40" t="s">
        <v>65</v>
      </c>
      <c r="T40" s="38">
        <v>38</v>
      </c>
      <c r="U40" t="s">
        <v>103</v>
      </c>
      <c r="V40" s="36">
        <v>174306.7</v>
      </c>
      <c r="W40" s="36">
        <v>21101.33</v>
      </c>
      <c r="X40" s="36">
        <v>22743.33</v>
      </c>
      <c r="Y40" s="41">
        <v>0.25472</v>
      </c>
      <c r="Z40" s="41">
        <v>3.0835999999999999E-2</v>
      </c>
      <c r="AA40" s="41">
        <v>0.25057669999999999</v>
      </c>
      <c r="AB40" s="41">
        <v>3.2695000000000002E-2</v>
      </c>
      <c r="AC40" s="41">
        <v>0.32909670000000002</v>
      </c>
      <c r="AD40" s="41">
        <v>0.35470000000000002</v>
      </c>
      <c r="AE40" s="36">
        <v>7464</v>
      </c>
      <c r="AF40" s="36">
        <v>7830.6670000000004</v>
      </c>
      <c r="AG40" s="36" t="s">
        <v>106</v>
      </c>
    </row>
    <row r="41" spans="1:33" s="19" customFormat="1">
      <c r="A41" s="9">
        <f t="shared" si="0"/>
        <v>39</v>
      </c>
      <c r="B41" s="13">
        <v>6</v>
      </c>
      <c r="C41" s="13">
        <v>2</v>
      </c>
      <c r="D41" s="13">
        <v>1</v>
      </c>
      <c r="E41" s="14">
        <v>45</v>
      </c>
      <c r="F41" s="14"/>
      <c r="G41" s="14">
        <v>50</v>
      </c>
      <c r="H41" s="10">
        <v>0.65</v>
      </c>
      <c r="I41" s="15">
        <v>0</v>
      </c>
      <c r="J41" s="15">
        <v>90</v>
      </c>
      <c r="K41" s="15">
        <v>0</v>
      </c>
      <c r="L41" s="16">
        <v>3700</v>
      </c>
      <c r="M41" s="16">
        <v>0.35</v>
      </c>
      <c r="N41" s="17">
        <v>275000</v>
      </c>
      <c r="O41" s="17">
        <v>0.22</v>
      </c>
      <c r="P41" s="18">
        <v>70</v>
      </c>
      <c r="Q41" s="18">
        <f>4*Table3[[#This Row],[d   '[µm']]]</f>
        <v>180</v>
      </c>
      <c r="R41" s="18">
        <f>4*Table3[[#This Row],[d   '[µm']]]</f>
        <v>180</v>
      </c>
      <c r="S41"/>
      <c r="T41">
        <v>39</v>
      </c>
      <c r="U41"/>
      <c r="V41" s="33">
        <v>174583.3</v>
      </c>
      <c r="W41" s="33">
        <v>21678.67</v>
      </c>
      <c r="X41" s="33">
        <v>24088</v>
      </c>
      <c r="Y41" s="29">
        <v>0.25309330000000002</v>
      </c>
      <c r="Z41" s="29">
        <v>3.1427330000000003E-2</v>
      </c>
      <c r="AA41" s="29">
        <v>0.24750330000000001</v>
      </c>
      <c r="AB41" s="29">
        <v>3.415E-2</v>
      </c>
      <c r="AC41" s="29">
        <v>0.3400667</v>
      </c>
      <c r="AD41" s="29">
        <v>0.3778667</v>
      </c>
      <c r="AE41" s="39">
        <v>8839.6669999999995</v>
      </c>
      <c r="AF41" s="39">
        <v>8473.3330000000005</v>
      </c>
      <c r="AG41" s="39" t="s">
        <v>77</v>
      </c>
    </row>
    <row r="42" spans="1:33" s="19" customFormat="1">
      <c r="A42" s="9">
        <f t="shared" si="0"/>
        <v>40</v>
      </c>
      <c r="B42" s="13">
        <v>6</v>
      </c>
      <c r="C42" s="13">
        <v>3</v>
      </c>
      <c r="D42" s="13">
        <v>1</v>
      </c>
      <c r="E42" s="14">
        <v>50</v>
      </c>
      <c r="F42" s="14"/>
      <c r="G42" s="14">
        <v>50</v>
      </c>
      <c r="H42" s="10">
        <v>0.65</v>
      </c>
      <c r="I42" s="15">
        <v>0</v>
      </c>
      <c r="J42" s="15">
        <v>90</v>
      </c>
      <c r="K42" s="15">
        <v>0</v>
      </c>
      <c r="L42" s="16">
        <v>3700</v>
      </c>
      <c r="M42" s="16">
        <v>0.35</v>
      </c>
      <c r="N42" s="17">
        <v>275000</v>
      </c>
      <c r="O42" s="17">
        <v>0.22</v>
      </c>
      <c r="P42" s="18">
        <v>70</v>
      </c>
      <c r="Q42" s="18">
        <f>4*Table3[[#This Row],[d   '[µm']]]</f>
        <v>200</v>
      </c>
      <c r="R42" s="18">
        <f>4*Table3[[#This Row],[d   '[µm']]]</f>
        <v>200</v>
      </c>
      <c r="S42"/>
      <c r="T42">
        <v>40</v>
      </c>
      <c r="U42"/>
      <c r="V42" s="33">
        <v>174623.3</v>
      </c>
      <c r="W42" s="33">
        <v>21342.33</v>
      </c>
      <c r="X42" s="33">
        <v>23861</v>
      </c>
      <c r="Y42" s="29">
        <v>0.25344</v>
      </c>
      <c r="Z42" s="29">
        <v>3.0974999999999999E-2</v>
      </c>
      <c r="AA42" s="29">
        <v>0.24745</v>
      </c>
      <c r="AB42" s="29">
        <v>3.3813330000000003E-2</v>
      </c>
      <c r="AC42" s="29">
        <v>0.34420000000000001</v>
      </c>
      <c r="AD42" s="29">
        <v>0.38479999999999998</v>
      </c>
      <c r="AE42" s="39">
        <v>8671.6669999999995</v>
      </c>
      <c r="AF42" s="39">
        <v>8380.3330000000005</v>
      </c>
      <c r="AG42" s="39" t="s">
        <v>78</v>
      </c>
    </row>
    <row r="43" spans="1:33" s="19" customFormat="1">
      <c r="A43" s="9">
        <f t="shared" si="0"/>
        <v>41</v>
      </c>
      <c r="B43" s="13">
        <v>6</v>
      </c>
      <c r="C43" s="13">
        <v>4</v>
      </c>
      <c r="D43" s="13">
        <v>1</v>
      </c>
      <c r="E43" s="14">
        <v>55</v>
      </c>
      <c r="F43" s="14"/>
      <c r="G43" s="14">
        <v>50</v>
      </c>
      <c r="H43" s="10">
        <v>0.65</v>
      </c>
      <c r="I43" s="15">
        <v>0</v>
      </c>
      <c r="J43" s="15">
        <v>90</v>
      </c>
      <c r="K43" s="15">
        <v>0</v>
      </c>
      <c r="L43" s="16">
        <v>3700</v>
      </c>
      <c r="M43" s="16">
        <v>0.35</v>
      </c>
      <c r="N43" s="17">
        <v>275000</v>
      </c>
      <c r="O43" s="17">
        <v>0.22</v>
      </c>
      <c r="P43" s="18">
        <v>70</v>
      </c>
      <c r="Q43" s="18">
        <f>4*Table3[[#This Row],[d   '[µm']]]</f>
        <v>220</v>
      </c>
      <c r="R43" s="18">
        <f>4*Table3[[#This Row],[d   '[µm']]]</f>
        <v>220</v>
      </c>
      <c r="S43"/>
      <c r="T43">
        <v>41</v>
      </c>
      <c r="U43"/>
      <c r="V43" s="33">
        <v>174773.3</v>
      </c>
      <c r="W43" s="33">
        <v>21504.67</v>
      </c>
      <c r="X43" s="33">
        <v>23839</v>
      </c>
      <c r="Y43" s="29">
        <v>0.25328329999999999</v>
      </c>
      <c r="Z43" s="29">
        <v>3.1164669999999998E-2</v>
      </c>
      <c r="AA43" s="29">
        <v>0.24776999999999999</v>
      </c>
      <c r="AB43" s="29">
        <v>3.3796670000000001E-2</v>
      </c>
      <c r="AC43" s="29">
        <v>0.34196670000000001</v>
      </c>
      <c r="AD43" s="29">
        <v>0.37909999999999999</v>
      </c>
      <c r="AE43" s="39">
        <v>8786.6669999999995</v>
      </c>
      <c r="AF43" s="39">
        <v>8336.3330000000005</v>
      </c>
      <c r="AG43" s="39" t="s">
        <v>79</v>
      </c>
    </row>
    <row r="44" spans="1:33" s="19" customFormat="1">
      <c r="A44" s="9">
        <f t="shared" si="0"/>
        <v>42</v>
      </c>
      <c r="B44" s="13">
        <v>6</v>
      </c>
      <c r="C44" s="13">
        <v>5</v>
      </c>
      <c r="D44" s="13">
        <v>1</v>
      </c>
      <c r="E44" s="14">
        <v>60</v>
      </c>
      <c r="F44" s="14"/>
      <c r="G44" s="14">
        <v>50</v>
      </c>
      <c r="H44" s="27">
        <v>0.6</v>
      </c>
      <c r="I44" s="15">
        <v>0</v>
      </c>
      <c r="J44" s="15">
        <v>90</v>
      </c>
      <c r="K44" s="15">
        <v>0</v>
      </c>
      <c r="L44" s="16">
        <v>3700</v>
      </c>
      <c r="M44" s="16">
        <v>0.35</v>
      </c>
      <c r="N44" s="17">
        <v>275000</v>
      </c>
      <c r="O44" s="17">
        <v>0.22</v>
      </c>
      <c r="P44" s="18">
        <v>70</v>
      </c>
      <c r="Q44" s="18">
        <f>4*Table3[[#This Row],[d   '[µm']]]</f>
        <v>240</v>
      </c>
      <c r="R44" s="18">
        <f>4*Table3[[#This Row],[d   '[µm']]]</f>
        <v>240</v>
      </c>
      <c r="S44"/>
      <c r="T44" s="19">
        <v>42</v>
      </c>
      <c r="U44"/>
      <c r="V44" s="33">
        <v>174936.7</v>
      </c>
      <c r="W44" s="33">
        <v>21073.67</v>
      </c>
      <c r="X44" s="33">
        <v>22832</v>
      </c>
      <c r="Y44" s="29">
        <v>0.25479000000000002</v>
      </c>
      <c r="Z44" s="29">
        <v>3.0693330000000001E-2</v>
      </c>
      <c r="AA44" s="29">
        <v>0.2503667</v>
      </c>
      <c r="AB44" s="29">
        <v>3.2676669999999998E-2</v>
      </c>
      <c r="AC44" s="29">
        <v>0.3288333</v>
      </c>
      <c r="AD44" s="29">
        <v>0.35626669999999999</v>
      </c>
      <c r="AE44" s="39">
        <v>7503</v>
      </c>
      <c r="AF44" s="39">
        <v>7888.6670000000004</v>
      </c>
      <c r="AG44" s="39" t="s">
        <v>107</v>
      </c>
    </row>
    <row r="45" spans="1:33" s="19" customFormat="1">
      <c r="A45" s="9">
        <f t="shared" si="0"/>
        <v>43</v>
      </c>
      <c r="B45" s="13">
        <v>6</v>
      </c>
      <c r="C45" s="13">
        <v>6</v>
      </c>
      <c r="D45" s="13">
        <v>1</v>
      </c>
      <c r="E45" s="14">
        <v>70</v>
      </c>
      <c r="F45" s="14"/>
      <c r="G45" s="14">
        <v>50</v>
      </c>
      <c r="H45" s="27">
        <v>0.6</v>
      </c>
      <c r="I45" s="15">
        <v>0</v>
      </c>
      <c r="J45" s="15">
        <v>90</v>
      </c>
      <c r="K45" s="15">
        <v>0</v>
      </c>
      <c r="L45" s="16">
        <v>3700</v>
      </c>
      <c r="M45" s="16">
        <v>0.35</v>
      </c>
      <c r="N45" s="17">
        <v>275000</v>
      </c>
      <c r="O45" s="17">
        <v>0.22</v>
      </c>
      <c r="P45" s="18">
        <v>70</v>
      </c>
      <c r="Q45" s="18">
        <f>4*Table3[[#This Row],[d   '[µm']]]</f>
        <v>280</v>
      </c>
      <c r="R45" s="18">
        <f>4*Table3[[#This Row],[d   '[µm']]]</f>
        <v>280</v>
      </c>
      <c r="S45" t="s">
        <v>66</v>
      </c>
      <c r="T45">
        <v>43</v>
      </c>
      <c r="U45"/>
      <c r="V45" s="33">
        <v>175113.3</v>
      </c>
      <c r="W45" s="33">
        <v>21082.67</v>
      </c>
      <c r="X45" s="33">
        <v>22786.67</v>
      </c>
      <c r="Y45" s="29">
        <v>0.25461329999999999</v>
      </c>
      <c r="Z45" s="29">
        <v>3.0654000000000001E-2</v>
      </c>
      <c r="AA45" s="29">
        <v>0.25031999999999999</v>
      </c>
      <c r="AB45" s="29">
        <v>3.2572999999999998E-2</v>
      </c>
      <c r="AC45" s="29">
        <v>0.33163330000000002</v>
      </c>
      <c r="AD45" s="29">
        <v>0.35843330000000001</v>
      </c>
      <c r="AE45" s="39">
        <v>7545.6670000000004</v>
      </c>
      <c r="AF45" s="39">
        <v>7882</v>
      </c>
      <c r="AG45" s="39" t="s">
        <v>80</v>
      </c>
    </row>
    <row r="46" spans="1:33" s="19" customFormat="1">
      <c r="A46" s="9">
        <f t="shared" si="0"/>
        <v>44</v>
      </c>
      <c r="B46" s="13">
        <v>6</v>
      </c>
      <c r="C46" s="13">
        <v>7</v>
      </c>
      <c r="D46" s="13">
        <v>1</v>
      </c>
      <c r="E46" s="14">
        <v>75</v>
      </c>
      <c r="F46" s="14"/>
      <c r="G46" s="14">
        <v>50</v>
      </c>
      <c r="H46" s="27">
        <v>0.6</v>
      </c>
      <c r="I46" s="15">
        <v>0</v>
      </c>
      <c r="J46" s="15">
        <v>90</v>
      </c>
      <c r="K46" s="15">
        <v>0</v>
      </c>
      <c r="L46" s="16">
        <v>3700</v>
      </c>
      <c r="M46" s="16">
        <v>0.35</v>
      </c>
      <c r="N46" s="17">
        <v>275000</v>
      </c>
      <c r="O46" s="17">
        <v>0.22</v>
      </c>
      <c r="P46" s="18">
        <v>70</v>
      </c>
      <c r="Q46" s="18">
        <f>4*Table3[[#This Row],[d   '[µm']]]</f>
        <v>300</v>
      </c>
      <c r="R46" s="18">
        <f>4*Table3[[#This Row],[d   '[µm']]]</f>
        <v>300</v>
      </c>
      <c r="S46"/>
      <c r="T46">
        <v>44</v>
      </c>
      <c r="U46"/>
      <c r="V46" s="33">
        <v>175180</v>
      </c>
      <c r="W46" s="33">
        <v>20931</v>
      </c>
      <c r="X46" s="33">
        <v>22594</v>
      </c>
      <c r="Y46" s="29">
        <v>0.25469330000000001</v>
      </c>
      <c r="Z46" s="29">
        <v>3.0431670000000001E-2</v>
      </c>
      <c r="AA46" s="29">
        <v>0.25043330000000003</v>
      </c>
      <c r="AB46" s="29">
        <v>3.2300000000000002E-2</v>
      </c>
      <c r="AC46" s="29">
        <v>0.33510000000000001</v>
      </c>
      <c r="AD46" s="29">
        <v>0.36170000000000002</v>
      </c>
      <c r="AE46" s="39">
        <v>7503</v>
      </c>
      <c r="AF46" s="39">
        <v>7769</v>
      </c>
      <c r="AG46" s="39" t="s">
        <v>81</v>
      </c>
    </row>
    <row r="47" spans="1:33">
      <c r="A47" s="9">
        <f t="shared" si="0"/>
        <v>45</v>
      </c>
      <c r="B47" s="13">
        <v>6</v>
      </c>
      <c r="C47" s="13">
        <v>8</v>
      </c>
      <c r="D47" s="13">
        <v>1</v>
      </c>
      <c r="E47" s="14">
        <v>80</v>
      </c>
      <c r="F47" s="14"/>
      <c r="G47" s="14">
        <v>50</v>
      </c>
      <c r="H47" s="27">
        <v>0.6</v>
      </c>
      <c r="I47" s="15">
        <v>0</v>
      </c>
      <c r="J47" s="15">
        <v>90</v>
      </c>
      <c r="K47" s="15">
        <v>0</v>
      </c>
      <c r="L47" s="16">
        <v>3700</v>
      </c>
      <c r="M47" s="16">
        <v>0.35</v>
      </c>
      <c r="N47" s="17">
        <v>275000</v>
      </c>
      <c r="O47" s="17">
        <v>0.22</v>
      </c>
      <c r="P47" s="18">
        <v>70</v>
      </c>
      <c r="Q47" s="18">
        <f>4*Table3[[#This Row],[d   '[µm']]]</f>
        <v>320</v>
      </c>
      <c r="R47" s="18">
        <f>4*Table3[[#This Row],[d   '[µm']]]</f>
        <v>320</v>
      </c>
      <c r="T47">
        <v>45</v>
      </c>
      <c r="V47" s="33">
        <v>175213.3</v>
      </c>
      <c r="W47" s="33">
        <v>20892.669999999998</v>
      </c>
      <c r="X47" s="33">
        <v>22550</v>
      </c>
      <c r="Y47" s="29">
        <v>0.25464999999999999</v>
      </c>
      <c r="Z47" s="29">
        <v>3.036467E-2</v>
      </c>
      <c r="AA47" s="29">
        <v>0.25039</v>
      </c>
      <c r="AB47" s="29">
        <v>3.2224999999999997E-2</v>
      </c>
      <c r="AC47" s="29">
        <v>0.3370667</v>
      </c>
      <c r="AD47" s="29">
        <v>0.36380000000000001</v>
      </c>
      <c r="AE47" s="39">
        <v>7533.6670000000004</v>
      </c>
      <c r="AF47" s="39">
        <v>7789.3329999999996</v>
      </c>
      <c r="AG47" s="39" t="s">
        <v>82</v>
      </c>
    </row>
    <row r="48" spans="1:33">
      <c r="A48" s="9">
        <f t="shared" si="0"/>
        <v>46</v>
      </c>
      <c r="B48" s="13">
        <v>6</v>
      </c>
      <c r="C48" s="13">
        <v>9</v>
      </c>
      <c r="D48" s="13">
        <v>1</v>
      </c>
      <c r="E48" s="14">
        <v>85</v>
      </c>
      <c r="F48" s="14"/>
      <c r="G48" s="14">
        <v>50</v>
      </c>
      <c r="H48" s="27">
        <v>0.6</v>
      </c>
      <c r="I48" s="15">
        <v>0</v>
      </c>
      <c r="J48" s="15">
        <v>90</v>
      </c>
      <c r="K48" s="15">
        <v>0</v>
      </c>
      <c r="L48" s="16">
        <v>3700</v>
      </c>
      <c r="M48" s="16">
        <v>0.35</v>
      </c>
      <c r="N48" s="17">
        <v>275000</v>
      </c>
      <c r="O48" s="17">
        <v>0.22</v>
      </c>
      <c r="P48" s="18">
        <v>70</v>
      </c>
      <c r="Q48" s="18">
        <f>4*Table3[[#This Row],[d   '[µm']]]</f>
        <v>340</v>
      </c>
      <c r="R48" s="18">
        <f>4*Table3[[#This Row],[d   '[µm']]]</f>
        <v>340</v>
      </c>
      <c r="T48">
        <v>46</v>
      </c>
      <c r="V48" s="33">
        <v>173370</v>
      </c>
      <c r="W48" s="33">
        <v>21109.67</v>
      </c>
      <c r="X48" s="33">
        <v>22581</v>
      </c>
      <c r="Y48" s="29">
        <v>0.25752999999999998</v>
      </c>
      <c r="Z48" s="29">
        <v>3.1227000000000001E-2</v>
      </c>
      <c r="AA48" s="29">
        <v>0.2579167</v>
      </c>
      <c r="AB48" s="29">
        <v>3.107033E-2</v>
      </c>
      <c r="AC48" s="29">
        <v>0.32308999999999999</v>
      </c>
      <c r="AD48" s="29">
        <v>0.32099</v>
      </c>
      <c r="AE48" s="39">
        <v>6921.3329999999996</v>
      </c>
      <c r="AF48" s="39">
        <v>7707.3329999999996</v>
      </c>
      <c r="AG48" s="39" t="s">
        <v>83</v>
      </c>
    </row>
    <row r="49" spans="1:36">
      <c r="A49" s="9">
        <f t="shared" si="0"/>
        <v>47</v>
      </c>
      <c r="B49" s="13">
        <v>6</v>
      </c>
      <c r="C49" s="13">
        <v>10</v>
      </c>
      <c r="D49" s="13">
        <v>1</v>
      </c>
      <c r="E49" s="14">
        <v>90</v>
      </c>
      <c r="F49" s="14"/>
      <c r="G49" s="14">
        <v>50</v>
      </c>
      <c r="H49" s="27">
        <v>0.6</v>
      </c>
      <c r="I49" s="15">
        <v>0</v>
      </c>
      <c r="J49" s="15">
        <v>90</v>
      </c>
      <c r="K49" s="15">
        <v>0</v>
      </c>
      <c r="L49" s="16">
        <v>3700</v>
      </c>
      <c r="M49" s="16">
        <v>0.35</v>
      </c>
      <c r="N49" s="17">
        <v>275000</v>
      </c>
      <c r="O49" s="17">
        <v>0.22</v>
      </c>
      <c r="P49" s="18">
        <v>70</v>
      </c>
      <c r="Q49" s="18">
        <f>4*Table3[[#This Row],[d   '[µm']]]</f>
        <v>360</v>
      </c>
      <c r="R49" s="18">
        <f>4*Table3[[#This Row],[d   '[µm']]]</f>
        <v>360</v>
      </c>
      <c r="T49">
        <v>47</v>
      </c>
      <c r="V49" s="33">
        <v>175330</v>
      </c>
      <c r="W49" s="33">
        <v>20965.330000000002</v>
      </c>
      <c r="X49" s="33">
        <v>22513.33</v>
      </c>
      <c r="Y49" s="29">
        <v>0.25457000000000002</v>
      </c>
      <c r="Z49" s="29">
        <v>3.0440330000000002E-2</v>
      </c>
      <c r="AA49" s="29">
        <v>0.25059670000000001</v>
      </c>
      <c r="AB49" s="29">
        <v>3.2178329999999998E-2</v>
      </c>
      <c r="AC49" s="29">
        <v>0.33613330000000002</v>
      </c>
      <c r="AD49" s="29">
        <v>0.36096669999999997</v>
      </c>
      <c r="AE49" s="39">
        <v>7517.3329999999996</v>
      </c>
      <c r="AF49" s="39">
        <v>7745.3329999999996</v>
      </c>
      <c r="AG49" s="39" t="s">
        <v>81</v>
      </c>
      <c r="AH49" s="39"/>
      <c r="AI49" s="39"/>
      <c r="AJ49" s="39"/>
    </row>
    <row r="50" spans="1:36" s="38" customFormat="1">
      <c r="A50" s="38">
        <f t="shared" si="0"/>
        <v>48</v>
      </c>
      <c r="B50" s="38">
        <v>7</v>
      </c>
      <c r="C50" s="38">
        <v>1</v>
      </c>
      <c r="D50" s="38">
        <v>1</v>
      </c>
      <c r="E50" s="38">
        <v>40</v>
      </c>
      <c r="G50" s="38">
        <v>50</v>
      </c>
      <c r="H50" s="38">
        <v>0.6</v>
      </c>
      <c r="I50" s="38">
        <v>0</v>
      </c>
      <c r="J50" s="38">
        <v>90</v>
      </c>
      <c r="K50" s="38">
        <v>0</v>
      </c>
      <c r="L50" s="38">
        <v>3700</v>
      </c>
      <c r="M50" s="38">
        <v>0.35</v>
      </c>
      <c r="N50" s="38">
        <v>275000</v>
      </c>
      <c r="O50" s="38">
        <v>0.22</v>
      </c>
      <c r="P50" s="38">
        <v>70</v>
      </c>
      <c r="Q50" s="38">
        <f>5*Table3[[#This Row],[d   '[µm']]]</f>
        <v>200</v>
      </c>
      <c r="R50" s="38">
        <f>Table3[[#This Row],[L2   '[μm']]]</f>
        <v>200</v>
      </c>
      <c r="S50"/>
      <c r="T50" s="38">
        <v>48</v>
      </c>
      <c r="U50" t="s">
        <v>104</v>
      </c>
      <c r="V50" s="36">
        <v>170980</v>
      </c>
      <c r="W50" s="36">
        <v>20898.330000000002</v>
      </c>
      <c r="X50" s="36">
        <v>20028</v>
      </c>
      <c r="Y50" s="41">
        <v>0.25449670000000002</v>
      </c>
      <c r="Z50" s="41">
        <v>3.1105669999999998E-2</v>
      </c>
      <c r="AA50" s="41">
        <v>0.2570133</v>
      </c>
      <c r="AB50" s="41">
        <v>3.0105670000000001E-2</v>
      </c>
      <c r="AC50" s="41">
        <v>0.33893329999999999</v>
      </c>
      <c r="AD50" s="41">
        <v>0.32483000000000001</v>
      </c>
      <c r="AE50" s="36">
        <v>7129.6670000000004</v>
      </c>
      <c r="AF50" s="36">
        <v>6726.6670000000004</v>
      </c>
      <c r="AG50" s="36" t="s">
        <v>84</v>
      </c>
    </row>
    <row r="51" spans="1:36">
      <c r="A51" s="9">
        <f t="shared" si="0"/>
        <v>49</v>
      </c>
      <c r="B51" s="20">
        <v>7</v>
      </c>
      <c r="C51" s="20">
        <v>2</v>
      </c>
      <c r="D51" s="20">
        <v>1</v>
      </c>
      <c r="E51" s="21">
        <v>45</v>
      </c>
      <c r="F51" s="21"/>
      <c r="G51" s="21">
        <v>50</v>
      </c>
      <c r="H51" s="27">
        <v>0.6</v>
      </c>
      <c r="I51" s="22">
        <v>0</v>
      </c>
      <c r="J51" s="22">
        <v>90</v>
      </c>
      <c r="K51" s="22">
        <v>0</v>
      </c>
      <c r="L51" s="23">
        <v>3700</v>
      </c>
      <c r="M51" s="23">
        <v>0.35</v>
      </c>
      <c r="N51" s="24">
        <v>275000</v>
      </c>
      <c r="O51" s="24">
        <v>0.22</v>
      </c>
      <c r="P51" s="25">
        <v>70</v>
      </c>
      <c r="Q51" s="25">
        <f>5*Table3[[#This Row],[d   '[µm']]]</f>
        <v>225</v>
      </c>
      <c r="R51" s="25">
        <f>Table3[[#This Row],[L2   '[μm']]]</f>
        <v>225</v>
      </c>
      <c r="T51">
        <v>49</v>
      </c>
      <c r="V51" s="33">
        <v>171310</v>
      </c>
      <c r="W51" s="33">
        <v>20790</v>
      </c>
      <c r="X51" s="33">
        <v>20154</v>
      </c>
      <c r="Y51" s="29">
        <v>0.25480999999999998</v>
      </c>
      <c r="Z51" s="29">
        <v>3.0923329999999999E-2</v>
      </c>
      <c r="AA51" s="29">
        <v>0.25664670000000001</v>
      </c>
      <c r="AB51" s="29">
        <v>3.0193669999999999E-2</v>
      </c>
      <c r="AC51" s="29">
        <v>0.33703329999999998</v>
      </c>
      <c r="AD51" s="29">
        <v>0.32671329999999998</v>
      </c>
      <c r="AE51" s="39">
        <v>7127.6670000000004</v>
      </c>
      <c r="AF51" s="39">
        <v>6719.6670000000004</v>
      </c>
      <c r="AG51" s="39" t="s">
        <v>85</v>
      </c>
    </row>
    <row r="52" spans="1:36">
      <c r="A52" s="9">
        <f t="shared" si="0"/>
        <v>50</v>
      </c>
      <c r="B52" s="20">
        <v>7</v>
      </c>
      <c r="C52" s="20">
        <v>3</v>
      </c>
      <c r="D52" s="20">
        <v>1</v>
      </c>
      <c r="E52" s="21">
        <v>50</v>
      </c>
      <c r="F52" s="21"/>
      <c r="G52" s="21">
        <v>50</v>
      </c>
      <c r="H52" s="27">
        <v>0.6</v>
      </c>
      <c r="I52" s="22">
        <v>0</v>
      </c>
      <c r="J52" s="22">
        <v>90</v>
      </c>
      <c r="K52" s="22">
        <v>0</v>
      </c>
      <c r="L52" s="23">
        <v>3700</v>
      </c>
      <c r="M52" s="23">
        <v>0.35</v>
      </c>
      <c r="N52" s="24">
        <v>275000</v>
      </c>
      <c r="O52" s="24">
        <v>0.22</v>
      </c>
      <c r="P52" s="25">
        <v>70</v>
      </c>
      <c r="Q52" s="25">
        <f>5*Table3[[#This Row],[d   '[µm']]]</f>
        <v>250</v>
      </c>
      <c r="R52" s="25">
        <f>Table3[[#This Row],[L2   '[μm']]]</f>
        <v>250</v>
      </c>
      <c r="T52">
        <v>50</v>
      </c>
      <c r="V52" s="33">
        <v>171326.7</v>
      </c>
      <c r="W52" s="33">
        <v>20798.330000000002</v>
      </c>
      <c r="X52" s="33">
        <v>20111.669999999998</v>
      </c>
      <c r="Y52" s="29">
        <v>0.25470670000000001</v>
      </c>
      <c r="Z52" s="29">
        <v>3.0920329999999999E-2</v>
      </c>
      <c r="AA52" s="29">
        <v>0.25669330000000001</v>
      </c>
      <c r="AB52" s="29">
        <v>3.0133E-2</v>
      </c>
      <c r="AC52" s="29">
        <v>0.33853329999999998</v>
      </c>
      <c r="AD52" s="29">
        <v>0.3273567</v>
      </c>
      <c r="AE52" s="39">
        <v>7111.3329999999996</v>
      </c>
      <c r="AF52" s="39">
        <v>6734.3329999999996</v>
      </c>
      <c r="AG52" s="39" t="s">
        <v>86</v>
      </c>
    </row>
    <row r="53" spans="1:36">
      <c r="A53" s="9">
        <f t="shared" si="0"/>
        <v>51</v>
      </c>
      <c r="B53" s="20">
        <v>7</v>
      </c>
      <c r="C53" s="20">
        <v>4</v>
      </c>
      <c r="D53" s="20">
        <v>1</v>
      </c>
      <c r="E53" s="21">
        <v>55</v>
      </c>
      <c r="F53" s="21"/>
      <c r="G53" s="21">
        <v>50</v>
      </c>
      <c r="H53" s="27">
        <v>0.6</v>
      </c>
      <c r="I53" s="22">
        <v>0</v>
      </c>
      <c r="J53" s="22">
        <v>90</v>
      </c>
      <c r="K53" s="22">
        <v>0</v>
      </c>
      <c r="L53" s="23">
        <v>3700</v>
      </c>
      <c r="M53" s="23">
        <v>0.35</v>
      </c>
      <c r="N53" s="24">
        <v>275000</v>
      </c>
      <c r="O53" s="24">
        <v>0.22</v>
      </c>
      <c r="P53" s="25">
        <v>70</v>
      </c>
      <c r="Q53" s="25">
        <f>5*Table3[[#This Row],[d   '[µm']]]</f>
        <v>275</v>
      </c>
      <c r="R53" s="25">
        <f>Table3[[#This Row],[L2   '[μm']]]</f>
        <v>275</v>
      </c>
      <c r="T53">
        <v>51</v>
      </c>
      <c r="V53" s="33">
        <v>171520</v>
      </c>
      <c r="W53" s="33">
        <v>20895</v>
      </c>
      <c r="X53" s="33">
        <v>20117</v>
      </c>
      <c r="Y53" s="29">
        <v>0.25458330000000001</v>
      </c>
      <c r="Z53" s="29">
        <v>3.1014E-2</v>
      </c>
      <c r="AA53" s="29">
        <v>0.25682329999999998</v>
      </c>
      <c r="AB53" s="29">
        <v>3.0121999999999999E-2</v>
      </c>
      <c r="AC53" s="29">
        <v>0.33763330000000003</v>
      </c>
      <c r="AD53" s="29">
        <v>0.32504670000000002</v>
      </c>
      <c r="AE53" s="39">
        <v>7118.3329999999996</v>
      </c>
      <c r="AF53" s="39">
        <v>6719.6670000000004</v>
      </c>
      <c r="AG53" s="39" t="s">
        <v>87</v>
      </c>
    </row>
    <row r="54" spans="1:36">
      <c r="A54" s="9">
        <f t="shared" si="0"/>
        <v>52</v>
      </c>
      <c r="B54" s="20">
        <v>7</v>
      </c>
      <c r="C54" s="20">
        <v>5</v>
      </c>
      <c r="D54" s="20">
        <v>1</v>
      </c>
      <c r="E54" s="21">
        <v>60</v>
      </c>
      <c r="F54" s="21"/>
      <c r="G54" s="21">
        <v>50</v>
      </c>
      <c r="H54" s="27">
        <v>0.6</v>
      </c>
      <c r="I54" s="22">
        <v>0</v>
      </c>
      <c r="J54" s="22">
        <v>90</v>
      </c>
      <c r="K54" s="22">
        <v>0</v>
      </c>
      <c r="L54" s="23">
        <v>3700</v>
      </c>
      <c r="M54" s="23">
        <v>0.35</v>
      </c>
      <c r="N54" s="24">
        <v>275000</v>
      </c>
      <c r="O54" s="24">
        <v>0.22</v>
      </c>
      <c r="P54" s="25">
        <v>70</v>
      </c>
      <c r="Q54" s="25">
        <f>5*Table3[[#This Row],[d   '[µm']]]</f>
        <v>300</v>
      </c>
      <c r="R54" s="25">
        <f>Table3[[#This Row],[L2   '[μm']]]</f>
        <v>300</v>
      </c>
      <c r="T54">
        <v>52</v>
      </c>
      <c r="V54" s="33">
        <v>171563.3</v>
      </c>
      <c r="W54" s="33">
        <v>20830.669999999998</v>
      </c>
      <c r="X54" s="33">
        <v>20145.330000000002</v>
      </c>
      <c r="Y54" s="29">
        <v>0.25467669999999998</v>
      </c>
      <c r="Z54" s="29">
        <v>3.0922000000000002E-2</v>
      </c>
      <c r="AA54" s="29">
        <v>0.25665329999999997</v>
      </c>
      <c r="AB54" s="29">
        <v>3.0136670000000001E-2</v>
      </c>
      <c r="AC54" s="29">
        <v>0.33803329999999998</v>
      </c>
      <c r="AD54" s="29">
        <v>0.3269167</v>
      </c>
      <c r="AE54" s="39">
        <v>7143.6670000000004</v>
      </c>
      <c r="AF54" s="39">
        <v>6741.6670000000004</v>
      </c>
      <c r="AG54" s="39" t="s">
        <v>88</v>
      </c>
    </row>
    <row r="55" spans="1:36">
      <c r="A55" s="9">
        <f t="shared" si="0"/>
        <v>53</v>
      </c>
      <c r="B55" s="20">
        <v>7</v>
      </c>
      <c r="C55" s="20">
        <v>6</v>
      </c>
      <c r="D55" s="20">
        <v>1</v>
      </c>
      <c r="E55" s="21">
        <v>70</v>
      </c>
      <c r="F55" s="21"/>
      <c r="G55" s="21">
        <v>50</v>
      </c>
      <c r="H55" s="27">
        <v>0.6</v>
      </c>
      <c r="I55" s="22">
        <v>0</v>
      </c>
      <c r="J55" s="22">
        <v>90</v>
      </c>
      <c r="K55" s="22">
        <v>0</v>
      </c>
      <c r="L55" s="23">
        <v>3700</v>
      </c>
      <c r="M55" s="23">
        <v>0.35</v>
      </c>
      <c r="N55" s="24">
        <v>275000</v>
      </c>
      <c r="O55" s="24">
        <v>0.22</v>
      </c>
      <c r="P55" s="25">
        <v>70</v>
      </c>
      <c r="Q55" s="25">
        <f>5*Table3[[#This Row],[d   '[µm']]]</f>
        <v>350</v>
      </c>
      <c r="R55" s="25">
        <f>Table3[[#This Row],[L2   '[μm']]]</f>
        <v>350</v>
      </c>
      <c r="T55">
        <v>53</v>
      </c>
      <c r="V55" s="33">
        <v>171770</v>
      </c>
      <c r="W55" s="33">
        <v>20616.330000000002</v>
      </c>
      <c r="X55" s="33">
        <v>20036</v>
      </c>
      <c r="Y55" s="29">
        <v>0.25476330000000003</v>
      </c>
      <c r="Z55" s="29">
        <v>3.057733E-2</v>
      </c>
      <c r="AA55" s="29">
        <v>0.25646330000000001</v>
      </c>
      <c r="AB55" s="29">
        <v>2.991533E-2</v>
      </c>
      <c r="AC55" s="29">
        <v>0.34339999999999998</v>
      </c>
      <c r="AD55" s="29">
        <v>0.33373330000000001</v>
      </c>
      <c r="AE55" s="39">
        <v>7121.6670000000004</v>
      </c>
      <c r="AF55" s="39">
        <v>6670</v>
      </c>
      <c r="AG55" s="39" t="s">
        <v>89</v>
      </c>
    </row>
    <row r="56" spans="1:36">
      <c r="A56" s="9">
        <f t="shared" si="0"/>
        <v>54</v>
      </c>
      <c r="B56" s="20">
        <v>7</v>
      </c>
      <c r="C56" s="20">
        <v>7</v>
      </c>
      <c r="D56" s="20">
        <v>1</v>
      </c>
      <c r="E56" s="21">
        <v>75</v>
      </c>
      <c r="F56" s="21"/>
      <c r="G56" s="21">
        <v>50</v>
      </c>
      <c r="H56" s="27">
        <v>0.6</v>
      </c>
      <c r="I56" s="22">
        <v>0</v>
      </c>
      <c r="J56" s="22">
        <v>90</v>
      </c>
      <c r="K56" s="22">
        <v>0</v>
      </c>
      <c r="L56" s="23">
        <v>3700</v>
      </c>
      <c r="M56" s="23">
        <v>0.35</v>
      </c>
      <c r="N56" s="24">
        <v>275000</v>
      </c>
      <c r="O56" s="24">
        <v>0.22</v>
      </c>
      <c r="P56" s="25">
        <v>70</v>
      </c>
      <c r="Q56" s="25">
        <f>5*Table3[[#This Row],[d   '[µm']]]</f>
        <v>375</v>
      </c>
      <c r="R56" s="25">
        <f>Table3[[#This Row],[L2   '[μm']]]</f>
        <v>375</v>
      </c>
      <c r="T56">
        <v>54</v>
      </c>
      <c r="V56" s="33">
        <v>171986.7</v>
      </c>
      <c r="W56" s="33">
        <v>20818.669999999998</v>
      </c>
      <c r="X56" s="33">
        <v>20186.330000000002</v>
      </c>
      <c r="Y56" s="29">
        <v>0.25467329999999999</v>
      </c>
      <c r="Z56" s="29">
        <v>3.082733E-2</v>
      </c>
      <c r="AA56" s="29">
        <v>0.25649329999999998</v>
      </c>
      <c r="AB56" s="29">
        <v>3.010467E-2</v>
      </c>
      <c r="AC56" s="29">
        <v>0.33853329999999998</v>
      </c>
      <c r="AD56" s="29">
        <v>0.32826</v>
      </c>
      <c r="AE56" s="39">
        <v>7136.6670000000004</v>
      </c>
      <c r="AF56" s="39">
        <v>6648.3329999999996</v>
      </c>
      <c r="AG56" s="39" t="s">
        <v>90</v>
      </c>
    </row>
    <row r="57" spans="1:36">
      <c r="A57" s="9">
        <f t="shared" si="0"/>
        <v>55</v>
      </c>
      <c r="B57" s="20">
        <v>7</v>
      </c>
      <c r="C57" s="20">
        <v>8</v>
      </c>
      <c r="D57" s="20">
        <v>1</v>
      </c>
      <c r="E57" s="21">
        <v>80</v>
      </c>
      <c r="F57" s="21"/>
      <c r="G57" s="21">
        <v>50</v>
      </c>
      <c r="H57" s="27">
        <v>0.6</v>
      </c>
      <c r="I57" s="22">
        <v>0</v>
      </c>
      <c r="J57" s="22">
        <v>90</v>
      </c>
      <c r="K57" s="22">
        <v>0</v>
      </c>
      <c r="L57" s="23">
        <v>3700</v>
      </c>
      <c r="M57" s="23">
        <v>0.35</v>
      </c>
      <c r="N57" s="24">
        <v>275000</v>
      </c>
      <c r="O57" s="24">
        <v>0.22</v>
      </c>
      <c r="P57" s="25">
        <v>70</v>
      </c>
      <c r="Q57" s="25">
        <f>5*Table3[[#This Row],[d   '[µm']]]</f>
        <v>400</v>
      </c>
      <c r="R57" s="25">
        <f>Table3[[#This Row],[L2   '[μm']]]</f>
        <v>400</v>
      </c>
      <c r="T57">
        <v>55</v>
      </c>
      <c r="V57" s="33">
        <v>172010</v>
      </c>
      <c r="W57" s="33">
        <v>20679.330000000002</v>
      </c>
      <c r="X57" s="33">
        <v>20003</v>
      </c>
      <c r="Y57" s="29">
        <v>0.25464330000000002</v>
      </c>
      <c r="Z57" s="29">
        <v>3.0613669999999999E-2</v>
      </c>
      <c r="AA57" s="29">
        <v>0.2566233</v>
      </c>
      <c r="AB57" s="29">
        <v>2.984233E-2</v>
      </c>
      <c r="AC57" s="29">
        <v>0.3434333</v>
      </c>
      <c r="AD57" s="29">
        <v>0.33221000000000001</v>
      </c>
      <c r="AE57" s="39">
        <v>7116</v>
      </c>
      <c r="AF57" s="39">
        <v>6630</v>
      </c>
      <c r="AG57" s="39" t="s">
        <v>88</v>
      </c>
    </row>
    <row r="58" spans="1:36">
      <c r="A58" s="9">
        <f t="shared" si="0"/>
        <v>56</v>
      </c>
      <c r="B58" s="20">
        <v>7</v>
      </c>
      <c r="C58" s="20">
        <v>9</v>
      </c>
      <c r="D58" s="20">
        <v>1</v>
      </c>
      <c r="E58" s="21">
        <v>85</v>
      </c>
      <c r="F58" s="21"/>
      <c r="G58" s="21">
        <v>50</v>
      </c>
      <c r="H58" s="27">
        <v>0.6</v>
      </c>
      <c r="I58" s="22">
        <v>0</v>
      </c>
      <c r="J58" s="22">
        <v>90</v>
      </c>
      <c r="K58" s="22">
        <v>0</v>
      </c>
      <c r="L58" s="23">
        <v>3700</v>
      </c>
      <c r="M58" s="23">
        <v>0.35</v>
      </c>
      <c r="N58" s="24">
        <v>275000</v>
      </c>
      <c r="O58" s="24">
        <v>0.22</v>
      </c>
      <c r="P58" s="25">
        <v>70</v>
      </c>
      <c r="Q58" s="25">
        <f>5*Table3[[#This Row],[d   '[µm']]]</f>
        <v>425</v>
      </c>
      <c r="R58" s="25">
        <f>Table3[[#This Row],[L2   '[μm']]]</f>
        <v>425</v>
      </c>
      <c r="T58">
        <v>56</v>
      </c>
      <c r="V58" s="33">
        <v>172153.3</v>
      </c>
      <c r="W58" s="33">
        <v>20627.669999999998</v>
      </c>
      <c r="X58" s="33">
        <v>19973.330000000002</v>
      </c>
      <c r="Y58" s="29">
        <v>0.25462000000000001</v>
      </c>
      <c r="Z58" s="29">
        <v>3.0509000000000001E-2</v>
      </c>
      <c r="AA58" s="29">
        <v>0.25654329999999997</v>
      </c>
      <c r="AB58" s="29">
        <v>2.9763999999999999E-2</v>
      </c>
      <c r="AC58" s="29">
        <v>0.34553329999999999</v>
      </c>
      <c r="AD58" s="29">
        <v>0.33456669999999999</v>
      </c>
      <c r="AE58" s="39">
        <v>7127.6670000000004</v>
      </c>
      <c r="AF58" s="39">
        <v>6629</v>
      </c>
      <c r="AG58" s="39" t="s">
        <v>91</v>
      </c>
    </row>
    <row r="59" spans="1:36">
      <c r="A59" s="9">
        <f t="shared" si="0"/>
        <v>57</v>
      </c>
      <c r="B59" s="20">
        <v>7</v>
      </c>
      <c r="C59" s="20">
        <v>10</v>
      </c>
      <c r="D59" s="20">
        <v>1</v>
      </c>
      <c r="E59" s="21">
        <v>90</v>
      </c>
      <c r="F59" s="21"/>
      <c r="G59" s="21">
        <v>50</v>
      </c>
      <c r="H59" s="27">
        <v>0.6</v>
      </c>
      <c r="I59" s="22">
        <v>0</v>
      </c>
      <c r="J59" s="22">
        <v>90</v>
      </c>
      <c r="K59" s="22">
        <v>0</v>
      </c>
      <c r="L59" s="23">
        <v>3700</v>
      </c>
      <c r="M59" s="23">
        <v>0.35</v>
      </c>
      <c r="N59" s="24">
        <v>275000</v>
      </c>
      <c r="O59" s="24">
        <v>0.22</v>
      </c>
      <c r="P59" s="25">
        <v>70</v>
      </c>
      <c r="Q59" s="25">
        <f>5*Table3[[#This Row],[d   '[µm']]]</f>
        <v>450</v>
      </c>
      <c r="R59" s="25">
        <f>Table3[[#This Row],[L2   '[μm']]]</f>
        <v>450</v>
      </c>
      <c r="T59">
        <v>57</v>
      </c>
      <c r="V59" s="33">
        <v>172156.7</v>
      </c>
      <c r="W59" s="33">
        <v>20614</v>
      </c>
      <c r="X59" s="33">
        <v>19968.330000000002</v>
      </c>
      <c r="Y59" s="29">
        <v>0.25464330000000002</v>
      </c>
      <c r="Z59" s="29">
        <v>3.0491000000000001E-2</v>
      </c>
      <c r="AA59" s="29">
        <v>0.25654329999999997</v>
      </c>
      <c r="AB59" s="29">
        <v>2.9756330000000001E-2</v>
      </c>
      <c r="AC59" s="29">
        <v>0.34553329999999999</v>
      </c>
      <c r="AD59" s="29">
        <v>0.3347</v>
      </c>
      <c r="AE59" s="39">
        <v>7122.6670000000004</v>
      </c>
      <c r="AF59" s="39">
        <v>6600</v>
      </c>
      <c r="AG59" s="39" t="s">
        <v>92</v>
      </c>
      <c r="AI59" t="s">
        <v>108</v>
      </c>
    </row>
    <row r="60" spans="1:36" s="38" customFormat="1">
      <c r="A60" s="38">
        <f t="shared" si="0"/>
        <v>58</v>
      </c>
      <c r="B60" s="38">
        <v>8</v>
      </c>
      <c r="C60" s="38">
        <v>1</v>
      </c>
      <c r="D60" s="38">
        <v>1</v>
      </c>
      <c r="E60" s="38">
        <v>40</v>
      </c>
      <c r="G60" s="38">
        <v>50</v>
      </c>
      <c r="H60" s="38">
        <v>0.6</v>
      </c>
      <c r="I60" s="38">
        <v>0</v>
      </c>
      <c r="J60" s="38">
        <v>90</v>
      </c>
      <c r="K60" s="38">
        <v>0</v>
      </c>
      <c r="L60" s="38">
        <v>3700</v>
      </c>
      <c r="M60" s="38">
        <v>0.35</v>
      </c>
      <c r="N60" s="38">
        <v>275000</v>
      </c>
      <c r="O60" s="38">
        <v>0.22</v>
      </c>
      <c r="P60" s="38">
        <v>70</v>
      </c>
      <c r="Q60" s="38">
        <f>6*Table3[[#This Row],[d   '[µm']]]</f>
        <v>240</v>
      </c>
      <c r="R60" s="38">
        <f>Table3[[#This Row],[L2   '[μm']]]</f>
        <v>240</v>
      </c>
      <c r="S60"/>
      <c r="T60">
        <v>58</v>
      </c>
      <c r="U60" t="s">
        <v>105</v>
      </c>
      <c r="V60" s="36">
        <v>165406.70000000001</v>
      </c>
      <c r="W60" s="36">
        <v>19418.330000000002</v>
      </c>
      <c r="X60" s="36">
        <v>18496.330000000002</v>
      </c>
      <c r="Y60" s="41">
        <v>0.25507000000000002</v>
      </c>
      <c r="Z60" s="41">
        <v>2.994467E-2</v>
      </c>
      <c r="AA60" s="41">
        <v>0.25818000000000002</v>
      </c>
      <c r="AB60" s="41">
        <v>2.887033E-2</v>
      </c>
      <c r="AC60" s="41">
        <v>0.376</v>
      </c>
      <c r="AD60" s="41">
        <v>0.35813329999999999</v>
      </c>
      <c r="AE60" s="36">
        <v>7211</v>
      </c>
      <c r="AF60" s="36">
        <v>6998</v>
      </c>
      <c r="AG60" s="36" t="s">
        <v>93</v>
      </c>
      <c r="AI60" s="38">
        <f>(V30-V60)/V30</f>
        <v>0.13511344248031468</v>
      </c>
    </row>
    <row r="61" spans="1:36">
      <c r="A61" s="9">
        <f t="shared" si="0"/>
        <v>59</v>
      </c>
      <c r="B61" s="20">
        <v>8</v>
      </c>
      <c r="C61" s="20">
        <v>2</v>
      </c>
      <c r="D61" s="20">
        <v>1</v>
      </c>
      <c r="E61" s="21">
        <v>45</v>
      </c>
      <c r="F61" s="21"/>
      <c r="G61" s="21">
        <v>50</v>
      </c>
      <c r="H61" s="27">
        <v>0.6</v>
      </c>
      <c r="I61" s="22">
        <v>0</v>
      </c>
      <c r="J61" s="22">
        <v>90</v>
      </c>
      <c r="K61" s="22">
        <v>0</v>
      </c>
      <c r="L61" s="23">
        <v>3700</v>
      </c>
      <c r="M61" s="23">
        <v>0.35</v>
      </c>
      <c r="N61" s="24">
        <v>275000</v>
      </c>
      <c r="O61" s="24">
        <v>0.22</v>
      </c>
      <c r="P61" s="25">
        <v>70</v>
      </c>
      <c r="Q61" s="25">
        <f>6*Table3[[#This Row],[d   '[µm']]]</f>
        <v>270</v>
      </c>
      <c r="R61" s="25">
        <f>Table3[[#This Row],[L2   '[μm']]]</f>
        <v>270</v>
      </c>
      <c r="T61">
        <v>59</v>
      </c>
      <c r="V61" s="33">
        <v>165386.70000000001</v>
      </c>
      <c r="W61" s="33">
        <v>19569.330000000002</v>
      </c>
      <c r="X61" s="33">
        <v>18617.669999999998</v>
      </c>
      <c r="Y61" s="29">
        <v>0.25496669999999999</v>
      </c>
      <c r="Z61" s="29">
        <v>3.0168670000000002E-2</v>
      </c>
      <c r="AA61" s="29">
        <v>0.25812669999999999</v>
      </c>
      <c r="AB61" s="29">
        <v>2.9057670000000001E-2</v>
      </c>
      <c r="AC61" s="29">
        <v>0.3728667</v>
      </c>
      <c r="AD61" s="29">
        <v>0.35473329999999997</v>
      </c>
      <c r="AE61" s="39">
        <v>7218.3329999999996</v>
      </c>
      <c r="AF61" s="39">
        <v>7007.3329999999996</v>
      </c>
      <c r="AG61" s="39" t="s">
        <v>94</v>
      </c>
    </row>
    <row r="62" spans="1:36">
      <c r="A62" s="9">
        <f t="shared" si="0"/>
        <v>60</v>
      </c>
      <c r="B62" s="20">
        <v>8</v>
      </c>
      <c r="C62" s="20">
        <v>3</v>
      </c>
      <c r="D62" s="20">
        <v>1</v>
      </c>
      <c r="E62" s="21">
        <v>50</v>
      </c>
      <c r="F62" s="21"/>
      <c r="G62" s="21">
        <v>50</v>
      </c>
      <c r="H62" s="27">
        <v>0.6</v>
      </c>
      <c r="I62" s="22">
        <v>0</v>
      </c>
      <c r="J62" s="22">
        <v>90</v>
      </c>
      <c r="K62" s="22">
        <v>0</v>
      </c>
      <c r="L62" s="23">
        <v>3700</v>
      </c>
      <c r="M62" s="23">
        <v>0.35</v>
      </c>
      <c r="N62" s="24">
        <v>275000</v>
      </c>
      <c r="O62" s="24">
        <v>0.22</v>
      </c>
      <c r="P62" s="25">
        <v>70</v>
      </c>
      <c r="Q62" s="25">
        <f>6*Table3[[#This Row],[d   '[µm']]]</f>
        <v>300</v>
      </c>
      <c r="R62" s="25">
        <f>Table3[[#This Row],[L2   '[μm']]]</f>
        <v>300</v>
      </c>
      <c r="T62">
        <v>60</v>
      </c>
      <c r="V62" s="33">
        <v>165763.29999999999</v>
      </c>
      <c r="W62" s="33">
        <v>19561</v>
      </c>
      <c r="X62" s="33">
        <v>18578.330000000002</v>
      </c>
      <c r="Y62" s="29">
        <v>0.25462669999999998</v>
      </c>
      <c r="Z62" s="29">
        <v>3.0047330000000001E-2</v>
      </c>
      <c r="AA62" s="29">
        <v>0.25790000000000002</v>
      </c>
      <c r="AB62" s="29">
        <v>2.8905E-2</v>
      </c>
      <c r="AC62" s="29">
        <v>0.37863330000000001</v>
      </c>
      <c r="AD62" s="29">
        <v>0.35959999999999998</v>
      </c>
      <c r="AE62" s="39">
        <v>7262.3329999999996</v>
      </c>
      <c r="AF62" s="39">
        <v>7049.3329999999996</v>
      </c>
      <c r="AG62" s="39" t="s">
        <v>95</v>
      </c>
      <c r="AI62" t="s">
        <v>109</v>
      </c>
    </row>
    <row r="63" spans="1:36">
      <c r="A63" s="9">
        <f t="shared" si="0"/>
        <v>61</v>
      </c>
      <c r="B63" s="20">
        <v>8</v>
      </c>
      <c r="C63" s="20">
        <v>4</v>
      </c>
      <c r="D63" s="20">
        <v>1</v>
      </c>
      <c r="E63" s="21">
        <v>55</v>
      </c>
      <c r="F63" s="21"/>
      <c r="G63" s="21">
        <v>50</v>
      </c>
      <c r="H63" s="27">
        <v>0.6</v>
      </c>
      <c r="I63" s="22">
        <v>0</v>
      </c>
      <c r="J63" s="22">
        <v>90</v>
      </c>
      <c r="K63" s="22">
        <v>0</v>
      </c>
      <c r="L63" s="23">
        <v>3700</v>
      </c>
      <c r="M63" s="23">
        <v>0.35</v>
      </c>
      <c r="N63" s="24">
        <v>275000</v>
      </c>
      <c r="O63" s="24">
        <v>0.22</v>
      </c>
      <c r="P63" s="25">
        <v>70</v>
      </c>
      <c r="Q63" s="25">
        <f>6*Table3[[#This Row],[d   '[µm']]]</f>
        <v>330</v>
      </c>
      <c r="R63" s="25">
        <f>Table3[[#This Row],[L2   '[μm']]]</f>
        <v>330</v>
      </c>
      <c r="T63">
        <v>61</v>
      </c>
      <c r="V63" s="33">
        <v>166080</v>
      </c>
      <c r="W63" s="33">
        <v>19508.669999999998</v>
      </c>
      <c r="X63" s="33">
        <v>18588.669999999998</v>
      </c>
      <c r="Y63" s="29">
        <v>0.25462000000000001</v>
      </c>
      <c r="Z63" s="29">
        <v>2.9909000000000002E-2</v>
      </c>
      <c r="AA63" s="29">
        <v>0.25768999999999997</v>
      </c>
      <c r="AB63" s="29">
        <v>2.8842329999999999E-2</v>
      </c>
      <c r="AC63" s="29">
        <v>0.38043329999999997</v>
      </c>
      <c r="AD63" s="29">
        <v>0.36249999999999999</v>
      </c>
      <c r="AE63" s="39">
        <v>7252.6670000000004</v>
      </c>
      <c r="AF63" s="39">
        <v>6982.6670000000004</v>
      </c>
      <c r="AG63" s="39" t="s">
        <v>96</v>
      </c>
      <c r="AI63">
        <f>(W33-W69)/W33</f>
        <v>9.9178189643622419E-2</v>
      </c>
    </row>
    <row r="64" spans="1:36">
      <c r="A64" s="9">
        <f t="shared" si="0"/>
        <v>62</v>
      </c>
      <c r="B64" s="20">
        <v>8</v>
      </c>
      <c r="C64" s="20">
        <v>5</v>
      </c>
      <c r="D64" s="20">
        <v>1</v>
      </c>
      <c r="E64" s="21">
        <v>60</v>
      </c>
      <c r="F64" s="21"/>
      <c r="G64" s="21">
        <v>50</v>
      </c>
      <c r="H64" s="27">
        <v>0.6</v>
      </c>
      <c r="I64" s="22">
        <v>0</v>
      </c>
      <c r="J64" s="22">
        <v>90</v>
      </c>
      <c r="K64" s="22">
        <v>0</v>
      </c>
      <c r="L64" s="23">
        <v>3700</v>
      </c>
      <c r="M64" s="23">
        <v>0.35</v>
      </c>
      <c r="N64" s="24">
        <v>275000</v>
      </c>
      <c r="O64" s="24">
        <v>0.22</v>
      </c>
      <c r="P64" s="25">
        <v>70</v>
      </c>
      <c r="Q64" s="25">
        <f>6*Table3[[#This Row],[d   '[µm']]]</f>
        <v>360</v>
      </c>
      <c r="R64" s="25">
        <f>Table3[[#This Row],[L2   '[μm']]]</f>
        <v>360</v>
      </c>
      <c r="T64">
        <v>62</v>
      </c>
      <c r="V64" s="33">
        <v>166116.70000000001</v>
      </c>
      <c r="W64" s="33">
        <v>19407.669999999998</v>
      </c>
      <c r="X64" s="33">
        <v>18576.669999999998</v>
      </c>
      <c r="Y64" s="29">
        <v>0.25482670000000002</v>
      </c>
      <c r="Z64" s="29">
        <v>2.9771329999999999E-2</v>
      </c>
      <c r="AA64" s="29">
        <v>0.25761669999999998</v>
      </c>
      <c r="AB64" s="29">
        <v>2.8808670000000001E-2</v>
      </c>
      <c r="AC64" s="29">
        <v>0.3803667</v>
      </c>
      <c r="AD64" s="29">
        <v>0.36406670000000002</v>
      </c>
      <c r="AE64" s="39">
        <v>7235.3329999999996</v>
      </c>
      <c r="AF64" s="39">
        <v>6966</v>
      </c>
      <c r="AG64" s="39" t="s">
        <v>97</v>
      </c>
    </row>
    <row r="65" spans="1:35">
      <c r="A65" s="9">
        <f t="shared" si="0"/>
        <v>63</v>
      </c>
      <c r="B65" s="20">
        <v>8</v>
      </c>
      <c r="C65" s="20">
        <v>6</v>
      </c>
      <c r="D65" s="20">
        <v>1</v>
      </c>
      <c r="E65" s="21">
        <v>70</v>
      </c>
      <c r="F65" s="21"/>
      <c r="G65" s="21">
        <v>50</v>
      </c>
      <c r="H65" s="27">
        <v>0.6</v>
      </c>
      <c r="I65" s="22">
        <v>0</v>
      </c>
      <c r="J65" s="22">
        <v>90</v>
      </c>
      <c r="K65" s="22">
        <v>0</v>
      </c>
      <c r="L65" s="23">
        <v>3700</v>
      </c>
      <c r="M65" s="23">
        <v>0.35</v>
      </c>
      <c r="N65" s="24">
        <v>275000</v>
      </c>
      <c r="O65" s="24">
        <v>0.22</v>
      </c>
      <c r="P65" s="25">
        <v>70</v>
      </c>
      <c r="Q65" s="25">
        <f>6*Table3[[#This Row],[d   '[µm']]]</f>
        <v>420</v>
      </c>
      <c r="R65" s="25">
        <f>Table3[[#This Row],[L2   '[μm']]]</f>
        <v>420</v>
      </c>
      <c r="T65">
        <v>63</v>
      </c>
      <c r="V65" s="33">
        <v>166460</v>
      </c>
      <c r="W65" s="33">
        <v>19552.669999999998</v>
      </c>
      <c r="X65" s="33">
        <v>18529.330000000002</v>
      </c>
      <c r="Y65" s="29">
        <v>0.25449670000000002</v>
      </c>
      <c r="Z65" s="29">
        <v>2.9893670000000001E-2</v>
      </c>
      <c r="AA65" s="29">
        <v>0.2579167</v>
      </c>
      <c r="AB65" s="29">
        <v>2.8709999999999999E-2</v>
      </c>
      <c r="AC65" s="29">
        <v>0.38106669999999998</v>
      </c>
      <c r="AD65" s="29">
        <v>0.36113329999999999</v>
      </c>
      <c r="AE65" s="39">
        <v>7324.3329999999996</v>
      </c>
      <c r="AF65" s="39">
        <v>6934.6670000000004</v>
      </c>
      <c r="AG65" s="39" t="s">
        <v>98</v>
      </c>
      <c r="AI65" t="s">
        <v>110</v>
      </c>
    </row>
    <row r="66" spans="1:35">
      <c r="A66" s="9">
        <f t="shared" si="0"/>
        <v>64</v>
      </c>
      <c r="B66" s="20">
        <v>8</v>
      </c>
      <c r="C66" s="20">
        <v>7</v>
      </c>
      <c r="D66" s="20">
        <v>1</v>
      </c>
      <c r="E66" s="21">
        <v>75</v>
      </c>
      <c r="F66" s="21"/>
      <c r="G66" s="21">
        <v>50</v>
      </c>
      <c r="H66" s="27">
        <v>0.6</v>
      </c>
      <c r="I66" s="22">
        <v>0</v>
      </c>
      <c r="J66" s="22">
        <v>90</v>
      </c>
      <c r="K66" s="22">
        <v>0</v>
      </c>
      <c r="L66" s="23">
        <v>3700</v>
      </c>
      <c r="M66" s="23">
        <v>0.35</v>
      </c>
      <c r="N66" s="24">
        <v>275000</v>
      </c>
      <c r="O66" s="24">
        <v>0.22</v>
      </c>
      <c r="P66" s="25">
        <v>70</v>
      </c>
      <c r="Q66" s="25">
        <f>6*Table3[[#This Row],[d   '[µm']]]</f>
        <v>450</v>
      </c>
      <c r="R66" s="25">
        <f>Table3[[#This Row],[L2   '[μm']]]</f>
        <v>450</v>
      </c>
      <c r="T66">
        <v>64</v>
      </c>
      <c r="V66" s="33">
        <v>166516.70000000001</v>
      </c>
      <c r="W66" s="33">
        <v>19383.669999999998</v>
      </c>
      <c r="X66" s="33">
        <v>18333.330000000002</v>
      </c>
      <c r="Y66" s="29">
        <v>0.25452330000000001</v>
      </c>
      <c r="Z66" s="29">
        <v>2.9628330000000001E-2</v>
      </c>
      <c r="AA66" s="29">
        <v>0.2581</v>
      </c>
      <c r="AB66" s="29">
        <v>2.8416670000000002E-2</v>
      </c>
      <c r="AC66" s="29">
        <v>0.38600000000000001</v>
      </c>
      <c r="AD66" s="29">
        <v>0.36509999999999998</v>
      </c>
      <c r="AE66" s="39">
        <v>7328</v>
      </c>
      <c r="AF66" s="39">
        <v>6933.3329999999996</v>
      </c>
      <c r="AG66" s="39" t="s">
        <v>99</v>
      </c>
      <c r="AI66">
        <f>(X41-X69)/X41</f>
        <v>0.23497177017602125</v>
      </c>
    </row>
    <row r="67" spans="1:35">
      <c r="A67" s="9">
        <f t="shared" si="0"/>
        <v>65</v>
      </c>
      <c r="B67" s="20">
        <v>8</v>
      </c>
      <c r="C67" s="20">
        <v>8</v>
      </c>
      <c r="D67" s="20">
        <v>1</v>
      </c>
      <c r="E67" s="21">
        <v>80</v>
      </c>
      <c r="F67" s="21"/>
      <c r="G67" s="21">
        <v>50</v>
      </c>
      <c r="H67" s="27">
        <v>0.6</v>
      </c>
      <c r="I67" s="22">
        <v>0</v>
      </c>
      <c r="J67" s="22">
        <v>90</v>
      </c>
      <c r="K67" s="22">
        <v>0</v>
      </c>
      <c r="L67" s="23">
        <v>3700</v>
      </c>
      <c r="M67" s="23">
        <v>0.35</v>
      </c>
      <c r="N67" s="24">
        <v>275000</v>
      </c>
      <c r="O67" s="24">
        <v>0.22</v>
      </c>
      <c r="P67" s="25">
        <v>70</v>
      </c>
      <c r="Q67" s="25">
        <f>6*Table3[[#This Row],[d   '[µm']]]</f>
        <v>480</v>
      </c>
      <c r="R67" s="25">
        <f>Table3[[#This Row],[L2   '[μm']]]</f>
        <v>480</v>
      </c>
      <c r="T67">
        <v>65</v>
      </c>
      <c r="V67" s="33">
        <v>166740</v>
      </c>
      <c r="W67" s="33">
        <v>19467.669999999998</v>
      </c>
      <c r="X67" s="33">
        <v>18448.669999999998</v>
      </c>
      <c r="Y67" s="29">
        <v>0.2544167</v>
      </c>
      <c r="Z67" s="29">
        <v>2.9704000000000001E-2</v>
      </c>
      <c r="AA67" s="29">
        <v>0.25785000000000002</v>
      </c>
      <c r="AB67" s="29">
        <v>2.8529329999999999E-2</v>
      </c>
      <c r="AC67" s="29">
        <v>0.38506669999999998</v>
      </c>
      <c r="AD67" s="29">
        <v>0.36493330000000002</v>
      </c>
      <c r="AE67" s="39">
        <v>7363</v>
      </c>
      <c r="AF67" s="39">
        <v>6976</v>
      </c>
      <c r="AG67" s="39" t="s">
        <v>90</v>
      </c>
    </row>
    <row r="68" spans="1:35">
      <c r="A68" s="9">
        <f t="shared" si="0"/>
        <v>66</v>
      </c>
      <c r="B68" s="20">
        <v>8</v>
      </c>
      <c r="C68" s="20">
        <v>9</v>
      </c>
      <c r="D68" s="20">
        <v>1</v>
      </c>
      <c r="E68" s="21">
        <v>85</v>
      </c>
      <c r="F68" s="21"/>
      <c r="G68" s="21">
        <v>50</v>
      </c>
      <c r="H68" s="27">
        <v>0.6</v>
      </c>
      <c r="I68" s="22">
        <v>0</v>
      </c>
      <c r="J68" s="22">
        <v>90</v>
      </c>
      <c r="K68" s="22">
        <v>0</v>
      </c>
      <c r="L68" s="23">
        <v>3700</v>
      </c>
      <c r="M68" s="23">
        <v>0.35</v>
      </c>
      <c r="N68" s="24">
        <v>275000</v>
      </c>
      <c r="O68" s="24">
        <v>0.22</v>
      </c>
      <c r="P68" s="25">
        <v>70</v>
      </c>
      <c r="Q68" s="25">
        <f>6*Table3[[#This Row],[d   '[µm']]]</f>
        <v>510</v>
      </c>
      <c r="R68" s="25">
        <f>Table3[[#This Row],[L2   '[μm']]]</f>
        <v>510</v>
      </c>
      <c r="T68">
        <v>66</v>
      </c>
      <c r="V68" s="33">
        <v>166790</v>
      </c>
      <c r="W68" s="33">
        <v>19421.669999999998</v>
      </c>
      <c r="X68" s="33">
        <v>18407.330000000002</v>
      </c>
      <c r="Y68" s="29">
        <v>0.25437670000000001</v>
      </c>
      <c r="Z68" s="29">
        <v>2.9621000000000001E-2</v>
      </c>
      <c r="AA68" s="29">
        <v>0.25781330000000002</v>
      </c>
      <c r="AB68" s="29">
        <v>2.8452999999999999E-2</v>
      </c>
      <c r="AC68" s="29">
        <v>0.38719999999999999</v>
      </c>
      <c r="AD68" s="29">
        <v>0.36696669999999998</v>
      </c>
      <c r="AE68" s="39">
        <v>7352.3329999999996</v>
      </c>
      <c r="AF68" s="39">
        <v>6913.6670000000004</v>
      </c>
      <c r="AG68" s="39" t="s">
        <v>100</v>
      </c>
      <c r="AI68">
        <f>(10330-6600)/10330</f>
        <v>0.36108422071636009</v>
      </c>
    </row>
    <row r="69" spans="1:35">
      <c r="A69" s="9">
        <f t="shared" ref="A69:A109" si="1">A68+1</f>
        <v>67</v>
      </c>
      <c r="B69" s="20">
        <v>8</v>
      </c>
      <c r="C69" s="20">
        <v>10</v>
      </c>
      <c r="D69" s="20">
        <v>1</v>
      </c>
      <c r="E69" s="21">
        <v>90</v>
      </c>
      <c r="F69" s="21"/>
      <c r="G69" s="21">
        <v>50</v>
      </c>
      <c r="H69" s="27">
        <v>0.6</v>
      </c>
      <c r="I69" s="22">
        <v>0</v>
      </c>
      <c r="J69" s="22">
        <v>90</v>
      </c>
      <c r="K69" s="22">
        <v>0</v>
      </c>
      <c r="L69" s="23">
        <v>3700</v>
      </c>
      <c r="M69" s="23">
        <v>0.35</v>
      </c>
      <c r="N69" s="24">
        <v>275000</v>
      </c>
      <c r="O69" s="24">
        <v>0.22</v>
      </c>
      <c r="P69" s="25">
        <v>70</v>
      </c>
      <c r="Q69" s="25">
        <f>6*Table3[[#This Row],[d   '[µm']]]</f>
        <v>540</v>
      </c>
      <c r="R69" s="25">
        <f>Table3[[#This Row],[L2   '[μm']]]</f>
        <v>540</v>
      </c>
      <c r="T69">
        <v>67</v>
      </c>
      <c r="V69" s="33">
        <v>166966.70000000001</v>
      </c>
      <c r="W69" s="33">
        <v>19431.330000000002</v>
      </c>
      <c r="X69" s="33">
        <v>18428</v>
      </c>
      <c r="Y69" s="29">
        <v>0.25439000000000001</v>
      </c>
      <c r="Z69" s="29">
        <v>2.9605670000000001E-2</v>
      </c>
      <c r="AA69" s="29">
        <v>0.25778329999999999</v>
      </c>
      <c r="AB69" s="29">
        <v>2.8451000000000001E-2</v>
      </c>
      <c r="AC69" s="29">
        <v>0.38666669999999997</v>
      </c>
      <c r="AD69" s="29">
        <v>0.36670000000000003</v>
      </c>
      <c r="AE69" s="39">
        <v>7306.6670000000004</v>
      </c>
      <c r="AF69" s="39">
        <v>6877.6670000000004</v>
      </c>
      <c r="AG69" s="39" t="s">
        <v>101</v>
      </c>
    </row>
    <row r="70" spans="1:35" s="38" customFormat="1">
      <c r="A70" s="38">
        <f t="shared" si="1"/>
        <v>68</v>
      </c>
      <c r="B70" s="38">
        <v>9</v>
      </c>
      <c r="C70" s="38">
        <v>1</v>
      </c>
      <c r="D70" s="38">
        <v>1</v>
      </c>
      <c r="E70" s="38">
        <v>40</v>
      </c>
      <c r="G70" s="38">
        <v>50</v>
      </c>
      <c r="H70" s="27">
        <v>0.6</v>
      </c>
      <c r="I70" s="38">
        <v>0</v>
      </c>
      <c r="J70" s="38">
        <v>90</v>
      </c>
      <c r="K70" s="38">
        <v>0</v>
      </c>
      <c r="L70" s="38">
        <v>3700</v>
      </c>
      <c r="M70" s="38">
        <v>0.35</v>
      </c>
      <c r="N70" s="38">
        <v>275000</v>
      </c>
      <c r="O70" s="38">
        <v>0.22</v>
      </c>
      <c r="P70" s="38">
        <v>70</v>
      </c>
      <c r="Q70" s="38">
        <f>7*Table3[[#This Row],[d   '[µm']]]</f>
        <v>280</v>
      </c>
      <c r="R70" s="38">
        <f>7*Table3[[#This Row],[d   '[µm']]]</f>
        <v>280</v>
      </c>
      <c r="S70"/>
      <c r="T70">
        <v>68</v>
      </c>
      <c r="U70" t="s">
        <v>121</v>
      </c>
      <c r="V70" s="36">
        <v>163670</v>
      </c>
      <c r="W70" s="36">
        <v>18692.330000000002</v>
      </c>
      <c r="X70" s="36">
        <v>18367</v>
      </c>
      <c r="Y70" s="41">
        <v>0.25756669999999998</v>
      </c>
      <c r="Z70" s="41">
        <v>2.9415670000000001E-2</v>
      </c>
      <c r="AA70" s="41">
        <v>0.25871329999999998</v>
      </c>
      <c r="AB70" s="41">
        <v>2.903267E-2</v>
      </c>
      <c r="AC70" s="41">
        <v>0.36056670000000002</v>
      </c>
      <c r="AD70" s="41">
        <v>0.3543</v>
      </c>
      <c r="AE70" s="36">
        <v>6681.6670000000004</v>
      </c>
      <c r="AF70" s="36">
        <v>6980</v>
      </c>
      <c r="AG70" s="36" t="s">
        <v>111</v>
      </c>
    </row>
    <row r="71" spans="1:35">
      <c r="A71" s="9">
        <f t="shared" si="1"/>
        <v>69</v>
      </c>
      <c r="B71" s="20">
        <v>9</v>
      </c>
      <c r="C71" s="20">
        <v>2</v>
      </c>
      <c r="D71" s="20">
        <v>1</v>
      </c>
      <c r="E71" s="21">
        <v>45</v>
      </c>
      <c r="F71" s="21"/>
      <c r="G71" s="21">
        <v>50</v>
      </c>
      <c r="H71" s="27">
        <v>0.6</v>
      </c>
      <c r="I71" s="22">
        <v>0</v>
      </c>
      <c r="J71" s="22">
        <v>90</v>
      </c>
      <c r="K71" s="22">
        <v>0</v>
      </c>
      <c r="L71" s="23">
        <v>3700</v>
      </c>
      <c r="M71" s="23">
        <v>0.35</v>
      </c>
      <c r="N71" s="24">
        <v>275000</v>
      </c>
      <c r="O71" s="24">
        <v>0.22</v>
      </c>
      <c r="P71" s="25">
        <v>70</v>
      </c>
      <c r="Q71" s="25">
        <f>7*Table3[[#This Row],[d   '[µm']]]</f>
        <v>315</v>
      </c>
      <c r="R71" s="25">
        <f>7*Table3[[#This Row],[d   '[µm']]]</f>
        <v>315</v>
      </c>
      <c r="T71">
        <v>69</v>
      </c>
      <c r="U71" t="s">
        <v>121</v>
      </c>
      <c r="V71" s="33">
        <v>164223.29999999999</v>
      </c>
      <c r="W71" s="33">
        <v>18624.669999999998</v>
      </c>
      <c r="X71" s="33">
        <v>18549.669999999998</v>
      </c>
      <c r="Y71" s="29">
        <v>0.25785999999999998</v>
      </c>
      <c r="Z71" s="29">
        <v>2.9243669999999999E-2</v>
      </c>
      <c r="AA71" s="29">
        <v>0.2581233</v>
      </c>
      <c r="AB71" s="29">
        <v>2.9156000000000001E-2</v>
      </c>
      <c r="AC71" s="29">
        <v>0.3584</v>
      </c>
      <c r="AD71" s="29">
        <v>0.35693330000000001</v>
      </c>
      <c r="AE71" s="39">
        <v>6695</v>
      </c>
      <c r="AF71" s="39">
        <v>6975.3329999999996</v>
      </c>
      <c r="AG71" s="39" t="s">
        <v>112</v>
      </c>
    </row>
    <row r="72" spans="1:35">
      <c r="A72" s="9">
        <f t="shared" si="1"/>
        <v>70</v>
      </c>
      <c r="B72" s="20">
        <v>9</v>
      </c>
      <c r="C72" s="20">
        <v>3</v>
      </c>
      <c r="D72" s="20">
        <v>1</v>
      </c>
      <c r="E72" s="21">
        <v>50</v>
      </c>
      <c r="F72" s="21"/>
      <c r="G72" s="21">
        <v>50</v>
      </c>
      <c r="H72" s="27">
        <v>0.6</v>
      </c>
      <c r="I72" s="22">
        <v>0</v>
      </c>
      <c r="J72" s="22">
        <v>90</v>
      </c>
      <c r="K72" s="22">
        <v>0</v>
      </c>
      <c r="L72" s="23">
        <v>3700</v>
      </c>
      <c r="M72" s="23">
        <v>0.35</v>
      </c>
      <c r="N72" s="24">
        <v>275000</v>
      </c>
      <c r="O72" s="24">
        <v>0.22</v>
      </c>
      <c r="P72" s="25">
        <v>70</v>
      </c>
      <c r="Q72" s="25">
        <f>7*Table3[[#This Row],[d   '[µm']]]</f>
        <v>350</v>
      </c>
      <c r="R72" s="25">
        <f>7*Table3[[#This Row],[d   '[µm']]]</f>
        <v>350</v>
      </c>
      <c r="T72">
        <v>70</v>
      </c>
      <c r="V72" s="33">
        <v>164343.29999999999</v>
      </c>
      <c r="W72" s="33">
        <v>18692.330000000002</v>
      </c>
      <c r="X72" s="33">
        <v>18629.669999999998</v>
      </c>
      <c r="Y72" s="29">
        <v>0.25777670000000003</v>
      </c>
      <c r="Z72" s="29">
        <v>2.9319000000000001E-2</v>
      </c>
      <c r="AA72" s="29">
        <v>0.25799329999999998</v>
      </c>
      <c r="AB72" s="29">
        <v>2.9245670000000001E-2</v>
      </c>
      <c r="AC72" s="29">
        <v>0.35736669999999998</v>
      </c>
      <c r="AD72" s="29">
        <v>0.3561667</v>
      </c>
      <c r="AE72" s="39">
        <v>6712</v>
      </c>
      <c r="AF72" s="39">
        <v>6959</v>
      </c>
      <c r="AG72" s="39" t="s">
        <v>113</v>
      </c>
    </row>
    <row r="73" spans="1:35">
      <c r="A73" s="9">
        <f t="shared" si="1"/>
        <v>71</v>
      </c>
      <c r="B73" s="20">
        <v>9</v>
      </c>
      <c r="C73" s="20">
        <v>4</v>
      </c>
      <c r="D73" s="20">
        <v>1</v>
      </c>
      <c r="E73" s="21">
        <v>55</v>
      </c>
      <c r="F73" s="21"/>
      <c r="G73" s="21">
        <v>50</v>
      </c>
      <c r="H73" s="27">
        <v>0.6</v>
      </c>
      <c r="I73" s="22">
        <v>0</v>
      </c>
      <c r="J73" s="22">
        <v>90</v>
      </c>
      <c r="K73" s="22">
        <v>0</v>
      </c>
      <c r="L73" s="23">
        <v>3700</v>
      </c>
      <c r="M73" s="23">
        <v>0.35</v>
      </c>
      <c r="N73" s="24">
        <v>275000</v>
      </c>
      <c r="O73" s="24">
        <v>0.22</v>
      </c>
      <c r="P73" s="25">
        <v>70</v>
      </c>
      <c r="Q73" s="25">
        <f>7*Table3[[#This Row],[d   '[µm']]]</f>
        <v>385</v>
      </c>
      <c r="R73" s="25">
        <f>7*Table3[[#This Row],[d   '[µm']]]</f>
        <v>385</v>
      </c>
      <c r="T73">
        <v>71</v>
      </c>
      <c r="V73" s="33">
        <v>164836.70000000001</v>
      </c>
      <c r="W73" s="33">
        <v>18821.669999999998</v>
      </c>
      <c r="X73" s="33">
        <v>18557.330000000002</v>
      </c>
      <c r="Y73" s="29">
        <v>0.2572333</v>
      </c>
      <c r="Z73" s="29">
        <v>2.9371669999999999E-2</v>
      </c>
      <c r="AA73" s="29">
        <v>0.25814999999999999</v>
      </c>
      <c r="AB73" s="29">
        <v>2.9062669999999999E-2</v>
      </c>
      <c r="AC73" s="29">
        <v>0.36143330000000001</v>
      </c>
      <c r="AD73" s="29">
        <v>0.35633330000000002</v>
      </c>
      <c r="AE73" s="39">
        <v>6778</v>
      </c>
      <c r="AF73" s="39">
        <v>6971.6670000000004</v>
      </c>
      <c r="AG73" s="39" t="s">
        <v>114</v>
      </c>
    </row>
    <row r="74" spans="1:35">
      <c r="A74" s="9">
        <f t="shared" si="1"/>
        <v>72</v>
      </c>
      <c r="B74" s="20">
        <v>9</v>
      </c>
      <c r="C74" s="20">
        <v>5</v>
      </c>
      <c r="D74" s="20">
        <v>1</v>
      </c>
      <c r="E74" s="21">
        <v>60</v>
      </c>
      <c r="F74" s="21"/>
      <c r="G74" s="21">
        <v>50</v>
      </c>
      <c r="H74" s="27">
        <v>0.6</v>
      </c>
      <c r="I74" s="22">
        <v>0</v>
      </c>
      <c r="J74" s="22">
        <v>90</v>
      </c>
      <c r="K74" s="22">
        <v>0</v>
      </c>
      <c r="L74" s="23">
        <v>3700</v>
      </c>
      <c r="M74" s="23">
        <v>0.35</v>
      </c>
      <c r="N74" s="24">
        <v>275000</v>
      </c>
      <c r="O74" s="24">
        <v>0.22</v>
      </c>
      <c r="P74" s="25">
        <v>70</v>
      </c>
      <c r="Q74" s="25">
        <f>7*Table3[[#This Row],[d   '[µm']]]</f>
        <v>420</v>
      </c>
      <c r="R74" s="25">
        <f>7*Table3[[#This Row],[d   '[µm']]]</f>
        <v>420</v>
      </c>
      <c r="T74">
        <v>72</v>
      </c>
      <c r="V74" s="33">
        <v>164936.70000000001</v>
      </c>
      <c r="W74" s="33">
        <v>18770</v>
      </c>
      <c r="X74" s="33">
        <v>18609.669999999998</v>
      </c>
      <c r="Y74" s="29">
        <v>0.25735999999999998</v>
      </c>
      <c r="Z74" s="29">
        <v>2.9288000000000002E-2</v>
      </c>
      <c r="AA74" s="29">
        <v>0.2579167</v>
      </c>
      <c r="AB74" s="29">
        <v>2.9100330000000001E-2</v>
      </c>
      <c r="AC74" s="29">
        <v>0.36123329999999998</v>
      </c>
      <c r="AD74" s="29">
        <v>0.35813329999999999</v>
      </c>
      <c r="AE74" s="39">
        <v>6781.3329999999996</v>
      </c>
      <c r="AF74" s="39">
        <v>6972.3329999999996</v>
      </c>
      <c r="AG74" s="39" t="s">
        <v>115</v>
      </c>
    </row>
    <row r="75" spans="1:35">
      <c r="A75" s="9">
        <f t="shared" si="1"/>
        <v>73</v>
      </c>
      <c r="B75" s="20">
        <v>9</v>
      </c>
      <c r="C75" s="20">
        <v>6</v>
      </c>
      <c r="D75" s="20">
        <v>1</v>
      </c>
      <c r="E75" s="21">
        <v>70</v>
      </c>
      <c r="F75" s="21"/>
      <c r="G75" s="21">
        <v>50</v>
      </c>
      <c r="H75" s="27">
        <v>0.6</v>
      </c>
      <c r="I75" s="22">
        <v>0</v>
      </c>
      <c r="J75" s="22">
        <v>90</v>
      </c>
      <c r="K75" s="22">
        <v>0</v>
      </c>
      <c r="L75" s="23">
        <v>3700</v>
      </c>
      <c r="M75" s="23">
        <v>0.35</v>
      </c>
      <c r="N75" s="24">
        <v>275000</v>
      </c>
      <c r="O75" s="24">
        <v>0.22</v>
      </c>
      <c r="P75" s="25">
        <v>70</v>
      </c>
      <c r="Q75" s="25">
        <f>7*Table3[[#This Row],[d   '[µm']]]</f>
        <v>490</v>
      </c>
      <c r="R75" s="25">
        <f>7*Table3[[#This Row],[d   '[µm']]]</f>
        <v>490</v>
      </c>
      <c r="T75">
        <v>73</v>
      </c>
      <c r="V75" s="33">
        <v>165340</v>
      </c>
      <c r="W75" s="33">
        <v>18636</v>
      </c>
      <c r="X75" s="33">
        <v>18492.669999999998</v>
      </c>
      <c r="Y75" s="29">
        <v>0.2572333</v>
      </c>
      <c r="Z75" s="29">
        <v>2.8993999999999999E-2</v>
      </c>
      <c r="AA75" s="29">
        <v>0.25774000000000002</v>
      </c>
      <c r="AB75" s="29">
        <v>2.8826999999999998E-2</v>
      </c>
      <c r="AC75" s="29">
        <v>0.3677667</v>
      </c>
      <c r="AD75" s="29">
        <v>0.36493330000000002</v>
      </c>
      <c r="AE75" s="39">
        <v>6792.6670000000004</v>
      </c>
      <c r="AF75" s="39">
        <v>7002</v>
      </c>
      <c r="AG75" s="39" t="s">
        <v>116</v>
      </c>
    </row>
    <row r="76" spans="1:35">
      <c r="A76" s="9">
        <f t="shared" si="1"/>
        <v>74</v>
      </c>
      <c r="B76" s="20">
        <v>9</v>
      </c>
      <c r="C76" s="20">
        <v>7</v>
      </c>
      <c r="D76" s="20">
        <v>1</v>
      </c>
      <c r="E76" s="21">
        <v>75</v>
      </c>
      <c r="F76" s="21"/>
      <c r="G76" s="21">
        <v>50</v>
      </c>
      <c r="H76" s="27">
        <v>0.6</v>
      </c>
      <c r="I76" s="22">
        <v>0</v>
      </c>
      <c r="J76" s="22">
        <v>90</v>
      </c>
      <c r="K76" s="22">
        <v>0</v>
      </c>
      <c r="L76" s="23">
        <v>3700</v>
      </c>
      <c r="M76" s="23">
        <v>0.35</v>
      </c>
      <c r="N76" s="24">
        <v>275000</v>
      </c>
      <c r="O76" s="24">
        <v>0.22</v>
      </c>
      <c r="P76" s="25">
        <v>70</v>
      </c>
      <c r="Q76" s="25">
        <f>7*Table3[[#This Row],[d   '[µm']]]</f>
        <v>525</v>
      </c>
      <c r="R76" s="25">
        <f>7*Table3[[#This Row],[d   '[µm']]]</f>
        <v>525</v>
      </c>
      <c r="T76">
        <v>74</v>
      </c>
      <c r="V76" s="33">
        <v>165620</v>
      </c>
      <c r="W76" s="33">
        <v>18722.330000000002</v>
      </c>
      <c r="X76" s="33">
        <v>18534</v>
      </c>
      <c r="Y76" s="29">
        <v>0.25718999999999997</v>
      </c>
      <c r="Z76" s="29">
        <v>2.9073669999999999E-2</v>
      </c>
      <c r="AA76" s="29">
        <v>0.25784669999999998</v>
      </c>
      <c r="AB76" s="29">
        <v>2.8854669999999999E-2</v>
      </c>
      <c r="AC76" s="29">
        <v>0.36556670000000002</v>
      </c>
      <c r="AD76" s="29">
        <v>0.36186669999999999</v>
      </c>
      <c r="AE76" s="39">
        <v>6814.3329999999996</v>
      </c>
      <c r="AF76" s="39">
        <v>6961.6670000000004</v>
      </c>
      <c r="AG76" s="39" t="s">
        <v>117</v>
      </c>
    </row>
    <row r="77" spans="1:35">
      <c r="A77" s="9">
        <f t="shared" si="1"/>
        <v>75</v>
      </c>
      <c r="B77" s="20">
        <v>9</v>
      </c>
      <c r="C77" s="20">
        <v>8</v>
      </c>
      <c r="D77" s="20">
        <v>1</v>
      </c>
      <c r="E77" s="21">
        <v>80</v>
      </c>
      <c r="F77" s="21"/>
      <c r="G77" s="21">
        <v>50</v>
      </c>
      <c r="H77" s="27">
        <v>0.6</v>
      </c>
      <c r="I77" s="22">
        <v>0</v>
      </c>
      <c r="J77" s="22">
        <v>90</v>
      </c>
      <c r="K77" s="22">
        <v>0</v>
      </c>
      <c r="L77" s="23">
        <v>3700</v>
      </c>
      <c r="M77" s="23">
        <v>0.35</v>
      </c>
      <c r="N77" s="24">
        <v>275000</v>
      </c>
      <c r="O77" s="24">
        <v>0.22</v>
      </c>
      <c r="P77" s="25">
        <v>70</v>
      </c>
      <c r="Q77" s="25">
        <f>7*Table3[[#This Row],[d   '[µm']]]</f>
        <v>560</v>
      </c>
      <c r="R77" s="25">
        <f>7*Table3[[#This Row],[d   '[µm']]]</f>
        <v>560</v>
      </c>
      <c r="T77">
        <v>75</v>
      </c>
      <c r="V77" s="33">
        <v>165686.70000000001</v>
      </c>
      <c r="W77" s="33">
        <v>18762.669999999998</v>
      </c>
      <c r="X77" s="33">
        <v>18552</v>
      </c>
      <c r="Y77" s="29">
        <v>0.25711669999999998</v>
      </c>
      <c r="Z77" s="29">
        <v>2.9116329999999999E-2</v>
      </c>
      <c r="AA77" s="29">
        <v>0.25785000000000002</v>
      </c>
      <c r="AB77" s="29">
        <v>2.8871669999999999E-2</v>
      </c>
      <c r="AC77" s="29">
        <v>0.36530000000000001</v>
      </c>
      <c r="AD77" s="29">
        <v>0.36120000000000002</v>
      </c>
      <c r="AE77" s="39">
        <v>6814</v>
      </c>
      <c r="AF77" s="39">
        <v>6976.6670000000004</v>
      </c>
      <c r="AG77" s="39" t="s">
        <v>118</v>
      </c>
    </row>
    <row r="78" spans="1:35">
      <c r="A78" s="9">
        <f t="shared" si="1"/>
        <v>76</v>
      </c>
      <c r="B78" s="20">
        <v>9</v>
      </c>
      <c r="C78" s="20">
        <v>9</v>
      </c>
      <c r="D78" s="20">
        <v>1</v>
      </c>
      <c r="E78" s="21">
        <v>85</v>
      </c>
      <c r="F78" s="21"/>
      <c r="G78" s="21">
        <v>50</v>
      </c>
      <c r="H78" s="27">
        <v>0.6</v>
      </c>
      <c r="I78" s="22">
        <v>0</v>
      </c>
      <c r="J78" s="22">
        <v>90</v>
      </c>
      <c r="K78" s="22">
        <v>0</v>
      </c>
      <c r="L78" s="23">
        <v>3700</v>
      </c>
      <c r="M78" s="23">
        <v>0.35</v>
      </c>
      <c r="N78" s="24">
        <v>275000</v>
      </c>
      <c r="O78" s="24">
        <v>0.22</v>
      </c>
      <c r="P78" s="25">
        <v>70</v>
      </c>
      <c r="Q78" s="25">
        <f>7*Table3[[#This Row],[d   '[µm']]]</f>
        <v>595</v>
      </c>
      <c r="R78" s="25">
        <f>7*Table3[[#This Row],[d   '[µm']]]</f>
        <v>595</v>
      </c>
      <c r="T78">
        <v>76</v>
      </c>
      <c r="V78" s="33">
        <v>165733.29999999999</v>
      </c>
      <c r="W78" s="33">
        <v>18628.330000000002</v>
      </c>
      <c r="X78" s="33">
        <v>18454.330000000002</v>
      </c>
      <c r="Y78" s="29">
        <v>0.25726329999999997</v>
      </c>
      <c r="Z78" s="29">
        <v>2.8916000000000001E-2</v>
      </c>
      <c r="AA78" s="29">
        <v>0.25787670000000001</v>
      </c>
      <c r="AB78" s="29">
        <v>2.8714670000000001E-2</v>
      </c>
      <c r="AC78" s="29">
        <v>0.36759999999999998</v>
      </c>
      <c r="AD78" s="29">
        <v>0.36416670000000001</v>
      </c>
      <c r="AE78" s="39">
        <v>6801.3329999999996</v>
      </c>
      <c r="AF78" s="39">
        <v>6871.3329999999996</v>
      </c>
      <c r="AG78" s="39" t="s">
        <v>119</v>
      </c>
    </row>
    <row r="79" spans="1:35">
      <c r="A79" s="9">
        <f t="shared" si="1"/>
        <v>77</v>
      </c>
      <c r="B79" s="20">
        <v>9</v>
      </c>
      <c r="C79" s="20">
        <v>10</v>
      </c>
      <c r="D79" s="20">
        <v>1</v>
      </c>
      <c r="E79" s="21">
        <v>90</v>
      </c>
      <c r="F79" s="21"/>
      <c r="G79" s="21">
        <v>50</v>
      </c>
      <c r="H79" s="27">
        <v>0.6</v>
      </c>
      <c r="I79" s="22">
        <v>0</v>
      </c>
      <c r="J79" s="22">
        <v>90</v>
      </c>
      <c r="K79" s="22">
        <v>0</v>
      </c>
      <c r="L79" s="23">
        <v>3700</v>
      </c>
      <c r="M79" s="23">
        <v>0.35</v>
      </c>
      <c r="N79" s="24">
        <v>275000</v>
      </c>
      <c r="O79" s="24">
        <v>0.22</v>
      </c>
      <c r="P79" s="25">
        <v>70</v>
      </c>
      <c r="Q79" s="25">
        <f>7*Table3[[#This Row],[d   '[µm']]]</f>
        <v>630</v>
      </c>
      <c r="R79" s="25">
        <f>7*Table3[[#This Row],[d   '[µm']]]</f>
        <v>630</v>
      </c>
      <c r="T79">
        <v>77</v>
      </c>
      <c r="V79" s="33">
        <v>166050</v>
      </c>
      <c r="W79" s="33">
        <v>18607.330000000002</v>
      </c>
      <c r="X79" s="33">
        <v>18530</v>
      </c>
      <c r="Y79" s="29">
        <v>0.25724000000000002</v>
      </c>
      <c r="Z79" s="29">
        <v>2.8826000000000001E-2</v>
      </c>
      <c r="AA79" s="29">
        <v>0.2575133</v>
      </c>
      <c r="AB79" s="29">
        <v>2.8736669999999999E-2</v>
      </c>
      <c r="AC79" s="29">
        <v>0.36870000000000003</v>
      </c>
      <c r="AD79" s="29">
        <v>0.36720000000000003</v>
      </c>
      <c r="AE79" s="39">
        <v>6814.6670000000004</v>
      </c>
      <c r="AF79" s="39">
        <v>6931.3329999999996</v>
      </c>
      <c r="AG79" s="39" t="s">
        <v>120</v>
      </c>
    </row>
    <row r="80" spans="1:35" s="38" customFormat="1">
      <c r="A80" s="38">
        <f t="shared" si="1"/>
        <v>78</v>
      </c>
      <c r="B80" s="38">
        <v>10</v>
      </c>
      <c r="C80" s="38">
        <v>1</v>
      </c>
      <c r="D80" s="38">
        <v>1</v>
      </c>
      <c r="E80">
        <v>8</v>
      </c>
      <c r="F80"/>
      <c r="G80" s="38">
        <v>50</v>
      </c>
      <c r="H80" s="27">
        <v>0.6</v>
      </c>
      <c r="I80" s="38">
        <v>0</v>
      </c>
      <c r="J80" s="38">
        <v>90</v>
      </c>
      <c r="K80" s="38">
        <v>0</v>
      </c>
      <c r="L80" s="38">
        <v>3700</v>
      </c>
      <c r="M80" s="38">
        <v>0.35</v>
      </c>
      <c r="N80">
        <f t="shared" ref="N80:N90" si="2">R81*1000</f>
        <v>48000</v>
      </c>
      <c r="O80" s="46">
        <v>0.2</v>
      </c>
      <c r="P80" s="38">
        <v>70</v>
      </c>
      <c r="Q80" s="38">
        <f>8*Table3[[#This Row],[d   '[µm']]]</f>
        <v>64</v>
      </c>
      <c r="R80" s="38">
        <f>8*Table3[[#This Row],[d   '[µm']]]</f>
        <v>64</v>
      </c>
      <c r="S80" s="44"/>
      <c r="T80" s="38">
        <v>78</v>
      </c>
      <c r="U80" t="s">
        <v>122</v>
      </c>
      <c r="V80" s="35" t="s">
        <v>159</v>
      </c>
      <c r="W80" s="35" t="s">
        <v>160</v>
      </c>
      <c r="X80" s="35" t="s">
        <v>161</v>
      </c>
      <c r="Y80" s="42" t="s">
        <v>162</v>
      </c>
      <c r="Z80" s="42" t="s">
        <v>163</v>
      </c>
      <c r="AA80" s="42" t="s">
        <v>164</v>
      </c>
      <c r="AB80" s="42" t="s">
        <v>165</v>
      </c>
      <c r="AC80" s="42" t="s">
        <v>166</v>
      </c>
      <c r="AD80" s="42" t="s">
        <v>167</v>
      </c>
      <c r="AE80" s="35" t="s">
        <v>168</v>
      </c>
      <c r="AF80" s="35" t="s">
        <v>169</v>
      </c>
      <c r="AG80" s="35" t="s">
        <v>170</v>
      </c>
    </row>
    <row r="81" spans="1:33">
      <c r="A81" s="9">
        <f t="shared" si="1"/>
        <v>79</v>
      </c>
      <c r="B81" s="20">
        <v>10</v>
      </c>
      <c r="C81" s="20">
        <v>2</v>
      </c>
      <c r="D81" s="20">
        <v>1</v>
      </c>
      <c r="E81">
        <v>6</v>
      </c>
      <c r="F81"/>
      <c r="G81" s="21">
        <v>50</v>
      </c>
      <c r="H81" s="27">
        <v>0.6</v>
      </c>
      <c r="I81" s="22">
        <v>0</v>
      </c>
      <c r="J81" s="22">
        <v>90</v>
      </c>
      <c r="K81" s="22">
        <v>0</v>
      </c>
      <c r="L81" s="23">
        <v>3700</v>
      </c>
      <c r="M81" s="23">
        <v>0.35</v>
      </c>
      <c r="N81">
        <f t="shared" si="2"/>
        <v>80000</v>
      </c>
      <c r="O81" s="46">
        <v>0.2</v>
      </c>
      <c r="P81" s="25">
        <v>70</v>
      </c>
      <c r="Q81" s="25">
        <f>8*Table3[[#This Row],[d   '[µm']]]</f>
        <v>48</v>
      </c>
      <c r="R81" s="25">
        <f>8*Table3[[#This Row],[d   '[µm']]]</f>
        <v>48</v>
      </c>
      <c r="S81" s="45"/>
      <c r="T81">
        <v>79</v>
      </c>
      <c r="V81" s="28" t="s">
        <v>171</v>
      </c>
      <c r="W81" s="28" t="s">
        <v>172</v>
      </c>
      <c r="X81" s="28" t="s">
        <v>173</v>
      </c>
      <c r="Y81" s="31" t="s">
        <v>174</v>
      </c>
      <c r="Z81" s="31" t="s">
        <v>175</v>
      </c>
      <c r="AA81" s="31" t="s">
        <v>176</v>
      </c>
      <c r="AB81" s="31" t="s">
        <v>177</v>
      </c>
      <c r="AC81" s="31" t="s">
        <v>178</v>
      </c>
      <c r="AD81" s="31" t="s">
        <v>179</v>
      </c>
      <c r="AE81" s="40" t="s">
        <v>180</v>
      </c>
      <c r="AF81" s="40" t="s">
        <v>181</v>
      </c>
      <c r="AG81" s="40" t="s">
        <v>182</v>
      </c>
    </row>
    <row r="82" spans="1:33">
      <c r="A82" s="9">
        <f t="shared" si="1"/>
        <v>80</v>
      </c>
      <c r="B82" s="20">
        <v>10</v>
      </c>
      <c r="C82" s="20">
        <v>3</v>
      </c>
      <c r="D82" s="20">
        <v>1</v>
      </c>
      <c r="E82">
        <v>10</v>
      </c>
      <c r="F82"/>
      <c r="G82" s="21">
        <v>50</v>
      </c>
      <c r="H82" s="27">
        <v>0.6</v>
      </c>
      <c r="I82" s="22">
        <v>0</v>
      </c>
      <c r="J82" s="22">
        <v>90</v>
      </c>
      <c r="K82" s="22">
        <v>0</v>
      </c>
      <c r="L82" s="23">
        <v>3700</v>
      </c>
      <c r="M82" s="23">
        <v>0.35</v>
      </c>
      <c r="N82">
        <f t="shared" si="2"/>
        <v>40000</v>
      </c>
      <c r="O82" s="46">
        <v>0.2</v>
      </c>
      <c r="P82" s="25">
        <v>70</v>
      </c>
      <c r="Q82" s="25">
        <f>8*Table3[[#This Row],[d   '[µm']]]</f>
        <v>80</v>
      </c>
      <c r="R82" s="25">
        <f>8*Table3[[#This Row],[d   '[µm']]]</f>
        <v>80</v>
      </c>
      <c r="S82" s="44"/>
      <c r="T82">
        <v>80</v>
      </c>
      <c r="V82" s="28" t="s">
        <v>183</v>
      </c>
      <c r="W82" s="28" t="s">
        <v>184</v>
      </c>
      <c r="X82" s="28" t="s">
        <v>185</v>
      </c>
      <c r="Y82" s="31" t="s">
        <v>186</v>
      </c>
      <c r="Z82" s="31" t="s">
        <v>187</v>
      </c>
      <c r="AA82" s="31" t="s">
        <v>188</v>
      </c>
      <c r="AB82" s="31" t="s">
        <v>189</v>
      </c>
      <c r="AC82" s="31" t="s">
        <v>190</v>
      </c>
      <c r="AD82" s="31" t="s">
        <v>191</v>
      </c>
      <c r="AE82" s="40" t="s">
        <v>192</v>
      </c>
      <c r="AF82" s="40" t="s">
        <v>193</v>
      </c>
      <c r="AG82" s="40" t="s">
        <v>194</v>
      </c>
    </row>
    <row r="83" spans="1:33">
      <c r="A83" s="9">
        <f t="shared" si="1"/>
        <v>81</v>
      </c>
      <c r="B83" s="20">
        <v>10</v>
      </c>
      <c r="C83" s="20">
        <v>4</v>
      </c>
      <c r="D83" s="20">
        <v>1</v>
      </c>
      <c r="E83">
        <v>5</v>
      </c>
      <c r="F83"/>
      <c r="G83" s="21">
        <v>50</v>
      </c>
      <c r="H83" s="27">
        <v>0.6</v>
      </c>
      <c r="I83" s="22">
        <v>0</v>
      </c>
      <c r="J83" s="22">
        <v>90</v>
      </c>
      <c r="K83" s="22">
        <v>0</v>
      </c>
      <c r="L83" s="23">
        <v>3700</v>
      </c>
      <c r="M83" s="23">
        <v>0.35</v>
      </c>
      <c r="N83">
        <f t="shared" si="2"/>
        <v>1136000</v>
      </c>
      <c r="O83" s="46">
        <v>0.2</v>
      </c>
      <c r="P83" s="25">
        <v>70</v>
      </c>
      <c r="Q83" s="25">
        <f>8*Table3[[#This Row],[d   '[µm']]]</f>
        <v>40</v>
      </c>
      <c r="R83" s="25">
        <f>8*Table3[[#This Row],[d   '[µm']]]</f>
        <v>40</v>
      </c>
      <c r="S83" s="45"/>
      <c r="T83">
        <v>81</v>
      </c>
      <c r="V83" s="28" t="s">
        <v>195</v>
      </c>
      <c r="W83" s="28" t="s">
        <v>196</v>
      </c>
      <c r="X83" s="28" t="s">
        <v>197</v>
      </c>
      <c r="Y83" s="31" t="s">
        <v>198</v>
      </c>
      <c r="Z83" s="31" t="s">
        <v>199</v>
      </c>
      <c r="AA83" s="31" t="s">
        <v>200</v>
      </c>
      <c r="AB83" s="31" t="s">
        <v>201</v>
      </c>
      <c r="AC83" s="31" t="s">
        <v>202</v>
      </c>
      <c r="AD83" s="31" t="s">
        <v>203</v>
      </c>
      <c r="AE83" s="40" t="s">
        <v>204</v>
      </c>
      <c r="AF83" s="40" t="s">
        <v>205</v>
      </c>
      <c r="AG83" s="40" t="s">
        <v>206</v>
      </c>
    </row>
    <row r="84" spans="1:33">
      <c r="A84" s="9">
        <f t="shared" si="1"/>
        <v>82</v>
      </c>
      <c r="B84" s="20">
        <v>10</v>
      </c>
      <c r="C84" s="20">
        <v>5</v>
      </c>
      <c r="D84" s="20">
        <v>1</v>
      </c>
      <c r="E84">
        <v>142</v>
      </c>
      <c r="F84"/>
      <c r="G84" s="21">
        <v>50</v>
      </c>
      <c r="H84" s="27">
        <v>0.6</v>
      </c>
      <c r="I84" s="22">
        <v>0</v>
      </c>
      <c r="J84" s="22">
        <v>90</v>
      </c>
      <c r="K84" s="22">
        <v>0</v>
      </c>
      <c r="L84" s="23">
        <v>3700</v>
      </c>
      <c r="M84" s="23">
        <v>0.35</v>
      </c>
      <c r="N84">
        <f t="shared" si="2"/>
        <v>96000</v>
      </c>
      <c r="O84" s="46">
        <v>0.21</v>
      </c>
      <c r="P84" s="25">
        <v>70</v>
      </c>
      <c r="Q84" s="25">
        <f>8*Table3[[#This Row],[d   '[µm']]]</f>
        <v>1136</v>
      </c>
      <c r="R84" s="25">
        <f>8*Table3[[#This Row],[d   '[µm']]]</f>
        <v>1136</v>
      </c>
      <c r="S84" s="44"/>
      <c r="T84">
        <v>82</v>
      </c>
      <c r="V84" s="28" t="s">
        <v>207</v>
      </c>
      <c r="W84" s="28" t="s">
        <v>208</v>
      </c>
      <c r="X84" s="28" t="s">
        <v>209</v>
      </c>
      <c r="Y84" s="31" t="s">
        <v>210</v>
      </c>
      <c r="Z84" s="31" t="s">
        <v>211</v>
      </c>
      <c r="AA84" s="31" t="s">
        <v>212</v>
      </c>
      <c r="AB84" s="31" t="s">
        <v>213</v>
      </c>
      <c r="AC84" s="31" t="s">
        <v>214</v>
      </c>
      <c r="AD84" s="31" t="s">
        <v>215</v>
      </c>
      <c r="AE84" s="40" t="s">
        <v>216</v>
      </c>
      <c r="AF84" s="40" t="s">
        <v>217</v>
      </c>
      <c r="AG84" s="40" t="s">
        <v>218</v>
      </c>
    </row>
    <row r="85" spans="1:33">
      <c r="A85" s="9">
        <f t="shared" si="1"/>
        <v>83</v>
      </c>
      <c r="B85" s="20">
        <v>10</v>
      </c>
      <c r="C85" s="20">
        <v>6</v>
      </c>
      <c r="D85" s="20">
        <v>1</v>
      </c>
      <c r="E85">
        <v>12</v>
      </c>
      <c r="F85"/>
      <c r="G85" s="21">
        <v>50</v>
      </c>
      <c r="H85" s="27">
        <v>0.6</v>
      </c>
      <c r="I85" s="22">
        <v>0</v>
      </c>
      <c r="J85" s="22">
        <v>90</v>
      </c>
      <c r="K85" s="22">
        <v>0</v>
      </c>
      <c r="L85" s="23">
        <v>3700</v>
      </c>
      <c r="M85" s="23">
        <v>0.35</v>
      </c>
      <c r="N85">
        <f t="shared" si="2"/>
        <v>1016000</v>
      </c>
      <c r="O85" s="46">
        <v>0.34</v>
      </c>
      <c r="P85" s="25">
        <v>70</v>
      </c>
      <c r="Q85" s="25">
        <f>8*Table3[[#This Row],[d   '[µm']]]</f>
        <v>96</v>
      </c>
      <c r="R85" s="25">
        <f>8*Table3[[#This Row],[d   '[µm']]]</f>
        <v>96</v>
      </c>
      <c r="S85" s="45"/>
      <c r="T85">
        <v>83</v>
      </c>
      <c r="V85" s="28" t="s">
        <v>219</v>
      </c>
      <c r="W85" s="28" t="s">
        <v>220</v>
      </c>
      <c r="X85" s="28" t="s">
        <v>221</v>
      </c>
      <c r="Y85" s="31" t="s">
        <v>222</v>
      </c>
      <c r="Z85" s="31" t="s">
        <v>223</v>
      </c>
      <c r="AA85" s="31" t="s">
        <v>224</v>
      </c>
      <c r="AB85" s="31" t="s">
        <v>225</v>
      </c>
      <c r="AC85" s="31" t="s">
        <v>226</v>
      </c>
      <c r="AD85" s="31" t="s">
        <v>227</v>
      </c>
      <c r="AE85" s="40" t="s">
        <v>228</v>
      </c>
      <c r="AF85" s="40" t="s">
        <v>229</v>
      </c>
      <c r="AG85" s="40" t="s">
        <v>230</v>
      </c>
    </row>
    <row r="86" spans="1:33">
      <c r="A86" s="9">
        <f t="shared" si="1"/>
        <v>84</v>
      </c>
      <c r="B86" s="20">
        <v>10</v>
      </c>
      <c r="C86" s="20">
        <v>7</v>
      </c>
      <c r="D86" s="20">
        <v>1</v>
      </c>
      <c r="E86">
        <v>127</v>
      </c>
      <c r="F86"/>
      <c r="G86" s="21">
        <v>50</v>
      </c>
      <c r="H86" s="27">
        <v>0.6</v>
      </c>
      <c r="I86" s="22">
        <v>0</v>
      </c>
      <c r="J86" s="22">
        <v>90</v>
      </c>
      <c r="K86" s="22">
        <v>0</v>
      </c>
      <c r="L86" s="23">
        <v>3700</v>
      </c>
      <c r="M86" s="23">
        <v>0.35</v>
      </c>
      <c r="N86">
        <f t="shared" si="2"/>
        <v>120000</v>
      </c>
      <c r="O86" s="46">
        <v>0.25</v>
      </c>
      <c r="P86" s="25">
        <v>70</v>
      </c>
      <c r="Q86" s="25">
        <f>8*Table3[[#This Row],[d   '[µm']]]</f>
        <v>1016</v>
      </c>
      <c r="R86" s="25">
        <f>8*Table3[[#This Row],[d   '[µm']]]</f>
        <v>1016</v>
      </c>
      <c r="S86" s="44"/>
      <c r="T86">
        <v>84</v>
      </c>
      <c r="V86" s="28" t="s">
        <v>231</v>
      </c>
      <c r="W86" s="28" t="s">
        <v>232</v>
      </c>
      <c r="X86" s="28" t="s">
        <v>233</v>
      </c>
      <c r="Y86" s="31" t="s">
        <v>234</v>
      </c>
      <c r="Z86" s="31" t="s">
        <v>235</v>
      </c>
      <c r="AA86" s="31" t="s">
        <v>236</v>
      </c>
      <c r="AB86" s="31" t="s">
        <v>237</v>
      </c>
      <c r="AC86" s="31" t="s">
        <v>238</v>
      </c>
      <c r="AD86" s="31" t="s">
        <v>239</v>
      </c>
      <c r="AE86" s="40" t="s">
        <v>240</v>
      </c>
      <c r="AF86" s="40" t="s">
        <v>241</v>
      </c>
      <c r="AG86" s="40" t="s">
        <v>242</v>
      </c>
    </row>
    <row r="87" spans="1:33">
      <c r="A87" s="9">
        <f t="shared" si="1"/>
        <v>85</v>
      </c>
      <c r="B87" s="20">
        <v>10</v>
      </c>
      <c r="C87" s="20">
        <v>8</v>
      </c>
      <c r="D87" s="20">
        <v>1</v>
      </c>
      <c r="E87">
        <v>15</v>
      </c>
      <c r="F87"/>
      <c r="G87" s="21">
        <v>50</v>
      </c>
      <c r="H87" s="27">
        <v>0.6</v>
      </c>
      <c r="I87" s="22">
        <v>0</v>
      </c>
      <c r="J87" s="22">
        <v>90</v>
      </c>
      <c r="K87" s="22">
        <v>0</v>
      </c>
      <c r="L87" s="23">
        <v>3700</v>
      </c>
      <c r="M87" s="23">
        <v>0.35</v>
      </c>
      <c r="N87">
        <f t="shared" si="2"/>
        <v>160000</v>
      </c>
      <c r="O87" s="46">
        <v>0.25</v>
      </c>
      <c r="P87" s="25">
        <v>70</v>
      </c>
      <c r="Q87" s="25">
        <f>8*Table3[[#This Row],[d   '[µm']]]</f>
        <v>120</v>
      </c>
      <c r="R87" s="25">
        <f>8*Table3[[#This Row],[d   '[µm']]]</f>
        <v>120</v>
      </c>
      <c r="S87" s="45"/>
      <c r="T87">
        <v>85</v>
      </c>
      <c r="V87" s="28" t="s">
        <v>243</v>
      </c>
      <c r="W87" s="28" t="s">
        <v>244</v>
      </c>
      <c r="X87" s="28" t="s">
        <v>245</v>
      </c>
      <c r="Y87" s="31" t="s">
        <v>246</v>
      </c>
      <c r="Z87" s="31" t="s">
        <v>247</v>
      </c>
      <c r="AA87" s="31" t="s">
        <v>248</v>
      </c>
      <c r="AB87" s="31" t="s">
        <v>249</v>
      </c>
      <c r="AC87" s="31" t="s">
        <v>250</v>
      </c>
      <c r="AD87" s="31" t="s">
        <v>251</v>
      </c>
      <c r="AE87" s="40" t="s">
        <v>228</v>
      </c>
      <c r="AF87" s="40" t="s">
        <v>252</v>
      </c>
      <c r="AG87" s="40" t="s">
        <v>253</v>
      </c>
    </row>
    <row r="88" spans="1:33">
      <c r="A88" s="9">
        <f t="shared" si="1"/>
        <v>86</v>
      </c>
      <c r="B88" s="20">
        <v>10</v>
      </c>
      <c r="C88" s="20">
        <v>9</v>
      </c>
      <c r="D88" s="20">
        <v>1</v>
      </c>
      <c r="E88">
        <v>20</v>
      </c>
      <c r="F88"/>
      <c r="G88" s="21">
        <v>50</v>
      </c>
      <c r="H88" s="27">
        <v>0.6</v>
      </c>
      <c r="I88" s="22">
        <v>0</v>
      </c>
      <c r="J88" s="22">
        <v>90</v>
      </c>
      <c r="K88" s="22">
        <v>0</v>
      </c>
      <c r="L88" s="23">
        <v>3700</v>
      </c>
      <c r="M88" s="23">
        <v>0.35</v>
      </c>
      <c r="N88">
        <f t="shared" si="2"/>
        <v>80000</v>
      </c>
      <c r="O88" s="46">
        <v>0.25</v>
      </c>
      <c r="P88" s="25">
        <v>70</v>
      </c>
      <c r="Q88" s="25">
        <f>8*Table3[[#This Row],[d   '[µm']]]</f>
        <v>160</v>
      </c>
      <c r="R88" s="25">
        <f>8*Table3[[#This Row],[d   '[µm']]]</f>
        <v>160</v>
      </c>
      <c r="S88" s="44"/>
      <c r="T88">
        <v>86</v>
      </c>
      <c r="V88" s="28" t="s">
        <v>254</v>
      </c>
      <c r="W88" s="28" t="s">
        <v>255</v>
      </c>
      <c r="X88" s="28" t="s">
        <v>256</v>
      </c>
      <c r="Y88" s="31" t="s">
        <v>257</v>
      </c>
      <c r="Z88" s="31" t="s">
        <v>258</v>
      </c>
      <c r="AA88" s="31" t="s">
        <v>259</v>
      </c>
      <c r="AB88" s="31" t="s">
        <v>260</v>
      </c>
      <c r="AC88" s="31" t="s">
        <v>261</v>
      </c>
      <c r="AD88" s="31" t="s">
        <v>262</v>
      </c>
      <c r="AE88" s="40" t="s">
        <v>263</v>
      </c>
      <c r="AF88" s="40" t="s">
        <v>264</v>
      </c>
      <c r="AG88" s="40" t="s">
        <v>265</v>
      </c>
    </row>
    <row r="89" spans="1:33">
      <c r="A89" s="9">
        <f t="shared" si="1"/>
        <v>87</v>
      </c>
      <c r="B89" s="20">
        <v>10</v>
      </c>
      <c r="C89" s="20">
        <v>10</v>
      </c>
      <c r="D89" s="20">
        <v>1</v>
      </c>
      <c r="E89">
        <v>10</v>
      </c>
      <c r="F89"/>
      <c r="G89" s="21">
        <v>50</v>
      </c>
      <c r="H89" s="27">
        <v>0.6</v>
      </c>
      <c r="I89" s="22">
        <v>0</v>
      </c>
      <c r="J89" s="22">
        <v>90</v>
      </c>
      <c r="K89" s="22">
        <v>0</v>
      </c>
      <c r="L89" s="23">
        <v>3700</v>
      </c>
      <c r="M89" s="23">
        <v>0.35</v>
      </c>
      <c r="N89">
        <f t="shared" si="2"/>
        <v>126000</v>
      </c>
      <c r="O89" s="46">
        <v>0.23</v>
      </c>
      <c r="P89" s="25">
        <v>70</v>
      </c>
      <c r="Q89" s="25">
        <f>8*Table3[[#This Row],[d   '[µm']]]</f>
        <v>80</v>
      </c>
      <c r="R89" s="25">
        <f>8*Table3[[#This Row],[d   '[µm']]]</f>
        <v>80</v>
      </c>
      <c r="S89" s="45"/>
      <c r="T89">
        <v>87</v>
      </c>
      <c r="V89" s="28" t="s">
        <v>266</v>
      </c>
      <c r="W89" s="28" t="s">
        <v>267</v>
      </c>
      <c r="X89" s="28" t="s">
        <v>268</v>
      </c>
      <c r="Y89" s="31" t="s">
        <v>269</v>
      </c>
      <c r="Z89" s="31" t="s">
        <v>270</v>
      </c>
      <c r="AA89" s="31" t="s">
        <v>271</v>
      </c>
      <c r="AB89" s="31" t="s">
        <v>272</v>
      </c>
      <c r="AC89" s="31" t="s">
        <v>273</v>
      </c>
      <c r="AD89" s="31" t="s">
        <v>274</v>
      </c>
      <c r="AE89" s="40" t="s">
        <v>275</v>
      </c>
      <c r="AF89" s="40" t="s">
        <v>276</v>
      </c>
      <c r="AG89" s="40" t="s">
        <v>277</v>
      </c>
    </row>
    <row r="90" spans="1:33" s="38" customFormat="1">
      <c r="A90" s="38">
        <f t="shared" si="1"/>
        <v>88</v>
      </c>
      <c r="B90" s="38">
        <v>11</v>
      </c>
      <c r="C90" s="38">
        <v>1</v>
      </c>
      <c r="D90" s="38">
        <v>1</v>
      </c>
      <c r="E90">
        <v>14</v>
      </c>
      <c r="F90"/>
      <c r="G90" s="38">
        <v>50</v>
      </c>
      <c r="H90" s="27">
        <v>0.6</v>
      </c>
      <c r="I90" s="38">
        <v>0</v>
      </c>
      <c r="J90" s="38">
        <v>90</v>
      </c>
      <c r="K90" s="38">
        <v>0</v>
      </c>
      <c r="L90" s="38">
        <v>3700</v>
      </c>
      <c r="M90" s="38">
        <v>0.35</v>
      </c>
      <c r="N90">
        <f t="shared" si="2"/>
        <v>405000</v>
      </c>
      <c r="O90" s="46">
        <v>0.22</v>
      </c>
      <c r="P90" s="38">
        <v>70</v>
      </c>
      <c r="Q90" s="38">
        <f>9*Table3[[#This Row],[d   '[µm']]]</f>
        <v>126</v>
      </c>
      <c r="R90" s="38">
        <f>Table3[[#This Row],[L2   '[μm']]]</f>
        <v>126</v>
      </c>
      <c r="S90" s="44"/>
      <c r="T90" s="38">
        <v>88</v>
      </c>
      <c r="U90"/>
      <c r="V90" s="35" t="s">
        <v>278</v>
      </c>
      <c r="W90" s="35" t="s">
        <v>279</v>
      </c>
      <c r="X90" s="35" t="s">
        <v>280</v>
      </c>
      <c r="Y90" s="42" t="s">
        <v>281</v>
      </c>
      <c r="Z90" s="42" t="s">
        <v>282</v>
      </c>
      <c r="AA90" s="42" t="s">
        <v>283</v>
      </c>
      <c r="AB90" s="42" t="s">
        <v>284</v>
      </c>
      <c r="AC90" s="42" t="s">
        <v>285</v>
      </c>
      <c r="AD90" s="42" t="s">
        <v>286</v>
      </c>
      <c r="AE90" s="35" t="s">
        <v>287</v>
      </c>
      <c r="AF90" s="35" t="s">
        <v>288</v>
      </c>
      <c r="AG90" s="35" t="s">
        <v>289</v>
      </c>
    </row>
    <row r="91" spans="1:33">
      <c r="A91" s="9">
        <f t="shared" si="1"/>
        <v>89</v>
      </c>
      <c r="B91" s="20">
        <v>11</v>
      </c>
      <c r="C91" s="20">
        <v>2</v>
      </c>
      <c r="D91" s="20">
        <v>1</v>
      </c>
      <c r="E91" s="21">
        <v>45</v>
      </c>
      <c r="F91" s="21"/>
      <c r="G91" s="21">
        <v>50</v>
      </c>
      <c r="H91" s="27">
        <v>0.6</v>
      </c>
      <c r="I91" s="22">
        <v>0</v>
      </c>
      <c r="J91" s="22">
        <v>90</v>
      </c>
      <c r="K91" s="22">
        <v>0</v>
      </c>
      <c r="L91" s="23">
        <v>3700</v>
      </c>
      <c r="M91" s="23">
        <v>0.35</v>
      </c>
      <c r="N91" s="24">
        <v>275000</v>
      </c>
      <c r="O91" s="24">
        <v>0.22</v>
      </c>
      <c r="P91" s="25">
        <v>70</v>
      </c>
      <c r="Q91" s="25">
        <f>9*Table3[[#This Row],[d   '[µm']]]</f>
        <v>405</v>
      </c>
      <c r="R91" s="25">
        <f>Table3[[#This Row],[L2   '[μm']]]</f>
        <v>405</v>
      </c>
      <c r="T91">
        <f>T90+1</f>
        <v>89</v>
      </c>
      <c r="V91" s="28" t="s">
        <v>290</v>
      </c>
      <c r="W91" s="28" t="s">
        <v>291</v>
      </c>
      <c r="X91" s="28" t="s">
        <v>292</v>
      </c>
      <c r="Y91" s="31" t="s">
        <v>293</v>
      </c>
      <c r="Z91" s="31" t="s">
        <v>294</v>
      </c>
      <c r="AA91" s="31" t="s">
        <v>295</v>
      </c>
      <c r="AB91" s="31" t="s">
        <v>296</v>
      </c>
      <c r="AC91" s="31" t="s">
        <v>297</v>
      </c>
      <c r="AD91" s="31" t="s">
        <v>298</v>
      </c>
      <c r="AE91" s="40" t="s">
        <v>299</v>
      </c>
      <c r="AF91" s="40" t="s">
        <v>300</v>
      </c>
      <c r="AG91" s="40" t="s">
        <v>301</v>
      </c>
    </row>
    <row r="92" spans="1:33">
      <c r="A92" s="9">
        <f t="shared" si="1"/>
        <v>90</v>
      </c>
      <c r="B92" s="20">
        <v>11</v>
      </c>
      <c r="C92" s="20">
        <v>3</v>
      </c>
      <c r="D92" s="20">
        <v>1</v>
      </c>
      <c r="E92" s="21">
        <v>50</v>
      </c>
      <c r="F92" s="21"/>
      <c r="G92" s="21">
        <v>50</v>
      </c>
      <c r="H92" s="27">
        <v>0.6</v>
      </c>
      <c r="I92" s="22">
        <v>0</v>
      </c>
      <c r="J92" s="22">
        <v>90</v>
      </c>
      <c r="K92" s="22">
        <v>0</v>
      </c>
      <c r="L92" s="23">
        <v>3700</v>
      </c>
      <c r="M92" s="23">
        <v>0.35</v>
      </c>
      <c r="N92" s="24">
        <v>275000</v>
      </c>
      <c r="O92" s="24">
        <v>0.22</v>
      </c>
      <c r="P92" s="25">
        <v>70</v>
      </c>
      <c r="Q92" s="25">
        <f>9*Table3[[#This Row],[d   '[µm']]]</f>
        <v>450</v>
      </c>
      <c r="R92" s="25">
        <f>Table3[[#This Row],[L2   '[μm']]]</f>
        <v>450</v>
      </c>
      <c r="T92">
        <f t="shared" ref="T92:T109" si="3">T91+1</f>
        <v>90</v>
      </c>
      <c r="V92" s="28" t="s">
        <v>302</v>
      </c>
      <c r="W92" s="28" t="s">
        <v>303</v>
      </c>
      <c r="X92" s="28" t="s">
        <v>304</v>
      </c>
      <c r="Y92" s="31" t="s">
        <v>305</v>
      </c>
      <c r="Z92" s="31" t="s">
        <v>306</v>
      </c>
      <c r="AA92" s="31" t="s">
        <v>307</v>
      </c>
      <c r="AB92" s="31" t="s">
        <v>308</v>
      </c>
      <c r="AC92" s="31" t="s">
        <v>309</v>
      </c>
      <c r="AD92" s="31" t="s">
        <v>310</v>
      </c>
      <c r="AE92" s="40" t="s">
        <v>311</v>
      </c>
      <c r="AF92" s="40" t="s">
        <v>312</v>
      </c>
      <c r="AG92" s="40" t="s">
        <v>313</v>
      </c>
    </row>
    <row r="93" spans="1:33">
      <c r="A93" s="9">
        <f t="shared" si="1"/>
        <v>91</v>
      </c>
      <c r="B93" s="20">
        <v>11</v>
      </c>
      <c r="C93" s="20">
        <v>4</v>
      </c>
      <c r="D93" s="20">
        <v>1</v>
      </c>
      <c r="E93" s="21">
        <v>55</v>
      </c>
      <c r="F93" s="21"/>
      <c r="G93" s="21">
        <v>50</v>
      </c>
      <c r="H93" s="27">
        <v>0.6</v>
      </c>
      <c r="I93" s="22">
        <v>0</v>
      </c>
      <c r="J93" s="22">
        <v>90</v>
      </c>
      <c r="K93" s="22">
        <v>0</v>
      </c>
      <c r="L93" s="23">
        <v>3700</v>
      </c>
      <c r="M93" s="23">
        <v>0.35</v>
      </c>
      <c r="N93" s="24">
        <v>275000</v>
      </c>
      <c r="O93" s="24">
        <v>0.22</v>
      </c>
      <c r="P93" s="25">
        <v>70</v>
      </c>
      <c r="Q93" s="25">
        <f>9*Table3[[#This Row],[d   '[µm']]]</f>
        <v>495</v>
      </c>
      <c r="R93" s="25">
        <f>Table3[[#This Row],[L2   '[μm']]]</f>
        <v>495</v>
      </c>
      <c r="T93">
        <f t="shared" si="3"/>
        <v>91</v>
      </c>
      <c r="V93" s="28" t="s">
        <v>314</v>
      </c>
      <c r="W93" s="28" t="s">
        <v>315</v>
      </c>
      <c r="X93" s="28" t="s">
        <v>316</v>
      </c>
      <c r="Y93" s="31" t="s">
        <v>317</v>
      </c>
      <c r="Z93" s="31" t="s">
        <v>318</v>
      </c>
      <c r="AA93" s="31" t="s">
        <v>319</v>
      </c>
      <c r="AB93" s="31" t="s">
        <v>320</v>
      </c>
      <c r="AC93" s="31" t="s">
        <v>321</v>
      </c>
      <c r="AD93" s="31" t="s">
        <v>322</v>
      </c>
      <c r="AE93" s="40" t="s">
        <v>323</v>
      </c>
      <c r="AF93" s="40" t="s">
        <v>324</v>
      </c>
      <c r="AG93" s="40" t="s">
        <v>325</v>
      </c>
    </row>
    <row r="94" spans="1:33">
      <c r="A94" s="9">
        <f t="shared" si="1"/>
        <v>92</v>
      </c>
      <c r="B94" s="20">
        <v>11</v>
      </c>
      <c r="C94" s="20">
        <v>5</v>
      </c>
      <c r="D94" s="20">
        <v>1</v>
      </c>
      <c r="E94" s="21">
        <v>60</v>
      </c>
      <c r="F94" s="21"/>
      <c r="G94" s="21">
        <v>50</v>
      </c>
      <c r="H94" s="27">
        <v>0.6</v>
      </c>
      <c r="I94" s="22">
        <v>0</v>
      </c>
      <c r="J94" s="22">
        <v>90</v>
      </c>
      <c r="K94" s="22">
        <v>0</v>
      </c>
      <c r="L94" s="23">
        <v>3700</v>
      </c>
      <c r="M94" s="23">
        <v>0.35</v>
      </c>
      <c r="N94" s="24">
        <v>275000</v>
      </c>
      <c r="O94" s="24">
        <v>0.22</v>
      </c>
      <c r="P94" s="25">
        <v>70</v>
      </c>
      <c r="Q94" s="25">
        <f>9*Table3[[#This Row],[d   '[µm']]]</f>
        <v>540</v>
      </c>
      <c r="R94" s="25">
        <f>Table3[[#This Row],[L2   '[μm']]]</f>
        <v>540</v>
      </c>
      <c r="T94">
        <f t="shared" si="3"/>
        <v>92</v>
      </c>
      <c r="V94" s="28" t="s">
        <v>326</v>
      </c>
      <c r="W94" s="28" t="s">
        <v>327</v>
      </c>
      <c r="X94" s="28" t="s">
        <v>328</v>
      </c>
      <c r="Y94" s="31" t="s">
        <v>329</v>
      </c>
      <c r="Z94" s="31" t="s">
        <v>330</v>
      </c>
      <c r="AA94" s="31" t="s">
        <v>331</v>
      </c>
      <c r="AB94" s="31" t="s">
        <v>332</v>
      </c>
      <c r="AC94" s="31" t="s">
        <v>333</v>
      </c>
      <c r="AD94" s="31" t="s">
        <v>334</v>
      </c>
      <c r="AE94" s="40" t="s">
        <v>335</v>
      </c>
      <c r="AF94" s="40" t="s">
        <v>336</v>
      </c>
      <c r="AG94" s="40" t="s">
        <v>337</v>
      </c>
    </row>
    <row r="95" spans="1:33">
      <c r="A95" s="9">
        <f t="shared" si="1"/>
        <v>93</v>
      </c>
      <c r="B95" s="20">
        <v>11</v>
      </c>
      <c r="C95" s="20">
        <v>6</v>
      </c>
      <c r="D95" s="20">
        <v>1</v>
      </c>
      <c r="E95" s="21">
        <v>70</v>
      </c>
      <c r="F95" s="21"/>
      <c r="G95" s="21">
        <v>50</v>
      </c>
      <c r="H95" s="27">
        <v>0.6</v>
      </c>
      <c r="I95" s="22">
        <v>0</v>
      </c>
      <c r="J95" s="22">
        <v>90</v>
      </c>
      <c r="K95" s="22">
        <v>0</v>
      </c>
      <c r="L95" s="23">
        <v>3700</v>
      </c>
      <c r="M95" s="23">
        <v>0.35</v>
      </c>
      <c r="N95" s="24">
        <v>275000</v>
      </c>
      <c r="O95" s="24">
        <v>0.22</v>
      </c>
      <c r="P95" s="25">
        <v>70</v>
      </c>
      <c r="Q95" s="25">
        <f>9*Table3[[#This Row],[d   '[µm']]]</f>
        <v>630</v>
      </c>
      <c r="R95" s="25">
        <f>Table3[[#This Row],[L2   '[μm']]]</f>
        <v>630</v>
      </c>
      <c r="T95">
        <f t="shared" si="3"/>
        <v>93</v>
      </c>
      <c r="V95" s="28" t="s">
        <v>338</v>
      </c>
      <c r="W95" s="28" t="s">
        <v>339</v>
      </c>
      <c r="X95" s="28" t="s">
        <v>340</v>
      </c>
      <c r="Y95" s="31" t="s">
        <v>341</v>
      </c>
      <c r="Z95" s="31" t="s">
        <v>342</v>
      </c>
      <c r="AA95" s="31" t="s">
        <v>162</v>
      </c>
      <c r="AB95" s="31" t="s">
        <v>343</v>
      </c>
      <c r="AC95" s="31" t="s">
        <v>344</v>
      </c>
      <c r="AD95" s="31" t="s">
        <v>334</v>
      </c>
      <c r="AE95" s="40" t="s">
        <v>345</v>
      </c>
      <c r="AF95" s="40" t="s">
        <v>346</v>
      </c>
      <c r="AG95" s="40" t="s">
        <v>347</v>
      </c>
    </row>
    <row r="96" spans="1:33">
      <c r="A96" s="9">
        <f t="shared" si="1"/>
        <v>94</v>
      </c>
      <c r="B96" s="20">
        <v>11</v>
      </c>
      <c r="C96" s="20">
        <v>7</v>
      </c>
      <c r="D96" s="20">
        <v>1</v>
      </c>
      <c r="E96" s="21">
        <v>75</v>
      </c>
      <c r="F96" s="21"/>
      <c r="G96" s="21">
        <v>50</v>
      </c>
      <c r="H96" s="27">
        <v>0.6</v>
      </c>
      <c r="I96" s="22">
        <v>0</v>
      </c>
      <c r="J96" s="22">
        <v>90</v>
      </c>
      <c r="K96" s="22">
        <v>0</v>
      </c>
      <c r="L96" s="23">
        <v>3700</v>
      </c>
      <c r="M96" s="23">
        <v>0.35</v>
      </c>
      <c r="N96" s="24">
        <v>275000</v>
      </c>
      <c r="O96" s="24">
        <v>0.22</v>
      </c>
      <c r="P96" s="25">
        <v>70</v>
      </c>
      <c r="Q96" s="25">
        <f>9*Table3[[#This Row],[d   '[µm']]]</f>
        <v>675</v>
      </c>
      <c r="R96" s="25">
        <f>Table3[[#This Row],[L2   '[μm']]]</f>
        <v>675</v>
      </c>
      <c r="T96">
        <f t="shared" si="3"/>
        <v>94</v>
      </c>
      <c r="V96" s="28" t="s">
        <v>348</v>
      </c>
      <c r="W96" s="28" t="s">
        <v>349</v>
      </c>
      <c r="X96" s="28" t="s">
        <v>350</v>
      </c>
      <c r="Y96" s="31" t="s">
        <v>351</v>
      </c>
      <c r="Z96" s="31" t="s">
        <v>352</v>
      </c>
      <c r="AA96" s="31" t="s">
        <v>353</v>
      </c>
      <c r="AB96" s="31" t="s">
        <v>354</v>
      </c>
      <c r="AC96" s="31" t="s">
        <v>355</v>
      </c>
      <c r="AD96" s="31" t="s">
        <v>356</v>
      </c>
      <c r="AE96" s="40" t="s">
        <v>357</v>
      </c>
      <c r="AF96" s="40" t="s">
        <v>358</v>
      </c>
      <c r="AG96" s="40" t="s">
        <v>359</v>
      </c>
    </row>
    <row r="97" spans="1:33">
      <c r="A97" s="9">
        <f t="shared" si="1"/>
        <v>95</v>
      </c>
      <c r="B97" s="20">
        <v>11</v>
      </c>
      <c r="C97" s="20">
        <v>8</v>
      </c>
      <c r="D97" s="20">
        <v>1</v>
      </c>
      <c r="E97" s="21">
        <v>80</v>
      </c>
      <c r="F97" s="21"/>
      <c r="G97" s="21">
        <v>50</v>
      </c>
      <c r="H97" s="27">
        <v>0.6</v>
      </c>
      <c r="I97" s="22">
        <v>0</v>
      </c>
      <c r="J97" s="22">
        <v>90</v>
      </c>
      <c r="K97" s="22">
        <v>0</v>
      </c>
      <c r="L97" s="23">
        <v>3700</v>
      </c>
      <c r="M97" s="23">
        <v>0.35</v>
      </c>
      <c r="N97" s="24">
        <v>275000</v>
      </c>
      <c r="O97" s="24">
        <v>0.22</v>
      </c>
      <c r="P97" s="25">
        <v>70</v>
      </c>
      <c r="Q97" s="25">
        <f>9*Table3[[#This Row],[d   '[µm']]]</f>
        <v>720</v>
      </c>
      <c r="R97" s="25">
        <f>Table3[[#This Row],[L2   '[μm']]]</f>
        <v>720</v>
      </c>
      <c r="T97">
        <f t="shared" si="3"/>
        <v>95</v>
      </c>
      <c r="V97" s="28" t="s">
        <v>360</v>
      </c>
      <c r="W97" s="28" t="s">
        <v>361</v>
      </c>
      <c r="X97" s="28" t="s">
        <v>362</v>
      </c>
      <c r="Y97" s="31" t="s">
        <v>363</v>
      </c>
      <c r="Z97" s="31" t="s">
        <v>364</v>
      </c>
      <c r="AA97" s="31" t="s">
        <v>365</v>
      </c>
      <c r="AB97" s="31" t="s">
        <v>366</v>
      </c>
      <c r="AC97" s="31" t="s">
        <v>367</v>
      </c>
      <c r="AD97" s="31" t="s">
        <v>368</v>
      </c>
      <c r="AE97" s="40" t="s">
        <v>369</v>
      </c>
      <c r="AF97" s="40" t="s">
        <v>370</v>
      </c>
      <c r="AG97" s="40" t="s">
        <v>371</v>
      </c>
    </row>
    <row r="98" spans="1:33">
      <c r="A98" s="9">
        <f t="shared" si="1"/>
        <v>96</v>
      </c>
      <c r="B98" s="20">
        <v>11</v>
      </c>
      <c r="C98" s="20">
        <v>9</v>
      </c>
      <c r="D98" s="20">
        <v>1</v>
      </c>
      <c r="E98" s="21">
        <v>85</v>
      </c>
      <c r="F98" s="21"/>
      <c r="G98" s="21">
        <v>50</v>
      </c>
      <c r="H98" s="27">
        <v>0.6</v>
      </c>
      <c r="I98" s="22">
        <v>0</v>
      </c>
      <c r="J98" s="22">
        <v>90</v>
      </c>
      <c r="K98" s="22">
        <v>0</v>
      </c>
      <c r="L98" s="23">
        <v>3700</v>
      </c>
      <c r="M98" s="23">
        <v>0.35</v>
      </c>
      <c r="N98" s="24">
        <v>275000</v>
      </c>
      <c r="O98" s="24">
        <v>0.22</v>
      </c>
      <c r="P98" s="25">
        <v>70</v>
      </c>
      <c r="Q98" s="25">
        <f>9*Table3[[#This Row],[d   '[µm']]]</f>
        <v>765</v>
      </c>
      <c r="R98" s="25">
        <f>Table3[[#This Row],[L2   '[μm']]]</f>
        <v>765</v>
      </c>
      <c r="T98">
        <f t="shared" si="3"/>
        <v>96</v>
      </c>
      <c r="V98" s="28" t="s">
        <v>372</v>
      </c>
      <c r="W98" s="28" t="s">
        <v>373</v>
      </c>
      <c r="X98" s="28" t="s">
        <v>374</v>
      </c>
      <c r="Y98" s="31" t="s">
        <v>375</v>
      </c>
      <c r="Z98" s="31" t="s">
        <v>376</v>
      </c>
      <c r="AA98" s="31" t="s">
        <v>377</v>
      </c>
      <c r="AB98" s="31" t="s">
        <v>378</v>
      </c>
      <c r="AC98" s="31" t="s">
        <v>379</v>
      </c>
      <c r="AD98" s="31" t="s">
        <v>380</v>
      </c>
      <c r="AE98" s="40" t="s">
        <v>381</v>
      </c>
      <c r="AF98" s="40" t="s">
        <v>382</v>
      </c>
      <c r="AG98" s="40" t="s">
        <v>383</v>
      </c>
    </row>
    <row r="99" spans="1:33">
      <c r="A99" s="9">
        <f t="shared" si="1"/>
        <v>97</v>
      </c>
      <c r="B99" s="20">
        <v>11</v>
      </c>
      <c r="C99" s="20">
        <v>10</v>
      </c>
      <c r="D99" s="20">
        <v>1</v>
      </c>
      <c r="E99" s="21">
        <v>90</v>
      </c>
      <c r="F99" s="21"/>
      <c r="G99" s="21">
        <v>50</v>
      </c>
      <c r="H99" s="27">
        <v>0.6</v>
      </c>
      <c r="I99" s="22">
        <v>0</v>
      </c>
      <c r="J99" s="22">
        <v>90</v>
      </c>
      <c r="K99" s="22">
        <v>0</v>
      </c>
      <c r="L99" s="23">
        <v>3700</v>
      </c>
      <c r="M99" s="23">
        <v>0.35</v>
      </c>
      <c r="N99" s="24">
        <v>275000</v>
      </c>
      <c r="O99" s="24">
        <v>0.22</v>
      </c>
      <c r="P99" s="25">
        <v>70</v>
      </c>
      <c r="Q99" s="25">
        <f>9*Table3[[#This Row],[d   '[µm']]]</f>
        <v>810</v>
      </c>
      <c r="R99" s="25">
        <f>Table3[[#This Row],[L2   '[μm']]]</f>
        <v>810</v>
      </c>
      <c r="T99">
        <f t="shared" si="3"/>
        <v>97</v>
      </c>
      <c r="V99" s="28" t="s">
        <v>384</v>
      </c>
      <c r="W99" s="28" t="s">
        <v>385</v>
      </c>
      <c r="X99" s="28" t="s">
        <v>386</v>
      </c>
      <c r="Y99" s="31" t="s">
        <v>387</v>
      </c>
      <c r="Z99" s="31" t="s">
        <v>388</v>
      </c>
      <c r="AA99" s="31" t="s">
        <v>389</v>
      </c>
      <c r="AB99" s="31" t="s">
        <v>390</v>
      </c>
      <c r="AC99" s="31" t="s">
        <v>391</v>
      </c>
      <c r="AD99" s="31" t="s">
        <v>392</v>
      </c>
      <c r="AE99" s="40" t="s">
        <v>393</v>
      </c>
      <c r="AF99" s="40" t="s">
        <v>394</v>
      </c>
      <c r="AG99" s="40" t="s">
        <v>395</v>
      </c>
    </row>
    <row r="100" spans="1:33" s="38" customFormat="1">
      <c r="A100" s="38">
        <f t="shared" si="1"/>
        <v>98</v>
      </c>
      <c r="B100" s="38">
        <v>12</v>
      </c>
      <c r="C100" s="38">
        <v>1</v>
      </c>
      <c r="D100" s="38">
        <v>1</v>
      </c>
      <c r="E100" s="38">
        <v>40</v>
      </c>
      <c r="G100" s="38">
        <v>50</v>
      </c>
      <c r="H100" s="38">
        <v>0.6</v>
      </c>
      <c r="I100" s="38">
        <v>0</v>
      </c>
      <c r="J100" s="38">
        <v>90</v>
      </c>
      <c r="K100" s="38">
        <v>0</v>
      </c>
      <c r="L100" s="38">
        <v>3700</v>
      </c>
      <c r="M100" s="38">
        <v>0.35</v>
      </c>
      <c r="N100" s="38">
        <v>275000</v>
      </c>
      <c r="O100" s="38">
        <v>0.22</v>
      </c>
      <c r="P100" s="38">
        <v>70</v>
      </c>
      <c r="Q100" s="38">
        <f>10*Table3[[#This Row],[d   '[µm']]]</f>
        <v>400</v>
      </c>
      <c r="R100" s="38">
        <f>Table3[[#This Row],[L2   '[μm']]]</f>
        <v>400</v>
      </c>
      <c r="S100"/>
      <c r="T100">
        <f t="shared" si="3"/>
        <v>98</v>
      </c>
      <c r="V100" s="35" t="s">
        <v>396</v>
      </c>
      <c r="W100" s="35" t="s">
        <v>397</v>
      </c>
      <c r="X100" s="35" t="s">
        <v>398</v>
      </c>
      <c r="Y100" s="42" t="s">
        <v>399</v>
      </c>
      <c r="Z100" s="42" t="s">
        <v>400</v>
      </c>
      <c r="AA100" s="42" t="s">
        <v>401</v>
      </c>
      <c r="AB100" s="42" t="s">
        <v>402</v>
      </c>
      <c r="AC100" s="42" t="s">
        <v>403</v>
      </c>
      <c r="AD100" s="42" t="s">
        <v>404</v>
      </c>
      <c r="AE100" s="35" t="s">
        <v>405</v>
      </c>
      <c r="AF100" s="35" t="s">
        <v>406</v>
      </c>
      <c r="AG100" s="35" t="s">
        <v>407</v>
      </c>
    </row>
    <row r="101" spans="1:33">
      <c r="A101" s="9">
        <f t="shared" si="1"/>
        <v>99</v>
      </c>
      <c r="B101" s="20">
        <v>12</v>
      </c>
      <c r="C101" s="20">
        <v>2</v>
      </c>
      <c r="D101" s="20">
        <v>1</v>
      </c>
      <c r="E101" s="21">
        <v>45</v>
      </c>
      <c r="F101" s="21"/>
      <c r="G101" s="21">
        <v>50</v>
      </c>
      <c r="H101" s="27">
        <v>0.6</v>
      </c>
      <c r="I101" s="22">
        <v>0</v>
      </c>
      <c r="J101" s="22">
        <v>90</v>
      </c>
      <c r="K101" s="22">
        <v>0</v>
      </c>
      <c r="L101" s="23">
        <v>3700</v>
      </c>
      <c r="M101" s="23">
        <v>0.35</v>
      </c>
      <c r="N101" s="24">
        <v>275000</v>
      </c>
      <c r="O101" s="24">
        <v>0.22</v>
      </c>
      <c r="P101" s="25">
        <v>70</v>
      </c>
      <c r="Q101" s="25">
        <f>10*Table3[[#This Row],[d   '[µm']]]</f>
        <v>450</v>
      </c>
      <c r="R101" s="25">
        <f>Table3[[#This Row],[L2   '[μm']]]</f>
        <v>450</v>
      </c>
      <c r="T101">
        <f t="shared" si="3"/>
        <v>99</v>
      </c>
      <c r="V101" s="28" t="s">
        <v>408</v>
      </c>
      <c r="W101" s="28" t="s">
        <v>409</v>
      </c>
      <c r="X101" s="28" t="s">
        <v>410</v>
      </c>
      <c r="Y101" s="31" t="s">
        <v>411</v>
      </c>
      <c r="Z101" s="31" t="s">
        <v>412</v>
      </c>
      <c r="AA101" s="31" t="s">
        <v>413</v>
      </c>
      <c r="AB101" s="31" t="s">
        <v>414</v>
      </c>
      <c r="AC101" s="31" t="s">
        <v>415</v>
      </c>
      <c r="AD101" s="31" t="s">
        <v>416</v>
      </c>
      <c r="AE101" s="40" t="s">
        <v>417</v>
      </c>
      <c r="AF101" s="40" t="s">
        <v>418</v>
      </c>
      <c r="AG101" s="40" t="s">
        <v>419</v>
      </c>
    </row>
    <row r="102" spans="1:33">
      <c r="A102" s="9">
        <f t="shared" si="1"/>
        <v>100</v>
      </c>
      <c r="B102" s="20">
        <v>12</v>
      </c>
      <c r="C102" s="20">
        <v>3</v>
      </c>
      <c r="D102" s="20">
        <v>1</v>
      </c>
      <c r="E102" s="21">
        <v>50</v>
      </c>
      <c r="F102" s="21"/>
      <c r="G102" s="21">
        <v>50</v>
      </c>
      <c r="H102" s="27">
        <v>0.6</v>
      </c>
      <c r="I102" s="22">
        <v>0</v>
      </c>
      <c r="J102" s="22">
        <v>90</v>
      </c>
      <c r="K102" s="22">
        <v>0</v>
      </c>
      <c r="L102" s="23">
        <v>3700</v>
      </c>
      <c r="M102" s="23">
        <v>0.35</v>
      </c>
      <c r="N102" s="24">
        <v>275000</v>
      </c>
      <c r="O102" s="24">
        <v>0.22</v>
      </c>
      <c r="P102" s="25">
        <v>70</v>
      </c>
      <c r="Q102" s="25">
        <f>10*Table3[[#This Row],[d   '[µm']]]</f>
        <v>500</v>
      </c>
      <c r="R102" s="25">
        <f>Table3[[#This Row],[L2   '[μm']]]</f>
        <v>500</v>
      </c>
      <c r="T102">
        <f t="shared" si="3"/>
        <v>100</v>
      </c>
      <c r="V102" s="28" t="s">
        <v>420</v>
      </c>
      <c r="W102" s="28" t="s">
        <v>421</v>
      </c>
      <c r="X102" s="28" t="s">
        <v>422</v>
      </c>
      <c r="Y102" s="31" t="s">
        <v>423</v>
      </c>
      <c r="Z102" s="31" t="s">
        <v>424</v>
      </c>
      <c r="AA102" s="31" t="s">
        <v>425</v>
      </c>
      <c r="AB102" s="31" t="s">
        <v>426</v>
      </c>
      <c r="AC102" s="31" t="s">
        <v>427</v>
      </c>
      <c r="AD102" s="31" t="s">
        <v>428</v>
      </c>
      <c r="AE102" s="40" t="s">
        <v>429</v>
      </c>
      <c r="AF102" s="40" t="s">
        <v>430</v>
      </c>
      <c r="AG102" s="40" t="s">
        <v>431</v>
      </c>
    </row>
    <row r="103" spans="1:33">
      <c r="A103" s="9">
        <f t="shared" si="1"/>
        <v>101</v>
      </c>
      <c r="B103" s="20">
        <v>12</v>
      </c>
      <c r="C103" s="20">
        <v>4</v>
      </c>
      <c r="D103" s="20">
        <v>1</v>
      </c>
      <c r="E103" s="21">
        <v>55</v>
      </c>
      <c r="F103" s="21"/>
      <c r="G103" s="21">
        <v>50</v>
      </c>
      <c r="H103" s="27">
        <v>0.6</v>
      </c>
      <c r="I103" s="22">
        <v>0</v>
      </c>
      <c r="J103" s="22">
        <v>90</v>
      </c>
      <c r="K103" s="22">
        <v>0</v>
      </c>
      <c r="L103" s="23">
        <v>3700</v>
      </c>
      <c r="M103" s="23">
        <v>0.35</v>
      </c>
      <c r="N103" s="24">
        <v>275000</v>
      </c>
      <c r="O103" s="24">
        <v>0.22</v>
      </c>
      <c r="P103" s="25">
        <v>70</v>
      </c>
      <c r="Q103" s="25">
        <f>10*Table3[[#This Row],[d   '[µm']]]</f>
        <v>550</v>
      </c>
      <c r="R103" s="25">
        <f>Table3[[#This Row],[L2   '[μm']]]</f>
        <v>550</v>
      </c>
      <c r="T103">
        <f t="shared" si="3"/>
        <v>101</v>
      </c>
      <c r="V103" s="28" t="s">
        <v>432</v>
      </c>
      <c r="W103" s="28" t="s">
        <v>433</v>
      </c>
      <c r="X103" s="28" t="s">
        <v>434</v>
      </c>
      <c r="Y103" s="31" t="s">
        <v>435</v>
      </c>
      <c r="Z103" s="31" t="s">
        <v>436</v>
      </c>
      <c r="AA103" s="31" t="s">
        <v>437</v>
      </c>
      <c r="AB103" s="31" t="s">
        <v>438</v>
      </c>
      <c r="AC103" s="31" t="s">
        <v>439</v>
      </c>
      <c r="AD103" s="31" t="s">
        <v>440</v>
      </c>
      <c r="AE103" s="40" t="s">
        <v>441</v>
      </c>
      <c r="AF103" s="40" t="s">
        <v>442</v>
      </c>
      <c r="AG103" s="40" t="s">
        <v>443</v>
      </c>
    </row>
    <row r="104" spans="1:33">
      <c r="A104" s="9">
        <f t="shared" si="1"/>
        <v>102</v>
      </c>
      <c r="B104" s="20">
        <v>12</v>
      </c>
      <c r="C104" s="20">
        <v>5</v>
      </c>
      <c r="D104" s="20">
        <v>1</v>
      </c>
      <c r="E104" s="21">
        <v>60</v>
      </c>
      <c r="F104" s="21"/>
      <c r="G104" s="21">
        <v>50</v>
      </c>
      <c r="H104" s="27">
        <v>0.6</v>
      </c>
      <c r="I104" s="22">
        <v>0</v>
      </c>
      <c r="J104" s="22">
        <v>90</v>
      </c>
      <c r="K104" s="22">
        <v>0</v>
      </c>
      <c r="L104" s="23">
        <v>3700</v>
      </c>
      <c r="M104" s="23">
        <v>0.35</v>
      </c>
      <c r="N104" s="24">
        <v>275000</v>
      </c>
      <c r="O104" s="24">
        <v>0.22</v>
      </c>
      <c r="P104" s="25">
        <v>70</v>
      </c>
      <c r="Q104" s="25">
        <f>10*Table3[[#This Row],[d   '[µm']]]</f>
        <v>600</v>
      </c>
      <c r="R104" s="25">
        <f>Table3[[#This Row],[L2   '[μm']]]</f>
        <v>600</v>
      </c>
      <c r="T104">
        <f t="shared" si="3"/>
        <v>102</v>
      </c>
      <c r="V104" s="28" t="s">
        <v>444</v>
      </c>
      <c r="W104" s="28" t="s">
        <v>445</v>
      </c>
      <c r="X104" s="28" t="s">
        <v>446</v>
      </c>
      <c r="Y104" s="31" t="s">
        <v>447</v>
      </c>
      <c r="Z104" s="31" t="s">
        <v>448</v>
      </c>
      <c r="AA104" s="31" t="s">
        <v>449</v>
      </c>
      <c r="AB104" s="31" t="s">
        <v>450</v>
      </c>
      <c r="AC104" s="31" t="s">
        <v>451</v>
      </c>
      <c r="AD104" s="31" t="s">
        <v>310</v>
      </c>
      <c r="AE104" s="40" t="s">
        <v>452</v>
      </c>
      <c r="AF104" s="40" t="s">
        <v>453</v>
      </c>
      <c r="AG104" s="40" t="s">
        <v>454</v>
      </c>
    </row>
    <row r="105" spans="1:33">
      <c r="A105" s="9">
        <f t="shared" si="1"/>
        <v>103</v>
      </c>
      <c r="B105" s="20">
        <v>12</v>
      </c>
      <c r="C105" s="20">
        <v>6</v>
      </c>
      <c r="D105" s="20">
        <v>1</v>
      </c>
      <c r="E105" s="21">
        <v>70</v>
      </c>
      <c r="F105" s="21"/>
      <c r="G105" s="21">
        <v>50</v>
      </c>
      <c r="H105" s="27">
        <v>0.6</v>
      </c>
      <c r="I105" s="22">
        <v>0</v>
      </c>
      <c r="J105" s="22">
        <v>90</v>
      </c>
      <c r="K105" s="22">
        <v>0</v>
      </c>
      <c r="L105" s="23">
        <v>3700</v>
      </c>
      <c r="M105" s="23">
        <v>0.35</v>
      </c>
      <c r="N105" s="24">
        <v>275000</v>
      </c>
      <c r="O105" s="24">
        <v>0.22</v>
      </c>
      <c r="P105" s="25">
        <v>70</v>
      </c>
      <c r="Q105" s="25">
        <f>10*Table3[[#This Row],[d   '[µm']]]</f>
        <v>700</v>
      </c>
      <c r="R105" s="25">
        <f>Table3[[#This Row],[L2   '[μm']]]</f>
        <v>700</v>
      </c>
      <c r="T105">
        <f t="shared" si="3"/>
        <v>103</v>
      </c>
      <c r="V105" s="28" t="s">
        <v>455</v>
      </c>
      <c r="W105" s="28" t="s">
        <v>456</v>
      </c>
      <c r="X105" s="28" t="s">
        <v>457</v>
      </c>
      <c r="Y105" s="31" t="s">
        <v>458</v>
      </c>
      <c r="Z105" s="31" t="s">
        <v>459</v>
      </c>
      <c r="AA105" s="31" t="s">
        <v>460</v>
      </c>
      <c r="AB105" s="31" t="s">
        <v>461</v>
      </c>
      <c r="AC105" s="31" t="s">
        <v>462</v>
      </c>
      <c r="AD105" s="31" t="s">
        <v>463</v>
      </c>
      <c r="AE105" s="40" t="s">
        <v>464</v>
      </c>
      <c r="AF105" s="40" t="s">
        <v>465</v>
      </c>
      <c r="AG105" s="40" t="s">
        <v>170</v>
      </c>
    </row>
    <row r="106" spans="1:33">
      <c r="A106" s="9">
        <f t="shared" si="1"/>
        <v>104</v>
      </c>
      <c r="B106" s="20">
        <v>12</v>
      </c>
      <c r="C106" s="20">
        <v>7</v>
      </c>
      <c r="D106" s="20">
        <v>1</v>
      </c>
      <c r="E106" s="21">
        <v>75</v>
      </c>
      <c r="F106" s="21"/>
      <c r="G106" s="21">
        <v>50</v>
      </c>
      <c r="H106" s="27">
        <v>0.6</v>
      </c>
      <c r="I106" s="22">
        <v>0</v>
      </c>
      <c r="J106" s="22">
        <v>90</v>
      </c>
      <c r="K106" s="22">
        <v>0</v>
      </c>
      <c r="L106" s="23">
        <v>3700</v>
      </c>
      <c r="M106" s="23">
        <v>0.35</v>
      </c>
      <c r="N106" s="24">
        <v>275000</v>
      </c>
      <c r="O106" s="24">
        <v>0.22</v>
      </c>
      <c r="P106" s="25">
        <v>70</v>
      </c>
      <c r="Q106" s="25">
        <f>10*Table3[[#This Row],[d   '[µm']]]</f>
        <v>750</v>
      </c>
      <c r="R106" s="25">
        <f>Table3[[#This Row],[L2   '[μm']]]</f>
        <v>750</v>
      </c>
      <c r="T106">
        <f t="shared" si="3"/>
        <v>104</v>
      </c>
      <c r="V106" s="28" t="s">
        <v>466</v>
      </c>
      <c r="W106" s="28" t="s">
        <v>467</v>
      </c>
      <c r="X106" s="28" t="s">
        <v>468</v>
      </c>
      <c r="Y106" s="31" t="s">
        <v>469</v>
      </c>
      <c r="Z106" s="31" t="s">
        <v>470</v>
      </c>
      <c r="AA106" s="31" t="s">
        <v>471</v>
      </c>
      <c r="AB106" s="31" t="s">
        <v>472</v>
      </c>
      <c r="AC106" s="31" t="s">
        <v>473</v>
      </c>
      <c r="AD106" s="31" t="s">
        <v>474</v>
      </c>
      <c r="AE106" s="40" t="s">
        <v>475</v>
      </c>
      <c r="AF106" s="40" t="s">
        <v>476</v>
      </c>
      <c r="AG106" s="40" t="s">
        <v>477</v>
      </c>
    </row>
    <row r="107" spans="1:33">
      <c r="A107" s="9">
        <f t="shared" si="1"/>
        <v>105</v>
      </c>
      <c r="B107" s="20">
        <v>12</v>
      </c>
      <c r="C107" s="20">
        <v>8</v>
      </c>
      <c r="D107" s="20">
        <v>1</v>
      </c>
      <c r="E107" s="21">
        <v>80</v>
      </c>
      <c r="F107" s="21"/>
      <c r="G107" s="21">
        <v>50</v>
      </c>
      <c r="H107" s="27">
        <v>0.6</v>
      </c>
      <c r="I107" s="22">
        <v>0</v>
      </c>
      <c r="J107" s="22">
        <v>90</v>
      </c>
      <c r="K107" s="22">
        <v>0</v>
      </c>
      <c r="L107" s="23">
        <v>3700</v>
      </c>
      <c r="M107" s="23">
        <v>0.35</v>
      </c>
      <c r="N107" s="24">
        <v>275000</v>
      </c>
      <c r="O107" s="24">
        <v>0.22</v>
      </c>
      <c r="P107" s="25">
        <v>70</v>
      </c>
      <c r="Q107" s="25">
        <f>10*Table3[[#This Row],[d   '[µm']]]</f>
        <v>800</v>
      </c>
      <c r="R107" s="25">
        <f>Table3[[#This Row],[L2   '[μm']]]</f>
        <v>800</v>
      </c>
      <c r="T107">
        <f t="shared" si="3"/>
        <v>105</v>
      </c>
      <c r="V107" s="28" t="s">
        <v>478</v>
      </c>
      <c r="W107" s="28" t="s">
        <v>479</v>
      </c>
      <c r="X107" s="28" t="s">
        <v>480</v>
      </c>
      <c r="Y107" s="31" t="s">
        <v>481</v>
      </c>
      <c r="Z107" s="31" t="s">
        <v>482</v>
      </c>
      <c r="AA107" s="31" t="s">
        <v>483</v>
      </c>
      <c r="AB107" s="31" t="s">
        <v>484</v>
      </c>
      <c r="AC107" s="31" t="s">
        <v>485</v>
      </c>
      <c r="AD107" s="31" t="s">
        <v>486</v>
      </c>
      <c r="AE107" s="40" t="s">
        <v>487</v>
      </c>
      <c r="AF107" s="40" t="s">
        <v>488</v>
      </c>
      <c r="AG107" s="40" t="s">
        <v>489</v>
      </c>
    </row>
    <row r="108" spans="1:33">
      <c r="A108" s="9">
        <f t="shared" si="1"/>
        <v>106</v>
      </c>
      <c r="B108" s="20">
        <v>12</v>
      </c>
      <c r="C108" s="20">
        <v>9</v>
      </c>
      <c r="D108" s="20">
        <v>1</v>
      </c>
      <c r="E108" s="21">
        <v>85</v>
      </c>
      <c r="F108" s="21"/>
      <c r="G108" s="21">
        <v>50</v>
      </c>
      <c r="H108" s="27">
        <v>0.6</v>
      </c>
      <c r="I108" s="22">
        <v>0</v>
      </c>
      <c r="J108" s="22">
        <v>90</v>
      </c>
      <c r="K108" s="22">
        <v>0</v>
      </c>
      <c r="L108" s="23">
        <v>3700</v>
      </c>
      <c r="M108" s="23">
        <v>0.35</v>
      </c>
      <c r="N108" s="24">
        <v>275000</v>
      </c>
      <c r="O108" s="24">
        <v>0.22</v>
      </c>
      <c r="P108" s="25">
        <v>70</v>
      </c>
      <c r="Q108" s="25">
        <f>10*Table3[[#This Row],[d   '[µm']]]</f>
        <v>850</v>
      </c>
      <c r="R108" s="25">
        <f>Table3[[#This Row],[L2   '[μm']]]</f>
        <v>850</v>
      </c>
      <c r="T108">
        <f t="shared" si="3"/>
        <v>106</v>
      </c>
      <c r="V108" s="28" t="s">
        <v>490</v>
      </c>
      <c r="W108" s="28" t="s">
        <v>491</v>
      </c>
      <c r="X108" s="28" t="s">
        <v>492</v>
      </c>
      <c r="Y108" s="31" t="s">
        <v>493</v>
      </c>
      <c r="Z108" s="31" t="s">
        <v>494</v>
      </c>
      <c r="AA108" s="31" t="s">
        <v>495</v>
      </c>
      <c r="AB108" s="31" t="s">
        <v>496</v>
      </c>
      <c r="AC108" s="31" t="s">
        <v>497</v>
      </c>
      <c r="AD108" s="31" t="s">
        <v>498</v>
      </c>
      <c r="AE108" s="40" t="s">
        <v>499</v>
      </c>
      <c r="AF108" s="40" t="s">
        <v>500</v>
      </c>
      <c r="AG108" s="40" t="s">
        <v>501</v>
      </c>
    </row>
    <row r="109" spans="1:33">
      <c r="A109" s="9">
        <f t="shared" si="1"/>
        <v>107</v>
      </c>
      <c r="B109" s="20">
        <v>12</v>
      </c>
      <c r="C109" s="20">
        <v>10</v>
      </c>
      <c r="D109" s="20">
        <v>1</v>
      </c>
      <c r="E109" s="21">
        <v>90</v>
      </c>
      <c r="F109" s="21"/>
      <c r="G109" s="21">
        <v>50</v>
      </c>
      <c r="H109" s="27">
        <v>0.6</v>
      </c>
      <c r="I109" s="22">
        <v>0</v>
      </c>
      <c r="J109" s="22">
        <v>90</v>
      </c>
      <c r="K109" s="22">
        <v>0</v>
      </c>
      <c r="L109" s="23">
        <v>3700</v>
      </c>
      <c r="M109" s="23">
        <v>0.35</v>
      </c>
      <c r="N109" s="24">
        <v>275000</v>
      </c>
      <c r="O109" s="24">
        <v>0.22</v>
      </c>
      <c r="P109" s="25">
        <v>70</v>
      </c>
      <c r="Q109" s="25">
        <f>10*Table3[[#This Row],[d   '[µm']]]</f>
        <v>900</v>
      </c>
      <c r="R109" s="25">
        <f>Table3[[#This Row],[L2   '[μm']]]</f>
        <v>900</v>
      </c>
      <c r="T109">
        <f t="shared" si="3"/>
        <v>107</v>
      </c>
      <c r="V109" s="28" t="s">
        <v>502</v>
      </c>
      <c r="W109" s="28" t="s">
        <v>503</v>
      </c>
      <c r="X109" s="28" t="s">
        <v>504</v>
      </c>
      <c r="Y109" s="31" t="s">
        <v>505</v>
      </c>
      <c r="Z109" s="31" t="s">
        <v>506</v>
      </c>
      <c r="AA109" s="31" t="s">
        <v>507</v>
      </c>
      <c r="AB109" s="31" t="s">
        <v>508</v>
      </c>
      <c r="AC109" s="31" t="s">
        <v>509</v>
      </c>
      <c r="AD109" s="31" t="s">
        <v>510</v>
      </c>
      <c r="AE109" s="40" t="s">
        <v>511</v>
      </c>
      <c r="AF109" s="40" t="s">
        <v>512</v>
      </c>
      <c r="AG109" s="40" t="s">
        <v>513</v>
      </c>
    </row>
  </sheetData>
  <mergeCells count="6">
    <mergeCell ref="P1:R1"/>
    <mergeCell ref="L1:M1"/>
    <mergeCell ref="I1:K1"/>
    <mergeCell ref="B1:D1"/>
    <mergeCell ref="E1:G1"/>
    <mergeCell ref="N1:O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9"/>
  <sheetViews>
    <sheetView topLeftCell="AO1" workbookViewId="0">
      <selection activeCell="AX1" sqref="AX1:BR399"/>
    </sheetView>
  </sheetViews>
  <sheetFormatPr defaultRowHeight="14.4"/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1875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5183</v>
      </c>
      <c r="AF1" t="s">
        <v>5184</v>
      </c>
      <c r="AG1" t="s">
        <v>0</v>
      </c>
      <c r="AH1" t="s">
        <v>5167</v>
      </c>
      <c r="AI1" t="s">
        <v>5168</v>
      </c>
      <c r="AJ1" t="s">
        <v>5176</v>
      </c>
      <c r="AK1" t="s">
        <v>5178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5187</v>
      </c>
      <c r="AY1" t="s">
        <v>5188</v>
      </c>
      <c r="AZ1" t="s">
        <v>5189</v>
      </c>
      <c r="BA1" t="s">
        <v>5190</v>
      </c>
      <c r="BB1" t="s">
        <v>5191</v>
      </c>
      <c r="BC1" t="s">
        <v>5192</v>
      </c>
      <c r="BD1" t="s">
        <v>5193</v>
      </c>
      <c r="BE1" t="s">
        <v>5194</v>
      </c>
      <c r="BF1" t="s">
        <v>5195</v>
      </c>
      <c r="BG1" t="s">
        <v>5196</v>
      </c>
      <c r="BH1" t="s">
        <v>5197</v>
      </c>
      <c r="BI1" t="s">
        <v>5198</v>
      </c>
      <c r="BJ1" t="s">
        <v>5199</v>
      </c>
      <c r="BK1" t="s">
        <v>5200</v>
      </c>
      <c r="BL1" t="s">
        <v>5201</v>
      </c>
      <c r="BM1" t="s">
        <v>5202</v>
      </c>
      <c r="BN1" t="s">
        <v>5203</v>
      </c>
      <c r="BO1" t="s">
        <v>5204</v>
      </c>
      <c r="BP1" t="s">
        <v>5205</v>
      </c>
      <c r="BQ1" t="s">
        <v>5206</v>
      </c>
      <c r="BR1" t="s">
        <v>5207</v>
      </c>
    </row>
    <row r="2" spans="1:70">
      <c r="A2">
        <v>1</v>
      </c>
      <c r="B2">
        <v>1</v>
      </c>
      <c r="C2">
        <v>1</v>
      </c>
      <c r="D2">
        <v>1</v>
      </c>
      <c r="E2">
        <v>60</v>
      </c>
      <c r="F2">
        <v>70</v>
      </c>
      <c r="G2">
        <v>0.44999999999999996</v>
      </c>
      <c r="H2">
        <v>0</v>
      </c>
      <c r="I2">
        <v>90</v>
      </c>
      <c r="J2">
        <v>0</v>
      </c>
      <c r="K2">
        <v>6750</v>
      </c>
      <c r="L2">
        <v>0.37</v>
      </c>
      <c r="M2">
        <v>427550</v>
      </c>
      <c r="N2">
        <v>0.30000000000000004</v>
      </c>
      <c r="O2">
        <v>70</v>
      </c>
      <c r="P2">
        <v>480</v>
      </c>
      <c r="Q2">
        <v>480</v>
      </c>
      <c r="R2">
        <v>1</v>
      </c>
      <c r="S2">
        <v>192266.7</v>
      </c>
      <c r="T2">
        <v>20762</v>
      </c>
      <c r="U2">
        <v>19957.669999999998</v>
      </c>
      <c r="V2">
        <v>0.33142329999999998</v>
      </c>
      <c r="W2">
        <v>3.5790000000000002E-2</v>
      </c>
      <c r="X2">
        <v>0.33403329999999998</v>
      </c>
      <c r="Y2">
        <v>3.4673330000000002E-2</v>
      </c>
      <c r="Z2">
        <v>0.4704333</v>
      </c>
      <c r="AA2">
        <v>0.4522333</v>
      </c>
      <c r="AB2">
        <v>7214.3329999999996</v>
      </c>
      <c r="AC2">
        <v>7341</v>
      </c>
      <c r="AD2">
        <v>6945.6670000000004</v>
      </c>
      <c r="AE2">
        <v>1.0199518609998559</v>
      </c>
      <c r="AF2">
        <v>0.7529977645015199</v>
      </c>
      <c r="AG2">
        <v>1</v>
      </c>
      <c r="AH2">
        <v>2463.5036496350363</v>
      </c>
      <c r="AI2">
        <v>164442.30769230769</v>
      </c>
      <c r="AJ2">
        <v>0.95408683822695839</v>
      </c>
      <c r="AK2">
        <v>0.60911942860952961</v>
      </c>
      <c r="AL2">
        <v>196109.99999999997</v>
      </c>
      <c r="AM2">
        <v>21985.170249115974</v>
      </c>
      <c r="AN2">
        <v>21985.170249115974</v>
      </c>
      <c r="AO2">
        <v>0.33850000000000002</v>
      </c>
      <c r="AP2">
        <v>3.7947989033327002E-2</v>
      </c>
      <c r="AQ2">
        <v>0.33850000000000002</v>
      </c>
      <c r="AR2">
        <v>3.7947989033327002E-2</v>
      </c>
      <c r="AS2">
        <v>0.47130553921038976</v>
      </c>
      <c r="AT2">
        <v>0.47130553921038976</v>
      </c>
      <c r="AU2">
        <v>6283.4313449898555</v>
      </c>
      <c r="AV2">
        <v>5658.6649003846242</v>
      </c>
      <c r="AW2">
        <v>6283.4313449898555</v>
      </c>
      <c r="AX2">
        <v>201023.6</v>
      </c>
      <c r="AY2">
        <v>13315.415000000001</v>
      </c>
      <c r="AZ2">
        <v>13007.584999999999</v>
      </c>
      <c r="BA2">
        <v>5.0073100000000001E-3</v>
      </c>
      <c r="BB2">
        <v>272.58</v>
      </c>
      <c r="BC2">
        <v>-5.6162484499999998E-3</v>
      </c>
      <c r="BD2">
        <v>27267.62</v>
      </c>
      <c r="BE2">
        <v>12811.77</v>
      </c>
      <c r="BF2">
        <v>5.0389294999999999E-3</v>
      </c>
      <c r="BG2">
        <v>326.84300000000002</v>
      </c>
      <c r="BH2">
        <v>-4.2803829999999996E-3</v>
      </c>
      <c r="BI2">
        <v>26236.71</v>
      </c>
      <c r="BJ2">
        <v>2.5940360000000001E-3</v>
      </c>
      <c r="BK2">
        <v>586.80809999999997</v>
      </c>
      <c r="BL2">
        <v>-9.2599215000000006E-3</v>
      </c>
      <c r="BM2">
        <v>7231.5169999999998</v>
      </c>
      <c r="BN2">
        <v>4.1226102500000004E-3</v>
      </c>
      <c r="BO2">
        <v>345.88299999999998</v>
      </c>
      <c r="BP2">
        <v>7354.2070000000003</v>
      </c>
      <c r="BQ2">
        <v>3.0668414999999999E-4</v>
      </c>
      <c r="BR2">
        <v>6962.21</v>
      </c>
    </row>
    <row r="3" spans="1:70">
      <c r="A3">
        <v>2</v>
      </c>
      <c r="B3">
        <v>1</v>
      </c>
      <c r="C3">
        <v>2</v>
      </c>
      <c r="D3">
        <v>1</v>
      </c>
      <c r="E3">
        <v>60</v>
      </c>
      <c r="F3">
        <v>70</v>
      </c>
      <c r="G3">
        <v>0.52499999999999991</v>
      </c>
      <c r="H3">
        <v>0</v>
      </c>
      <c r="I3">
        <v>90</v>
      </c>
      <c r="J3">
        <v>0</v>
      </c>
      <c r="K3">
        <v>8375</v>
      </c>
      <c r="L3">
        <v>0.31</v>
      </c>
      <c r="M3">
        <v>606825</v>
      </c>
      <c r="N3">
        <v>0.25</v>
      </c>
      <c r="O3">
        <v>70</v>
      </c>
      <c r="P3">
        <v>480</v>
      </c>
      <c r="Q3">
        <v>480</v>
      </c>
      <c r="R3">
        <v>2</v>
      </c>
      <c r="S3">
        <v>315116.7</v>
      </c>
      <c r="T3">
        <v>29356.33</v>
      </c>
      <c r="U3">
        <v>27712.67</v>
      </c>
      <c r="V3">
        <v>0.27043669999999997</v>
      </c>
      <c r="W3">
        <v>2.5194000000000001E-2</v>
      </c>
      <c r="X3">
        <v>0.27250999999999997</v>
      </c>
      <c r="Y3">
        <v>2.3965670000000001E-2</v>
      </c>
      <c r="Z3">
        <v>0.37206669999999997</v>
      </c>
      <c r="AA3">
        <v>0.35123330000000003</v>
      </c>
      <c r="AB3">
        <v>12258</v>
      </c>
      <c r="AC3">
        <v>11501.67</v>
      </c>
      <c r="AD3">
        <v>11407.67</v>
      </c>
      <c r="AE3">
        <v>1.0292282435615547</v>
      </c>
      <c r="AF3">
        <v>0.85115065159864578</v>
      </c>
      <c r="AG3">
        <v>2</v>
      </c>
      <c r="AH3">
        <v>3196.5648854961833</v>
      </c>
      <c r="AI3">
        <v>242730</v>
      </c>
      <c r="AJ3">
        <v>0.95970813454676662</v>
      </c>
      <c r="AK3">
        <v>0.64245261611353255</v>
      </c>
      <c r="AL3">
        <v>322561.24999999994</v>
      </c>
      <c r="AM3">
        <v>33889.597836055764</v>
      </c>
      <c r="AN3">
        <v>33889.597836055764</v>
      </c>
      <c r="AO3">
        <v>0.27849999999999997</v>
      </c>
      <c r="AP3">
        <v>2.9260343569915886E-2</v>
      </c>
      <c r="AQ3">
        <v>0.27849999999999997</v>
      </c>
      <c r="AR3">
        <v>2.9260343569915886E-2</v>
      </c>
      <c r="AS3">
        <v>0.49637494387493553</v>
      </c>
      <c r="AT3">
        <v>0.49637494387493553</v>
      </c>
      <c r="AU3">
        <v>9886.7393392037175</v>
      </c>
      <c r="AV3">
        <v>8503.224123706379</v>
      </c>
      <c r="AW3">
        <v>9886.7393392037175</v>
      </c>
      <c r="AX3">
        <v>321844.59999999998</v>
      </c>
      <c r="AY3">
        <v>12627.825000000001</v>
      </c>
      <c r="AZ3">
        <v>12157.57</v>
      </c>
      <c r="BA3">
        <v>2.8277149999999997E-4</v>
      </c>
      <c r="BB3">
        <v>151.25235000000001</v>
      </c>
      <c r="BC3">
        <v>3.2081931999999999E-3</v>
      </c>
      <c r="BD3">
        <v>34265.26</v>
      </c>
      <c r="BE3">
        <v>12334.05</v>
      </c>
      <c r="BF3">
        <v>-1.06592245E-2</v>
      </c>
      <c r="BG3">
        <v>-62.097655000000003</v>
      </c>
      <c r="BH3">
        <v>7.5618374999999998E-3</v>
      </c>
      <c r="BI3">
        <v>32376.16</v>
      </c>
      <c r="BJ3">
        <v>-1.2201682E-2</v>
      </c>
      <c r="BK3">
        <v>669.68050000000005</v>
      </c>
      <c r="BL3">
        <v>4.0632725000000003E-3</v>
      </c>
      <c r="BM3">
        <v>12263.36</v>
      </c>
      <c r="BN3">
        <v>3.2006865000000001E-3</v>
      </c>
      <c r="BO3">
        <v>247.36150000000001</v>
      </c>
      <c r="BP3">
        <v>11518.92</v>
      </c>
      <c r="BQ3">
        <v>-1.1744435E-3</v>
      </c>
      <c r="BR3">
        <v>11412.66</v>
      </c>
    </row>
    <row r="4" spans="1:70">
      <c r="A4">
        <v>3</v>
      </c>
      <c r="B4">
        <v>1</v>
      </c>
      <c r="C4">
        <v>3</v>
      </c>
      <c r="D4">
        <v>1</v>
      </c>
      <c r="E4">
        <v>60</v>
      </c>
      <c r="F4">
        <v>70</v>
      </c>
      <c r="G4">
        <v>0.375</v>
      </c>
      <c r="H4">
        <v>0</v>
      </c>
      <c r="I4">
        <v>90</v>
      </c>
      <c r="J4">
        <v>0</v>
      </c>
      <c r="K4">
        <v>5125</v>
      </c>
      <c r="L4">
        <v>0.43</v>
      </c>
      <c r="M4">
        <v>248275</v>
      </c>
      <c r="N4">
        <v>0.35000000000000003</v>
      </c>
      <c r="O4">
        <v>70</v>
      </c>
      <c r="P4">
        <v>480</v>
      </c>
      <c r="Q4">
        <v>480</v>
      </c>
      <c r="R4">
        <v>3</v>
      </c>
      <c r="S4">
        <v>95003.33</v>
      </c>
      <c r="T4">
        <v>14848.33</v>
      </c>
      <c r="U4">
        <v>14961</v>
      </c>
      <c r="V4">
        <v>0.39696670000000001</v>
      </c>
      <c r="W4">
        <v>6.2046669999999998E-2</v>
      </c>
      <c r="X4">
        <v>0.39589999999999997</v>
      </c>
      <c r="Y4">
        <v>6.234667E-2</v>
      </c>
      <c r="Z4">
        <v>0.60023329999999997</v>
      </c>
      <c r="AA4">
        <v>0.60476669999999999</v>
      </c>
      <c r="AB4">
        <v>4067.6669999999999</v>
      </c>
      <c r="AC4">
        <v>4648.6670000000004</v>
      </c>
      <c r="AD4">
        <v>4173</v>
      </c>
      <c r="AE4">
        <v>0.99622742699196121</v>
      </c>
      <c r="AF4">
        <v>0.55797406638135727</v>
      </c>
      <c r="AG4">
        <v>3</v>
      </c>
      <c r="AH4">
        <v>1791.958041958042</v>
      </c>
      <c r="AI4">
        <v>91953.703703703693</v>
      </c>
      <c r="AJ4">
        <v>0.94052799535828258</v>
      </c>
      <c r="AK4">
        <v>0.5699507067419346</v>
      </c>
      <c r="AL4">
        <v>96306.25</v>
      </c>
      <c r="AM4">
        <v>13502.436974789918</v>
      </c>
      <c r="AN4">
        <v>13502.436974789918</v>
      </c>
      <c r="AO4">
        <v>0.4</v>
      </c>
      <c r="AP4">
        <v>5.6081249035404949E-2</v>
      </c>
      <c r="AQ4">
        <v>0.4</v>
      </c>
      <c r="AR4">
        <v>5.6081249035404949E-2</v>
      </c>
      <c r="AS4">
        <v>0.43651228084329441</v>
      </c>
      <c r="AT4">
        <v>0.43651228084329441</v>
      </c>
      <c r="AU4">
        <v>3813.723863458235</v>
      </c>
      <c r="AV4">
        <v>3604.4473871264872</v>
      </c>
      <c r="AW4">
        <v>3813.723863458235</v>
      </c>
      <c r="AX4">
        <v>108459.7</v>
      </c>
      <c r="AY4">
        <v>16939.03</v>
      </c>
      <c r="AZ4">
        <v>17004.474999999999</v>
      </c>
      <c r="BA4">
        <v>4.84465973E-3</v>
      </c>
      <c r="BB4">
        <v>76.282415</v>
      </c>
      <c r="BC4">
        <v>-7.1803877500000004E-3</v>
      </c>
      <c r="BD4">
        <v>25963.52</v>
      </c>
      <c r="BE4">
        <v>16753.025000000001</v>
      </c>
      <c r="BF4">
        <v>5.8737704400000004E-3</v>
      </c>
      <c r="BG4">
        <v>207.101</v>
      </c>
      <c r="BH4">
        <v>-5.5301229499999998E-3</v>
      </c>
      <c r="BI4">
        <v>26152.68</v>
      </c>
      <c r="BJ4">
        <v>8.7848542299999999E-3</v>
      </c>
      <c r="BK4">
        <v>13.033804999999999</v>
      </c>
      <c r="BL4">
        <v>-9.7552512000000004E-3</v>
      </c>
      <c r="BM4">
        <v>4068.1619999999998</v>
      </c>
      <c r="BN4">
        <v>2.2481833000000001E-4</v>
      </c>
      <c r="BO4">
        <v>45.470804999999999</v>
      </c>
      <c r="BP4">
        <v>4651.268</v>
      </c>
      <c r="BQ4">
        <v>-1.2551654999999999E-4</v>
      </c>
      <c r="BR4">
        <v>4173.5079999999998</v>
      </c>
    </row>
    <row r="5" spans="1:70">
      <c r="A5">
        <v>4</v>
      </c>
      <c r="B5">
        <v>1</v>
      </c>
      <c r="C5">
        <v>4</v>
      </c>
      <c r="D5">
        <v>1</v>
      </c>
      <c r="E5">
        <v>60</v>
      </c>
      <c r="F5">
        <v>70</v>
      </c>
      <c r="G5">
        <v>0.5625</v>
      </c>
      <c r="H5">
        <v>0</v>
      </c>
      <c r="I5">
        <v>90</v>
      </c>
      <c r="J5">
        <v>0</v>
      </c>
      <c r="K5">
        <v>5937.5</v>
      </c>
      <c r="L5">
        <v>0.33999999999999997</v>
      </c>
      <c r="M5">
        <v>517187.5</v>
      </c>
      <c r="N5">
        <v>0.22500000000000001</v>
      </c>
      <c r="O5">
        <v>70</v>
      </c>
      <c r="P5">
        <v>480</v>
      </c>
      <c r="Q5">
        <v>480</v>
      </c>
      <c r="R5">
        <v>4</v>
      </c>
      <c r="S5">
        <v>286410</v>
      </c>
      <c r="T5">
        <v>24470.67</v>
      </c>
      <c r="U5">
        <v>25389</v>
      </c>
      <c r="V5">
        <v>0.26463330000000002</v>
      </c>
      <c r="W5">
        <v>2.2610000000000002E-2</v>
      </c>
      <c r="X5">
        <v>0.26224330000000001</v>
      </c>
      <c r="Y5">
        <v>2.3247E-2</v>
      </c>
      <c r="Z5">
        <v>0.35813329999999999</v>
      </c>
      <c r="AA5">
        <v>0.37156670000000003</v>
      </c>
      <c r="AB5">
        <v>9092.3330000000005</v>
      </c>
      <c r="AC5">
        <v>9260.3330000000005</v>
      </c>
      <c r="AD5">
        <v>9351</v>
      </c>
      <c r="AE5">
        <v>0.98174824229481872</v>
      </c>
      <c r="AF5">
        <v>0.85044358616670801</v>
      </c>
      <c r="AG5">
        <v>4</v>
      </c>
      <c r="AH5">
        <v>2215.4850746268658</v>
      </c>
      <c r="AI5">
        <v>211096.93877551018</v>
      </c>
      <c r="AJ5">
        <v>0.9663319551092735</v>
      </c>
      <c r="AK5">
        <v>0.62518754073630745</v>
      </c>
      <c r="AL5">
        <v>293515.625</v>
      </c>
      <c r="AM5">
        <v>27149.991912002588</v>
      </c>
      <c r="AN5">
        <v>27149.991912002588</v>
      </c>
      <c r="AO5">
        <v>0.27531249999999996</v>
      </c>
      <c r="AP5">
        <v>2.5466215463906601E-2</v>
      </c>
      <c r="AQ5">
        <v>0.27531249999999996</v>
      </c>
      <c r="AR5">
        <v>2.5466215463906601E-2</v>
      </c>
      <c r="AS5">
        <v>0.52396868672679164</v>
      </c>
      <c r="AT5">
        <v>0.52396868672679164</v>
      </c>
      <c r="AU5">
        <v>7648.9947957042468</v>
      </c>
      <c r="AV5">
        <v>6628.6186931140419</v>
      </c>
      <c r="AW5">
        <v>7648.9947957042468</v>
      </c>
      <c r="AX5">
        <v>291962.09999999998</v>
      </c>
      <c r="AY5">
        <v>10418.530000000001</v>
      </c>
      <c r="AZ5">
        <v>10658.225</v>
      </c>
      <c r="BA5">
        <v>3.5293437000000001E-3</v>
      </c>
      <c r="BB5">
        <v>10.233140000000001</v>
      </c>
      <c r="BC5">
        <v>-2.8643989499999999E-3</v>
      </c>
      <c r="BD5">
        <v>28601.360000000001</v>
      </c>
      <c r="BE5">
        <v>10866.594999999999</v>
      </c>
      <c r="BF5">
        <v>4.7725155000000003E-3</v>
      </c>
      <c r="BG5">
        <v>160.32079999999999</v>
      </c>
      <c r="BH5">
        <v>-6.3056665000000005E-4</v>
      </c>
      <c r="BI5">
        <v>29676.62</v>
      </c>
      <c r="BJ5">
        <v>-2.67089108E-3</v>
      </c>
      <c r="BK5">
        <v>-114.41930000000001</v>
      </c>
      <c r="BL5">
        <v>-7.9932045E-3</v>
      </c>
      <c r="BM5">
        <v>9092.3790000000008</v>
      </c>
      <c r="BN5">
        <v>-1.04332638E-3</v>
      </c>
      <c r="BO5">
        <v>-20.668790000000001</v>
      </c>
      <c r="BP5">
        <v>9262.4349999999995</v>
      </c>
      <c r="BQ5">
        <v>-5.900733E-3</v>
      </c>
      <c r="BR5">
        <v>9351.0470000000005</v>
      </c>
    </row>
    <row r="6" spans="1:70">
      <c r="A6">
        <v>5</v>
      </c>
      <c r="B6">
        <v>1</v>
      </c>
      <c r="C6">
        <v>5</v>
      </c>
      <c r="D6">
        <v>1</v>
      </c>
      <c r="E6">
        <v>60</v>
      </c>
      <c r="F6">
        <v>70</v>
      </c>
      <c r="G6">
        <v>0.41249999999999998</v>
      </c>
      <c r="H6">
        <v>0</v>
      </c>
      <c r="I6">
        <v>90</v>
      </c>
      <c r="J6">
        <v>0</v>
      </c>
      <c r="K6">
        <v>9187.5</v>
      </c>
      <c r="L6">
        <v>0.45999999999999996</v>
      </c>
      <c r="M6">
        <v>158637.5</v>
      </c>
      <c r="N6">
        <v>0.32500000000000001</v>
      </c>
      <c r="O6">
        <v>70</v>
      </c>
      <c r="P6">
        <v>480</v>
      </c>
      <c r="Q6">
        <v>480</v>
      </c>
      <c r="R6">
        <v>5</v>
      </c>
      <c r="S6">
        <v>69846.67</v>
      </c>
      <c r="T6">
        <v>30029.67</v>
      </c>
      <c r="U6">
        <v>29597</v>
      </c>
      <c r="V6">
        <v>0.39853329999999998</v>
      </c>
      <c r="W6">
        <v>0.1713433</v>
      </c>
      <c r="X6">
        <v>0.40433330000000001</v>
      </c>
      <c r="Y6">
        <v>0.17133000000000001</v>
      </c>
      <c r="Z6">
        <v>0.61453329999999995</v>
      </c>
      <c r="AA6">
        <v>0.6056667</v>
      </c>
      <c r="AB6">
        <v>7516.6670000000004</v>
      </c>
      <c r="AC6">
        <v>8925</v>
      </c>
      <c r="AD6">
        <v>7277.3329999999996</v>
      </c>
      <c r="AE6">
        <v>1.0072828358290837</v>
      </c>
      <c r="AF6">
        <v>0.40631627106463053</v>
      </c>
      <c r="AG6">
        <v>5</v>
      </c>
      <c r="AH6">
        <v>3146.4041095890411</v>
      </c>
      <c r="AI6">
        <v>59863.207547169812</v>
      </c>
      <c r="AJ6">
        <v>0.84429065743944631</v>
      </c>
      <c r="AK6">
        <v>0.56137032335662485</v>
      </c>
      <c r="AL6">
        <v>70835.625</v>
      </c>
      <c r="AM6">
        <v>23916.279532784705</v>
      </c>
      <c r="AN6">
        <v>23916.279532784705</v>
      </c>
      <c r="AO6">
        <v>0.40431249999999996</v>
      </c>
      <c r="AP6">
        <v>0.13650830028815325</v>
      </c>
      <c r="AQ6">
        <v>0.40431249999999996</v>
      </c>
      <c r="AR6">
        <v>0.13650830028815325</v>
      </c>
      <c r="AS6">
        <v>0.39979746403575522</v>
      </c>
      <c r="AT6">
        <v>0.39979746403575522</v>
      </c>
      <c r="AU6">
        <v>6862.8880694773825</v>
      </c>
      <c r="AV6">
        <v>6644.9063507902774</v>
      </c>
      <c r="AW6">
        <v>6862.8880694773825</v>
      </c>
      <c r="AX6">
        <v>107920</v>
      </c>
      <c r="AY6">
        <v>47553.22</v>
      </c>
      <c r="AZ6">
        <v>47292.695</v>
      </c>
      <c r="BA6">
        <v>-8.8601499999999998E-4</v>
      </c>
      <c r="BB6">
        <v>24.663170000000001</v>
      </c>
      <c r="BC6">
        <v>9.7827867499999995E-3</v>
      </c>
      <c r="BD6">
        <v>68789.86</v>
      </c>
      <c r="BE6">
        <v>49806.035000000003</v>
      </c>
      <c r="BF6">
        <v>-2.5576072E-3</v>
      </c>
      <c r="BG6">
        <v>-150.9152</v>
      </c>
      <c r="BH6">
        <v>9.8601104999999998E-3</v>
      </c>
      <c r="BI6">
        <v>67874.539999999994</v>
      </c>
      <c r="BJ6">
        <v>-1.1879614999999999E-3</v>
      </c>
      <c r="BK6">
        <v>237.55135000000001</v>
      </c>
      <c r="BL6">
        <v>1.45656686E-2</v>
      </c>
      <c r="BM6">
        <v>7516.9889999999996</v>
      </c>
      <c r="BN6">
        <v>4.4489740000000001E-4</v>
      </c>
      <c r="BO6">
        <v>48.426119999999997</v>
      </c>
      <c r="BP6">
        <v>8929.1139999999996</v>
      </c>
      <c r="BQ6">
        <v>4.6513335000000003E-5</v>
      </c>
      <c r="BR6">
        <v>7277.6450000000004</v>
      </c>
    </row>
    <row r="7" spans="1:70">
      <c r="A7">
        <v>6</v>
      </c>
      <c r="B7">
        <v>1</v>
      </c>
      <c r="C7">
        <v>6</v>
      </c>
      <c r="D7">
        <v>1</v>
      </c>
      <c r="E7">
        <v>60</v>
      </c>
      <c r="F7">
        <v>70</v>
      </c>
      <c r="G7">
        <v>0.33749999999999997</v>
      </c>
      <c r="H7">
        <v>0</v>
      </c>
      <c r="I7">
        <v>90</v>
      </c>
      <c r="J7">
        <v>0</v>
      </c>
      <c r="K7">
        <v>7562.5</v>
      </c>
      <c r="L7">
        <v>0.28000000000000003</v>
      </c>
      <c r="M7">
        <v>337912.5</v>
      </c>
      <c r="N7">
        <v>0.27500000000000002</v>
      </c>
      <c r="O7">
        <v>70</v>
      </c>
      <c r="P7">
        <v>480</v>
      </c>
      <c r="Q7">
        <v>480</v>
      </c>
      <c r="R7">
        <v>6</v>
      </c>
      <c r="S7">
        <v>117806.7</v>
      </c>
      <c r="T7">
        <v>16546</v>
      </c>
      <c r="U7">
        <v>15034.67</v>
      </c>
      <c r="V7">
        <v>0.27752329999999997</v>
      </c>
      <c r="W7">
        <v>3.8980000000000001E-2</v>
      </c>
      <c r="X7">
        <v>0.27794000000000002</v>
      </c>
      <c r="Y7">
        <v>3.5473329999999997E-2</v>
      </c>
      <c r="Z7">
        <v>0.34239999999999998</v>
      </c>
      <c r="AA7">
        <v>0.31111</v>
      </c>
      <c r="AB7">
        <v>6874</v>
      </c>
      <c r="AC7">
        <v>5562.6670000000004</v>
      </c>
      <c r="AD7">
        <v>5989</v>
      </c>
      <c r="AE7">
        <v>1.0490581448103926</v>
      </c>
      <c r="AF7">
        <v>0.86605742597713609</v>
      </c>
      <c r="AG7">
        <v>6</v>
      </c>
      <c r="AH7">
        <v>2954.1015625</v>
      </c>
      <c r="AI7">
        <v>132514.70588235295</v>
      </c>
      <c r="AJ7">
        <v>0.9357362886378926</v>
      </c>
      <c r="AK7">
        <v>0.66051827497294979</v>
      </c>
      <c r="AL7">
        <v>119055.62499999999</v>
      </c>
      <c r="AM7">
        <v>18034.696975969735</v>
      </c>
      <c r="AN7">
        <v>18034.696975969735</v>
      </c>
      <c r="AO7">
        <v>0.27831250000000007</v>
      </c>
      <c r="AP7">
        <v>4.2159130256336726E-2</v>
      </c>
      <c r="AQ7">
        <v>0.27831250000000007</v>
      </c>
      <c r="AR7">
        <v>4.2159130256336726E-2</v>
      </c>
      <c r="AS7">
        <v>0.37648344958734348</v>
      </c>
      <c r="AT7">
        <v>0.37648344958734348</v>
      </c>
      <c r="AU7">
        <v>5770.1068550666187</v>
      </c>
      <c r="AV7">
        <v>5144.0494924520926</v>
      </c>
      <c r="AW7">
        <v>5770.1068550666187</v>
      </c>
      <c r="AX7">
        <v>121537.2</v>
      </c>
      <c r="AY7">
        <v>6956.6994999999997</v>
      </c>
      <c r="AZ7">
        <v>6475.5735000000004</v>
      </c>
      <c r="BA7">
        <v>3.2183365E-4</v>
      </c>
      <c r="BB7">
        <v>-70.171925000000002</v>
      </c>
      <c r="BC7">
        <v>-4.6070349999999998E-4</v>
      </c>
      <c r="BD7">
        <v>18923.169999999998</v>
      </c>
      <c r="BE7">
        <v>6134.1724999999997</v>
      </c>
      <c r="BF7">
        <v>-1.98774015E-4</v>
      </c>
      <c r="BG7">
        <v>-191.13845000000001</v>
      </c>
      <c r="BH7">
        <v>-2.03984895E-3</v>
      </c>
      <c r="BI7">
        <v>17172.84</v>
      </c>
      <c r="BJ7">
        <v>2.39780225E-3</v>
      </c>
      <c r="BK7">
        <v>-64.133409999999998</v>
      </c>
      <c r="BL7">
        <v>1.8018335E-3</v>
      </c>
      <c r="BM7">
        <v>6879.2820000000002</v>
      </c>
      <c r="BN7">
        <v>-4.6630665E-4</v>
      </c>
      <c r="BO7">
        <v>-177.92175</v>
      </c>
      <c r="BP7">
        <v>5564.598</v>
      </c>
      <c r="BQ7">
        <v>-2.0527594999999999E-4</v>
      </c>
      <c r="BR7">
        <v>5993.6019999999999</v>
      </c>
    </row>
    <row r="8" spans="1:70">
      <c r="A8">
        <v>7</v>
      </c>
      <c r="B8">
        <v>1</v>
      </c>
      <c r="C8">
        <v>7</v>
      </c>
      <c r="D8">
        <v>1</v>
      </c>
      <c r="E8">
        <v>60</v>
      </c>
      <c r="F8">
        <v>70</v>
      </c>
      <c r="G8">
        <v>0.48749999999999999</v>
      </c>
      <c r="H8">
        <v>0</v>
      </c>
      <c r="I8">
        <v>90</v>
      </c>
      <c r="J8">
        <v>0</v>
      </c>
      <c r="K8">
        <v>4312.5</v>
      </c>
      <c r="L8">
        <v>0.4</v>
      </c>
      <c r="M8">
        <v>696462.5</v>
      </c>
      <c r="N8">
        <v>0.375</v>
      </c>
      <c r="O8">
        <v>70</v>
      </c>
      <c r="P8">
        <v>480</v>
      </c>
      <c r="Q8">
        <v>480</v>
      </c>
      <c r="R8">
        <v>7</v>
      </c>
      <c r="S8">
        <v>334233.3</v>
      </c>
      <c r="T8">
        <v>16992.330000000002</v>
      </c>
      <c r="U8">
        <v>16688.330000000002</v>
      </c>
      <c r="V8">
        <v>0.3857333</v>
      </c>
      <c r="W8">
        <v>1.9609999999999999E-2</v>
      </c>
      <c r="X8">
        <v>0.38613330000000001</v>
      </c>
      <c r="Y8">
        <v>1.9280329999999998E-2</v>
      </c>
      <c r="Z8">
        <v>0.50673330000000005</v>
      </c>
      <c r="AA8">
        <v>0.49769999999999998</v>
      </c>
      <c r="AB8">
        <v>5289.6670000000004</v>
      </c>
      <c r="AC8">
        <v>6063.6670000000004</v>
      </c>
      <c r="AD8">
        <v>5059.3329999999996</v>
      </c>
      <c r="AE8">
        <v>1.009067055464657</v>
      </c>
      <c r="AF8">
        <v>0.72525258665647074</v>
      </c>
      <c r="AG8">
        <v>7</v>
      </c>
      <c r="AH8">
        <v>1540.1785714285716</v>
      </c>
      <c r="AI8">
        <v>253259.09090909091</v>
      </c>
      <c r="AJ8">
        <v>0.98165121350187035</v>
      </c>
      <c r="AK8">
        <v>0.5858672643725904</v>
      </c>
      <c r="AL8">
        <v>341735.625</v>
      </c>
      <c r="AM8">
        <v>16185.860533468873</v>
      </c>
      <c r="AN8">
        <v>16185.860533468873</v>
      </c>
      <c r="AO8">
        <v>0.3878125</v>
      </c>
      <c r="AP8">
        <v>1.8368231401499031E-2</v>
      </c>
      <c r="AQ8">
        <v>0.3878125</v>
      </c>
      <c r="AR8">
        <v>1.8368231401499031E-2</v>
      </c>
      <c r="AS8">
        <v>0.51128300397345328</v>
      </c>
      <c r="AT8">
        <v>0.51128300397345328</v>
      </c>
      <c r="AU8">
        <v>4401.942234644448</v>
      </c>
      <c r="AV8">
        <v>4001.3182437242267</v>
      </c>
      <c r="AW8">
        <v>4401.942234644448</v>
      </c>
      <c r="AX8">
        <v>344649.9</v>
      </c>
      <c r="AY8">
        <v>13570.95</v>
      </c>
      <c r="AZ8">
        <v>13421.605</v>
      </c>
      <c r="BA8">
        <v>-5.3007150499999999E-3</v>
      </c>
      <c r="BB8">
        <v>398.15699999999998</v>
      </c>
      <c r="BC8">
        <v>1.416801E-2</v>
      </c>
      <c r="BD8">
        <v>23291.85</v>
      </c>
      <c r="BE8">
        <v>11880.575000000001</v>
      </c>
      <c r="BF8">
        <v>-1.05626422E-2</v>
      </c>
      <c r="BG8">
        <v>472.65809999999999</v>
      </c>
      <c r="BH8">
        <v>-6.5155279999999996E-3</v>
      </c>
      <c r="BI8">
        <v>22893.5</v>
      </c>
      <c r="BJ8">
        <v>-9.2965085000000004E-4</v>
      </c>
      <c r="BK8">
        <v>589.63724999999999</v>
      </c>
      <c r="BL8">
        <v>4.55212636E-2</v>
      </c>
      <c r="BM8">
        <v>5315.17</v>
      </c>
      <c r="BN8">
        <v>-1.1170985E-4</v>
      </c>
      <c r="BO8">
        <v>360.07425000000001</v>
      </c>
      <c r="BP8">
        <v>6080.4750000000004</v>
      </c>
      <c r="BQ8">
        <v>5.652144E-4</v>
      </c>
      <c r="BR8">
        <v>5083.7259999999997</v>
      </c>
    </row>
    <row r="9" spans="1:70">
      <c r="A9">
        <v>8</v>
      </c>
      <c r="B9">
        <v>1</v>
      </c>
      <c r="C9">
        <v>8</v>
      </c>
      <c r="D9">
        <v>1</v>
      </c>
      <c r="E9">
        <v>60</v>
      </c>
      <c r="F9">
        <v>70</v>
      </c>
      <c r="G9">
        <v>0.46875</v>
      </c>
      <c r="H9">
        <v>0</v>
      </c>
      <c r="I9">
        <v>90</v>
      </c>
      <c r="J9">
        <v>0</v>
      </c>
      <c r="K9">
        <v>4718.75</v>
      </c>
      <c r="L9">
        <v>0.32500000000000001</v>
      </c>
      <c r="M9">
        <v>293093.75</v>
      </c>
      <c r="N9">
        <v>0.33750000000000002</v>
      </c>
      <c r="O9">
        <v>70</v>
      </c>
      <c r="P9">
        <v>480</v>
      </c>
      <c r="Q9">
        <v>480</v>
      </c>
      <c r="R9">
        <v>8</v>
      </c>
      <c r="S9">
        <v>138803.29999999999</v>
      </c>
      <c r="T9">
        <v>14328.33</v>
      </c>
      <c r="U9">
        <v>14190.67</v>
      </c>
      <c r="V9">
        <v>0.33231329999999998</v>
      </c>
      <c r="W9">
        <v>3.430333E-2</v>
      </c>
      <c r="X9">
        <v>0.33222669999999999</v>
      </c>
      <c r="Y9">
        <v>3.3966669999999997E-2</v>
      </c>
      <c r="Z9">
        <v>0.38063330000000001</v>
      </c>
      <c r="AA9">
        <v>0.377</v>
      </c>
      <c r="AB9">
        <v>5472.6670000000004</v>
      </c>
      <c r="AC9">
        <v>5270.3329999999996</v>
      </c>
      <c r="AD9">
        <v>5555.6670000000004</v>
      </c>
      <c r="AE9">
        <v>1.0048386636635998</v>
      </c>
      <c r="AF9">
        <v>0.82522421090043907</v>
      </c>
      <c r="AG9">
        <v>8</v>
      </c>
      <c r="AH9">
        <v>1780.6603773584907</v>
      </c>
      <c r="AI9">
        <v>109567.75700934581</v>
      </c>
      <c r="AJ9">
        <v>0.95320731329408115</v>
      </c>
      <c r="AK9">
        <v>0.63564877122262442</v>
      </c>
      <c r="AL9">
        <v>139894.53125</v>
      </c>
      <c r="AM9">
        <v>16152.987360829073</v>
      </c>
      <c r="AN9">
        <v>16152.987360829073</v>
      </c>
      <c r="AO9">
        <v>0.33085937500000001</v>
      </c>
      <c r="AP9">
        <v>3.8202832196750414E-2</v>
      </c>
      <c r="AQ9">
        <v>0.33085937500000001</v>
      </c>
      <c r="AR9">
        <v>3.8202832196750414E-2</v>
      </c>
      <c r="AS9">
        <v>0.47105800386105856</v>
      </c>
      <c r="AT9">
        <v>0.47105800386105856</v>
      </c>
      <c r="AU9">
        <v>4739.0118294565209</v>
      </c>
      <c r="AV9">
        <v>4158.6051751292407</v>
      </c>
      <c r="AW9">
        <v>4739.0118294565209</v>
      </c>
      <c r="AX9">
        <v>144064.6</v>
      </c>
      <c r="AY9">
        <v>7946.7124999999996</v>
      </c>
      <c r="AZ9">
        <v>7887.3950000000004</v>
      </c>
      <c r="BA9">
        <v>-3.7577499999999998E-3</v>
      </c>
      <c r="BB9">
        <v>-47.08802</v>
      </c>
      <c r="BC9">
        <v>1.9813991E-3</v>
      </c>
      <c r="BD9">
        <v>17178</v>
      </c>
      <c r="BE9">
        <v>6736.9949999999999</v>
      </c>
      <c r="BF9">
        <v>-5.5391989999999999E-3</v>
      </c>
      <c r="BG9">
        <v>-240.62575000000001</v>
      </c>
      <c r="BH9">
        <v>6.4717124999999996E-4</v>
      </c>
      <c r="BI9">
        <v>17002.05</v>
      </c>
      <c r="BJ9">
        <v>-2.4310505999999999E-3</v>
      </c>
      <c r="BK9">
        <v>101.17815</v>
      </c>
      <c r="BL9">
        <v>1.3189396999999999E-3</v>
      </c>
      <c r="BM9">
        <v>5473.0460000000003</v>
      </c>
      <c r="BN9">
        <v>-1.680363E-3</v>
      </c>
      <c r="BO9">
        <v>-45.88212</v>
      </c>
      <c r="BP9">
        <v>5276.3670000000002</v>
      </c>
      <c r="BQ9">
        <v>-8.5272004999999997E-4</v>
      </c>
      <c r="BR9">
        <v>5556.0510000000004</v>
      </c>
    </row>
    <row r="10" spans="1:70">
      <c r="A10">
        <v>9</v>
      </c>
      <c r="B10">
        <v>1</v>
      </c>
      <c r="C10">
        <v>9</v>
      </c>
      <c r="D10">
        <v>1</v>
      </c>
      <c r="E10">
        <v>60</v>
      </c>
      <c r="F10">
        <v>70</v>
      </c>
      <c r="G10">
        <v>0.31874999999999998</v>
      </c>
      <c r="H10">
        <v>0</v>
      </c>
      <c r="I10">
        <v>90</v>
      </c>
      <c r="J10">
        <v>0</v>
      </c>
      <c r="K10">
        <v>7968.75</v>
      </c>
      <c r="L10">
        <v>0.44500000000000001</v>
      </c>
      <c r="M10">
        <v>651643.75</v>
      </c>
      <c r="N10">
        <v>0.23750000000000002</v>
      </c>
      <c r="O10">
        <v>70</v>
      </c>
      <c r="P10">
        <v>480</v>
      </c>
      <c r="Q10">
        <v>480</v>
      </c>
      <c r="R10">
        <v>9</v>
      </c>
      <c r="S10">
        <v>207556.7</v>
      </c>
      <c r="T10">
        <v>21572</v>
      </c>
      <c r="U10">
        <v>21317.67</v>
      </c>
      <c r="V10">
        <v>0.36990000000000001</v>
      </c>
      <c r="W10">
        <v>3.8443329999999998E-2</v>
      </c>
      <c r="X10">
        <v>0.37573329999999999</v>
      </c>
      <c r="Y10">
        <v>3.8589999999999999E-2</v>
      </c>
      <c r="Z10">
        <v>0.68899999999999995</v>
      </c>
      <c r="AA10">
        <v>0.68086670000000005</v>
      </c>
      <c r="AB10">
        <v>5702.3329999999996</v>
      </c>
      <c r="AC10">
        <v>6309.6670000000004</v>
      </c>
      <c r="AD10">
        <v>5518.6670000000004</v>
      </c>
      <c r="AE10">
        <v>1.0059475524752208</v>
      </c>
      <c r="AF10">
        <v>0.48249363252332567</v>
      </c>
      <c r="AG10">
        <v>9</v>
      </c>
      <c r="AH10">
        <v>2757.3529411764703</v>
      </c>
      <c r="AI10">
        <v>263290.40404040401</v>
      </c>
      <c r="AJ10">
        <v>0.96418975218372294</v>
      </c>
      <c r="AK10">
        <v>0.55426696748557591</v>
      </c>
      <c r="AL10">
        <v>213140.15625</v>
      </c>
      <c r="AM10">
        <v>18575.961323372831</v>
      </c>
      <c r="AN10">
        <v>18575.961323372831</v>
      </c>
      <c r="AO10">
        <v>0.378859375</v>
      </c>
      <c r="AP10">
        <v>3.301901068676355E-2</v>
      </c>
      <c r="AQ10">
        <v>0.378859375</v>
      </c>
      <c r="AR10">
        <v>3.301901068676355E-2</v>
      </c>
      <c r="AS10">
        <v>0.4213464017046461</v>
      </c>
      <c r="AT10">
        <v>0.4213464017046461</v>
      </c>
      <c r="AU10">
        <v>5259.8727737026193</v>
      </c>
      <c r="AV10">
        <v>5040.438994770092</v>
      </c>
      <c r="AW10">
        <v>5259.8727737026193</v>
      </c>
      <c r="AX10">
        <v>228376.7</v>
      </c>
      <c r="AY10">
        <v>27985.264999999999</v>
      </c>
      <c r="AZ10">
        <v>27868.805</v>
      </c>
      <c r="BA10">
        <v>5.7910944999999998E-3</v>
      </c>
      <c r="BB10">
        <v>-160.3569</v>
      </c>
      <c r="BC10">
        <v>-1.7906629999999999E-4</v>
      </c>
      <c r="BD10">
        <v>44084.9</v>
      </c>
      <c r="BE10">
        <v>31099.24</v>
      </c>
      <c r="BF10">
        <v>7.2015495000000004E-3</v>
      </c>
      <c r="BG10">
        <v>-387.09739999999999</v>
      </c>
      <c r="BH10">
        <v>7.3223899999999995E-5</v>
      </c>
      <c r="BI10">
        <v>43570.31</v>
      </c>
      <c r="BJ10">
        <v>1.0658053000000001E-2</v>
      </c>
      <c r="BK10">
        <v>-320.66804999999999</v>
      </c>
      <c r="BL10">
        <v>2.1331176499999999E-3</v>
      </c>
      <c r="BM10">
        <v>5709.2539999999999</v>
      </c>
      <c r="BN10">
        <v>4.4630324999999998E-4</v>
      </c>
      <c r="BO10">
        <v>-195.54225</v>
      </c>
      <c r="BP10">
        <v>6313.2219999999998</v>
      </c>
      <c r="BQ10">
        <v>-2.6002118799999999E-4</v>
      </c>
      <c r="BR10">
        <v>5525.3639999999996</v>
      </c>
    </row>
    <row r="11" spans="1:70">
      <c r="A11">
        <v>10</v>
      </c>
      <c r="B11">
        <v>1</v>
      </c>
      <c r="C11">
        <v>10</v>
      </c>
      <c r="D11">
        <v>1</v>
      </c>
      <c r="E11">
        <v>60</v>
      </c>
      <c r="F11">
        <v>70</v>
      </c>
      <c r="G11">
        <v>0.39374999999999999</v>
      </c>
      <c r="H11">
        <v>0</v>
      </c>
      <c r="I11">
        <v>90</v>
      </c>
      <c r="J11">
        <v>0</v>
      </c>
      <c r="K11">
        <v>9593.75</v>
      </c>
      <c r="L11">
        <v>0.26500000000000001</v>
      </c>
      <c r="M11">
        <v>472368.75</v>
      </c>
      <c r="N11">
        <v>0.38750000000000001</v>
      </c>
      <c r="O11">
        <v>70</v>
      </c>
      <c r="P11">
        <v>480</v>
      </c>
      <c r="Q11">
        <v>480</v>
      </c>
      <c r="R11">
        <v>10</v>
      </c>
      <c r="S11">
        <v>191606.7</v>
      </c>
      <c r="T11">
        <v>22902.33</v>
      </c>
      <c r="U11">
        <v>22020</v>
      </c>
      <c r="V11">
        <v>0.33137329999999998</v>
      </c>
      <c r="W11">
        <v>3.9606669999999997E-2</v>
      </c>
      <c r="X11">
        <v>0.32785330000000001</v>
      </c>
      <c r="Y11">
        <v>3.7676670000000002E-2</v>
      </c>
      <c r="Z11">
        <v>0.31537330000000002</v>
      </c>
      <c r="AA11">
        <v>0.30322329999999997</v>
      </c>
      <c r="AB11">
        <v>9747.3330000000005</v>
      </c>
      <c r="AC11">
        <v>8430.6669999999995</v>
      </c>
      <c r="AD11">
        <v>9277</v>
      </c>
      <c r="AE11">
        <v>1.0198379686444452</v>
      </c>
      <c r="AF11">
        <v>0.87101963698775808</v>
      </c>
      <c r="AG11">
        <v>10</v>
      </c>
      <c r="AH11">
        <v>3791.9960474308295</v>
      </c>
      <c r="AI11">
        <v>170222.97297297299</v>
      </c>
      <c r="AJ11">
        <v>0.94144871517756101</v>
      </c>
      <c r="AK11">
        <v>0.66744103433088076</v>
      </c>
      <c r="AL11">
        <v>191811.40625</v>
      </c>
      <c r="AM11">
        <v>26547.508841949577</v>
      </c>
      <c r="AN11">
        <v>26547.508841949577</v>
      </c>
      <c r="AO11">
        <v>0.31323437500000001</v>
      </c>
      <c r="AP11">
        <v>4.3352960611095302E-2</v>
      </c>
      <c r="AQ11">
        <v>0.31323437500000001</v>
      </c>
      <c r="AR11">
        <v>4.3352960611095302E-2</v>
      </c>
      <c r="AS11">
        <v>0.40627778248048474</v>
      </c>
      <c r="AT11">
        <v>0.40627778248048474</v>
      </c>
      <c r="AU11">
        <v>8373.3287028483337</v>
      </c>
      <c r="AV11">
        <v>7323.2262103151679</v>
      </c>
      <c r="AW11">
        <v>8373.3287028483337</v>
      </c>
      <c r="AX11">
        <v>198943.5</v>
      </c>
      <c r="AY11">
        <v>11327.225</v>
      </c>
      <c r="AZ11">
        <v>10929.815000000001</v>
      </c>
      <c r="BA11">
        <v>9.9876489999999995E-3</v>
      </c>
      <c r="BB11">
        <v>20.66377</v>
      </c>
      <c r="BC11">
        <v>-1.6339161500000001E-3</v>
      </c>
      <c r="BD11">
        <v>25973.66</v>
      </c>
      <c r="BE11">
        <v>8297.6574999999993</v>
      </c>
      <c r="BF11">
        <v>9.2900624999999997E-3</v>
      </c>
      <c r="BG11">
        <v>200.03389999999999</v>
      </c>
      <c r="BH11">
        <v>-5.3393314999999998E-3</v>
      </c>
      <c r="BI11">
        <v>24951.48</v>
      </c>
      <c r="BJ11">
        <v>2.5627534999999998E-3</v>
      </c>
      <c r="BK11">
        <v>-146.8904</v>
      </c>
      <c r="BL11">
        <v>5.288081E-4</v>
      </c>
      <c r="BM11">
        <v>9747.5869999999995</v>
      </c>
      <c r="BN11">
        <v>-1.45613069E-3</v>
      </c>
      <c r="BO11">
        <v>48.478254999999997</v>
      </c>
      <c r="BP11">
        <v>8434.2000000000007</v>
      </c>
      <c r="BQ11">
        <v>9.7143670000000002E-4</v>
      </c>
      <c r="BR11">
        <v>9277.241</v>
      </c>
    </row>
    <row r="12" spans="1:70">
      <c r="A12">
        <v>11</v>
      </c>
      <c r="B12">
        <v>1</v>
      </c>
      <c r="C12">
        <v>11</v>
      </c>
      <c r="D12">
        <v>1</v>
      </c>
      <c r="E12">
        <v>60</v>
      </c>
      <c r="F12">
        <v>70</v>
      </c>
      <c r="G12">
        <v>0.54374999999999996</v>
      </c>
      <c r="H12">
        <v>0</v>
      </c>
      <c r="I12">
        <v>90</v>
      </c>
      <c r="J12">
        <v>0</v>
      </c>
      <c r="K12">
        <v>6343.75</v>
      </c>
      <c r="L12">
        <v>0.38500000000000001</v>
      </c>
      <c r="M12">
        <v>113818.75</v>
      </c>
      <c r="N12">
        <v>0.28750000000000003</v>
      </c>
      <c r="O12">
        <v>70</v>
      </c>
      <c r="P12">
        <v>480</v>
      </c>
      <c r="Q12">
        <v>480</v>
      </c>
      <c r="R12">
        <v>11</v>
      </c>
      <c r="S12">
        <v>64053.33</v>
      </c>
      <c r="T12">
        <v>22519.33</v>
      </c>
      <c r="U12">
        <v>22354.33</v>
      </c>
      <c r="V12">
        <v>0.32427</v>
      </c>
      <c r="W12">
        <v>0.1140033</v>
      </c>
      <c r="X12">
        <v>0.32496000000000003</v>
      </c>
      <c r="Y12">
        <v>0.11341</v>
      </c>
      <c r="Z12">
        <v>0.43209999999999998</v>
      </c>
      <c r="AA12">
        <v>0.42893330000000002</v>
      </c>
      <c r="AB12">
        <v>7757</v>
      </c>
      <c r="AC12">
        <v>8166.6670000000004</v>
      </c>
      <c r="AD12">
        <v>7647</v>
      </c>
      <c r="AE12">
        <v>1.0036837750739558</v>
      </c>
      <c r="AF12">
        <v>0.70905539177200594</v>
      </c>
      <c r="AG12">
        <v>11</v>
      </c>
      <c r="AH12">
        <v>2290.1624548736463</v>
      </c>
      <c r="AI12">
        <v>44201.456310679612</v>
      </c>
      <c r="AJ12">
        <v>0.84956276863791313</v>
      </c>
      <c r="AK12">
        <v>0.61455769231336421</v>
      </c>
      <c r="AL12">
        <v>64783.281249999993</v>
      </c>
      <c r="AM12">
        <v>22683.267307811497</v>
      </c>
      <c r="AN12">
        <v>22683.267307811497</v>
      </c>
      <c r="AO12">
        <v>0.331984375</v>
      </c>
      <c r="AP12">
        <v>0.11624126124580533</v>
      </c>
      <c r="AQ12">
        <v>0.331984375</v>
      </c>
      <c r="AR12">
        <v>0.11624126124580533</v>
      </c>
      <c r="AS12">
        <v>0.42709347126346131</v>
      </c>
      <c r="AT12">
        <v>0.42709347126346131</v>
      </c>
      <c r="AU12">
        <v>6694.039322011834</v>
      </c>
      <c r="AV12">
        <v>6116.7692392705267</v>
      </c>
      <c r="AW12">
        <v>6694.039322011834</v>
      </c>
      <c r="AX12">
        <v>73593.16</v>
      </c>
      <c r="AY12">
        <v>14726.625</v>
      </c>
      <c r="AZ12">
        <v>14661.625</v>
      </c>
      <c r="BA12">
        <v>-9.6085435000000004E-4</v>
      </c>
      <c r="BB12">
        <v>24.785795</v>
      </c>
      <c r="BC12">
        <v>-6.1404864E-4</v>
      </c>
      <c r="BD12">
        <v>30605.21</v>
      </c>
      <c r="BE12">
        <v>14778.665000000001</v>
      </c>
      <c r="BF12">
        <v>-1.66836532E-3</v>
      </c>
      <c r="BG12">
        <v>362.20585</v>
      </c>
      <c r="BH12">
        <v>-5.0454904999999999E-4</v>
      </c>
      <c r="BI12">
        <v>30370.54</v>
      </c>
      <c r="BJ12">
        <v>-1.5881854000000001E-4</v>
      </c>
      <c r="BK12">
        <v>-272.78244999999998</v>
      </c>
      <c r="BL12">
        <v>-1.1527131499999999E-3</v>
      </c>
      <c r="BM12">
        <v>7757.01</v>
      </c>
      <c r="BN12">
        <v>3.4915685000000001E-5</v>
      </c>
      <c r="BO12">
        <v>-8.5665089999999999</v>
      </c>
      <c r="BP12">
        <v>8179.58</v>
      </c>
      <c r="BQ12">
        <v>6.9221374999999999E-5</v>
      </c>
      <c r="BR12">
        <v>7647.009</v>
      </c>
    </row>
    <row r="13" spans="1:70">
      <c r="A13">
        <v>12</v>
      </c>
      <c r="B13">
        <v>1</v>
      </c>
      <c r="C13">
        <v>12</v>
      </c>
      <c r="D13">
        <v>1</v>
      </c>
      <c r="E13">
        <v>60</v>
      </c>
      <c r="F13">
        <v>70</v>
      </c>
      <c r="G13">
        <v>0.43125000000000002</v>
      </c>
      <c r="H13">
        <v>0</v>
      </c>
      <c r="I13">
        <v>90</v>
      </c>
      <c r="J13">
        <v>0</v>
      </c>
      <c r="K13">
        <v>5531.25</v>
      </c>
      <c r="L13">
        <v>0.29499999999999998</v>
      </c>
      <c r="M13">
        <v>741281.25</v>
      </c>
      <c r="N13">
        <v>0.3125</v>
      </c>
      <c r="O13">
        <v>70</v>
      </c>
      <c r="P13">
        <v>480</v>
      </c>
      <c r="Q13">
        <v>480</v>
      </c>
      <c r="R13">
        <v>12</v>
      </c>
      <c r="S13">
        <v>321460</v>
      </c>
      <c r="T13">
        <v>15329</v>
      </c>
      <c r="U13">
        <v>15089.67</v>
      </c>
      <c r="V13">
        <v>0.30486000000000002</v>
      </c>
      <c r="W13">
        <v>1.4537670000000001E-2</v>
      </c>
      <c r="X13">
        <v>0.30467</v>
      </c>
      <c r="Y13">
        <v>1.4301670000000001E-2</v>
      </c>
      <c r="Z13">
        <v>0.34303329999999999</v>
      </c>
      <c r="AA13">
        <v>0.3377</v>
      </c>
      <c r="AB13">
        <v>6225.6670000000004</v>
      </c>
      <c r="AC13">
        <v>5643.6670000000004</v>
      </c>
      <c r="AD13">
        <v>6143.6670000000004</v>
      </c>
      <c r="AE13">
        <v>1.0078990619848078</v>
      </c>
      <c r="AF13">
        <v>0.8723769344928749</v>
      </c>
      <c r="AG13">
        <v>12</v>
      </c>
      <c r="AH13">
        <v>2135.6177606177607</v>
      </c>
      <c r="AI13">
        <v>282392.85714285716</v>
      </c>
      <c r="AJ13">
        <v>0.97794392523364482</v>
      </c>
      <c r="AK13">
        <v>0.64807183585858008</v>
      </c>
      <c r="AL13">
        <v>322823.4375</v>
      </c>
      <c r="AM13">
        <v>17633.418317871801</v>
      </c>
      <c r="AN13">
        <v>17633.418317871801</v>
      </c>
      <c r="AO13">
        <v>0.30254687499999999</v>
      </c>
      <c r="AP13">
        <v>1.6525862090294698E-2</v>
      </c>
      <c r="AQ13">
        <v>0.30254687499999999</v>
      </c>
      <c r="AR13">
        <v>1.6525862090294698E-2</v>
      </c>
      <c r="AS13">
        <v>0.45966528942342078</v>
      </c>
      <c r="AT13">
        <v>0.45966528942342078</v>
      </c>
      <c r="AU13">
        <v>5289.7283140706377</v>
      </c>
      <c r="AV13">
        <v>4593.6376235057396</v>
      </c>
      <c r="AW13">
        <v>5289.7283140706377</v>
      </c>
      <c r="AX13">
        <v>325802</v>
      </c>
      <c r="AY13">
        <v>7165.4054999999998</v>
      </c>
      <c r="AZ13">
        <v>7081.5844999999999</v>
      </c>
      <c r="BA13">
        <v>9.5427000000000001E-4</v>
      </c>
      <c r="BB13">
        <v>-76.679429999999996</v>
      </c>
      <c r="BC13">
        <v>-3.5170420000000002E-3</v>
      </c>
      <c r="BD13">
        <v>17495.400000000001</v>
      </c>
      <c r="BE13">
        <v>6012.0355</v>
      </c>
      <c r="BF13">
        <v>5.2159019999999997E-3</v>
      </c>
      <c r="BG13">
        <v>-49.432504999999999</v>
      </c>
      <c r="BH13">
        <v>4.1901889999999999E-4</v>
      </c>
      <c r="BI13">
        <v>17227.32</v>
      </c>
      <c r="BJ13">
        <v>9.2833154999999998E-4</v>
      </c>
      <c r="BK13">
        <v>-195.84825000000001</v>
      </c>
      <c r="BL13">
        <v>-1.3499569999999999E-3</v>
      </c>
      <c r="BM13">
        <v>6227.9430000000002</v>
      </c>
      <c r="BN13">
        <v>-4.0511695000000001E-4</v>
      </c>
      <c r="BO13">
        <v>-118.27345</v>
      </c>
      <c r="BP13">
        <v>5645.9160000000002</v>
      </c>
      <c r="BQ13">
        <v>6.6060844999999997E-4</v>
      </c>
      <c r="BR13">
        <v>6145.9129999999996</v>
      </c>
    </row>
    <row r="14" spans="1:70">
      <c r="A14">
        <v>13</v>
      </c>
      <c r="B14">
        <v>1</v>
      </c>
      <c r="C14">
        <v>13</v>
      </c>
      <c r="D14">
        <v>1</v>
      </c>
      <c r="E14">
        <v>60</v>
      </c>
      <c r="F14">
        <v>70</v>
      </c>
      <c r="G14">
        <v>0.58125000000000004</v>
      </c>
      <c r="H14">
        <v>0</v>
      </c>
      <c r="I14">
        <v>90</v>
      </c>
      <c r="J14">
        <v>0</v>
      </c>
      <c r="K14">
        <v>8781.25</v>
      </c>
      <c r="L14">
        <v>0.41499999999999998</v>
      </c>
      <c r="M14">
        <v>382731.25</v>
      </c>
      <c r="N14">
        <v>0.21250000000000002</v>
      </c>
      <c r="O14">
        <v>70</v>
      </c>
      <c r="P14">
        <v>480</v>
      </c>
      <c r="Q14">
        <v>480</v>
      </c>
      <c r="R14">
        <v>13</v>
      </c>
      <c r="S14">
        <v>222996.7</v>
      </c>
      <c r="T14">
        <v>46550</v>
      </c>
      <c r="U14">
        <v>46290</v>
      </c>
      <c r="V14">
        <v>0.28386329999999999</v>
      </c>
      <c r="W14">
        <v>5.925333E-2</v>
      </c>
      <c r="X14">
        <v>0.2848</v>
      </c>
      <c r="Y14">
        <v>5.9116670000000003E-2</v>
      </c>
      <c r="Z14">
        <v>0.46200000000000002</v>
      </c>
      <c r="AA14">
        <v>0.45943329999999999</v>
      </c>
      <c r="AB14">
        <v>13297.33</v>
      </c>
      <c r="AC14">
        <v>16759.669999999998</v>
      </c>
      <c r="AD14">
        <v>13169.33</v>
      </c>
      <c r="AE14">
        <v>1.0028044494715247</v>
      </c>
      <c r="AF14">
        <v>0.73857934800078939</v>
      </c>
      <c r="AG14">
        <v>13</v>
      </c>
      <c r="AH14">
        <v>3102.9151943462898</v>
      </c>
      <c r="AI14">
        <v>157827.31958762888</v>
      </c>
      <c r="AJ14">
        <v>0.93418895498618204</v>
      </c>
      <c r="AK14">
        <v>0.58105136352963505</v>
      </c>
      <c r="AL14">
        <v>226139.68750000003</v>
      </c>
      <c r="AM14">
        <v>40082.130402140108</v>
      </c>
      <c r="AN14">
        <v>40082.130402140108</v>
      </c>
      <c r="AO14">
        <v>0.29729687500000002</v>
      </c>
      <c r="AP14">
        <v>5.2694386569799898E-2</v>
      </c>
      <c r="AQ14">
        <v>0.29729687500000002</v>
      </c>
      <c r="AR14">
        <v>5.2694386569799898E-2</v>
      </c>
      <c r="AS14">
        <v>0.49769475629760407</v>
      </c>
      <c r="AT14">
        <v>0.49769475629760407</v>
      </c>
      <c r="AU14">
        <v>10964.021676856188</v>
      </c>
      <c r="AV14">
        <v>10043.68574384487</v>
      </c>
      <c r="AW14">
        <v>10964.021676856188</v>
      </c>
      <c r="AX14">
        <v>237840.8</v>
      </c>
      <c r="AY14">
        <v>26134.15</v>
      </c>
      <c r="AZ14">
        <v>26075.325000000001</v>
      </c>
      <c r="BA14">
        <v>2.1214025999999999E-3</v>
      </c>
      <c r="BB14">
        <v>-113.02200000000001</v>
      </c>
      <c r="BC14">
        <v>1.4303398499999999E-3</v>
      </c>
      <c r="BD14">
        <v>61975.88</v>
      </c>
      <c r="BE14">
        <v>29988.65</v>
      </c>
      <c r="BF14">
        <v>6.9282055000000004E-3</v>
      </c>
      <c r="BG14">
        <v>422.54295000000002</v>
      </c>
      <c r="BH14">
        <v>-1.9763073000000002E-3</v>
      </c>
      <c r="BI14">
        <v>61678.92</v>
      </c>
      <c r="BJ14">
        <v>2.8496350000000001E-3</v>
      </c>
      <c r="BK14">
        <v>-993.15835000000004</v>
      </c>
      <c r="BL14">
        <v>-3.4347815000000002E-3</v>
      </c>
      <c r="BM14">
        <v>13300.06</v>
      </c>
      <c r="BN14">
        <v>4.7690287099999996E-3</v>
      </c>
      <c r="BO14">
        <v>-189.57335</v>
      </c>
      <c r="BP14">
        <v>16792.97</v>
      </c>
      <c r="BQ14">
        <v>3.1691875000000001E-3</v>
      </c>
      <c r="BR14">
        <v>13172.04</v>
      </c>
    </row>
    <row r="15" spans="1:70">
      <c r="A15">
        <v>14</v>
      </c>
      <c r="B15">
        <v>1</v>
      </c>
      <c r="C15">
        <v>14</v>
      </c>
      <c r="D15">
        <v>1</v>
      </c>
      <c r="E15">
        <v>60</v>
      </c>
      <c r="F15">
        <v>70</v>
      </c>
      <c r="G15">
        <v>0.50624999999999998</v>
      </c>
      <c r="H15">
        <v>0</v>
      </c>
      <c r="I15">
        <v>90</v>
      </c>
      <c r="J15">
        <v>0</v>
      </c>
      <c r="K15">
        <v>7156.25</v>
      </c>
      <c r="L15">
        <v>0.35499999999999998</v>
      </c>
      <c r="M15">
        <v>203456.25</v>
      </c>
      <c r="N15">
        <v>0.36250000000000004</v>
      </c>
      <c r="O15">
        <v>70</v>
      </c>
      <c r="P15">
        <v>480</v>
      </c>
      <c r="Q15">
        <v>480</v>
      </c>
      <c r="R15">
        <v>14</v>
      </c>
      <c r="S15">
        <v>105503.3</v>
      </c>
      <c r="T15">
        <v>23686</v>
      </c>
      <c r="U15">
        <v>23183.33</v>
      </c>
      <c r="V15">
        <v>0.35959999999999998</v>
      </c>
      <c r="W15">
        <v>8.0733330000000006E-2</v>
      </c>
      <c r="X15">
        <v>0.35946669999999997</v>
      </c>
      <c r="Y15">
        <v>7.8990000000000005E-2</v>
      </c>
      <c r="Z15">
        <v>0.4139333</v>
      </c>
      <c r="AA15">
        <v>0.40513329999999997</v>
      </c>
      <c r="AB15">
        <v>8666.6669999999995</v>
      </c>
      <c r="AC15">
        <v>8606</v>
      </c>
      <c r="AD15">
        <v>8427.6669999999995</v>
      </c>
      <c r="AE15">
        <v>1.0107830577773016</v>
      </c>
      <c r="AF15">
        <v>0.75136115469727549</v>
      </c>
      <c r="AG15">
        <v>14</v>
      </c>
      <c r="AH15">
        <v>2640.6826568265683</v>
      </c>
      <c r="AI15">
        <v>74662.84403669725</v>
      </c>
      <c r="AJ15">
        <v>0.90141491834801823</v>
      </c>
      <c r="AK15">
        <v>0.62611166522687256</v>
      </c>
      <c r="AL15">
        <v>106533.125</v>
      </c>
      <c r="AM15">
        <v>25176.889382189442</v>
      </c>
      <c r="AN15">
        <v>25176.889382189442</v>
      </c>
      <c r="AO15">
        <v>0.35879687500000002</v>
      </c>
      <c r="AP15">
        <v>8.4794182396792095E-2</v>
      </c>
      <c r="AQ15">
        <v>0.35879687500000002</v>
      </c>
      <c r="AR15">
        <v>8.4794182396792095E-2</v>
      </c>
      <c r="AS15">
        <v>0.45602715189997001</v>
      </c>
      <c r="AT15">
        <v>0.45602715189997001</v>
      </c>
      <c r="AU15">
        <v>7355.5244515150471</v>
      </c>
      <c r="AV15">
        <v>6583.727599198909</v>
      </c>
      <c r="AW15">
        <v>7355.5244515150471</v>
      </c>
      <c r="AX15">
        <v>116889.1</v>
      </c>
      <c r="AY15">
        <v>15954.215</v>
      </c>
      <c r="AZ15">
        <v>15713.09</v>
      </c>
      <c r="BA15">
        <v>-3.0371135500000001E-3</v>
      </c>
      <c r="BB15">
        <v>418.13144999999997</v>
      </c>
      <c r="BC15">
        <v>2.3624316100000001E-3</v>
      </c>
      <c r="BD15">
        <v>30665</v>
      </c>
      <c r="BE15">
        <v>13705.65</v>
      </c>
      <c r="BF15">
        <v>-3.4144503800000001E-3</v>
      </c>
      <c r="BG15">
        <v>556.82074999999998</v>
      </c>
      <c r="BH15">
        <v>1.20113004E-3</v>
      </c>
      <c r="BI15">
        <v>30000.53</v>
      </c>
      <c r="BJ15">
        <v>-5.2913775200000004E-3</v>
      </c>
      <c r="BK15">
        <v>595.84564999999998</v>
      </c>
      <c r="BL15">
        <v>5.80813997E-3</v>
      </c>
      <c r="BM15">
        <v>8683.2119999999995</v>
      </c>
      <c r="BN15">
        <v>-1.2080599999999999E-4</v>
      </c>
      <c r="BO15">
        <v>373.76564999999999</v>
      </c>
      <c r="BP15">
        <v>8621.1540000000005</v>
      </c>
      <c r="BQ15">
        <v>1.4062045000000001E-4</v>
      </c>
      <c r="BR15">
        <v>8443.7549999999992</v>
      </c>
    </row>
    <row r="16" spans="1:70">
      <c r="A16">
        <v>15</v>
      </c>
      <c r="B16">
        <v>1</v>
      </c>
      <c r="C16">
        <v>15</v>
      </c>
      <c r="D16">
        <v>1</v>
      </c>
      <c r="E16">
        <v>60</v>
      </c>
      <c r="F16">
        <v>70</v>
      </c>
      <c r="G16">
        <v>0.35624999999999996</v>
      </c>
      <c r="H16">
        <v>0</v>
      </c>
      <c r="I16">
        <v>90</v>
      </c>
      <c r="J16">
        <v>0</v>
      </c>
      <c r="K16">
        <v>3906.25</v>
      </c>
      <c r="L16">
        <v>0.47499999999999998</v>
      </c>
      <c r="M16">
        <v>562006.25</v>
      </c>
      <c r="N16">
        <v>0.26250000000000001</v>
      </c>
      <c r="O16">
        <v>70</v>
      </c>
      <c r="P16">
        <v>480</v>
      </c>
      <c r="Q16">
        <v>480</v>
      </c>
      <c r="R16">
        <v>15</v>
      </c>
      <c r="S16">
        <v>203596.7</v>
      </c>
      <c r="T16">
        <v>19448.669999999998</v>
      </c>
      <c r="U16">
        <v>20113</v>
      </c>
      <c r="V16">
        <v>0.40060000000000001</v>
      </c>
      <c r="W16">
        <v>3.8266670000000003E-2</v>
      </c>
      <c r="X16">
        <v>0.3812333</v>
      </c>
      <c r="Y16">
        <v>3.7659999999999999E-2</v>
      </c>
      <c r="Z16">
        <v>0.72419999999999995</v>
      </c>
      <c r="AA16">
        <v>0.74893330000000002</v>
      </c>
      <c r="AB16">
        <v>3217.433</v>
      </c>
      <c r="AC16">
        <v>4341.3329999999996</v>
      </c>
      <c r="AD16">
        <v>3435.3330000000001</v>
      </c>
      <c r="AE16">
        <v>0.98334638801829044</v>
      </c>
      <c r="AF16">
        <v>0.40608395990135487</v>
      </c>
      <c r="AG16">
        <v>15</v>
      </c>
      <c r="AH16">
        <v>1324.1525423728813</v>
      </c>
      <c r="AI16">
        <v>222576.73267326734</v>
      </c>
      <c r="AJ16">
        <v>0.97943424992596329</v>
      </c>
      <c r="AK16">
        <v>0.52664247414592302</v>
      </c>
      <c r="AL16">
        <v>202729.37499999997</v>
      </c>
      <c r="AM16">
        <v>10186.535639739684</v>
      </c>
      <c r="AN16">
        <v>10186.535639739684</v>
      </c>
      <c r="AO16">
        <v>0.399296875</v>
      </c>
      <c r="AP16">
        <v>2.0063455767197931E-2</v>
      </c>
      <c r="AQ16">
        <v>0.399296875</v>
      </c>
      <c r="AR16">
        <v>2.0063455767197931E-2</v>
      </c>
      <c r="AS16">
        <v>0.44364977693015106</v>
      </c>
      <c r="AT16">
        <v>0.44364977693015106</v>
      </c>
      <c r="AU16">
        <v>2762.9667628561388</v>
      </c>
      <c r="AV16">
        <v>2698.7066305674789</v>
      </c>
      <c r="AW16">
        <v>2762.9667628561388</v>
      </c>
      <c r="AX16">
        <v>229443.4</v>
      </c>
      <c r="AY16">
        <v>32857.445</v>
      </c>
      <c r="AZ16">
        <v>33281.635000000002</v>
      </c>
      <c r="BA16">
        <v>-2.63223715E-2</v>
      </c>
      <c r="BB16">
        <v>176.06524999999999</v>
      </c>
      <c r="BC16">
        <v>1.9122137800000001E-2</v>
      </c>
      <c r="BD16">
        <v>47206.49</v>
      </c>
      <c r="BE16">
        <v>36580.44</v>
      </c>
      <c r="BF16">
        <v>-2.8808489E-2</v>
      </c>
      <c r="BG16">
        <v>-62.819560000000003</v>
      </c>
      <c r="BH16">
        <v>2.2089742200000002E-2</v>
      </c>
      <c r="BI16">
        <v>48904.639999999999</v>
      </c>
      <c r="BJ16">
        <v>-4.4049680000000001E-2</v>
      </c>
      <c r="BK16">
        <v>767.70119999999997</v>
      </c>
      <c r="BL16">
        <v>2.7784133700000001E-2</v>
      </c>
      <c r="BM16">
        <v>3218.8229999999999</v>
      </c>
      <c r="BN16">
        <v>-2.2173000000000002E-3</v>
      </c>
      <c r="BO16">
        <v>69.115814999999998</v>
      </c>
      <c r="BP16">
        <v>4373.8760000000002</v>
      </c>
      <c r="BQ16">
        <v>8.9350010000000001E-4</v>
      </c>
      <c r="BR16">
        <v>3436.817</v>
      </c>
    </row>
    <row r="17" spans="1:70">
      <c r="A17">
        <v>16</v>
      </c>
      <c r="B17">
        <v>1</v>
      </c>
      <c r="C17">
        <v>16</v>
      </c>
      <c r="D17">
        <v>1</v>
      </c>
      <c r="E17">
        <v>60</v>
      </c>
      <c r="F17">
        <v>70</v>
      </c>
      <c r="G17">
        <v>0.38437499999999997</v>
      </c>
      <c r="H17">
        <v>0</v>
      </c>
      <c r="I17">
        <v>90</v>
      </c>
      <c r="J17">
        <v>0</v>
      </c>
      <c r="K17">
        <v>4109.375</v>
      </c>
      <c r="L17">
        <v>0.36249999999999999</v>
      </c>
      <c r="M17">
        <v>674053.125</v>
      </c>
      <c r="N17">
        <v>0.28125</v>
      </c>
      <c r="O17">
        <v>70</v>
      </c>
      <c r="P17">
        <v>480</v>
      </c>
      <c r="Q17">
        <v>480</v>
      </c>
      <c r="R17">
        <v>16</v>
      </c>
      <c r="S17">
        <v>259496.7</v>
      </c>
      <c r="T17">
        <v>10860</v>
      </c>
      <c r="U17">
        <v>10742</v>
      </c>
      <c r="V17">
        <v>0.32390999999999998</v>
      </c>
      <c r="W17">
        <v>1.3556E-2</v>
      </c>
      <c r="X17">
        <v>0.32482</v>
      </c>
      <c r="Y17">
        <v>1.3446329999999999E-2</v>
      </c>
      <c r="Z17">
        <v>0.46700000000000003</v>
      </c>
      <c r="AA17">
        <v>0.46193329999999999</v>
      </c>
      <c r="AB17">
        <v>3768.3330000000001</v>
      </c>
      <c r="AC17">
        <v>3651.6669999999999</v>
      </c>
      <c r="AD17">
        <v>3688.3330000000001</v>
      </c>
      <c r="AE17">
        <v>1.0054774582304147</v>
      </c>
      <c r="AF17">
        <v>0.77145056325819328</v>
      </c>
      <c r="AG17">
        <v>16</v>
      </c>
      <c r="AH17">
        <v>1508.0275229357799</v>
      </c>
      <c r="AI17">
        <v>263045.12195121951</v>
      </c>
      <c r="AJ17">
        <v>0.98193077356442404</v>
      </c>
      <c r="AK17">
        <v>0.61009135740033182</v>
      </c>
      <c r="AL17">
        <v>261619.00390624997</v>
      </c>
      <c r="AM17">
        <v>11583.228721828164</v>
      </c>
      <c r="AN17">
        <v>11583.228721828164</v>
      </c>
      <c r="AO17">
        <v>0.33126953125000003</v>
      </c>
      <c r="AP17">
        <v>1.466701841895471E-2</v>
      </c>
      <c r="AQ17">
        <v>0.33126953125000003</v>
      </c>
      <c r="AR17">
        <v>1.466701841895471E-2</v>
      </c>
      <c r="AS17">
        <v>0.4545967160787675</v>
      </c>
      <c r="AT17">
        <v>0.4545967160787675</v>
      </c>
      <c r="AU17">
        <v>3356.521748014382</v>
      </c>
      <c r="AV17">
        <v>3033.5398516268274</v>
      </c>
      <c r="AW17">
        <v>3356.521748014382</v>
      </c>
      <c r="AX17">
        <v>263813.8</v>
      </c>
      <c r="AY17">
        <v>6676.3445000000002</v>
      </c>
      <c r="AZ17">
        <v>6634.2669999999998</v>
      </c>
      <c r="BA17">
        <v>-8.0517080199999994E-3</v>
      </c>
      <c r="BB17">
        <v>-97.201480000000004</v>
      </c>
      <c r="BC17">
        <v>-1.42588935E-3</v>
      </c>
      <c r="BD17">
        <v>14022.87</v>
      </c>
      <c r="BE17">
        <v>6572.2330000000002</v>
      </c>
      <c r="BF17">
        <v>-4.6805872499999998E-3</v>
      </c>
      <c r="BG17">
        <v>-159.76054999999999</v>
      </c>
      <c r="BH17">
        <v>2.4161174500000001E-3</v>
      </c>
      <c r="BI17">
        <v>13872.82</v>
      </c>
      <c r="BJ17">
        <v>-1.33615725E-2</v>
      </c>
      <c r="BK17">
        <v>-186.76410000000001</v>
      </c>
      <c r="BL17">
        <v>-1.1116724E-2</v>
      </c>
      <c r="BM17">
        <v>3778.9769999999999</v>
      </c>
      <c r="BN17">
        <v>-1.1668933499999999E-3</v>
      </c>
      <c r="BO17">
        <v>-198.41095000000001</v>
      </c>
      <c r="BP17">
        <v>3654.6480000000001</v>
      </c>
      <c r="BQ17">
        <v>4.0058900000000002E-4</v>
      </c>
      <c r="BR17">
        <v>3698.7510000000002</v>
      </c>
    </row>
    <row r="18" spans="1:70">
      <c r="A18">
        <v>17</v>
      </c>
      <c r="B18">
        <v>1</v>
      </c>
      <c r="C18">
        <v>17</v>
      </c>
      <c r="D18">
        <v>1</v>
      </c>
      <c r="E18">
        <v>60</v>
      </c>
      <c r="F18">
        <v>70</v>
      </c>
      <c r="G18">
        <v>0.53437500000000004</v>
      </c>
      <c r="H18">
        <v>0</v>
      </c>
      <c r="I18">
        <v>90</v>
      </c>
      <c r="J18">
        <v>0</v>
      </c>
      <c r="K18">
        <v>7359.375</v>
      </c>
      <c r="L18">
        <v>0.48249999999999998</v>
      </c>
      <c r="M18">
        <v>315503.125</v>
      </c>
      <c r="N18">
        <v>0.38125000000000003</v>
      </c>
      <c r="O18">
        <v>70</v>
      </c>
      <c r="P18">
        <v>480</v>
      </c>
      <c r="Q18">
        <v>480</v>
      </c>
      <c r="R18">
        <v>17</v>
      </c>
      <c r="S18">
        <v>169083.3</v>
      </c>
      <c r="T18">
        <v>55040</v>
      </c>
      <c r="U18">
        <v>54786.67</v>
      </c>
      <c r="V18">
        <v>0.4259</v>
      </c>
      <c r="W18">
        <v>0.1386367</v>
      </c>
      <c r="X18">
        <v>0.42720000000000002</v>
      </c>
      <c r="Y18">
        <v>0.1384233</v>
      </c>
      <c r="Z18">
        <v>0.67863329999999999</v>
      </c>
      <c r="AA18">
        <v>0.6755333</v>
      </c>
      <c r="AB18">
        <v>9247.3330000000005</v>
      </c>
      <c r="AC18">
        <v>18536.669999999998</v>
      </c>
      <c r="AD18">
        <v>8895.6669999999995</v>
      </c>
      <c r="AE18">
        <v>1.0023093010556796</v>
      </c>
      <c r="AF18">
        <v>0.34336307542402711</v>
      </c>
      <c r="AG18">
        <v>17</v>
      </c>
      <c r="AH18">
        <v>2482.0826306913996</v>
      </c>
      <c r="AI18">
        <v>114209.27601809954</v>
      </c>
      <c r="AJ18">
        <v>0.93314154309129282</v>
      </c>
      <c r="AK18">
        <v>0.52740712978006565</v>
      </c>
      <c r="AL18">
        <v>172023.69140625</v>
      </c>
      <c r="AM18">
        <v>29318.380626421349</v>
      </c>
      <c r="AN18">
        <v>29318.380626421349</v>
      </c>
      <c r="AO18">
        <v>0.42839453125000004</v>
      </c>
      <c r="AP18">
        <v>7.3012233505695662E-2</v>
      </c>
      <c r="AQ18">
        <v>0.42839453125000004</v>
      </c>
      <c r="AR18">
        <v>7.3012233505695662E-2</v>
      </c>
      <c r="AS18">
        <v>0.47374949269793443</v>
      </c>
      <c r="AT18">
        <v>0.47374949269793443</v>
      </c>
      <c r="AU18">
        <v>7682.933408652777</v>
      </c>
      <c r="AV18">
        <v>7527.1876510019829</v>
      </c>
      <c r="AW18">
        <v>7682.933408652777</v>
      </c>
      <c r="AX18">
        <v>266709.09999999998</v>
      </c>
      <c r="AY18">
        <v>114558.95</v>
      </c>
      <c r="AZ18">
        <v>114325.8</v>
      </c>
      <c r="BA18">
        <v>-2.4188497499999999E-3</v>
      </c>
      <c r="BB18">
        <v>708.32285000000002</v>
      </c>
      <c r="BC18">
        <v>-5.4702598700000001E-2</v>
      </c>
      <c r="BD18">
        <v>150851.1</v>
      </c>
      <c r="BE18">
        <v>117783.2</v>
      </c>
      <c r="BF18">
        <v>-1.0171268000000001E-2</v>
      </c>
      <c r="BG18">
        <v>788.64800000000002</v>
      </c>
      <c r="BH18">
        <v>-6.3390227699999996E-2</v>
      </c>
      <c r="BI18">
        <v>150210</v>
      </c>
      <c r="BJ18">
        <v>5.9605067399999996E-3</v>
      </c>
      <c r="BK18">
        <v>1158.6690000000001</v>
      </c>
      <c r="BL18">
        <v>-6.0815778799999998E-2</v>
      </c>
      <c r="BM18">
        <v>9263.7090000000007</v>
      </c>
      <c r="BN18">
        <v>9.966026949999999E-4</v>
      </c>
      <c r="BO18">
        <v>382.00364999999999</v>
      </c>
      <c r="BP18">
        <v>18545.939999999999</v>
      </c>
      <c r="BQ18">
        <v>4.601459E-4</v>
      </c>
      <c r="BR18">
        <v>8911.4189999999999</v>
      </c>
    </row>
    <row r="19" spans="1:70">
      <c r="A19">
        <v>18</v>
      </c>
      <c r="B19">
        <v>1</v>
      </c>
      <c r="C19">
        <v>18</v>
      </c>
      <c r="D19">
        <v>1</v>
      </c>
      <c r="E19">
        <v>60</v>
      </c>
      <c r="F19">
        <v>70</v>
      </c>
      <c r="G19">
        <v>0.45937499999999998</v>
      </c>
      <c r="H19">
        <v>0</v>
      </c>
      <c r="I19">
        <v>90</v>
      </c>
      <c r="J19">
        <v>0</v>
      </c>
      <c r="K19">
        <v>8984.375</v>
      </c>
      <c r="L19">
        <v>0.30249999999999999</v>
      </c>
      <c r="M19">
        <v>136228.125</v>
      </c>
      <c r="N19">
        <v>0.23125000000000001</v>
      </c>
      <c r="O19">
        <v>70</v>
      </c>
      <c r="P19">
        <v>480</v>
      </c>
      <c r="Q19">
        <v>480</v>
      </c>
      <c r="R19">
        <v>18</v>
      </c>
      <c r="S19">
        <v>66616.67</v>
      </c>
      <c r="T19">
        <v>22301</v>
      </c>
      <c r="U19">
        <v>21668.67</v>
      </c>
      <c r="V19">
        <v>0.26172329999999999</v>
      </c>
      <c r="W19">
        <v>8.7616669999999994E-2</v>
      </c>
      <c r="X19">
        <v>0.26348329999999998</v>
      </c>
      <c r="Y19">
        <v>8.5703329999999994E-2</v>
      </c>
      <c r="Z19">
        <v>0.3458</v>
      </c>
      <c r="AA19">
        <v>0.33600000000000002</v>
      </c>
      <c r="AB19">
        <v>9170.3330000000005</v>
      </c>
      <c r="AC19">
        <v>8580.6669999999995</v>
      </c>
      <c r="AD19">
        <v>8697.6669999999995</v>
      </c>
      <c r="AE19">
        <v>1.0144859601530853</v>
      </c>
      <c r="AF19">
        <v>0.82278500406227739</v>
      </c>
      <c r="AG19">
        <v>18</v>
      </c>
      <c r="AH19">
        <v>3448.8963531669865</v>
      </c>
      <c r="AI19">
        <v>55321.065989847717</v>
      </c>
      <c r="AJ19">
        <v>0.82520316964919049</v>
      </c>
      <c r="AK19">
        <v>0.66392232028880038</v>
      </c>
      <c r="AL19">
        <v>67436.97265625</v>
      </c>
      <c r="AM19">
        <v>25439.459469927941</v>
      </c>
      <c r="AN19">
        <v>25439.459469927941</v>
      </c>
      <c r="AO19">
        <v>0.26976953125000003</v>
      </c>
      <c r="AP19">
        <v>0.10176600144015802</v>
      </c>
      <c r="AQ19">
        <v>0.26976953125000003</v>
      </c>
      <c r="AR19">
        <v>0.10176600144015802</v>
      </c>
      <c r="AS19">
        <v>0.37338007296727083</v>
      </c>
      <c r="AT19">
        <v>0.37338007296727083</v>
      </c>
      <c r="AU19">
        <v>8152.971882691405</v>
      </c>
      <c r="AV19">
        <v>7281.8982987264881</v>
      </c>
      <c r="AW19">
        <v>8152.971882691405</v>
      </c>
      <c r="AX19">
        <v>71558.7</v>
      </c>
      <c r="AY19">
        <v>9494.33</v>
      </c>
      <c r="AZ19">
        <v>9326.3235000000004</v>
      </c>
      <c r="BA19">
        <v>-3.2057387400000002E-3</v>
      </c>
      <c r="BB19">
        <v>96.003320000000002</v>
      </c>
      <c r="BC19">
        <v>-3.5155214999999998E-4</v>
      </c>
      <c r="BD19">
        <v>26493.09</v>
      </c>
      <c r="BE19">
        <v>9718.3624999999993</v>
      </c>
      <c r="BF19">
        <v>-3.47158297E-3</v>
      </c>
      <c r="BG19">
        <v>86.125784999999993</v>
      </c>
      <c r="BH19">
        <v>-4.1878780499999998E-4</v>
      </c>
      <c r="BI19">
        <v>25745.4</v>
      </c>
      <c r="BJ19">
        <v>-8.2574412500000006E-3</v>
      </c>
      <c r="BK19">
        <v>341.22624999999999</v>
      </c>
      <c r="BL19">
        <v>-1.5386531999999999E-3</v>
      </c>
      <c r="BM19">
        <v>9174.6129999999994</v>
      </c>
      <c r="BN19">
        <v>-2.6855126E-4</v>
      </c>
      <c r="BO19">
        <v>192.98734999999999</v>
      </c>
      <c r="BP19">
        <v>8585.2729999999992</v>
      </c>
      <c r="BQ19">
        <v>9.5704109999999998E-4</v>
      </c>
      <c r="BR19">
        <v>8701.7260000000006</v>
      </c>
    </row>
    <row r="20" spans="1:70">
      <c r="A20">
        <v>19</v>
      </c>
      <c r="B20">
        <v>1</v>
      </c>
      <c r="C20">
        <v>19</v>
      </c>
      <c r="D20">
        <v>1</v>
      </c>
      <c r="E20">
        <v>60</v>
      </c>
      <c r="F20">
        <v>70</v>
      </c>
      <c r="G20">
        <v>0.30937500000000001</v>
      </c>
      <c r="H20">
        <v>0</v>
      </c>
      <c r="I20">
        <v>90</v>
      </c>
      <c r="J20">
        <v>0</v>
      </c>
      <c r="K20">
        <v>5734.375</v>
      </c>
      <c r="L20">
        <v>0.42249999999999999</v>
      </c>
      <c r="M20">
        <v>494778.125</v>
      </c>
      <c r="N20">
        <v>0.33125000000000004</v>
      </c>
      <c r="O20">
        <v>70</v>
      </c>
      <c r="P20">
        <v>480</v>
      </c>
      <c r="Q20">
        <v>480</v>
      </c>
      <c r="R20">
        <v>19</v>
      </c>
      <c r="S20">
        <v>157266.70000000001</v>
      </c>
      <c r="T20">
        <v>14236.67</v>
      </c>
      <c r="U20">
        <v>14042</v>
      </c>
      <c r="V20">
        <v>0.38850000000000001</v>
      </c>
      <c r="W20">
        <v>3.517E-2</v>
      </c>
      <c r="X20">
        <v>0.39083329999999999</v>
      </c>
      <c r="Y20">
        <v>3.4896669999999998E-2</v>
      </c>
      <c r="Z20">
        <v>0.62436670000000005</v>
      </c>
      <c r="AA20">
        <v>0.61583330000000003</v>
      </c>
      <c r="AB20">
        <v>4165</v>
      </c>
      <c r="AC20">
        <v>4343.6670000000004</v>
      </c>
      <c r="AD20">
        <v>4031.3330000000001</v>
      </c>
      <c r="AE20">
        <v>1.0069078457191045</v>
      </c>
      <c r="AF20">
        <v>0.57126186379685429</v>
      </c>
      <c r="AG20">
        <v>19</v>
      </c>
      <c r="AH20">
        <v>2015.5975395430582</v>
      </c>
      <c r="AI20">
        <v>185832.15962441315</v>
      </c>
      <c r="AJ20">
        <v>0.96601830875499228</v>
      </c>
      <c r="AK20">
        <v>0.57179494947678733</v>
      </c>
      <c r="AL20">
        <v>157032.28515625</v>
      </c>
      <c r="AM20">
        <v>13067.251324354123</v>
      </c>
      <c r="AN20">
        <v>13067.251324354123</v>
      </c>
      <c r="AO20">
        <v>0.39426953125000003</v>
      </c>
      <c r="AP20">
        <v>3.2808661284223745E-2</v>
      </c>
      <c r="AQ20">
        <v>0.39426953125000003</v>
      </c>
      <c r="AR20">
        <v>3.2808661284223745E-2</v>
      </c>
      <c r="AS20">
        <v>0.41651185346284503</v>
      </c>
      <c r="AT20">
        <v>0.41651185346284503</v>
      </c>
      <c r="AU20">
        <v>3765.8484614740387</v>
      </c>
      <c r="AV20">
        <v>3564.3977966521365</v>
      </c>
      <c r="AW20">
        <v>3765.8484614740387</v>
      </c>
      <c r="AX20">
        <v>169449</v>
      </c>
      <c r="AY20">
        <v>15689.29</v>
      </c>
      <c r="AZ20">
        <v>15576.735000000001</v>
      </c>
      <c r="BA20">
        <v>3.6112104999999999E-3</v>
      </c>
      <c r="BB20">
        <v>-152.1867</v>
      </c>
      <c r="BC20">
        <v>-1.1423912E-3</v>
      </c>
      <c r="BD20">
        <v>24596.49</v>
      </c>
      <c r="BE20">
        <v>15697.445</v>
      </c>
      <c r="BF20">
        <v>8.8702999999999994E-5</v>
      </c>
      <c r="BG20">
        <v>-255.02359999999999</v>
      </c>
      <c r="BH20">
        <v>-1.051588E-4</v>
      </c>
      <c r="BI20">
        <v>24254.71</v>
      </c>
      <c r="BJ20">
        <v>6.6890415000000003E-3</v>
      </c>
      <c r="BK20">
        <v>-207.4956</v>
      </c>
      <c r="BL20">
        <v>6.9889100000000001E-5</v>
      </c>
      <c r="BM20">
        <v>4170.0330000000004</v>
      </c>
      <c r="BN20">
        <v>-1.3906817500000001E-4</v>
      </c>
      <c r="BO20">
        <v>-142.53155000000001</v>
      </c>
      <c r="BP20">
        <v>4346.4560000000001</v>
      </c>
      <c r="BQ20">
        <v>-9.8770400000000006E-5</v>
      </c>
      <c r="BR20">
        <v>4036.2049999999999</v>
      </c>
    </row>
    <row r="21" spans="1:70">
      <c r="A21">
        <v>20</v>
      </c>
      <c r="B21">
        <v>1</v>
      </c>
      <c r="C21">
        <v>20</v>
      </c>
      <c r="D21">
        <v>1</v>
      </c>
      <c r="E21">
        <v>60</v>
      </c>
      <c r="F21">
        <v>70</v>
      </c>
      <c r="G21">
        <v>0.49687499999999996</v>
      </c>
      <c r="H21">
        <v>0</v>
      </c>
      <c r="I21">
        <v>90</v>
      </c>
      <c r="J21">
        <v>0</v>
      </c>
      <c r="K21">
        <v>6546.875</v>
      </c>
      <c r="L21">
        <v>0.27250000000000002</v>
      </c>
      <c r="M21">
        <v>405140.625</v>
      </c>
      <c r="N21">
        <v>0.25625000000000003</v>
      </c>
      <c r="O21">
        <v>70</v>
      </c>
      <c r="P21">
        <v>480</v>
      </c>
      <c r="Q21">
        <v>480</v>
      </c>
      <c r="R21">
        <v>20</v>
      </c>
      <c r="S21">
        <v>201270</v>
      </c>
      <c r="T21">
        <v>20037.669999999998</v>
      </c>
      <c r="U21">
        <v>19874</v>
      </c>
      <c r="V21">
        <v>0.26233000000000001</v>
      </c>
      <c r="W21">
        <v>2.611633E-2</v>
      </c>
      <c r="X21">
        <v>0.26240669999999999</v>
      </c>
      <c r="Y21">
        <v>2.591067E-2</v>
      </c>
      <c r="Z21">
        <v>0.30442669999999999</v>
      </c>
      <c r="AA21">
        <v>0.30193999999999999</v>
      </c>
      <c r="AB21">
        <v>8557.3330000000005</v>
      </c>
      <c r="AC21">
        <v>7724.3329999999996</v>
      </c>
      <c r="AD21">
        <v>8410.3330000000005</v>
      </c>
      <c r="AE21">
        <v>1.0041092484945786</v>
      </c>
      <c r="AF21">
        <v>0.89029272193287545</v>
      </c>
      <c r="AG21">
        <v>20</v>
      </c>
      <c r="AH21">
        <v>2572.4459724950884</v>
      </c>
      <c r="AI21">
        <v>161250</v>
      </c>
      <c r="AJ21">
        <v>0.95303919004744653</v>
      </c>
      <c r="AK21">
        <v>0.66183957158687245</v>
      </c>
      <c r="AL21">
        <v>204598.14453124997</v>
      </c>
      <c r="AM21">
        <v>24213.310884606424</v>
      </c>
      <c r="AN21">
        <v>24213.310884606424</v>
      </c>
      <c r="AO21">
        <v>0.26442578125000005</v>
      </c>
      <c r="AP21">
        <v>3.129365450493251E-2</v>
      </c>
      <c r="AQ21">
        <v>0.26442578125000005</v>
      </c>
      <c r="AR21">
        <v>3.129365450493251E-2</v>
      </c>
      <c r="AS21">
        <v>0.46669017832477844</v>
      </c>
      <c r="AT21">
        <v>0.46669017832477844</v>
      </c>
      <c r="AU21">
        <v>7345.809871681894</v>
      </c>
      <c r="AV21">
        <v>6261.9108550804704</v>
      </c>
      <c r="AW21">
        <v>7345.809871681894</v>
      </c>
      <c r="AX21">
        <v>205294.3</v>
      </c>
      <c r="AY21">
        <v>7692.7389999999996</v>
      </c>
      <c r="AZ21">
        <v>7645.8315000000002</v>
      </c>
      <c r="BA21">
        <v>7.6070375000000003E-3</v>
      </c>
      <c r="BB21">
        <v>145.82820000000001</v>
      </c>
      <c r="BC21">
        <v>-8.3361695000000006E-3</v>
      </c>
      <c r="BD21">
        <v>22364.07</v>
      </c>
      <c r="BE21">
        <v>6959.1914999999999</v>
      </c>
      <c r="BF21">
        <v>5.0871394999999998E-3</v>
      </c>
      <c r="BG21">
        <v>281.65294999999998</v>
      </c>
      <c r="BH21">
        <v>-1.1227758500000001E-2</v>
      </c>
      <c r="BI21">
        <v>22180.79</v>
      </c>
      <c r="BJ21">
        <v>1.04285035E-2</v>
      </c>
      <c r="BK21">
        <v>288.05380000000002</v>
      </c>
      <c r="BL21">
        <v>-1.5795805E-2</v>
      </c>
      <c r="BM21">
        <v>8563.5259999999998</v>
      </c>
      <c r="BN21">
        <v>-1.254722E-3</v>
      </c>
      <c r="BO21">
        <v>228.291</v>
      </c>
      <c r="BP21">
        <v>7729.8869999999997</v>
      </c>
      <c r="BQ21">
        <v>-1.2087555E-4</v>
      </c>
      <c r="BR21">
        <v>8416.4189999999999</v>
      </c>
    </row>
    <row r="22" spans="1:70">
      <c r="A22">
        <v>21</v>
      </c>
      <c r="B22">
        <v>1</v>
      </c>
      <c r="C22">
        <v>21</v>
      </c>
      <c r="D22">
        <v>1</v>
      </c>
      <c r="E22">
        <v>60</v>
      </c>
      <c r="F22">
        <v>70</v>
      </c>
      <c r="G22">
        <v>0.34687499999999999</v>
      </c>
      <c r="H22">
        <v>0</v>
      </c>
      <c r="I22">
        <v>90</v>
      </c>
      <c r="J22">
        <v>0</v>
      </c>
      <c r="K22">
        <v>9796.875</v>
      </c>
      <c r="L22">
        <v>0.39249999999999996</v>
      </c>
      <c r="M22">
        <v>763690.625</v>
      </c>
      <c r="N22">
        <v>0.35625000000000001</v>
      </c>
      <c r="O22">
        <v>70</v>
      </c>
      <c r="P22">
        <v>480</v>
      </c>
      <c r="Q22">
        <v>480</v>
      </c>
      <c r="R22">
        <v>21</v>
      </c>
      <c r="S22">
        <v>270490</v>
      </c>
      <c r="T22">
        <v>24469.67</v>
      </c>
      <c r="U22">
        <v>25204.67</v>
      </c>
      <c r="V22">
        <v>0.37816670000000002</v>
      </c>
      <c r="W22">
        <v>3.4209999999999997E-2</v>
      </c>
      <c r="X22">
        <v>0.37673329999999999</v>
      </c>
      <c r="Y22">
        <v>3.5103330000000002E-2</v>
      </c>
      <c r="Z22">
        <v>0.51736669999999996</v>
      </c>
      <c r="AA22">
        <v>0.53290000000000004</v>
      </c>
      <c r="AB22">
        <v>7601</v>
      </c>
      <c r="AC22">
        <v>7809.3329999999996</v>
      </c>
      <c r="AD22">
        <v>8120.3329999999996</v>
      </c>
      <c r="AE22">
        <v>0.98531149258721906</v>
      </c>
      <c r="AF22">
        <v>0.68439752977861157</v>
      </c>
      <c r="AG22">
        <v>21</v>
      </c>
      <c r="AH22">
        <v>3517.7289048473967</v>
      </c>
      <c r="AI22">
        <v>281544.93087557604</v>
      </c>
      <c r="AJ22">
        <v>0.9624777080482424</v>
      </c>
      <c r="AK22">
        <v>0.59361908576407374</v>
      </c>
      <c r="AL22">
        <v>271303.76953125</v>
      </c>
      <c r="AM22">
        <v>24527.006827800942</v>
      </c>
      <c r="AN22">
        <v>24527.006827800942</v>
      </c>
      <c r="AO22">
        <v>0.37992578124999998</v>
      </c>
      <c r="AP22">
        <v>3.4346895536602619E-2</v>
      </c>
      <c r="AQ22">
        <v>0.37992578124999998</v>
      </c>
      <c r="AR22">
        <v>3.4346895536602619E-2</v>
      </c>
      <c r="AS22">
        <v>0.43027987506841514</v>
      </c>
      <c r="AT22">
        <v>0.43027987506841514</v>
      </c>
      <c r="AU22">
        <v>7114.8939674751327</v>
      </c>
      <c r="AV22">
        <v>6591.2978140038676</v>
      </c>
      <c r="AW22">
        <v>7114.8939674751327</v>
      </c>
      <c r="AX22">
        <v>286261.8</v>
      </c>
      <c r="AY22">
        <v>20702.16</v>
      </c>
      <c r="AZ22">
        <v>21084.724999999999</v>
      </c>
      <c r="BA22">
        <v>-1.6304049999999999E-3</v>
      </c>
      <c r="BB22">
        <v>159.77535</v>
      </c>
      <c r="BC22">
        <v>1.19539221E-2</v>
      </c>
      <c r="BD22">
        <v>35284.730000000003</v>
      </c>
      <c r="BE22">
        <v>19533.994999999999</v>
      </c>
      <c r="BF22">
        <v>2.0409828000000001E-2</v>
      </c>
      <c r="BG22">
        <v>176.09254999999999</v>
      </c>
      <c r="BH22">
        <v>8.0246080400000006E-3</v>
      </c>
      <c r="BI22">
        <v>36360.629999999997</v>
      </c>
      <c r="BJ22">
        <v>-3.4038999999999999E-4</v>
      </c>
      <c r="BK22">
        <v>273.17014999999998</v>
      </c>
      <c r="BL22">
        <v>2.3583851999999999E-2</v>
      </c>
      <c r="BM22">
        <v>7604.3329999999996</v>
      </c>
      <c r="BN22">
        <v>1.9421888999999999E-3</v>
      </c>
      <c r="BO22">
        <v>164.53980000000001</v>
      </c>
      <c r="BP22">
        <v>7811.4210000000003</v>
      </c>
      <c r="BQ22">
        <v>7.3545719999999998E-4</v>
      </c>
      <c r="BR22">
        <v>8123.8940000000002</v>
      </c>
    </row>
    <row r="23" spans="1:70">
      <c r="A23">
        <v>22</v>
      </c>
      <c r="B23">
        <v>1</v>
      </c>
      <c r="C23">
        <v>22</v>
      </c>
      <c r="D23">
        <v>1</v>
      </c>
      <c r="E23">
        <v>60</v>
      </c>
      <c r="F23">
        <v>70</v>
      </c>
      <c r="G23">
        <v>0.421875</v>
      </c>
      <c r="H23">
        <v>0</v>
      </c>
      <c r="I23">
        <v>90</v>
      </c>
      <c r="J23">
        <v>0</v>
      </c>
      <c r="K23">
        <v>8171.875</v>
      </c>
      <c r="L23">
        <v>0.33250000000000002</v>
      </c>
      <c r="M23">
        <v>584415.625</v>
      </c>
      <c r="N23">
        <v>0.20625000000000002</v>
      </c>
      <c r="O23">
        <v>70</v>
      </c>
      <c r="P23">
        <v>480</v>
      </c>
      <c r="Q23">
        <v>480</v>
      </c>
      <c r="R23">
        <v>22</v>
      </c>
      <c r="S23">
        <v>248696.7</v>
      </c>
      <c r="T23">
        <v>21643</v>
      </c>
      <c r="U23">
        <v>21678.67</v>
      </c>
      <c r="V23">
        <v>0.26673999999999998</v>
      </c>
      <c r="W23">
        <v>2.3213330000000001E-2</v>
      </c>
      <c r="X23">
        <v>0.2665633</v>
      </c>
      <c r="Y23">
        <v>2.3236E-2</v>
      </c>
      <c r="Z23">
        <v>0.40749999999999997</v>
      </c>
      <c r="AA23">
        <v>0.40816669999999999</v>
      </c>
      <c r="AB23">
        <v>8345.3330000000005</v>
      </c>
      <c r="AC23">
        <v>7806.3329999999996</v>
      </c>
      <c r="AD23">
        <v>8279</v>
      </c>
      <c r="AE23">
        <v>0.99917696323381855</v>
      </c>
      <c r="AF23">
        <v>0.81623495561858384</v>
      </c>
      <c r="AG23">
        <v>22</v>
      </c>
      <c r="AH23">
        <v>3066.3696060037523</v>
      </c>
      <c r="AI23">
        <v>242244.81865284973</v>
      </c>
      <c r="AJ23">
        <v>0.95919227228039516</v>
      </c>
      <c r="AK23">
        <v>0.63020904240015463</v>
      </c>
      <c r="AL23">
        <v>251274.70703125</v>
      </c>
      <c r="AM23">
        <v>24835.397543293304</v>
      </c>
      <c r="AN23">
        <v>24835.397543293304</v>
      </c>
      <c r="AO23">
        <v>0.27923828125</v>
      </c>
      <c r="AP23">
        <v>2.7599251059069855E-2</v>
      </c>
      <c r="AQ23">
        <v>0.27923828125</v>
      </c>
      <c r="AR23">
        <v>2.7599251059069855E-2</v>
      </c>
      <c r="AS23">
        <v>0.45207505672699377</v>
      </c>
      <c r="AT23">
        <v>0.45207505672699377</v>
      </c>
      <c r="AU23">
        <v>7351.5562334418873</v>
      </c>
      <c r="AV23">
        <v>6521.386462079854</v>
      </c>
      <c r="AW23">
        <v>7351.5562334418873</v>
      </c>
      <c r="AX23">
        <v>254012.79999999999</v>
      </c>
      <c r="AY23">
        <v>9960.1319999999996</v>
      </c>
      <c r="AZ23">
        <v>9980.3395</v>
      </c>
      <c r="BA23">
        <v>6.3765960000000004E-4</v>
      </c>
      <c r="BB23">
        <v>159.89349999999999</v>
      </c>
      <c r="BC23">
        <v>2.7524534999999998E-4</v>
      </c>
      <c r="BD23">
        <v>26353.119999999999</v>
      </c>
      <c r="BE23">
        <v>10997.105</v>
      </c>
      <c r="BF23">
        <v>-5.65140515E-4</v>
      </c>
      <c r="BG23">
        <v>115.41055</v>
      </c>
      <c r="BH23">
        <v>1.0486094200000001E-3</v>
      </c>
      <c r="BI23">
        <v>26452.39</v>
      </c>
      <c r="BJ23">
        <v>-4.9656780000000001E-4</v>
      </c>
      <c r="BK23">
        <v>670.75464999999997</v>
      </c>
      <c r="BL23">
        <v>2.9930619999999999E-3</v>
      </c>
      <c r="BM23">
        <v>8362.5290000000005</v>
      </c>
      <c r="BN23">
        <v>-2.0397501500000002E-3</v>
      </c>
      <c r="BO23">
        <v>377.69974999999999</v>
      </c>
      <c r="BP23">
        <v>7824.5780000000004</v>
      </c>
      <c r="BQ23">
        <v>-1.9975183999999999E-3</v>
      </c>
      <c r="BR23">
        <v>8296.0589999999993</v>
      </c>
    </row>
    <row r="24" spans="1:70">
      <c r="A24">
        <v>23</v>
      </c>
      <c r="B24">
        <v>1</v>
      </c>
      <c r="C24">
        <v>23</v>
      </c>
      <c r="D24">
        <v>1</v>
      </c>
      <c r="E24">
        <v>60</v>
      </c>
      <c r="F24">
        <v>70</v>
      </c>
      <c r="G24">
        <v>0.57187499999999991</v>
      </c>
      <c r="H24">
        <v>0</v>
      </c>
      <c r="I24">
        <v>90</v>
      </c>
      <c r="J24">
        <v>0</v>
      </c>
      <c r="K24">
        <v>4921.875</v>
      </c>
      <c r="L24">
        <v>0.45250000000000001</v>
      </c>
      <c r="M24">
        <v>225865.625</v>
      </c>
      <c r="N24">
        <v>0.30625000000000002</v>
      </c>
      <c r="O24">
        <v>70</v>
      </c>
      <c r="P24">
        <v>480</v>
      </c>
      <c r="Q24">
        <v>480</v>
      </c>
      <c r="R24">
        <v>23</v>
      </c>
      <c r="S24">
        <v>128840</v>
      </c>
      <c r="T24">
        <v>32304.33</v>
      </c>
      <c r="U24">
        <v>33320.67</v>
      </c>
      <c r="V24">
        <v>0.36446669999999998</v>
      </c>
      <c r="W24">
        <v>9.1380000000000003E-2</v>
      </c>
      <c r="X24">
        <v>0.35926669999999999</v>
      </c>
      <c r="Y24">
        <v>9.2913330000000002E-2</v>
      </c>
      <c r="Z24">
        <v>0.52986670000000002</v>
      </c>
      <c r="AA24">
        <v>0.5465333</v>
      </c>
      <c r="AB24">
        <v>7000.3329999999996</v>
      </c>
      <c r="AC24">
        <v>10417.33</v>
      </c>
      <c r="AD24">
        <v>7316.6670000000004</v>
      </c>
      <c r="AE24">
        <v>0.98463100315340457</v>
      </c>
      <c r="AF24">
        <v>0.6078394233104174</v>
      </c>
      <c r="AG24">
        <v>23</v>
      </c>
      <c r="AH24">
        <v>1694.2771084337348</v>
      </c>
      <c r="AI24">
        <v>86455.741626794261</v>
      </c>
      <c r="AJ24">
        <v>0.937356649475652</v>
      </c>
      <c r="AK24">
        <v>0.55232741806841557</v>
      </c>
      <c r="AL24">
        <v>131274.08203125</v>
      </c>
      <c r="AM24">
        <v>21982.204392207157</v>
      </c>
      <c r="AN24">
        <v>21982.204392207157</v>
      </c>
      <c r="AO24">
        <v>0.36886328125000001</v>
      </c>
      <c r="AP24">
        <v>6.1767166189647928E-2</v>
      </c>
      <c r="AQ24">
        <v>0.36886328125000001</v>
      </c>
      <c r="AR24">
        <v>6.1767166189647928E-2</v>
      </c>
      <c r="AS24">
        <v>0.49382511647889338</v>
      </c>
      <c r="AT24">
        <v>0.49382511647889338</v>
      </c>
      <c r="AU24">
        <v>5834.0313450140684</v>
      </c>
      <c r="AV24">
        <v>5529.6963287891531</v>
      </c>
      <c r="AW24">
        <v>5834.0313450140684</v>
      </c>
      <c r="AX24">
        <v>150581.6</v>
      </c>
      <c r="AY24">
        <v>29804.22</v>
      </c>
      <c r="AZ24">
        <v>30281.55</v>
      </c>
      <c r="BA24">
        <v>2.1875434500000001E-3</v>
      </c>
      <c r="BB24">
        <v>-27.188124999999999</v>
      </c>
      <c r="BC24">
        <v>1.0049810899999999E-2</v>
      </c>
      <c r="BD24">
        <v>51380.639999999999</v>
      </c>
      <c r="BE24">
        <v>30834.87</v>
      </c>
      <c r="BF24">
        <v>2.8398755000000001E-3</v>
      </c>
      <c r="BG24">
        <v>297.23475000000002</v>
      </c>
      <c r="BH24">
        <v>1.15393574E-2</v>
      </c>
      <c r="BI24">
        <v>53007.13</v>
      </c>
      <c r="BJ24">
        <v>-1.52043855E-3</v>
      </c>
      <c r="BK24">
        <v>-389.86860000000001</v>
      </c>
      <c r="BL24">
        <v>1.6316435899999999E-2</v>
      </c>
      <c r="BM24">
        <v>7004.6980000000003</v>
      </c>
      <c r="BN24">
        <v>6.4249765000000002E-6</v>
      </c>
      <c r="BO24">
        <v>-178.7492</v>
      </c>
      <c r="BP24">
        <v>10428.41</v>
      </c>
      <c r="BQ24">
        <v>4.2159469999999998E-4</v>
      </c>
      <c r="BR24">
        <v>7321.2280000000001</v>
      </c>
    </row>
    <row r="25" spans="1:70">
      <c r="A25">
        <v>24</v>
      </c>
      <c r="B25">
        <v>1</v>
      </c>
      <c r="C25">
        <v>24</v>
      </c>
      <c r="D25">
        <v>1</v>
      </c>
      <c r="E25">
        <v>60</v>
      </c>
      <c r="F25">
        <v>70</v>
      </c>
      <c r="G25">
        <v>0.55312499999999998</v>
      </c>
      <c r="H25">
        <v>0</v>
      </c>
      <c r="I25">
        <v>90</v>
      </c>
      <c r="J25">
        <v>0</v>
      </c>
      <c r="K25">
        <v>4515.625</v>
      </c>
      <c r="L25">
        <v>0.28749999999999998</v>
      </c>
      <c r="M25">
        <v>449959.375</v>
      </c>
      <c r="N25">
        <v>0.36875000000000002</v>
      </c>
      <c r="O25">
        <v>70</v>
      </c>
      <c r="P25">
        <v>480</v>
      </c>
      <c r="Q25">
        <v>480</v>
      </c>
      <c r="R25">
        <v>24</v>
      </c>
      <c r="S25">
        <v>248863.3</v>
      </c>
      <c r="T25">
        <v>17188.330000000002</v>
      </c>
      <c r="U25">
        <v>17854.330000000002</v>
      </c>
      <c r="V25">
        <v>0.3425667</v>
      </c>
      <c r="W25">
        <v>2.3659670000000001E-2</v>
      </c>
      <c r="X25">
        <v>0.34403329999999999</v>
      </c>
      <c r="Y25">
        <v>2.4681330000000001E-2</v>
      </c>
      <c r="Z25">
        <v>0.30306</v>
      </c>
      <c r="AA25">
        <v>0.31480000000000002</v>
      </c>
      <c r="AB25">
        <v>7190.3329999999996</v>
      </c>
      <c r="AC25">
        <v>6776.3329999999996</v>
      </c>
      <c r="AD25">
        <v>7394.6670000000004</v>
      </c>
      <c r="AE25">
        <v>0.98117181176821688</v>
      </c>
      <c r="AF25">
        <v>0.88287573336384395</v>
      </c>
      <c r="AG25">
        <v>24</v>
      </c>
      <c r="AH25">
        <v>1753.6407766990289</v>
      </c>
      <c r="AI25">
        <v>164368.72146118723</v>
      </c>
      <c r="AJ25">
        <v>0.9704855082824404</v>
      </c>
      <c r="AK25">
        <v>0.65286629633690951</v>
      </c>
      <c r="AL25">
        <v>250901.69921875</v>
      </c>
      <c r="AM25">
        <v>20215.013074794169</v>
      </c>
      <c r="AN25">
        <v>20215.013074794169</v>
      </c>
      <c r="AO25">
        <v>0.33244140625000002</v>
      </c>
      <c r="AP25">
        <v>2.6784622801966657E-2</v>
      </c>
      <c r="AQ25">
        <v>0.33244140625000002</v>
      </c>
      <c r="AR25">
        <v>2.6784622801966657E-2</v>
      </c>
      <c r="AS25">
        <v>0.51528580066017371</v>
      </c>
      <c r="AT25">
        <v>0.51528580066017371</v>
      </c>
      <c r="AU25">
        <v>5894.9453156291875</v>
      </c>
      <c r="AV25">
        <v>4977.665663611584</v>
      </c>
      <c r="AW25">
        <v>5894.9453156291875</v>
      </c>
      <c r="AX25">
        <v>254986</v>
      </c>
      <c r="AY25">
        <v>8777.8510000000006</v>
      </c>
      <c r="AZ25">
        <v>9056.5930000000008</v>
      </c>
      <c r="BA25">
        <v>2.8468015000000001E-3</v>
      </c>
      <c r="BB25">
        <v>11.774150000000001</v>
      </c>
      <c r="BC25">
        <v>-5.2646720199999997E-3</v>
      </c>
      <c r="BD25">
        <v>19304.93</v>
      </c>
      <c r="BE25">
        <v>6292.1785</v>
      </c>
      <c r="BF25">
        <v>4.0420394999999996E-3</v>
      </c>
      <c r="BG25">
        <v>106.16065</v>
      </c>
      <c r="BH25">
        <v>-1.25997435E-3</v>
      </c>
      <c r="BI25">
        <v>20059.84</v>
      </c>
      <c r="BJ25">
        <v>5.4615004999999999E-3</v>
      </c>
      <c r="BK25">
        <v>-74.279290000000003</v>
      </c>
      <c r="BL25">
        <v>-1.3170836999999999E-2</v>
      </c>
      <c r="BM25">
        <v>7190.3689999999997</v>
      </c>
      <c r="BN25">
        <v>3.4679170499999998E-3</v>
      </c>
      <c r="BO25">
        <v>-16.25807</v>
      </c>
      <c r="BP25">
        <v>6777.5749999999998</v>
      </c>
      <c r="BQ25">
        <v>-3.0672285000000001E-3</v>
      </c>
      <c r="BR25">
        <v>7394.7030000000004</v>
      </c>
    </row>
    <row r="26" spans="1:70">
      <c r="A26">
        <v>25</v>
      </c>
      <c r="B26">
        <v>1</v>
      </c>
      <c r="C26">
        <v>25</v>
      </c>
      <c r="D26">
        <v>1</v>
      </c>
      <c r="E26">
        <v>60</v>
      </c>
      <c r="F26">
        <v>70</v>
      </c>
      <c r="G26">
        <v>0.40312499999999996</v>
      </c>
      <c r="H26">
        <v>0</v>
      </c>
      <c r="I26">
        <v>90</v>
      </c>
      <c r="J26">
        <v>0</v>
      </c>
      <c r="K26">
        <v>7765.625</v>
      </c>
      <c r="L26">
        <v>0.40749999999999997</v>
      </c>
      <c r="M26">
        <v>91409.375</v>
      </c>
      <c r="N26">
        <v>0.26875000000000004</v>
      </c>
      <c r="O26">
        <v>70</v>
      </c>
      <c r="P26">
        <v>480</v>
      </c>
      <c r="Q26">
        <v>480</v>
      </c>
      <c r="R26">
        <v>25</v>
      </c>
      <c r="S26">
        <v>37836.67</v>
      </c>
      <c r="T26">
        <v>17443</v>
      </c>
      <c r="U26">
        <v>17458.669999999998</v>
      </c>
      <c r="V26">
        <v>0.35086669999999998</v>
      </c>
      <c r="W26">
        <v>0.16173999999999999</v>
      </c>
      <c r="X26">
        <v>0.35063329999999998</v>
      </c>
      <c r="Y26">
        <v>0.16178000000000001</v>
      </c>
      <c r="Z26">
        <v>0.49469999999999997</v>
      </c>
      <c r="AA26">
        <v>0.4951333</v>
      </c>
      <c r="AB26">
        <v>5658</v>
      </c>
      <c r="AC26">
        <v>5606</v>
      </c>
      <c r="AD26">
        <v>5602</v>
      </c>
      <c r="AE26">
        <v>0.99955112509359534</v>
      </c>
      <c r="AF26">
        <v>0.5854234862481974</v>
      </c>
      <c r="AG26">
        <v>25</v>
      </c>
      <c r="AH26">
        <v>2758.6589698046182</v>
      </c>
      <c r="AI26">
        <v>36023.399014778326</v>
      </c>
      <c r="AJ26">
        <v>0.7821513105987552</v>
      </c>
      <c r="AK26">
        <v>0.61037115660629948</v>
      </c>
      <c r="AL26">
        <v>41484.511718749993</v>
      </c>
      <c r="AM26">
        <v>18493.923828532923</v>
      </c>
      <c r="AN26">
        <v>18493.923828532923</v>
      </c>
      <c r="AO26">
        <v>0.35156640625000002</v>
      </c>
      <c r="AP26">
        <v>0.1567293929343728</v>
      </c>
      <c r="AQ26">
        <v>0.35156640625000002</v>
      </c>
      <c r="AR26">
        <v>0.1567293929343728</v>
      </c>
      <c r="AS26">
        <v>0.36303520691286584</v>
      </c>
      <c r="AT26">
        <v>0.36303520691286584</v>
      </c>
      <c r="AU26">
        <v>5674.6996998439563</v>
      </c>
      <c r="AV26">
        <v>5357.2333087913394</v>
      </c>
      <c r="AW26">
        <v>5674.6996998439563</v>
      </c>
      <c r="AX26">
        <v>51871.15</v>
      </c>
      <c r="AY26">
        <v>16178.245000000001</v>
      </c>
      <c r="AZ26">
        <v>16070.385</v>
      </c>
      <c r="BA26">
        <v>5.005486E-3</v>
      </c>
      <c r="BB26">
        <v>6.4803309999999996</v>
      </c>
      <c r="BC26">
        <v>7.5103002E-4</v>
      </c>
      <c r="BD26">
        <v>29834.61</v>
      </c>
      <c r="BE26">
        <v>17052.98</v>
      </c>
      <c r="BF26">
        <v>6.0410732999999998E-3</v>
      </c>
      <c r="BG26">
        <v>184.49154999999999</v>
      </c>
      <c r="BH26">
        <v>4.4441290999999998E-4</v>
      </c>
      <c r="BI26">
        <v>29377.66</v>
      </c>
      <c r="BJ26">
        <v>5.5101580000000002E-3</v>
      </c>
      <c r="BK26">
        <v>-157.02070000000001</v>
      </c>
      <c r="BL26">
        <v>7.4088384000000002E-4</v>
      </c>
      <c r="BM26">
        <v>6168.0680000000002</v>
      </c>
      <c r="BN26">
        <v>-7.0492639999999995E-4</v>
      </c>
      <c r="BO26">
        <v>20.14602</v>
      </c>
      <c r="BP26">
        <v>6194.317</v>
      </c>
      <c r="BQ26">
        <v>6.53085E-5</v>
      </c>
      <c r="BR26">
        <v>5962.0659999999998</v>
      </c>
    </row>
    <row r="27" spans="1:70">
      <c r="A27">
        <v>26</v>
      </c>
      <c r="B27">
        <v>1</v>
      </c>
      <c r="C27">
        <v>26</v>
      </c>
      <c r="D27">
        <v>1</v>
      </c>
      <c r="E27">
        <v>60</v>
      </c>
      <c r="F27">
        <v>70</v>
      </c>
      <c r="G27">
        <v>0.328125</v>
      </c>
      <c r="H27">
        <v>0</v>
      </c>
      <c r="I27">
        <v>90</v>
      </c>
      <c r="J27">
        <v>0</v>
      </c>
      <c r="K27">
        <v>9390.625</v>
      </c>
      <c r="L27">
        <v>0.34750000000000003</v>
      </c>
      <c r="M27">
        <v>270684.375</v>
      </c>
      <c r="N27">
        <v>0.31875000000000003</v>
      </c>
      <c r="O27">
        <v>70</v>
      </c>
      <c r="P27">
        <v>480</v>
      </c>
      <c r="Q27">
        <v>480</v>
      </c>
      <c r="R27">
        <v>26</v>
      </c>
      <c r="S27">
        <v>93446.67</v>
      </c>
      <c r="T27">
        <v>19773.330000000002</v>
      </c>
      <c r="U27">
        <v>19213.330000000002</v>
      </c>
      <c r="V27">
        <v>0.33529999999999999</v>
      </c>
      <c r="W27">
        <v>7.0953329999999995E-2</v>
      </c>
      <c r="X27">
        <v>0.3363333</v>
      </c>
      <c r="Y27">
        <v>6.9150000000000003E-2</v>
      </c>
      <c r="Z27">
        <v>0.43896669999999999</v>
      </c>
      <c r="AA27">
        <v>0.4265333</v>
      </c>
      <c r="AB27">
        <v>7168</v>
      </c>
      <c r="AC27">
        <v>6618.3329999999996</v>
      </c>
      <c r="AD27">
        <v>6911</v>
      </c>
      <c r="AE27">
        <v>1.0144685461608081</v>
      </c>
      <c r="AF27">
        <v>0.74536043189061585</v>
      </c>
      <c r="AG27">
        <v>26</v>
      </c>
      <c r="AH27">
        <v>3484.4619666048234</v>
      </c>
      <c r="AI27">
        <v>102629.14691943127</v>
      </c>
      <c r="AJ27">
        <v>0.90267626769154363</v>
      </c>
      <c r="AK27">
        <v>0.62986665610300729</v>
      </c>
      <c r="AL27">
        <v>95127.63671875</v>
      </c>
      <c r="AM27">
        <v>21246.457806753104</v>
      </c>
      <c r="AN27">
        <v>21246.457806753104</v>
      </c>
      <c r="AO27">
        <v>0.33806640625000001</v>
      </c>
      <c r="AP27">
        <v>7.5506066207734771E-2</v>
      </c>
      <c r="AQ27">
        <v>0.33806640625000001</v>
      </c>
      <c r="AR27">
        <v>7.5506066207734771E-2</v>
      </c>
      <c r="AS27">
        <v>0.38123101690854899</v>
      </c>
      <c r="AT27">
        <v>0.38123101690854899</v>
      </c>
      <c r="AU27">
        <v>6565.5514781600568</v>
      </c>
      <c r="AV27">
        <v>6027.4937556351315</v>
      </c>
      <c r="AW27">
        <v>6565.5514781600568</v>
      </c>
      <c r="AX27">
        <v>101897.9</v>
      </c>
      <c r="AY27">
        <v>12701.535</v>
      </c>
      <c r="AZ27">
        <v>12465.09</v>
      </c>
      <c r="BA27">
        <v>-4.1409454999999998E-3</v>
      </c>
      <c r="BB27">
        <v>-65.441289999999995</v>
      </c>
      <c r="BC27">
        <v>6.2135502499999998E-3</v>
      </c>
      <c r="BD27">
        <v>25912.17</v>
      </c>
      <c r="BE27">
        <v>11931.815000000001</v>
      </c>
      <c r="BF27">
        <v>-7.0975563999999998E-3</v>
      </c>
      <c r="BG27">
        <v>-64.725504999999998</v>
      </c>
      <c r="BH27">
        <v>5.9756150000000001E-3</v>
      </c>
      <c r="BI27">
        <v>25166.97</v>
      </c>
      <c r="BJ27">
        <v>-2.2876254500000001E-3</v>
      </c>
      <c r="BK27">
        <v>-141.35814999999999</v>
      </c>
      <c r="BL27">
        <v>1.26847296E-2</v>
      </c>
      <c r="BM27">
        <v>7171.3720000000003</v>
      </c>
      <c r="BN27">
        <v>6.5976649999999995E-4</v>
      </c>
      <c r="BO27">
        <v>-152.70175</v>
      </c>
      <c r="BP27">
        <v>6619.1279999999997</v>
      </c>
      <c r="BQ27">
        <v>-5.304067E-4</v>
      </c>
      <c r="BR27">
        <v>6914.2520000000004</v>
      </c>
    </row>
    <row r="28" spans="1:70">
      <c r="A28">
        <v>27</v>
      </c>
      <c r="B28">
        <v>1</v>
      </c>
      <c r="C28">
        <v>27</v>
      </c>
      <c r="D28">
        <v>1</v>
      </c>
      <c r="E28">
        <v>60</v>
      </c>
      <c r="F28">
        <v>70</v>
      </c>
      <c r="G28">
        <v>0.47812500000000002</v>
      </c>
      <c r="H28">
        <v>0</v>
      </c>
      <c r="I28">
        <v>90</v>
      </c>
      <c r="J28">
        <v>0</v>
      </c>
      <c r="K28">
        <v>6140.625</v>
      </c>
      <c r="L28">
        <v>0.46750000000000003</v>
      </c>
      <c r="M28">
        <v>629234.375</v>
      </c>
      <c r="N28">
        <v>0.21875</v>
      </c>
      <c r="O28">
        <v>70</v>
      </c>
      <c r="P28">
        <v>480</v>
      </c>
      <c r="Q28">
        <v>480</v>
      </c>
      <c r="R28">
        <v>27</v>
      </c>
      <c r="S28">
        <v>296226.7</v>
      </c>
      <c r="T28">
        <v>35130</v>
      </c>
      <c r="U28">
        <v>34606.67</v>
      </c>
      <c r="V28">
        <v>0.33743329999999999</v>
      </c>
      <c r="W28">
        <v>4.002E-2</v>
      </c>
      <c r="X28">
        <v>0.3445667</v>
      </c>
      <c r="Y28">
        <v>4.0256670000000001E-2</v>
      </c>
      <c r="Z28">
        <v>0.69230000000000003</v>
      </c>
      <c r="AA28">
        <v>0.68200000000000005</v>
      </c>
      <c r="AB28">
        <v>6623</v>
      </c>
      <c r="AC28">
        <v>10696.33</v>
      </c>
      <c r="AD28">
        <v>6739.6670000000004</v>
      </c>
      <c r="AE28">
        <v>1.0075327435510311</v>
      </c>
      <c r="AF28">
        <v>0.481667252467535</v>
      </c>
      <c r="AG28">
        <v>27</v>
      </c>
      <c r="AH28">
        <v>2092.206132879046</v>
      </c>
      <c r="AI28">
        <v>258147.43589743591</v>
      </c>
      <c r="AJ28">
        <v>0.97128382492632193</v>
      </c>
      <c r="AK28">
        <v>0.53432145286959176</v>
      </c>
      <c r="AL28">
        <v>304057.32421875</v>
      </c>
      <c r="AM28">
        <v>22113.271541143222</v>
      </c>
      <c r="AN28">
        <v>22113.271541143222</v>
      </c>
      <c r="AO28">
        <v>0.34856640625000002</v>
      </c>
      <c r="AP28">
        <v>2.535029738662475E-2</v>
      </c>
      <c r="AQ28">
        <v>0.34856640625000002</v>
      </c>
      <c r="AR28">
        <v>2.535029738662475E-2</v>
      </c>
      <c r="AS28">
        <v>0.48689363073856484</v>
      </c>
      <c r="AT28">
        <v>0.48689363073856484</v>
      </c>
      <c r="AU28">
        <v>5809.4293507120592</v>
      </c>
      <c r="AV28">
        <v>5601.7363098681262</v>
      </c>
      <c r="AW28">
        <v>5809.4293507120592</v>
      </c>
      <c r="AX28">
        <v>324630.40000000002</v>
      </c>
      <c r="AY28">
        <v>41757.33</v>
      </c>
      <c r="AZ28">
        <v>41538.394999999997</v>
      </c>
      <c r="BA28">
        <v>3.5061318199999997E-2</v>
      </c>
      <c r="BB28">
        <v>-78.600560000000002</v>
      </c>
      <c r="BC28">
        <v>7.5565779499999999E-2</v>
      </c>
      <c r="BD28">
        <v>71993.89</v>
      </c>
      <c r="BE28">
        <v>50691.925000000003</v>
      </c>
      <c r="BF28">
        <v>4.41151958E-2</v>
      </c>
      <c r="BG28">
        <v>-876.05775000000006</v>
      </c>
      <c r="BH28">
        <v>9.0303467499999998E-2</v>
      </c>
      <c r="BI28">
        <v>70899.11</v>
      </c>
      <c r="BJ28">
        <v>6.2166135499999997E-2</v>
      </c>
      <c r="BK28">
        <v>483.07215000000002</v>
      </c>
      <c r="BL28">
        <v>0.125808054</v>
      </c>
      <c r="BM28">
        <v>6623.4639999999999</v>
      </c>
      <c r="BN28">
        <v>2.2594780000000001E-3</v>
      </c>
      <c r="BO28">
        <v>-55.895690000000002</v>
      </c>
      <c r="BP28">
        <v>10741.37</v>
      </c>
      <c r="BQ28">
        <v>1.3630109499999999E-3</v>
      </c>
      <c r="BR28">
        <v>6740.1379999999999</v>
      </c>
    </row>
    <row r="29" spans="1:70">
      <c r="A29">
        <v>28</v>
      </c>
      <c r="B29">
        <v>1</v>
      </c>
      <c r="C29">
        <v>28</v>
      </c>
      <c r="D29">
        <v>1</v>
      </c>
      <c r="E29">
        <v>60</v>
      </c>
      <c r="F29">
        <v>70</v>
      </c>
      <c r="G29">
        <v>0.36562499999999998</v>
      </c>
      <c r="H29">
        <v>0</v>
      </c>
      <c r="I29">
        <v>90</v>
      </c>
      <c r="J29">
        <v>0</v>
      </c>
      <c r="K29">
        <v>5328.125</v>
      </c>
      <c r="L29">
        <v>0.3175</v>
      </c>
      <c r="M29">
        <v>181046.875</v>
      </c>
      <c r="N29">
        <v>0.39375000000000004</v>
      </c>
      <c r="O29">
        <v>70</v>
      </c>
      <c r="P29">
        <v>480</v>
      </c>
      <c r="Q29">
        <v>480</v>
      </c>
      <c r="R29">
        <v>28</v>
      </c>
      <c r="S29">
        <v>68156.67</v>
      </c>
      <c r="T29">
        <v>12051.67</v>
      </c>
      <c r="U29">
        <v>12637</v>
      </c>
      <c r="V29">
        <v>0.3523</v>
      </c>
      <c r="W29">
        <v>6.2293330000000001E-2</v>
      </c>
      <c r="X29">
        <v>0.35563329999999999</v>
      </c>
      <c r="Y29">
        <v>6.5936670000000003E-2</v>
      </c>
      <c r="Z29">
        <v>0.35539999999999999</v>
      </c>
      <c r="AA29">
        <v>0.37266670000000002</v>
      </c>
      <c r="AB29">
        <v>4585.6670000000004</v>
      </c>
      <c r="AC29">
        <v>4162</v>
      </c>
      <c r="AD29">
        <v>4829.3329999999996</v>
      </c>
      <c r="AE29">
        <v>0.97656605176611377</v>
      </c>
      <c r="AF29">
        <v>0.80564723413914086</v>
      </c>
      <c r="AG29">
        <v>28</v>
      </c>
      <c r="AH29">
        <v>2022.0588235294119</v>
      </c>
      <c r="AI29">
        <v>64949.551569506722</v>
      </c>
      <c r="AJ29">
        <v>0.91661912136278423</v>
      </c>
      <c r="AK29">
        <v>0.64510357521795292</v>
      </c>
      <c r="AL29">
        <v>69575.29296875</v>
      </c>
      <c r="AM29">
        <v>13385.424552100947</v>
      </c>
      <c r="AN29">
        <v>13385.424552100947</v>
      </c>
      <c r="AO29">
        <v>0.34537890625000001</v>
      </c>
      <c r="AP29">
        <v>6.6446623423820558E-2</v>
      </c>
      <c r="AQ29">
        <v>0.34537890625000001</v>
      </c>
      <c r="AR29">
        <v>6.6446623423820558E-2</v>
      </c>
      <c r="AS29">
        <v>0.3983469886228358</v>
      </c>
      <c r="AT29">
        <v>0.3983469886228358</v>
      </c>
      <c r="AU29">
        <v>4138.4961100408373</v>
      </c>
      <c r="AV29">
        <v>3725.0151449332448</v>
      </c>
      <c r="AW29">
        <v>4138.4961100408373</v>
      </c>
      <c r="AX29">
        <v>73397.47</v>
      </c>
      <c r="AY29">
        <v>7253.0020000000004</v>
      </c>
      <c r="AZ29">
        <v>7550.6944999999996</v>
      </c>
      <c r="BA29">
        <v>8.6496024999999999E-4</v>
      </c>
      <c r="BB29">
        <v>121.976</v>
      </c>
      <c r="BC29">
        <v>3.5902540000000002E-3</v>
      </c>
      <c r="BD29">
        <v>14608.28</v>
      </c>
      <c r="BE29">
        <v>5923.3525</v>
      </c>
      <c r="BF29">
        <v>8.2258449999999996E-4</v>
      </c>
      <c r="BG29">
        <v>16.974074999999999</v>
      </c>
      <c r="BH29">
        <v>5.3347189200000002E-3</v>
      </c>
      <c r="BI29">
        <v>15361.7</v>
      </c>
      <c r="BJ29">
        <v>-2.3683095E-3</v>
      </c>
      <c r="BK29">
        <v>291.69740000000002</v>
      </c>
      <c r="BL29">
        <v>5.6080454499999998E-3</v>
      </c>
      <c r="BM29">
        <v>4586.8599999999997</v>
      </c>
      <c r="BN29">
        <v>-1.4713144999999999E-4</v>
      </c>
      <c r="BO29">
        <v>75.935329999999993</v>
      </c>
      <c r="BP29">
        <v>4168.2809999999999</v>
      </c>
      <c r="BQ29">
        <v>-1.8258607000000001E-5</v>
      </c>
      <c r="BR29">
        <v>4830.59</v>
      </c>
    </row>
    <row r="30" spans="1:70">
      <c r="A30">
        <v>29</v>
      </c>
      <c r="B30">
        <v>1</v>
      </c>
      <c r="C30">
        <v>29</v>
      </c>
      <c r="D30">
        <v>1</v>
      </c>
      <c r="E30">
        <v>60</v>
      </c>
      <c r="F30">
        <v>70</v>
      </c>
      <c r="G30">
        <v>0.515625</v>
      </c>
      <c r="H30">
        <v>0</v>
      </c>
      <c r="I30">
        <v>90</v>
      </c>
      <c r="J30">
        <v>0</v>
      </c>
      <c r="K30">
        <v>8578.125</v>
      </c>
      <c r="L30">
        <v>0.4375</v>
      </c>
      <c r="M30">
        <v>539596.875</v>
      </c>
      <c r="N30">
        <v>0.29375000000000001</v>
      </c>
      <c r="O30">
        <v>70</v>
      </c>
      <c r="P30">
        <v>480</v>
      </c>
      <c r="Q30">
        <v>480</v>
      </c>
      <c r="R30">
        <v>29</v>
      </c>
      <c r="S30">
        <v>280883.3</v>
      </c>
      <c r="T30">
        <v>42370</v>
      </c>
      <c r="U30">
        <v>40690</v>
      </c>
      <c r="V30">
        <v>0.35063329999999998</v>
      </c>
      <c r="W30">
        <v>5.2893330000000002E-2</v>
      </c>
      <c r="X30">
        <v>0.3575333</v>
      </c>
      <c r="Y30">
        <v>5.1793329999999999E-2</v>
      </c>
      <c r="Z30">
        <v>0.58606670000000005</v>
      </c>
      <c r="AA30">
        <v>0.56283329999999998</v>
      </c>
      <c r="AB30">
        <v>11376</v>
      </c>
      <c r="AC30">
        <v>15083.33</v>
      </c>
      <c r="AD30">
        <v>10595.33</v>
      </c>
      <c r="AE30">
        <v>1.020435096268612</v>
      </c>
      <c r="AF30">
        <v>0.61179051834722165</v>
      </c>
      <c r="AG30">
        <v>29</v>
      </c>
      <c r="AH30">
        <v>2983.695652173913</v>
      </c>
      <c r="AI30">
        <v>208539.85507246378</v>
      </c>
      <c r="AJ30">
        <v>0.95377776281004245</v>
      </c>
      <c r="AK30">
        <v>0.56191446932798983</v>
      </c>
      <c r="AL30">
        <v>282384.66796875</v>
      </c>
      <c r="AM30">
        <v>33481.201063428831</v>
      </c>
      <c r="AN30">
        <v>33481.201063428831</v>
      </c>
      <c r="AO30">
        <v>0.36337890625000002</v>
      </c>
      <c r="AP30">
        <v>4.308435833248387E-2</v>
      </c>
      <c r="AQ30">
        <v>0.36337890625000002</v>
      </c>
      <c r="AR30">
        <v>4.308435833248387E-2</v>
      </c>
      <c r="AS30">
        <v>0.49548790522186592</v>
      </c>
      <c r="AT30">
        <v>0.49548790522186592</v>
      </c>
      <c r="AU30">
        <v>8976.884932443556</v>
      </c>
      <c r="AV30">
        <v>8408.239037310761</v>
      </c>
      <c r="AW30">
        <v>8976.884932443556</v>
      </c>
      <c r="AX30">
        <v>307677.90000000002</v>
      </c>
      <c r="AY30">
        <v>38215.355000000003</v>
      </c>
      <c r="AZ30">
        <v>37467.72</v>
      </c>
      <c r="BA30">
        <v>1.4672484999999999E-3</v>
      </c>
      <c r="BB30">
        <v>263.76855</v>
      </c>
      <c r="BC30">
        <v>8.3432300000000001E-3</v>
      </c>
      <c r="BD30">
        <v>67978.06</v>
      </c>
      <c r="BE30">
        <v>40215.644999999997</v>
      </c>
      <c r="BF30">
        <v>1.1326414999999999E-3</v>
      </c>
      <c r="BG30">
        <v>-270.97584999999998</v>
      </c>
      <c r="BH30">
        <v>7.0520584000000001E-3</v>
      </c>
      <c r="BI30">
        <v>65369.93</v>
      </c>
      <c r="BJ30">
        <v>7.9985999999999998E-3</v>
      </c>
      <c r="BK30">
        <v>1191.1814999999999</v>
      </c>
      <c r="BL30">
        <v>4.6957266499999999E-3</v>
      </c>
      <c r="BM30">
        <v>11380.87</v>
      </c>
      <c r="BN30">
        <v>3.2342909999999998E-3</v>
      </c>
      <c r="BO30">
        <v>227.12565000000001</v>
      </c>
      <c r="BP30">
        <v>15128.36</v>
      </c>
      <c r="BQ30">
        <v>-1.89496515E-3</v>
      </c>
      <c r="BR30">
        <v>10599.87</v>
      </c>
    </row>
    <row r="31" spans="1:70">
      <c r="A31">
        <v>30</v>
      </c>
      <c r="B31">
        <v>1</v>
      </c>
      <c r="C31">
        <v>30</v>
      </c>
      <c r="D31">
        <v>1</v>
      </c>
      <c r="E31">
        <v>60</v>
      </c>
      <c r="F31">
        <v>70</v>
      </c>
      <c r="G31">
        <v>0.59062499999999996</v>
      </c>
      <c r="H31">
        <v>0</v>
      </c>
      <c r="I31">
        <v>90</v>
      </c>
      <c r="J31">
        <v>0</v>
      </c>
      <c r="K31">
        <v>6953.125</v>
      </c>
      <c r="L31">
        <v>0.25750000000000001</v>
      </c>
      <c r="M31">
        <v>718871.875</v>
      </c>
      <c r="N31">
        <v>0.34375</v>
      </c>
      <c r="O31">
        <v>70</v>
      </c>
      <c r="P31">
        <v>480</v>
      </c>
      <c r="Q31">
        <v>480</v>
      </c>
      <c r="R31">
        <v>30</v>
      </c>
      <c r="S31">
        <v>422966.7</v>
      </c>
      <c r="T31">
        <v>29766</v>
      </c>
      <c r="U31">
        <v>31334.67</v>
      </c>
      <c r="V31">
        <v>0.32000329999999999</v>
      </c>
      <c r="W31">
        <v>2.252067E-2</v>
      </c>
      <c r="X31">
        <v>0.32167000000000001</v>
      </c>
      <c r="Y31">
        <v>2.3831330000000001E-2</v>
      </c>
      <c r="Z31">
        <v>0.25408330000000001</v>
      </c>
      <c r="AA31">
        <v>0.26747670000000001</v>
      </c>
      <c r="AB31">
        <v>12903</v>
      </c>
      <c r="AC31">
        <v>11853.67</v>
      </c>
      <c r="AD31">
        <v>13752.67</v>
      </c>
      <c r="AE31">
        <v>0.97464773094944213</v>
      </c>
      <c r="AF31">
        <v>0.91329080253580208</v>
      </c>
      <c r="AG31">
        <v>30</v>
      </c>
      <c r="AH31">
        <v>2764.662027833002</v>
      </c>
      <c r="AI31">
        <v>267487.20930232556</v>
      </c>
      <c r="AJ31">
        <v>0.97153384593733605</v>
      </c>
      <c r="AK31">
        <v>0.66677969001967707</v>
      </c>
      <c r="AL31">
        <v>427430.13671874994</v>
      </c>
      <c r="AM31">
        <v>35037.839697837066</v>
      </c>
      <c r="AN31">
        <v>35037.839697837066</v>
      </c>
      <c r="AO31">
        <v>0.30844140624999999</v>
      </c>
      <c r="AP31">
        <v>2.5283946123513631E-2</v>
      </c>
      <c r="AQ31">
        <v>0.30844140624999999</v>
      </c>
      <c r="AR31">
        <v>2.5283946123513631E-2</v>
      </c>
      <c r="AS31">
        <v>0.52385367615065381</v>
      </c>
      <c r="AT31">
        <v>0.52385367615065381</v>
      </c>
      <c r="AU31">
        <v>10354.816815660035</v>
      </c>
      <c r="AV31">
        <v>8555.3825986071515</v>
      </c>
      <c r="AW31">
        <v>10354.816815660035</v>
      </c>
      <c r="AX31">
        <v>431649.4</v>
      </c>
      <c r="AY31">
        <v>13233.584999999999</v>
      </c>
      <c r="AZ31">
        <v>13827.184999999999</v>
      </c>
      <c r="BA31">
        <v>7.5072204999999999E-3</v>
      </c>
      <c r="BB31">
        <v>-46.492055000000001</v>
      </c>
      <c r="BC31">
        <v>2.2369654999999998E-3</v>
      </c>
      <c r="BD31">
        <v>32342.880000000001</v>
      </c>
      <c r="BE31">
        <v>8964.3770000000004</v>
      </c>
      <c r="BF31">
        <v>6.2452949999999997E-3</v>
      </c>
      <c r="BG31">
        <v>90.722115000000002</v>
      </c>
      <c r="BH31">
        <v>2.3841000000000001E-3</v>
      </c>
      <c r="BI31">
        <v>34066.67</v>
      </c>
      <c r="BJ31">
        <v>4.8847789999999997E-3</v>
      </c>
      <c r="BK31">
        <v>-225.74260000000001</v>
      </c>
      <c r="BL31">
        <v>6.6758400000000004E-4</v>
      </c>
      <c r="BM31">
        <v>12903</v>
      </c>
      <c r="BN31">
        <v>4.04753405E-3</v>
      </c>
      <c r="BO31">
        <v>1.4031340000000001</v>
      </c>
      <c r="BP31">
        <v>11855.91</v>
      </c>
      <c r="BQ31">
        <v>-4.2626049999999998E-4</v>
      </c>
      <c r="BR31">
        <v>13752.67</v>
      </c>
    </row>
    <row r="32" spans="1:70">
      <c r="A32">
        <v>31</v>
      </c>
      <c r="B32">
        <v>1</v>
      </c>
      <c r="C32">
        <v>31</v>
      </c>
      <c r="D32">
        <v>1</v>
      </c>
      <c r="E32">
        <v>60</v>
      </c>
      <c r="F32">
        <v>70</v>
      </c>
      <c r="G32">
        <v>0.44062499999999999</v>
      </c>
      <c r="H32">
        <v>0</v>
      </c>
      <c r="I32">
        <v>90</v>
      </c>
      <c r="J32">
        <v>0</v>
      </c>
      <c r="K32">
        <v>3703.125</v>
      </c>
      <c r="L32">
        <v>0.3775</v>
      </c>
      <c r="M32">
        <v>360321.875</v>
      </c>
      <c r="N32">
        <v>0.24375000000000002</v>
      </c>
      <c r="O32">
        <v>70</v>
      </c>
      <c r="P32">
        <v>480</v>
      </c>
      <c r="Q32">
        <v>480</v>
      </c>
      <c r="R32">
        <v>31</v>
      </c>
      <c r="S32">
        <v>156870</v>
      </c>
      <c r="T32">
        <v>11781.67</v>
      </c>
      <c r="U32">
        <v>11610</v>
      </c>
      <c r="V32">
        <v>0.30690329999999999</v>
      </c>
      <c r="W32">
        <v>2.3049670000000001E-2</v>
      </c>
      <c r="X32">
        <v>0.30876999999999999</v>
      </c>
      <c r="Y32">
        <v>2.2852000000000001E-2</v>
      </c>
      <c r="Z32">
        <v>0.46783330000000001</v>
      </c>
      <c r="AA32">
        <v>0.46100000000000002</v>
      </c>
      <c r="AB32">
        <v>3895.3330000000001</v>
      </c>
      <c r="AC32">
        <v>3968.6669999999999</v>
      </c>
      <c r="AD32">
        <v>3844.6669999999999</v>
      </c>
      <c r="AE32">
        <v>1.007366066056528</v>
      </c>
      <c r="AF32">
        <v>0.76363689990244921</v>
      </c>
      <c r="AG32">
        <v>31</v>
      </c>
      <c r="AH32">
        <v>1344.1470054446461</v>
      </c>
      <c r="AI32">
        <v>144853.0150753769</v>
      </c>
      <c r="AJ32">
        <v>0.96978916148989147</v>
      </c>
      <c r="AK32">
        <v>0.60212023524514935</v>
      </c>
      <c r="AL32">
        <v>160838.26171875</v>
      </c>
      <c r="AM32">
        <v>11992.447326123654</v>
      </c>
      <c r="AN32">
        <v>11992.447326123654</v>
      </c>
      <c r="AO32">
        <v>0.31856640624999999</v>
      </c>
      <c r="AP32">
        <v>2.3752997613877256E-2</v>
      </c>
      <c r="AQ32">
        <v>0.31856640624999999</v>
      </c>
      <c r="AR32">
        <v>2.3752997613877256E-2</v>
      </c>
      <c r="AS32">
        <v>0.47805454000994496</v>
      </c>
      <c r="AT32">
        <v>0.47805454000994496</v>
      </c>
      <c r="AU32">
        <v>3393.1246552149814</v>
      </c>
      <c r="AV32">
        <v>3065.3830731161765</v>
      </c>
      <c r="AW32">
        <v>3393.1246552149814</v>
      </c>
      <c r="AX32">
        <v>161121.20000000001</v>
      </c>
      <c r="AY32">
        <v>6931.4279999999999</v>
      </c>
      <c r="AZ32">
        <v>6879.1395000000002</v>
      </c>
      <c r="BA32">
        <v>4.9200144999999999E-4</v>
      </c>
      <c r="BB32">
        <v>-45.483004999999999</v>
      </c>
      <c r="BC32">
        <v>-1.7232071899999999E-3</v>
      </c>
      <c r="BD32">
        <v>15319.65</v>
      </c>
      <c r="BE32">
        <v>7221.8239999999996</v>
      </c>
      <c r="BF32">
        <v>2.3245322999999999E-3</v>
      </c>
      <c r="BG32">
        <v>-24.554715000000002</v>
      </c>
      <c r="BH32">
        <v>-4.7014650000000002E-4</v>
      </c>
      <c r="BI32">
        <v>15102.79</v>
      </c>
      <c r="BJ32">
        <v>3.5059965E-4</v>
      </c>
      <c r="BK32">
        <v>-164.0917</v>
      </c>
      <c r="BL32">
        <v>-1.344217E-3</v>
      </c>
      <c r="BM32">
        <v>3896.7190000000001</v>
      </c>
      <c r="BN32">
        <v>-6.8315850000000004E-5</v>
      </c>
      <c r="BO32">
        <v>-73.003304999999997</v>
      </c>
      <c r="BP32">
        <v>3970.6950000000002</v>
      </c>
      <c r="BQ32">
        <v>-1.07721335E-4</v>
      </c>
      <c r="BR32">
        <v>3846.0340000000001</v>
      </c>
    </row>
    <row r="33" spans="1:70">
      <c r="A33">
        <v>32</v>
      </c>
      <c r="B33">
        <v>1</v>
      </c>
      <c r="C33">
        <v>32</v>
      </c>
      <c r="D33">
        <v>1</v>
      </c>
      <c r="E33">
        <v>60</v>
      </c>
      <c r="F33">
        <v>70</v>
      </c>
      <c r="G33">
        <v>0.51093750000000004</v>
      </c>
      <c r="H33">
        <v>0</v>
      </c>
      <c r="I33">
        <v>90</v>
      </c>
      <c r="J33">
        <v>0</v>
      </c>
      <c r="K33">
        <v>3804.6875</v>
      </c>
      <c r="L33">
        <v>0.31374999999999997</v>
      </c>
      <c r="M33">
        <v>505982.8125</v>
      </c>
      <c r="N33">
        <v>0.31562500000000004</v>
      </c>
      <c r="O33">
        <v>70</v>
      </c>
      <c r="P33">
        <v>480</v>
      </c>
      <c r="Q33">
        <v>480</v>
      </c>
      <c r="R33">
        <v>32</v>
      </c>
      <c r="S33">
        <v>235133.3</v>
      </c>
      <c r="T33">
        <v>12102.67</v>
      </c>
      <c r="U33">
        <v>11556.33</v>
      </c>
      <c r="V33">
        <v>0.31488329999999998</v>
      </c>
      <c r="W33">
        <v>1.6207329999999999E-2</v>
      </c>
      <c r="X33">
        <v>0.31482670000000001</v>
      </c>
      <c r="Y33">
        <v>1.547333E-2</v>
      </c>
      <c r="Z33">
        <v>0.36799999999999999</v>
      </c>
      <c r="AA33">
        <v>0.35136669999999998</v>
      </c>
      <c r="AB33">
        <v>4920.3329999999996</v>
      </c>
      <c r="AC33">
        <v>4349</v>
      </c>
      <c r="AD33">
        <v>4563.3329999999996</v>
      </c>
      <c r="AE33">
        <v>1.0233651619332673</v>
      </c>
      <c r="AF33">
        <v>0.85713652209560176</v>
      </c>
      <c r="AG33">
        <v>32</v>
      </c>
      <c r="AH33">
        <v>1448.0256898192199</v>
      </c>
      <c r="AI33">
        <v>192297.50593824228</v>
      </c>
      <c r="AJ33">
        <v>0.97777602000614539</v>
      </c>
      <c r="AK33">
        <v>0.63844449269637815</v>
      </c>
      <c r="AL33">
        <v>260386.32324218753</v>
      </c>
      <c r="AM33">
        <v>15199.701466093082</v>
      </c>
      <c r="AN33">
        <v>15199.701466093082</v>
      </c>
      <c r="AO33">
        <v>0.31470800781250002</v>
      </c>
      <c r="AP33">
        <v>1.8370656754079E-2</v>
      </c>
      <c r="AQ33">
        <v>0.31470800781250002</v>
      </c>
      <c r="AR33">
        <v>1.8370656754079E-2</v>
      </c>
      <c r="AS33">
        <v>0.50765509096544981</v>
      </c>
      <c r="AT33">
        <v>0.50765509096544981</v>
      </c>
      <c r="AU33">
        <v>4382.5607604800352</v>
      </c>
      <c r="AV33">
        <v>3771.0575777298</v>
      </c>
      <c r="AW33">
        <v>4382.5607604800352</v>
      </c>
      <c r="AX33">
        <v>259554.5</v>
      </c>
      <c r="AY33">
        <v>6664.3235000000004</v>
      </c>
      <c r="AZ33">
        <v>6526.9695000000002</v>
      </c>
      <c r="BA33">
        <v>-1.1851821300000001E-2</v>
      </c>
      <c r="BB33">
        <v>242.80645000000001</v>
      </c>
      <c r="BC33">
        <v>-9.5641930000000003E-3</v>
      </c>
      <c r="BD33">
        <v>15513.08</v>
      </c>
      <c r="BE33">
        <v>5647.1139999999996</v>
      </c>
      <c r="BF33">
        <v>-8.3834235000000007E-3</v>
      </c>
      <c r="BG33">
        <v>370.76094999999998</v>
      </c>
      <c r="BH33">
        <v>-9.1504094999999997E-3</v>
      </c>
      <c r="BI33">
        <v>15077.95</v>
      </c>
      <c r="BJ33">
        <v>-3.1153808599999999E-2</v>
      </c>
      <c r="BK33">
        <v>398.48905000000002</v>
      </c>
      <c r="BL33">
        <v>-2.0101002199999999E-2</v>
      </c>
      <c r="BM33">
        <v>5377.4390000000003</v>
      </c>
      <c r="BN33">
        <v>-6.9227405000000001E-4</v>
      </c>
      <c r="BO33">
        <v>289.12885</v>
      </c>
      <c r="BP33">
        <v>5008.527</v>
      </c>
      <c r="BQ33">
        <v>-1.46455395E-4</v>
      </c>
      <c r="BR33">
        <v>5190.5460000000003</v>
      </c>
    </row>
    <row r="34" spans="1:70">
      <c r="A34">
        <v>33</v>
      </c>
      <c r="B34">
        <v>1</v>
      </c>
      <c r="C34">
        <v>33</v>
      </c>
      <c r="D34">
        <v>1</v>
      </c>
      <c r="E34">
        <v>60</v>
      </c>
      <c r="F34">
        <v>70</v>
      </c>
      <c r="G34">
        <v>0.36093749999999997</v>
      </c>
      <c r="H34">
        <v>0</v>
      </c>
      <c r="I34">
        <v>90</v>
      </c>
      <c r="J34">
        <v>0</v>
      </c>
      <c r="K34">
        <v>7054.6875</v>
      </c>
      <c r="L34">
        <v>0.43374999999999997</v>
      </c>
      <c r="M34">
        <v>147432.8125</v>
      </c>
      <c r="N34">
        <v>0.21562500000000001</v>
      </c>
      <c r="O34">
        <v>70</v>
      </c>
      <c r="P34">
        <v>480</v>
      </c>
      <c r="Q34">
        <v>480</v>
      </c>
      <c r="R34">
        <v>33</v>
      </c>
      <c r="S34">
        <v>57443.33</v>
      </c>
      <c r="T34">
        <v>19661</v>
      </c>
      <c r="U34">
        <v>20214</v>
      </c>
      <c r="V34">
        <v>0.3511667</v>
      </c>
      <c r="W34">
        <v>0.1201933</v>
      </c>
      <c r="X34">
        <v>0.33896670000000001</v>
      </c>
      <c r="Y34">
        <v>0.11928</v>
      </c>
      <c r="Z34">
        <v>0.55313330000000005</v>
      </c>
      <c r="AA34">
        <v>0.56869999999999998</v>
      </c>
      <c r="AB34">
        <v>5451</v>
      </c>
      <c r="AC34">
        <v>5654.6670000000004</v>
      </c>
      <c r="AD34">
        <v>5718</v>
      </c>
      <c r="AE34">
        <v>0.98622650687625546</v>
      </c>
      <c r="AF34">
        <v>0.55645384781922869</v>
      </c>
      <c r="AG34">
        <v>33</v>
      </c>
      <c r="AH34">
        <v>2460.2223190932873</v>
      </c>
      <c r="AI34">
        <v>60640.745501285346</v>
      </c>
      <c r="AJ34">
        <v>0.86898739686807824</v>
      </c>
      <c r="AK34">
        <v>0.57641079459838862</v>
      </c>
      <c r="AL34">
        <v>57722.416992187493</v>
      </c>
      <c r="AM34">
        <v>16726.301801196318</v>
      </c>
      <c r="AN34">
        <v>16726.301801196318</v>
      </c>
      <c r="AO34">
        <v>0.3550205078125</v>
      </c>
      <c r="AP34">
        <v>0.10287476631634396</v>
      </c>
      <c r="AQ34">
        <v>0.3550205078125</v>
      </c>
      <c r="AR34">
        <v>0.10287476631634396</v>
      </c>
      <c r="AS34">
        <v>0.39261636065935968</v>
      </c>
      <c r="AT34">
        <v>0.39261636065935968</v>
      </c>
      <c r="AU34">
        <v>4914.4625829351426</v>
      </c>
      <c r="AV34">
        <v>4684.6278363195415</v>
      </c>
      <c r="AW34">
        <v>4914.4625829351426</v>
      </c>
      <c r="AX34">
        <v>70758.649999999994</v>
      </c>
      <c r="AY34">
        <v>19218.105</v>
      </c>
      <c r="AZ34">
        <v>19374.404999999999</v>
      </c>
      <c r="BA34">
        <v>-2.9803760999999999E-3</v>
      </c>
      <c r="BB34">
        <v>63.730759999999997</v>
      </c>
      <c r="BC34">
        <v>3.7094423000000001E-4</v>
      </c>
      <c r="BD34">
        <v>33904.53</v>
      </c>
      <c r="BE34">
        <v>21569.66</v>
      </c>
      <c r="BF34">
        <v>-3.07338686E-3</v>
      </c>
      <c r="BG34">
        <v>-51.080419999999997</v>
      </c>
      <c r="BH34">
        <v>7.4250287000000002E-4</v>
      </c>
      <c r="BI34">
        <v>34825.32</v>
      </c>
      <c r="BJ34">
        <v>-5.9763959500000003E-3</v>
      </c>
      <c r="BK34">
        <v>426.791</v>
      </c>
      <c r="BL34">
        <v>1.52973179E-3</v>
      </c>
      <c r="BM34">
        <v>5452.1949999999997</v>
      </c>
      <c r="BN34">
        <v>7.3846670000000004E-5</v>
      </c>
      <c r="BO34">
        <v>82.658635000000004</v>
      </c>
      <c r="BP34">
        <v>5664.808</v>
      </c>
      <c r="BQ34">
        <v>-2.4168150000000001E-6</v>
      </c>
      <c r="BR34">
        <v>5719.2529999999997</v>
      </c>
    </row>
    <row r="35" spans="1:70">
      <c r="A35">
        <v>34</v>
      </c>
      <c r="B35">
        <v>1</v>
      </c>
      <c r="C35">
        <v>34</v>
      </c>
      <c r="D35">
        <v>1</v>
      </c>
      <c r="E35">
        <v>60</v>
      </c>
      <c r="F35">
        <v>70</v>
      </c>
      <c r="G35">
        <v>0.43593749999999998</v>
      </c>
      <c r="H35">
        <v>0</v>
      </c>
      <c r="I35">
        <v>90</v>
      </c>
      <c r="J35">
        <v>0</v>
      </c>
      <c r="K35">
        <v>8679.6875</v>
      </c>
      <c r="L35">
        <v>0.25374999999999998</v>
      </c>
      <c r="M35">
        <v>326707.8125</v>
      </c>
      <c r="N35">
        <v>0.36562500000000003</v>
      </c>
      <c r="O35">
        <v>70</v>
      </c>
      <c r="P35">
        <v>480</v>
      </c>
      <c r="Q35">
        <v>480</v>
      </c>
      <c r="R35">
        <v>34</v>
      </c>
      <c r="S35">
        <v>145290</v>
      </c>
      <c r="T35">
        <v>21840.33</v>
      </c>
      <c r="U35">
        <v>21535.33</v>
      </c>
      <c r="V35">
        <v>0.31796000000000002</v>
      </c>
      <c r="W35">
        <v>4.7796669999999999E-2</v>
      </c>
      <c r="X35">
        <v>0.3169167</v>
      </c>
      <c r="Y35">
        <v>4.6973330000000001E-2</v>
      </c>
      <c r="Z35">
        <v>0.29361999999999999</v>
      </c>
      <c r="AA35">
        <v>0.28952</v>
      </c>
      <c r="AB35">
        <v>9411.3330000000005</v>
      </c>
      <c r="AC35">
        <v>8354</v>
      </c>
      <c r="AD35">
        <v>9308</v>
      </c>
      <c r="AE35">
        <v>1.0070564897024454</v>
      </c>
      <c r="AF35">
        <v>0.87613603083771374</v>
      </c>
      <c r="AG35">
        <v>34</v>
      </c>
      <c r="AH35">
        <v>3461.4905284147558</v>
      </c>
      <c r="AI35">
        <v>119618.42105263157</v>
      </c>
      <c r="AJ35">
        <v>0.92431983215487523</v>
      </c>
      <c r="AK35">
        <v>0.67468602058285865</v>
      </c>
      <c r="AL35">
        <v>147320.0732421875</v>
      </c>
      <c r="AM35">
        <v>26253.176638097026</v>
      </c>
      <c r="AN35">
        <v>26253.176638097026</v>
      </c>
      <c r="AO35">
        <v>0.30252050781250001</v>
      </c>
      <c r="AP35">
        <v>5.3910673226396533E-2</v>
      </c>
      <c r="AQ35">
        <v>0.30252050781250001</v>
      </c>
      <c r="AR35">
        <v>5.3910673226396533E-2</v>
      </c>
      <c r="AS35">
        <v>0.41304616148354467</v>
      </c>
      <c r="AT35">
        <v>0.41304616148354467</v>
      </c>
      <c r="AU35">
        <v>8300.6236943075783</v>
      </c>
      <c r="AV35">
        <v>7188.3486688778366</v>
      </c>
      <c r="AW35">
        <v>8300.6236943075783</v>
      </c>
      <c r="AX35">
        <v>151734.9</v>
      </c>
      <c r="AY35">
        <v>10214.379999999999</v>
      </c>
      <c r="AZ35">
        <v>10087.76</v>
      </c>
      <c r="BA35">
        <v>1.4557995E-3</v>
      </c>
      <c r="BB35">
        <v>-115.4789</v>
      </c>
      <c r="BC35">
        <v>-1.6713975E-3</v>
      </c>
      <c r="BD35">
        <v>24557.599999999999</v>
      </c>
      <c r="BE35">
        <v>7591.634</v>
      </c>
      <c r="BF35">
        <v>3.1006091500000001E-3</v>
      </c>
      <c r="BG35">
        <v>-75.630520000000004</v>
      </c>
      <c r="BH35">
        <v>2.3111525499999999E-3</v>
      </c>
      <c r="BI35">
        <v>24213.16</v>
      </c>
      <c r="BJ35">
        <v>-3.0459649999999998E-4</v>
      </c>
      <c r="BK35">
        <v>-238.6704</v>
      </c>
      <c r="BL35">
        <v>2.1950720000000001E-4</v>
      </c>
      <c r="BM35">
        <v>9413.81</v>
      </c>
      <c r="BN35">
        <v>-3.0018265000000003E-4</v>
      </c>
      <c r="BO35">
        <v>-151.86314999999999</v>
      </c>
      <c r="BP35">
        <v>8356.3539999999994</v>
      </c>
      <c r="BQ35">
        <v>-5.4675155000000002E-4</v>
      </c>
      <c r="BR35">
        <v>9310.4500000000007</v>
      </c>
    </row>
    <row r="36" spans="1:70">
      <c r="A36">
        <v>35</v>
      </c>
      <c r="B36">
        <v>1</v>
      </c>
      <c r="C36">
        <v>35</v>
      </c>
      <c r="D36">
        <v>1</v>
      </c>
      <c r="E36">
        <v>60</v>
      </c>
      <c r="F36">
        <v>70</v>
      </c>
      <c r="G36">
        <v>0.5859375</v>
      </c>
      <c r="H36">
        <v>0</v>
      </c>
      <c r="I36">
        <v>90</v>
      </c>
      <c r="J36">
        <v>0</v>
      </c>
      <c r="K36">
        <v>5429.6875</v>
      </c>
      <c r="L36">
        <v>0.37375000000000003</v>
      </c>
      <c r="M36">
        <v>685257.8125</v>
      </c>
      <c r="N36">
        <v>0.265625</v>
      </c>
      <c r="O36">
        <v>70</v>
      </c>
      <c r="P36">
        <v>480</v>
      </c>
      <c r="Q36">
        <v>480</v>
      </c>
      <c r="R36">
        <v>35</v>
      </c>
      <c r="S36">
        <v>394466.7</v>
      </c>
      <c r="T36">
        <v>27458</v>
      </c>
      <c r="U36">
        <v>27218.67</v>
      </c>
      <c r="V36">
        <v>0.30078670000000002</v>
      </c>
      <c r="W36">
        <v>2.0936670000000001E-2</v>
      </c>
      <c r="X36">
        <v>0.30133330000000003</v>
      </c>
      <c r="Y36">
        <v>2.0791670000000002E-2</v>
      </c>
      <c r="Z36">
        <v>0.40093329999999999</v>
      </c>
      <c r="AA36">
        <v>0.39743329999999999</v>
      </c>
      <c r="AB36">
        <v>9096.6669999999995</v>
      </c>
      <c r="AC36">
        <v>10220.67</v>
      </c>
      <c r="AD36">
        <v>8971.6669999999995</v>
      </c>
      <c r="AE36">
        <v>1.0043868087865544</v>
      </c>
      <c r="AF36">
        <v>0.8230783145882079</v>
      </c>
      <c r="AG36">
        <v>35</v>
      </c>
      <c r="AH36">
        <v>1976.2283894449499</v>
      </c>
      <c r="AI36">
        <v>270719.13580246916</v>
      </c>
      <c r="AJ36">
        <v>0.97660011447425998</v>
      </c>
      <c r="AK36">
        <v>0.60371254343856451</v>
      </c>
      <c r="AL36">
        <v>403766.4794921875</v>
      </c>
      <c r="AM36">
        <v>27219.345243402411</v>
      </c>
      <c r="AN36">
        <v>27219.345243402411</v>
      </c>
      <c r="AO36">
        <v>0.31039550781250003</v>
      </c>
      <c r="AP36">
        <v>2.0924873456002493E-2</v>
      </c>
      <c r="AQ36">
        <v>0.31039550781250003</v>
      </c>
      <c r="AR36">
        <v>2.0924873456002493E-2</v>
      </c>
      <c r="AS36">
        <v>0.54733179666834064</v>
      </c>
      <c r="AT36">
        <v>0.54733179666834064</v>
      </c>
      <c r="AU36">
        <v>7377.4790420772524</v>
      </c>
      <c r="AV36">
        <v>6497.3070926495475</v>
      </c>
      <c r="AW36">
        <v>7377.4790420772524</v>
      </c>
      <c r="AX36">
        <v>402892</v>
      </c>
      <c r="AY36">
        <v>14027.02</v>
      </c>
      <c r="AZ36">
        <v>13959.385</v>
      </c>
      <c r="BA36">
        <v>-2.2159975000000001E-3</v>
      </c>
      <c r="BB36">
        <v>-108.95740000000001</v>
      </c>
      <c r="BC36">
        <v>7.5465469999999998E-3</v>
      </c>
      <c r="BD36">
        <v>33155.769999999997</v>
      </c>
      <c r="BE36">
        <v>13453.71</v>
      </c>
      <c r="BF36">
        <v>1.125637E-2</v>
      </c>
      <c r="BG36">
        <v>218.1781</v>
      </c>
      <c r="BH36">
        <v>8.2180094999999998E-3</v>
      </c>
      <c r="BI36">
        <v>32899.94</v>
      </c>
      <c r="BJ36">
        <v>2.6167107999999998E-3</v>
      </c>
      <c r="BK36">
        <v>-630.68880000000001</v>
      </c>
      <c r="BL36">
        <v>-9.4052040000000003E-3</v>
      </c>
      <c r="BM36">
        <v>9098.8060000000005</v>
      </c>
      <c r="BN36">
        <v>1.1196536E-2</v>
      </c>
      <c r="BO36">
        <v>-138.56344999999999</v>
      </c>
      <c r="BP36">
        <v>10240.950000000001</v>
      </c>
      <c r="BQ36">
        <v>8.3482025000000005E-3</v>
      </c>
      <c r="BR36">
        <v>8973.777</v>
      </c>
    </row>
    <row r="37" spans="1:70">
      <c r="A37">
        <v>36</v>
      </c>
      <c r="B37">
        <v>1</v>
      </c>
      <c r="C37">
        <v>36</v>
      </c>
      <c r="D37">
        <v>1</v>
      </c>
      <c r="E37">
        <v>60</v>
      </c>
      <c r="F37">
        <v>70</v>
      </c>
      <c r="G37">
        <v>0.3984375</v>
      </c>
      <c r="H37">
        <v>0</v>
      </c>
      <c r="I37">
        <v>90</v>
      </c>
      <c r="J37">
        <v>0</v>
      </c>
      <c r="K37">
        <v>6242.1875</v>
      </c>
      <c r="L37">
        <v>0.28375</v>
      </c>
      <c r="M37">
        <v>237070.3125</v>
      </c>
      <c r="N37">
        <v>0.34062500000000001</v>
      </c>
      <c r="O37">
        <v>70</v>
      </c>
      <c r="P37">
        <v>480</v>
      </c>
      <c r="Q37">
        <v>480</v>
      </c>
      <c r="R37">
        <v>36</v>
      </c>
      <c r="S37">
        <v>97003.33</v>
      </c>
      <c r="T37">
        <v>14905.33</v>
      </c>
      <c r="U37">
        <v>14369.67</v>
      </c>
      <c r="V37">
        <v>0.3140367</v>
      </c>
      <c r="W37">
        <v>4.8253329999999997E-2</v>
      </c>
      <c r="X37">
        <v>0.31239670000000003</v>
      </c>
      <c r="Y37">
        <v>4.6276669999999999E-2</v>
      </c>
      <c r="Z37">
        <v>0.33566669999999998</v>
      </c>
      <c r="AA37">
        <v>0.32361669999999998</v>
      </c>
      <c r="AB37">
        <v>6155.3329999999996</v>
      </c>
      <c r="AC37">
        <v>5412</v>
      </c>
      <c r="AD37">
        <v>5869.3329999999996</v>
      </c>
      <c r="AE37">
        <v>1.0184680289817007</v>
      </c>
      <c r="AF37">
        <v>0.8520061412768124</v>
      </c>
      <c r="AG37">
        <v>36</v>
      </c>
      <c r="AH37">
        <v>2431.2317429406039</v>
      </c>
      <c r="AI37">
        <v>88417.832167832166</v>
      </c>
      <c r="AJ37">
        <v>0.92496008515167638</v>
      </c>
      <c r="AK37">
        <v>0.66055744320393672</v>
      </c>
      <c r="AL37">
        <v>98212.7685546875</v>
      </c>
      <c r="AM37">
        <v>17171.54372209858</v>
      </c>
      <c r="AN37">
        <v>17171.54372209858</v>
      </c>
      <c r="AO37">
        <v>0.30641113281249999</v>
      </c>
      <c r="AP37">
        <v>5.3572995054078178E-2</v>
      </c>
      <c r="AQ37">
        <v>0.30641113281249999</v>
      </c>
      <c r="AR37">
        <v>5.3572995054078178E-2</v>
      </c>
      <c r="AS37">
        <v>0.4059830811240176</v>
      </c>
      <c r="AT37">
        <v>0.4059830811240176</v>
      </c>
      <c r="AU37">
        <v>5375.0908732292637</v>
      </c>
      <c r="AV37">
        <v>4738.373177122282</v>
      </c>
      <c r="AW37">
        <v>5375.0908732292637</v>
      </c>
      <c r="AX37">
        <v>101485.3</v>
      </c>
      <c r="AY37">
        <v>7262.6859999999997</v>
      </c>
      <c r="AZ37">
        <v>7046.4084999999995</v>
      </c>
      <c r="BA37">
        <v>2.81811325E-3</v>
      </c>
      <c r="BB37">
        <v>11.244285</v>
      </c>
      <c r="BC37">
        <v>-1.5070322499999999E-4</v>
      </c>
      <c r="BD37">
        <v>17244.71</v>
      </c>
      <c r="BE37">
        <v>5913.1710000000003</v>
      </c>
      <c r="BF37">
        <v>1.5623728999999999E-3</v>
      </c>
      <c r="BG37">
        <v>132.2945</v>
      </c>
      <c r="BH37">
        <v>-7.2712152500000002E-4</v>
      </c>
      <c r="BI37">
        <v>16611.93</v>
      </c>
      <c r="BJ37">
        <v>4.0369637499999998E-3</v>
      </c>
      <c r="BK37">
        <v>-99.397239999999996</v>
      </c>
      <c r="BL37">
        <v>-2.3138322000000001E-4</v>
      </c>
      <c r="BM37">
        <v>6155.4790000000003</v>
      </c>
      <c r="BN37">
        <v>2.1537625000000001E-4</v>
      </c>
      <c r="BO37">
        <v>29.245149999999999</v>
      </c>
      <c r="BP37">
        <v>5414.4520000000002</v>
      </c>
      <c r="BQ37">
        <v>-3.4582249999999999E-5</v>
      </c>
      <c r="BR37">
        <v>5869.4719999999998</v>
      </c>
    </row>
    <row r="38" spans="1:70">
      <c r="A38">
        <v>37</v>
      </c>
      <c r="B38">
        <v>1</v>
      </c>
      <c r="C38">
        <v>37</v>
      </c>
      <c r="D38">
        <v>1</v>
      </c>
      <c r="E38">
        <v>60</v>
      </c>
      <c r="F38">
        <v>70</v>
      </c>
      <c r="G38">
        <v>0.54843749999999991</v>
      </c>
      <c r="H38">
        <v>0</v>
      </c>
      <c r="I38">
        <v>90</v>
      </c>
      <c r="J38">
        <v>0</v>
      </c>
      <c r="K38">
        <v>9492.1875</v>
      </c>
      <c r="L38">
        <v>0.40375</v>
      </c>
      <c r="M38">
        <v>595620.3125</v>
      </c>
      <c r="N38">
        <v>0.24062500000000001</v>
      </c>
      <c r="O38">
        <v>70</v>
      </c>
      <c r="P38">
        <v>480</v>
      </c>
      <c r="Q38">
        <v>480</v>
      </c>
      <c r="R38">
        <v>37</v>
      </c>
      <c r="S38">
        <v>324200</v>
      </c>
      <c r="T38">
        <v>43930</v>
      </c>
      <c r="U38">
        <v>43473.33</v>
      </c>
      <c r="V38">
        <v>0.30114999999999997</v>
      </c>
      <c r="W38">
        <v>4.0806670000000003E-2</v>
      </c>
      <c r="X38">
        <v>0.30256</v>
      </c>
      <c r="Y38">
        <v>4.0573329999999998E-2</v>
      </c>
      <c r="Z38">
        <v>0.48146670000000003</v>
      </c>
      <c r="AA38">
        <v>0.47646670000000002</v>
      </c>
      <c r="AB38">
        <v>13547.67</v>
      </c>
      <c r="AC38">
        <v>15662.67</v>
      </c>
      <c r="AD38">
        <v>13338.67</v>
      </c>
      <c r="AE38">
        <v>1.0052385793068412</v>
      </c>
      <c r="AF38">
        <v>0.73426699500078496</v>
      </c>
      <c r="AG38">
        <v>37</v>
      </c>
      <c r="AH38">
        <v>3381.0106856634015</v>
      </c>
      <c r="AI38">
        <v>240048.48866498738</v>
      </c>
      <c r="AJ38">
        <v>0.95366686411743318</v>
      </c>
      <c r="AK38">
        <v>0.58661832239241218</v>
      </c>
      <c r="AL38">
        <v>330946.83105468744</v>
      </c>
      <c r="AM38">
        <v>40718.255642114804</v>
      </c>
      <c r="AN38">
        <v>40718.255642114804</v>
      </c>
      <c r="AO38">
        <v>0.31428613281250006</v>
      </c>
      <c r="AP38">
        <v>3.8668395947010437E-2</v>
      </c>
      <c r="AQ38">
        <v>0.31428613281250006</v>
      </c>
      <c r="AR38">
        <v>3.8668395947010437E-2</v>
      </c>
      <c r="AS38">
        <v>0.50918635430349668</v>
      </c>
      <c r="AT38">
        <v>0.50918635430349668</v>
      </c>
      <c r="AU38">
        <v>11104.986905553589</v>
      </c>
      <c r="AV38">
        <v>10086.902054432019</v>
      </c>
      <c r="AW38">
        <v>11104.986905553589</v>
      </c>
      <c r="AX38">
        <v>340241</v>
      </c>
      <c r="AY38">
        <v>26644.645</v>
      </c>
      <c r="AZ38">
        <v>26496.535</v>
      </c>
      <c r="BA38">
        <v>-4.5538795499999998E-3</v>
      </c>
      <c r="BB38">
        <v>36.242665000000002</v>
      </c>
      <c r="BC38">
        <v>-5.15239905E-3</v>
      </c>
      <c r="BD38">
        <v>59159.08</v>
      </c>
      <c r="BE38">
        <v>29181.915000000001</v>
      </c>
      <c r="BF38">
        <v>-7.0617095E-3</v>
      </c>
      <c r="BG38">
        <v>1011.9375</v>
      </c>
      <c r="BH38">
        <v>-6.5798810000000001E-3</v>
      </c>
      <c r="BI38">
        <v>58525.599999999999</v>
      </c>
      <c r="BJ38">
        <v>-2.5028555000000002E-3</v>
      </c>
      <c r="BK38">
        <v>-857.15015000000005</v>
      </c>
      <c r="BL38">
        <v>-9.8825035000000006E-3</v>
      </c>
      <c r="BM38">
        <v>13548.21</v>
      </c>
      <c r="BN38">
        <v>-4.4972645E-4</v>
      </c>
      <c r="BO38">
        <v>-85.086794999999995</v>
      </c>
      <c r="BP38">
        <v>15721.66</v>
      </c>
      <c r="BQ38">
        <v>-6.2898190000000001E-4</v>
      </c>
      <c r="BR38">
        <v>13339.2</v>
      </c>
    </row>
    <row r="39" spans="1:70">
      <c r="A39">
        <v>38</v>
      </c>
      <c r="B39">
        <v>1</v>
      </c>
      <c r="C39">
        <v>38</v>
      </c>
      <c r="D39">
        <v>1</v>
      </c>
      <c r="E39">
        <v>60</v>
      </c>
      <c r="F39">
        <v>70</v>
      </c>
      <c r="G39">
        <v>0.47343749999999996</v>
      </c>
      <c r="H39">
        <v>0</v>
      </c>
      <c r="I39">
        <v>90</v>
      </c>
      <c r="J39">
        <v>0</v>
      </c>
      <c r="K39">
        <v>7867.1875</v>
      </c>
      <c r="L39">
        <v>0.34375</v>
      </c>
      <c r="M39">
        <v>774895.3125</v>
      </c>
      <c r="N39">
        <v>0.390625</v>
      </c>
      <c r="O39">
        <v>70</v>
      </c>
      <c r="P39">
        <v>480</v>
      </c>
      <c r="Q39">
        <v>480</v>
      </c>
      <c r="R39">
        <v>38</v>
      </c>
      <c r="S39">
        <v>364500</v>
      </c>
      <c r="T39">
        <v>25206.67</v>
      </c>
      <c r="U39">
        <v>24948.33</v>
      </c>
      <c r="V39">
        <v>0.37093330000000002</v>
      </c>
      <c r="W39">
        <v>2.565067E-2</v>
      </c>
      <c r="X39">
        <v>0.37056670000000003</v>
      </c>
      <c r="Y39">
        <v>2.5363E-2</v>
      </c>
      <c r="Z39">
        <v>0.41010000000000002</v>
      </c>
      <c r="AA39">
        <v>0.40589999999999998</v>
      </c>
      <c r="AB39">
        <v>9184.6669999999995</v>
      </c>
      <c r="AC39">
        <v>9090</v>
      </c>
      <c r="AD39">
        <v>9339.3330000000005</v>
      </c>
      <c r="AE39">
        <v>1.0051641665506932</v>
      </c>
      <c r="AF39">
        <v>0.80691064945704838</v>
      </c>
      <c r="AG39">
        <v>38</v>
      </c>
      <c r="AH39">
        <v>2927.3255813953488</v>
      </c>
      <c r="AI39">
        <v>278614.04494382022</v>
      </c>
      <c r="AJ39">
        <v>0.97014839832965416</v>
      </c>
      <c r="AK39">
        <v>0.62305018700961912</v>
      </c>
      <c r="AL39">
        <v>371007.06542968744</v>
      </c>
      <c r="AM39">
        <v>27916.012836479058</v>
      </c>
      <c r="AN39">
        <v>27916.012836479058</v>
      </c>
      <c r="AO39">
        <v>0.36594238281250002</v>
      </c>
      <c r="AP39">
        <v>2.7534926441829543E-2</v>
      </c>
      <c r="AQ39">
        <v>0.36594238281250002</v>
      </c>
      <c r="AR39">
        <v>2.7534926441829543E-2</v>
      </c>
      <c r="AS39">
        <v>0.49065052151791511</v>
      </c>
      <c r="AT39">
        <v>0.49065052151791511</v>
      </c>
      <c r="AU39">
        <v>7987.2305037667411</v>
      </c>
      <c r="AV39">
        <v>7044.8690608129409</v>
      </c>
      <c r="AW39">
        <v>7987.2305037667411</v>
      </c>
      <c r="AX39">
        <v>376530.4</v>
      </c>
      <c r="AY39">
        <v>16290.825000000001</v>
      </c>
      <c r="AZ39">
        <v>16158.22</v>
      </c>
      <c r="BA39">
        <v>-7.4827794999999999E-3</v>
      </c>
      <c r="BB39">
        <v>-100.559</v>
      </c>
      <c r="BC39">
        <v>8.2644054000000008E-3</v>
      </c>
      <c r="BD39">
        <v>30967.61</v>
      </c>
      <c r="BE39">
        <v>12963.67</v>
      </c>
      <c r="BF39">
        <v>2.4876095000000002E-3</v>
      </c>
      <c r="BG39">
        <v>-454.81259999999997</v>
      </c>
      <c r="BH39">
        <v>4.6847345E-3</v>
      </c>
      <c r="BI39">
        <v>30628.45</v>
      </c>
      <c r="BJ39">
        <v>-1.4825E-4</v>
      </c>
      <c r="BK39">
        <v>197.589</v>
      </c>
      <c r="BL39">
        <v>4.842402E-3</v>
      </c>
      <c r="BM39">
        <v>9185.3089999999993</v>
      </c>
      <c r="BN39">
        <v>1.32447325E-2</v>
      </c>
      <c r="BO39">
        <v>-77.433224999999993</v>
      </c>
      <c r="BP39">
        <v>9102.6530000000002</v>
      </c>
      <c r="BQ39">
        <v>-5.2073129999999999E-3</v>
      </c>
      <c r="BR39">
        <v>9339.9860000000008</v>
      </c>
    </row>
    <row r="40" spans="1:70">
      <c r="A40">
        <v>39</v>
      </c>
      <c r="B40">
        <v>1</v>
      </c>
      <c r="C40">
        <v>39</v>
      </c>
      <c r="D40">
        <v>1</v>
      </c>
      <c r="E40">
        <v>60</v>
      </c>
      <c r="F40">
        <v>70</v>
      </c>
      <c r="G40">
        <v>0.32343749999999999</v>
      </c>
      <c r="H40">
        <v>0</v>
      </c>
      <c r="I40">
        <v>90</v>
      </c>
      <c r="J40">
        <v>0</v>
      </c>
      <c r="K40">
        <v>4617.1875</v>
      </c>
      <c r="L40">
        <v>0.46375</v>
      </c>
      <c r="M40">
        <v>416345.3125</v>
      </c>
      <c r="N40">
        <v>0.29062500000000002</v>
      </c>
      <c r="O40">
        <v>70</v>
      </c>
      <c r="P40">
        <v>480</v>
      </c>
      <c r="Q40">
        <v>480</v>
      </c>
      <c r="R40">
        <v>39</v>
      </c>
      <c r="S40">
        <v>137150</v>
      </c>
      <c r="T40">
        <v>14786.67</v>
      </c>
      <c r="U40">
        <v>14479</v>
      </c>
      <c r="V40">
        <v>0.39689999999999998</v>
      </c>
      <c r="W40">
        <v>4.2790000000000002E-2</v>
      </c>
      <c r="X40">
        <v>0.40783330000000001</v>
      </c>
      <c r="Y40">
        <v>4.3056669999999998E-2</v>
      </c>
      <c r="Z40">
        <v>0.74956670000000003</v>
      </c>
      <c r="AA40">
        <v>0.73396669999999997</v>
      </c>
      <c r="AB40">
        <v>3416</v>
      </c>
      <c r="AC40">
        <v>3944.3330000000001</v>
      </c>
      <c r="AD40">
        <v>3275.5329999999999</v>
      </c>
      <c r="AE40">
        <v>1.0105688475687824</v>
      </c>
      <c r="AF40">
        <v>0.38968252782757096</v>
      </c>
      <c r="AG40">
        <v>39</v>
      </c>
      <c r="AH40">
        <v>1577.1776259607173</v>
      </c>
      <c r="AI40">
        <v>161296.00484261502</v>
      </c>
      <c r="AJ40">
        <v>0.96745248209244006</v>
      </c>
      <c r="AK40">
        <v>0.53835811505652953</v>
      </c>
      <c r="AL40">
        <v>137785.5029296875</v>
      </c>
      <c r="AM40">
        <v>10925.386908026052</v>
      </c>
      <c r="AN40">
        <v>10925.386908026052</v>
      </c>
      <c r="AO40">
        <v>0.4077548828125</v>
      </c>
      <c r="AP40">
        <v>3.2331992580066478E-2</v>
      </c>
      <c r="AQ40">
        <v>0.4077548828125</v>
      </c>
      <c r="AR40">
        <v>3.2331992580066478E-2</v>
      </c>
      <c r="AS40">
        <v>0.42523011931867472</v>
      </c>
      <c r="AT40">
        <v>0.42523011931867472</v>
      </c>
      <c r="AU40">
        <v>3042.3784042972329</v>
      </c>
      <c r="AV40">
        <v>2952.0728627142348</v>
      </c>
      <c r="AW40">
        <v>3042.3784042972329</v>
      </c>
      <c r="AX40">
        <v>158324.20000000001</v>
      </c>
      <c r="AY40">
        <v>26418.634999999998</v>
      </c>
      <c r="AZ40">
        <v>26208.544999999998</v>
      </c>
      <c r="BA40">
        <v>-6.7343395000000004E-3</v>
      </c>
      <c r="BB40">
        <v>-26.656939999999999</v>
      </c>
      <c r="BC40">
        <v>1.5645400600000001E-2</v>
      </c>
      <c r="BD40">
        <v>37279.99</v>
      </c>
      <c r="BE40">
        <v>28497.064999999999</v>
      </c>
      <c r="BF40">
        <v>5.5099000000000002E-5</v>
      </c>
      <c r="BG40">
        <v>56.619070000000001</v>
      </c>
      <c r="BH40">
        <v>1.7633276900000001E-2</v>
      </c>
      <c r="BI40">
        <v>36530.769999999997</v>
      </c>
      <c r="BJ40">
        <v>-3.5701654999999999E-3</v>
      </c>
      <c r="BK40">
        <v>-151.75735</v>
      </c>
      <c r="BL40">
        <v>2.4172478099999999E-2</v>
      </c>
      <c r="BM40">
        <v>3418.3449999999998</v>
      </c>
      <c r="BN40">
        <v>4.9027925000000002E-4</v>
      </c>
      <c r="BO40">
        <v>-87.665379999999999</v>
      </c>
      <c r="BP40">
        <v>3947</v>
      </c>
      <c r="BQ40">
        <v>-1.036878E-4</v>
      </c>
      <c r="BR40">
        <v>3277.7820000000002</v>
      </c>
    </row>
    <row r="41" spans="1:70">
      <c r="A41">
        <v>40</v>
      </c>
      <c r="B41">
        <v>1</v>
      </c>
      <c r="C41">
        <v>40</v>
      </c>
      <c r="D41">
        <v>1</v>
      </c>
      <c r="E41">
        <v>60</v>
      </c>
      <c r="F41">
        <v>70</v>
      </c>
      <c r="G41">
        <v>0.34218749999999998</v>
      </c>
      <c r="H41">
        <v>0</v>
      </c>
      <c r="I41">
        <v>90</v>
      </c>
      <c r="J41">
        <v>0</v>
      </c>
      <c r="K41">
        <v>5023.4375</v>
      </c>
      <c r="L41">
        <v>0.26874999999999999</v>
      </c>
      <c r="M41">
        <v>640439.0625</v>
      </c>
      <c r="N41">
        <v>0.22812500000000002</v>
      </c>
      <c r="O41">
        <v>70</v>
      </c>
      <c r="P41">
        <v>480</v>
      </c>
      <c r="Q41">
        <v>480</v>
      </c>
      <c r="R41">
        <v>40</v>
      </c>
      <c r="S41">
        <v>217076.7</v>
      </c>
      <c r="T41">
        <v>11333.67</v>
      </c>
      <c r="U41">
        <v>10159</v>
      </c>
      <c r="V41">
        <v>0.24818000000000001</v>
      </c>
      <c r="W41">
        <v>1.2957669999999999E-2</v>
      </c>
      <c r="X41">
        <v>0.25175999999999998</v>
      </c>
      <c r="Y41">
        <v>1.1782000000000001E-2</v>
      </c>
      <c r="Z41">
        <v>0.33393329999999999</v>
      </c>
      <c r="AA41">
        <v>0.29932330000000001</v>
      </c>
      <c r="AB41">
        <v>4825</v>
      </c>
      <c r="AC41">
        <v>3795.3330000000001</v>
      </c>
      <c r="AD41">
        <v>4127.3329999999996</v>
      </c>
      <c r="AE41">
        <v>1.056233168738224</v>
      </c>
      <c r="AF41">
        <v>0.89191099309659705</v>
      </c>
      <c r="AG41">
        <v>40</v>
      </c>
      <c r="AH41">
        <v>1979.6798029556649</v>
      </c>
      <c r="AI41">
        <v>260738.54961832063</v>
      </c>
      <c r="AJ41">
        <v>0.97683222398639469</v>
      </c>
      <c r="AK41">
        <v>0.66071541394034072</v>
      </c>
      <c r="AL41">
        <v>222454.7216796875</v>
      </c>
      <c r="AM41">
        <v>12590.051493731904</v>
      </c>
      <c r="AN41">
        <v>12590.051493731904</v>
      </c>
      <c r="AO41">
        <v>0.25484863281250003</v>
      </c>
      <c r="AP41">
        <v>1.4423417880230703E-2</v>
      </c>
      <c r="AQ41">
        <v>0.25484863281250003</v>
      </c>
      <c r="AR41">
        <v>1.4423417880230703E-2</v>
      </c>
      <c r="AS41">
        <v>0.39487062344680068</v>
      </c>
      <c r="AT41">
        <v>0.39487062344680068</v>
      </c>
      <c r="AU41">
        <v>3992.4795224492354</v>
      </c>
      <c r="AV41">
        <v>3517.2826003714413</v>
      </c>
      <c r="AW41">
        <v>3992.4795224492354</v>
      </c>
      <c r="AX41">
        <v>219057.1</v>
      </c>
      <c r="AY41">
        <v>4112.8625000000002</v>
      </c>
      <c r="AZ41">
        <v>3812.123</v>
      </c>
      <c r="BA41">
        <v>5.8633337499999997E-3</v>
      </c>
      <c r="BB41">
        <v>-43.60698</v>
      </c>
      <c r="BC41">
        <v>4.5961353999999996E-3</v>
      </c>
      <c r="BD41">
        <v>12674.66</v>
      </c>
      <c r="BE41">
        <v>3842.6005</v>
      </c>
      <c r="BF41">
        <v>5.4872445000000002E-3</v>
      </c>
      <c r="BG41">
        <v>-140.23310000000001</v>
      </c>
      <c r="BH41">
        <v>2.4650965000000001E-3</v>
      </c>
      <c r="BI41">
        <v>11354.21</v>
      </c>
      <c r="BJ41">
        <v>1.7262587499999999E-2</v>
      </c>
      <c r="BK41">
        <v>-51.228834999999997</v>
      </c>
      <c r="BL41">
        <v>1.7635822999999998E-2</v>
      </c>
      <c r="BM41">
        <v>4829.8360000000002</v>
      </c>
      <c r="BN41">
        <v>8.533646E-4</v>
      </c>
      <c r="BO41">
        <v>-141.35714999999999</v>
      </c>
      <c r="BP41">
        <v>3796.8919999999998</v>
      </c>
      <c r="BQ41">
        <v>-5.1861145000000003E-4</v>
      </c>
      <c r="BR41">
        <v>4131.47</v>
      </c>
    </row>
    <row r="42" spans="1:70">
      <c r="A42">
        <v>41</v>
      </c>
      <c r="B42">
        <v>1</v>
      </c>
      <c r="C42">
        <v>41</v>
      </c>
      <c r="D42">
        <v>1</v>
      </c>
      <c r="E42">
        <v>60</v>
      </c>
      <c r="F42">
        <v>70</v>
      </c>
      <c r="G42">
        <v>0.4921875</v>
      </c>
      <c r="H42">
        <v>0</v>
      </c>
      <c r="I42">
        <v>90</v>
      </c>
      <c r="J42">
        <v>0</v>
      </c>
      <c r="K42">
        <v>8273.4375</v>
      </c>
      <c r="L42">
        <v>0.38874999999999998</v>
      </c>
      <c r="M42">
        <v>281889.0625</v>
      </c>
      <c r="N42">
        <v>0.328125</v>
      </c>
      <c r="O42">
        <v>70</v>
      </c>
      <c r="P42">
        <v>480</v>
      </c>
      <c r="Q42">
        <v>480</v>
      </c>
      <c r="R42">
        <v>41</v>
      </c>
      <c r="S42">
        <v>141960</v>
      </c>
      <c r="T42">
        <v>29138</v>
      </c>
      <c r="U42">
        <v>28963</v>
      </c>
      <c r="V42">
        <v>0.35389999999999999</v>
      </c>
      <c r="W42">
        <v>7.2639999999999996E-2</v>
      </c>
      <c r="X42">
        <v>0.35423329999999997</v>
      </c>
      <c r="Y42">
        <v>7.2273329999999997E-2</v>
      </c>
      <c r="Z42">
        <v>0.45886670000000002</v>
      </c>
      <c r="AA42">
        <v>0.45610000000000001</v>
      </c>
      <c r="AB42">
        <v>9456</v>
      </c>
      <c r="AC42">
        <v>10125</v>
      </c>
      <c r="AD42">
        <v>9318.3330000000005</v>
      </c>
      <c r="AE42">
        <v>1.0030165461057474</v>
      </c>
      <c r="AF42">
        <v>0.71592970133698453</v>
      </c>
      <c r="AG42">
        <v>41</v>
      </c>
      <c r="AH42">
        <v>2978.735373537354</v>
      </c>
      <c r="AI42">
        <v>106122.94117647059</v>
      </c>
      <c r="AJ42">
        <v>0.91683202529856178</v>
      </c>
      <c r="AK42">
        <v>0.60248209504104067</v>
      </c>
      <c r="AL42">
        <v>142943.6279296875</v>
      </c>
      <c r="AM42">
        <v>28684.03172190547</v>
      </c>
      <c r="AN42">
        <v>28684.03172190547</v>
      </c>
      <c r="AO42">
        <v>0.35891113281249998</v>
      </c>
      <c r="AP42">
        <v>7.2021526723827028E-2</v>
      </c>
      <c r="AQ42">
        <v>0.35891113281249998</v>
      </c>
      <c r="AR42">
        <v>7.2021526723827028E-2</v>
      </c>
      <c r="AS42">
        <v>0.46449484953545672</v>
      </c>
      <c r="AT42">
        <v>0.46449484953545672</v>
      </c>
      <c r="AU42">
        <v>8163.2158759840759</v>
      </c>
      <c r="AV42">
        <v>7434.9883090928288</v>
      </c>
      <c r="AW42">
        <v>8163.2158759840759</v>
      </c>
      <c r="AX42">
        <v>156794.5</v>
      </c>
      <c r="AY42">
        <v>20987.535</v>
      </c>
      <c r="AZ42">
        <v>20911.169999999998</v>
      </c>
      <c r="BA42">
        <v>5.3883339999999998E-3</v>
      </c>
      <c r="BB42">
        <v>250.19815</v>
      </c>
      <c r="BC42">
        <v>-4.6370437000000002E-3</v>
      </c>
      <c r="BD42">
        <v>39668.239999999998</v>
      </c>
      <c r="BE42">
        <v>19618.555</v>
      </c>
      <c r="BF42">
        <v>3.0101722500000001E-3</v>
      </c>
      <c r="BG42">
        <v>328.57159999999999</v>
      </c>
      <c r="BH42">
        <v>-6.2658183499999997E-3</v>
      </c>
      <c r="BI42">
        <v>39434.269999999997</v>
      </c>
      <c r="BJ42">
        <v>8.7727580000000003E-3</v>
      </c>
      <c r="BK42">
        <v>440.37670000000003</v>
      </c>
      <c r="BL42">
        <v>-6.7538126499999997E-3</v>
      </c>
      <c r="BM42">
        <v>9461.3680000000004</v>
      </c>
      <c r="BN42">
        <v>4.8985299999999995E-4</v>
      </c>
      <c r="BO42">
        <v>223.72665000000001</v>
      </c>
      <c r="BP42">
        <v>10130.32</v>
      </c>
      <c r="BQ42">
        <v>4.5025045000000001E-4</v>
      </c>
      <c r="BR42">
        <v>9323.6239999999998</v>
      </c>
    </row>
    <row r="43" spans="1:70">
      <c r="A43">
        <v>42</v>
      </c>
      <c r="B43">
        <v>1</v>
      </c>
      <c r="C43">
        <v>42</v>
      </c>
      <c r="D43">
        <v>1</v>
      </c>
      <c r="E43">
        <v>60</v>
      </c>
      <c r="F43">
        <v>70</v>
      </c>
      <c r="G43">
        <v>0.56718749999999996</v>
      </c>
      <c r="H43">
        <v>0</v>
      </c>
      <c r="I43">
        <v>90</v>
      </c>
      <c r="J43">
        <v>0</v>
      </c>
      <c r="K43">
        <v>9898.4375</v>
      </c>
      <c r="L43">
        <v>0.32874999999999999</v>
      </c>
      <c r="M43">
        <v>102614.0625</v>
      </c>
      <c r="N43">
        <v>0.27812500000000001</v>
      </c>
      <c r="O43">
        <v>70</v>
      </c>
      <c r="P43">
        <v>480</v>
      </c>
      <c r="Q43">
        <v>480</v>
      </c>
      <c r="R43">
        <v>42</v>
      </c>
      <c r="S43">
        <v>61870</v>
      </c>
      <c r="T43">
        <v>29699.67</v>
      </c>
      <c r="U43">
        <v>30385</v>
      </c>
      <c r="V43">
        <v>0.2959367</v>
      </c>
      <c r="W43">
        <v>0.14205999999999999</v>
      </c>
      <c r="X43">
        <v>0.2949967</v>
      </c>
      <c r="Y43">
        <v>0.1448767</v>
      </c>
      <c r="Z43">
        <v>0.32921669999999997</v>
      </c>
      <c r="AA43">
        <v>0.33679999999999999</v>
      </c>
      <c r="AB43">
        <v>11379.67</v>
      </c>
      <c r="AC43">
        <v>11191</v>
      </c>
      <c r="AD43">
        <v>11684.33</v>
      </c>
      <c r="AE43">
        <v>0.9886582427451035</v>
      </c>
      <c r="AF43">
        <v>0.77611218849344266</v>
      </c>
      <c r="AG43">
        <v>42</v>
      </c>
      <c r="AH43">
        <v>3724.7177798682978</v>
      </c>
      <c r="AI43">
        <v>40142.420537897313</v>
      </c>
      <c r="AJ43">
        <v>0.75741291500197849</v>
      </c>
      <c r="AK43">
        <v>0.66211827675789514</v>
      </c>
      <c r="AL43">
        <v>62485.581054687493</v>
      </c>
      <c r="AM43">
        <v>32263.187008768862</v>
      </c>
      <c r="AN43">
        <v>32263.187008768862</v>
      </c>
      <c r="AO43">
        <v>0.30003613281249997</v>
      </c>
      <c r="AP43">
        <v>0.15491768979223283</v>
      </c>
      <c r="AQ43">
        <v>0.30003613281249997</v>
      </c>
      <c r="AR43">
        <v>0.15491768979223283</v>
      </c>
      <c r="AS43">
        <v>0.36034959304504643</v>
      </c>
      <c r="AT43">
        <v>0.36034959304504643</v>
      </c>
      <c r="AU43">
        <v>10353.898714616265</v>
      </c>
      <c r="AV43">
        <v>9375.0224529598909</v>
      </c>
      <c r="AW43">
        <v>10353.898714616265</v>
      </c>
      <c r="AX43">
        <v>70878.87</v>
      </c>
      <c r="AY43">
        <v>15126.584999999999</v>
      </c>
      <c r="AZ43">
        <v>15364.06</v>
      </c>
      <c r="BA43">
        <v>1.67536301E-3</v>
      </c>
      <c r="BB43">
        <v>-32.337519999999998</v>
      </c>
      <c r="BC43">
        <v>1.32638875E-3</v>
      </c>
      <c r="BD43">
        <v>36632.42</v>
      </c>
      <c r="BE43">
        <v>14527.83</v>
      </c>
      <c r="BF43">
        <v>3.4049301499999999E-3</v>
      </c>
      <c r="BG43">
        <v>83.945734999999999</v>
      </c>
      <c r="BH43">
        <v>1.43865344E-3</v>
      </c>
      <c r="BI43">
        <v>37508.080000000002</v>
      </c>
      <c r="BJ43">
        <v>1.8171038000000001E-3</v>
      </c>
      <c r="BK43">
        <v>-203.1823</v>
      </c>
      <c r="BL43">
        <v>7.9004506000000005E-4</v>
      </c>
      <c r="BM43">
        <v>11380.79</v>
      </c>
      <c r="BN43">
        <v>9.2690025000000004E-5</v>
      </c>
      <c r="BO43">
        <v>-114.71935000000001</v>
      </c>
      <c r="BP43">
        <v>11192.95</v>
      </c>
      <c r="BQ43">
        <v>-8.221178E-6</v>
      </c>
      <c r="BR43">
        <v>11685.49</v>
      </c>
    </row>
    <row r="44" spans="1:70">
      <c r="A44">
        <v>43</v>
      </c>
      <c r="B44">
        <v>1</v>
      </c>
      <c r="C44">
        <v>43</v>
      </c>
      <c r="D44">
        <v>1</v>
      </c>
      <c r="E44">
        <v>60</v>
      </c>
      <c r="F44">
        <v>70</v>
      </c>
      <c r="G44">
        <v>0.41718749999999999</v>
      </c>
      <c r="H44">
        <v>0</v>
      </c>
      <c r="I44">
        <v>90</v>
      </c>
      <c r="J44">
        <v>0</v>
      </c>
      <c r="K44">
        <v>6648.4375</v>
      </c>
      <c r="L44">
        <v>0.44874999999999998</v>
      </c>
      <c r="M44">
        <v>461164.0625</v>
      </c>
      <c r="N44">
        <v>0.37812500000000004</v>
      </c>
      <c r="O44">
        <v>70</v>
      </c>
      <c r="P44">
        <v>480</v>
      </c>
      <c r="Q44">
        <v>480</v>
      </c>
      <c r="R44">
        <v>43</v>
      </c>
      <c r="S44">
        <v>190823.3</v>
      </c>
      <c r="T44">
        <v>25928</v>
      </c>
      <c r="U44">
        <v>25258</v>
      </c>
      <c r="V44">
        <v>0.41513329999999998</v>
      </c>
      <c r="W44">
        <v>5.6406669999999999E-2</v>
      </c>
      <c r="X44">
        <v>0.41843330000000001</v>
      </c>
      <c r="Y44">
        <v>5.5386669999999999E-2</v>
      </c>
      <c r="Z44">
        <v>0.64043329999999998</v>
      </c>
      <c r="AA44">
        <v>0.6238667</v>
      </c>
      <c r="AB44">
        <v>6077.6670000000004</v>
      </c>
      <c r="AC44">
        <v>7442</v>
      </c>
      <c r="AD44">
        <v>5837.6670000000004</v>
      </c>
      <c r="AE44">
        <v>1.013176316891188</v>
      </c>
      <c r="AF44">
        <v>0.52441353732375962</v>
      </c>
      <c r="AG44">
        <v>43</v>
      </c>
      <c r="AH44">
        <v>2294.5427092320965</v>
      </c>
      <c r="AI44">
        <v>167315.7596371882</v>
      </c>
      <c r="AJ44">
        <v>0.95796216100508802</v>
      </c>
      <c r="AK44">
        <v>0.5527046924651785</v>
      </c>
      <c r="AL44">
        <v>196266.6748046875</v>
      </c>
      <c r="AM44">
        <v>19925.923621806494</v>
      </c>
      <c r="AN44">
        <v>19925.923621806494</v>
      </c>
      <c r="AO44">
        <v>0.41928613281249999</v>
      </c>
      <c r="AP44">
        <v>4.2567916669595258E-2</v>
      </c>
      <c r="AQ44">
        <v>0.41928613281249999</v>
      </c>
      <c r="AR44">
        <v>4.2567916669595258E-2</v>
      </c>
      <c r="AS44">
        <v>0.4627270291481469</v>
      </c>
      <c r="AT44">
        <v>0.4627270291481469</v>
      </c>
      <c r="AU44">
        <v>5429.8873957160049</v>
      </c>
      <c r="AV44">
        <v>5174.344081581884</v>
      </c>
      <c r="AW44">
        <v>5429.8873957160049</v>
      </c>
      <c r="AX44">
        <v>218493.8</v>
      </c>
      <c r="AY44">
        <v>33430.894999999997</v>
      </c>
      <c r="AZ44">
        <v>32960.824999999997</v>
      </c>
      <c r="BA44">
        <v>-1.32892905E-2</v>
      </c>
      <c r="BB44">
        <v>42.168475000000001</v>
      </c>
      <c r="BC44">
        <v>2.1930664499999999E-2</v>
      </c>
      <c r="BD44">
        <v>48302.55</v>
      </c>
      <c r="BE44">
        <v>31972.674999999999</v>
      </c>
      <c r="BF44">
        <v>-1.7687616999999999E-2</v>
      </c>
      <c r="BG44">
        <v>-219.17670000000001</v>
      </c>
      <c r="BH44">
        <v>1.9991543800000001E-2</v>
      </c>
      <c r="BI44">
        <v>47051.24</v>
      </c>
      <c r="BJ44">
        <v>-1.7479969000000001E-2</v>
      </c>
      <c r="BK44">
        <v>331.39920000000001</v>
      </c>
      <c r="BL44">
        <v>2.7025490400000001E-2</v>
      </c>
      <c r="BM44">
        <v>6078.0810000000001</v>
      </c>
      <c r="BN44">
        <v>9.809116000000001E-4</v>
      </c>
      <c r="BO44">
        <v>49.199759999999998</v>
      </c>
      <c r="BP44">
        <v>7451.7650000000003</v>
      </c>
      <c r="BQ44">
        <v>-1.0816015100000001E-3</v>
      </c>
      <c r="BR44">
        <v>5838.0649999999996</v>
      </c>
    </row>
    <row r="45" spans="1:70">
      <c r="A45">
        <v>44</v>
      </c>
      <c r="B45">
        <v>1</v>
      </c>
      <c r="C45">
        <v>44</v>
      </c>
      <c r="D45">
        <v>1</v>
      </c>
      <c r="E45">
        <v>60</v>
      </c>
      <c r="F45">
        <v>70</v>
      </c>
      <c r="G45">
        <v>0.52968749999999998</v>
      </c>
      <c r="H45">
        <v>0</v>
      </c>
      <c r="I45">
        <v>90</v>
      </c>
      <c r="J45">
        <v>0</v>
      </c>
      <c r="K45">
        <v>5835.9375</v>
      </c>
      <c r="L45">
        <v>0.35875000000000001</v>
      </c>
      <c r="M45">
        <v>371526.5625</v>
      </c>
      <c r="N45">
        <v>0.203125</v>
      </c>
      <c r="O45">
        <v>70</v>
      </c>
      <c r="P45">
        <v>480</v>
      </c>
      <c r="Q45">
        <v>480</v>
      </c>
      <c r="R45">
        <v>44</v>
      </c>
      <c r="S45">
        <v>197726.7</v>
      </c>
      <c r="T45">
        <v>22521.67</v>
      </c>
      <c r="U45">
        <v>22057.67</v>
      </c>
      <c r="V45">
        <v>0.25960329999999998</v>
      </c>
      <c r="W45">
        <v>2.9569669999999999E-2</v>
      </c>
      <c r="X45">
        <v>0.26186330000000002</v>
      </c>
      <c r="Y45">
        <v>2.921267E-2</v>
      </c>
      <c r="Z45">
        <v>0.4194</v>
      </c>
      <c r="AA45">
        <v>0.41076669999999998</v>
      </c>
      <c r="AB45">
        <v>8317.6669999999995</v>
      </c>
      <c r="AC45">
        <v>8514.3330000000005</v>
      </c>
      <c r="AD45">
        <v>7977</v>
      </c>
      <c r="AE45">
        <v>1.0104631446505243</v>
      </c>
      <c r="AF45">
        <v>0.80603702917955833</v>
      </c>
      <c r="AG45">
        <v>44</v>
      </c>
      <c r="AH45">
        <v>2147.5390984360624</v>
      </c>
      <c r="AI45">
        <v>154400.64935064936</v>
      </c>
      <c r="AJ45">
        <v>0.95431136772315261</v>
      </c>
      <c r="AK45">
        <v>0.61555901500545407</v>
      </c>
      <c r="AL45">
        <v>199537.6904296875</v>
      </c>
      <c r="AM45">
        <v>23732.261010377617</v>
      </c>
      <c r="AN45">
        <v>23732.261010377617</v>
      </c>
      <c r="AO45">
        <v>0.27631738281250001</v>
      </c>
      <c r="AP45">
        <v>3.2864148304460009E-2</v>
      </c>
      <c r="AQ45">
        <v>0.27631738281250001</v>
      </c>
      <c r="AR45">
        <v>3.2864148304460009E-2</v>
      </c>
      <c r="AS45">
        <v>0.5012025109606788</v>
      </c>
      <c r="AT45">
        <v>0.5012025109606788</v>
      </c>
      <c r="AU45">
        <v>6711.1218738955213</v>
      </c>
      <c r="AV45">
        <v>5925.9392456991345</v>
      </c>
      <c r="AW45">
        <v>6711.1218738955213</v>
      </c>
      <c r="AX45">
        <v>203051.3</v>
      </c>
      <c r="AY45">
        <v>10269.445</v>
      </c>
      <c r="AZ45">
        <v>10158.434999999999</v>
      </c>
      <c r="BA45">
        <v>5.2606776999999999E-3</v>
      </c>
      <c r="BB45">
        <v>198.05445</v>
      </c>
      <c r="BC45">
        <v>-7.0441955000000002E-3</v>
      </c>
      <c r="BD45">
        <v>27750.69</v>
      </c>
      <c r="BE45">
        <v>11717.98</v>
      </c>
      <c r="BF45">
        <v>5.2752408499999997E-3</v>
      </c>
      <c r="BG45">
        <v>444.79244999999997</v>
      </c>
      <c r="BH45">
        <v>-9.4550250000000006E-3</v>
      </c>
      <c r="BI45">
        <v>27191.4</v>
      </c>
      <c r="BJ45">
        <v>1.9038895199999999E-2</v>
      </c>
      <c r="BK45">
        <v>553.27179999999998</v>
      </c>
      <c r="BL45">
        <v>-1.9885528999999999E-2</v>
      </c>
      <c r="BM45">
        <v>8335.1479999999992</v>
      </c>
      <c r="BN45">
        <v>1.3937382499999999E-3</v>
      </c>
      <c r="BO45">
        <v>373.82324999999997</v>
      </c>
      <c r="BP45">
        <v>8527.4860000000008</v>
      </c>
      <c r="BQ45">
        <v>7.5984150000000007E-5</v>
      </c>
      <c r="BR45">
        <v>7993.7659999999996</v>
      </c>
    </row>
    <row r="46" spans="1:70">
      <c r="A46">
        <v>45</v>
      </c>
      <c r="B46">
        <v>1</v>
      </c>
      <c r="C46">
        <v>45</v>
      </c>
      <c r="D46">
        <v>1</v>
      </c>
      <c r="E46">
        <v>60</v>
      </c>
      <c r="F46">
        <v>70</v>
      </c>
      <c r="G46">
        <v>0.37968749999999996</v>
      </c>
      <c r="H46">
        <v>0</v>
      </c>
      <c r="I46">
        <v>90</v>
      </c>
      <c r="J46">
        <v>0</v>
      </c>
      <c r="K46">
        <v>9085.9375</v>
      </c>
      <c r="L46">
        <v>0.47875000000000001</v>
      </c>
      <c r="M46">
        <v>730076.5625</v>
      </c>
      <c r="N46">
        <v>0.30312500000000003</v>
      </c>
      <c r="O46">
        <v>70</v>
      </c>
      <c r="P46">
        <v>480</v>
      </c>
      <c r="Q46">
        <v>480</v>
      </c>
      <c r="R46">
        <v>45</v>
      </c>
      <c r="S46">
        <v>275763.3</v>
      </c>
      <c r="T46">
        <v>40260</v>
      </c>
      <c r="U46">
        <v>40373.33</v>
      </c>
      <c r="V46">
        <v>0.41076669999999998</v>
      </c>
      <c r="W46">
        <v>5.9970000000000002E-2</v>
      </c>
      <c r="X46">
        <v>0.4089333</v>
      </c>
      <c r="Y46">
        <v>5.987E-2</v>
      </c>
      <c r="Z46">
        <v>0.76919999999999999</v>
      </c>
      <c r="AA46">
        <v>0.77139999999999997</v>
      </c>
      <c r="AB46">
        <v>7106.3329999999996</v>
      </c>
      <c r="AC46">
        <v>11287</v>
      </c>
      <c r="AD46">
        <v>7301.6670000000004</v>
      </c>
      <c r="AE46">
        <v>0.99859548812799548</v>
      </c>
      <c r="AF46">
        <v>0.31968739368445714</v>
      </c>
      <c r="AG46">
        <v>45</v>
      </c>
      <c r="AH46">
        <v>3072.1682163989858</v>
      </c>
      <c r="AI46">
        <v>280125.29976019182</v>
      </c>
      <c r="AJ46">
        <v>0.96357117351147159</v>
      </c>
      <c r="AK46">
        <v>0.52564370338933997</v>
      </c>
      <c r="AL46">
        <v>282837.06542968744</v>
      </c>
      <c r="AM46">
        <v>24811.752517851459</v>
      </c>
      <c r="AN46">
        <v>24811.752517851459</v>
      </c>
      <c r="AO46">
        <v>0.41206738281250005</v>
      </c>
      <c r="AP46">
        <v>3.614842314775818E-2</v>
      </c>
      <c r="AQ46">
        <v>0.41206738281250005</v>
      </c>
      <c r="AR46">
        <v>3.614842314775818E-2</v>
      </c>
      <c r="AS46">
        <v>0.44474412051193624</v>
      </c>
      <c r="AT46">
        <v>0.44474412051193624</v>
      </c>
      <c r="AU46">
        <v>6703.2408594287699</v>
      </c>
      <c r="AV46">
        <v>6565.7335089861454</v>
      </c>
      <c r="AW46">
        <v>6703.2408594287699</v>
      </c>
      <c r="AX46">
        <v>350770.3</v>
      </c>
      <c r="AY46">
        <v>91467.464999999997</v>
      </c>
      <c r="AZ46">
        <v>91547.11</v>
      </c>
      <c r="BA46">
        <v>-2.0457317499999999E-2</v>
      </c>
      <c r="BB46">
        <v>191.45914999999999</v>
      </c>
      <c r="BC46">
        <v>-5.61640812E-2</v>
      </c>
      <c r="BD46">
        <v>122896.1</v>
      </c>
      <c r="BE46">
        <v>100239.35</v>
      </c>
      <c r="BF46">
        <v>-2.34955489E-2</v>
      </c>
      <c r="BG46">
        <v>706.92930000000001</v>
      </c>
      <c r="BH46">
        <v>-5.6409666999999997E-2</v>
      </c>
      <c r="BI46">
        <v>123178.8</v>
      </c>
      <c r="BJ46">
        <v>-2.0107492800000001E-2</v>
      </c>
      <c r="BK46">
        <v>-30.952120000000001</v>
      </c>
      <c r="BL46">
        <v>-7.3219368699999995E-2</v>
      </c>
      <c r="BM46">
        <v>7107.2860000000001</v>
      </c>
      <c r="BN46">
        <v>-9.89339405E-4</v>
      </c>
      <c r="BO46">
        <v>83.412215000000003</v>
      </c>
      <c r="BP46">
        <v>11300.01</v>
      </c>
      <c r="BQ46">
        <v>2.18506E-5</v>
      </c>
      <c r="BR46">
        <v>7302.6459999999997</v>
      </c>
    </row>
    <row r="47" spans="1:70">
      <c r="A47">
        <v>46</v>
      </c>
      <c r="B47">
        <v>1</v>
      </c>
      <c r="C47">
        <v>46</v>
      </c>
      <c r="D47">
        <v>1</v>
      </c>
      <c r="E47">
        <v>60</v>
      </c>
      <c r="F47">
        <v>70</v>
      </c>
      <c r="G47">
        <v>0.3046875</v>
      </c>
      <c r="H47">
        <v>0</v>
      </c>
      <c r="I47">
        <v>90</v>
      </c>
      <c r="J47">
        <v>0</v>
      </c>
      <c r="K47">
        <v>7460.9375</v>
      </c>
      <c r="L47">
        <v>0.29875000000000002</v>
      </c>
      <c r="M47">
        <v>550801.5625</v>
      </c>
      <c r="N47">
        <v>0.25312500000000004</v>
      </c>
      <c r="O47">
        <v>70</v>
      </c>
      <c r="P47">
        <v>480</v>
      </c>
      <c r="Q47">
        <v>480</v>
      </c>
      <c r="R47">
        <v>46</v>
      </c>
      <c r="S47">
        <v>169413.3</v>
      </c>
      <c r="T47">
        <v>15031.33</v>
      </c>
      <c r="U47">
        <v>14503</v>
      </c>
      <c r="V47">
        <v>0.27984330000000002</v>
      </c>
      <c r="W47">
        <v>2.482933E-2</v>
      </c>
      <c r="X47">
        <v>0.28144330000000001</v>
      </c>
      <c r="Y47">
        <v>2.4093670000000001E-2</v>
      </c>
      <c r="Z47">
        <v>0.36236669999999999</v>
      </c>
      <c r="AA47">
        <v>0.34963329999999998</v>
      </c>
      <c r="AB47">
        <v>5814</v>
      </c>
      <c r="AC47">
        <v>5064.6670000000004</v>
      </c>
      <c r="AD47">
        <v>5467.6670000000004</v>
      </c>
      <c r="AE47">
        <v>1.0180515776160934</v>
      </c>
      <c r="AF47">
        <v>0.85468870226542049</v>
      </c>
      <c r="AG47">
        <v>46</v>
      </c>
      <c r="AH47">
        <v>2872.3532242540905</v>
      </c>
      <c r="AI47">
        <v>219771.1970074813</v>
      </c>
      <c r="AJ47">
        <v>0.9604350624062663</v>
      </c>
      <c r="AK47">
        <v>0.6481532063210681</v>
      </c>
      <c r="AL47">
        <v>173010.0341796875</v>
      </c>
      <c r="AM47">
        <v>16720.537660595131</v>
      </c>
      <c r="AN47">
        <v>16720.537660595131</v>
      </c>
      <c r="AO47">
        <v>0.2848486328125</v>
      </c>
      <c r="AP47">
        <v>2.752916797625618E-2</v>
      </c>
      <c r="AQ47">
        <v>0.2848486328125</v>
      </c>
      <c r="AR47">
        <v>2.752916797625618E-2</v>
      </c>
      <c r="AS47">
        <v>0.37594889754208183</v>
      </c>
      <c r="AT47">
        <v>0.37594889754208183</v>
      </c>
      <c r="AU47">
        <v>5297.3251511716762</v>
      </c>
      <c r="AV47">
        <v>4772.1213268014453</v>
      </c>
      <c r="AW47">
        <v>5297.3251511716762</v>
      </c>
      <c r="AX47">
        <v>173104.9</v>
      </c>
      <c r="AY47">
        <v>6656.4549999999999</v>
      </c>
      <c r="AZ47">
        <v>6498.4279999999999</v>
      </c>
      <c r="BA47">
        <v>4.6856000000000003E-4</v>
      </c>
      <c r="BB47">
        <v>-89.265749999999997</v>
      </c>
      <c r="BC47">
        <v>1.8517495E-4</v>
      </c>
      <c r="BD47">
        <v>17479.38</v>
      </c>
      <c r="BE47">
        <v>6272.8064999999997</v>
      </c>
      <c r="BF47">
        <v>1.6676519999999999E-3</v>
      </c>
      <c r="BG47">
        <v>-243.73894999999999</v>
      </c>
      <c r="BH47">
        <v>5.0150490000000004E-4</v>
      </c>
      <c r="BI47">
        <v>16853.23</v>
      </c>
      <c r="BJ47">
        <v>3.38853355E-3</v>
      </c>
      <c r="BK47">
        <v>-109.9525</v>
      </c>
      <c r="BL47">
        <v>-1.4037050000000001E-3</v>
      </c>
      <c r="BM47">
        <v>5817.9080000000004</v>
      </c>
      <c r="BN47">
        <v>-2.4814070000000001E-3</v>
      </c>
      <c r="BO47">
        <v>-146.22825</v>
      </c>
      <c r="BP47">
        <v>5068.1009999999997</v>
      </c>
      <c r="BQ47">
        <v>6.8601635000000002E-4</v>
      </c>
      <c r="BR47">
        <v>5471.3419999999996</v>
      </c>
    </row>
    <row r="48" spans="1:70">
      <c r="A48">
        <v>47</v>
      </c>
      <c r="B48">
        <v>1</v>
      </c>
      <c r="C48">
        <v>47</v>
      </c>
      <c r="D48">
        <v>1</v>
      </c>
      <c r="E48">
        <v>60</v>
      </c>
      <c r="F48">
        <v>70</v>
      </c>
      <c r="G48">
        <v>0.45468750000000002</v>
      </c>
      <c r="H48">
        <v>0</v>
      </c>
      <c r="I48">
        <v>90</v>
      </c>
      <c r="J48">
        <v>0</v>
      </c>
      <c r="K48">
        <v>4210.9375</v>
      </c>
      <c r="L48">
        <v>0.41874999999999996</v>
      </c>
      <c r="M48">
        <v>192251.5625</v>
      </c>
      <c r="N48">
        <v>0.35312500000000002</v>
      </c>
      <c r="O48">
        <v>70</v>
      </c>
      <c r="P48">
        <v>480</v>
      </c>
      <c r="Q48">
        <v>480</v>
      </c>
      <c r="R48">
        <v>47</v>
      </c>
      <c r="S48">
        <v>81343.33</v>
      </c>
      <c r="T48">
        <v>13716.67</v>
      </c>
      <c r="U48">
        <v>13342</v>
      </c>
      <c r="V48">
        <v>0.3861</v>
      </c>
      <c r="W48">
        <v>6.5106670000000005E-2</v>
      </c>
      <c r="X48">
        <v>0.3886</v>
      </c>
      <c r="Y48">
        <v>6.3736669999999995E-2</v>
      </c>
      <c r="Z48">
        <v>0.55830000000000002</v>
      </c>
      <c r="AA48">
        <v>0.54306670000000001</v>
      </c>
      <c r="AB48">
        <v>4128.3329999999996</v>
      </c>
      <c r="AC48">
        <v>4574</v>
      </c>
      <c r="AD48">
        <v>3815.3330000000001</v>
      </c>
      <c r="AE48">
        <v>1.0139437837977723</v>
      </c>
      <c r="AF48">
        <v>0.61942044022997633</v>
      </c>
      <c r="AG48">
        <v>47</v>
      </c>
      <c r="AH48">
        <v>1484.0308370044054</v>
      </c>
      <c r="AI48">
        <v>71039.838337182446</v>
      </c>
      <c r="AJ48">
        <v>0.93704790899393453</v>
      </c>
      <c r="AK48">
        <v>0.57887747150876845</v>
      </c>
      <c r="AL48">
        <v>89710.6591796875</v>
      </c>
      <c r="AM48">
        <v>13588.962208925701</v>
      </c>
      <c r="AN48">
        <v>13588.962208925701</v>
      </c>
      <c r="AO48">
        <v>0.3889111328125</v>
      </c>
      <c r="AP48">
        <v>5.8910487725143887E-2</v>
      </c>
      <c r="AQ48">
        <v>0.3889111328125</v>
      </c>
      <c r="AR48">
        <v>5.8910487725143887E-2</v>
      </c>
      <c r="AS48">
        <v>0.46627071550016574</v>
      </c>
      <c r="AT48">
        <v>0.46627071550016574</v>
      </c>
      <c r="AU48">
        <v>3779.2296490346589</v>
      </c>
      <c r="AV48">
        <v>3515.8268772255287</v>
      </c>
      <c r="AW48">
        <v>3779.2296490346589</v>
      </c>
      <c r="AX48">
        <v>100201.4</v>
      </c>
      <c r="AY48">
        <v>14192.15</v>
      </c>
      <c r="AZ48">
        <v>14001.545</v>
      </c>
      <c r="BA48">
        <v>-4.9855918200000003E-3</v>
      </c>
      <c r="BB48">
        <v>132.52005</v>
      </c>
      <c r="BC48">
        <v>-2.3883099999999998E-5</v>
      </c>
      <c r="BD48">
        <v>23396.58</v>
      </c>
      <c r="BE48">
        <v>13535.15</v>
      </c>
      <c r="BF48">
        <v>-5.4537554000000004E-3</v>
      </c>
      <c r="BG48">
        <v>38.405859999999997</v>
      </c>
      <c r="BH48">
        <v>-1.1755803E-3</v>
      </c>
      <c r="BI48">
        <v>22852.55</v>
      </c>
      <c r="BJ48">
        <v>-5.9006159100000004E-3</v>
      </c>
      <c r="BK48">
        <v>339.62105000000003</v>
      </c>
      <c r="BL48">
        <v>-1.0572451499999999E-3</v>
      </c>
      <c r="BM48">
        <v>4525.6620000000003</v>
      </c>
      <c r="BN48">
        <v>-1.77405E-4</v>
      </c>
      <c r="BO48">
        <v>112.24460000000001</v>
      </c>
      <c r="BP48">
        <v>5214.1049999999996</v>
      </c>
      <c r="BQ48">
        <v>1.4582825E-4</v>
      </c>
      <c r="BR48">
        <v>4206.7839999999997</v>
      </c>
    </row>
    <row r="49" spans="1:70">
      <c r="A49">
        <v>48</v>
      </c>
      <c r="B49">
        <v>1</v>
      </c>
      <c r="C49">
        <v>48</v>
      </c>
      <c r="D49">
        <v>1</v>
      </c>
      <c r="E49">
        <v>60</v>
      </c>
      <c r="F49">
        <v>70</v>
      </c>
      <c r="G49">
        <v>0.59531249999999991</v>
      </c>
      <c r="H49">
        <v>0</v>
      </c>
      <c r="I49">
        <v>90</v>
      </c>
      <c r="J49">
        <v>0</v>
      </c>
      <c r="K49">
        <v>4007.8125</v>
      </c>
      <c r="L49">
        <v>0.30625000000000002</v>
      </c>
      <c r="M49">
        <v>259479.6875</v>
      </c>
      <c r="N49">
        <v>0.39687500000000003</v>
      </c>
      <c r="O49">
        <v>70</v>
      </c>
      <c r="P49">
        <v>480</v>
      </c>
      <c r="Q49">
        <v>480</v>
      </c>
      <c r="R49">
        <v>48</v>
      </c>
      <c r="S49">
        <v>153296.70000000001</v>
      </c>
      <c r="T49">
        <v>17684</v>
      </c>
      <c r="U49">
        <v>18512.669999999998</v>
      </c>
      <c r="V49">
        <v>0.37033329999999998</v>
      </c>
      <c r="W49">
        <v>4.2720000000000001E-2</v>
      </c>
      <c r="X49">
        <v>0.37216670000000002</v>
      </c>
      <c r="Y49">
        <v>4.4943329999999997E-2</v>
      </c>
      <c r="Z49">
        <v>0.30014000000000002</v>
      </c>
      <c r="AA49">
        <v>0.31420999999999999</v>
      </c>
      <c r="AB49">
        <v>6900.6670000000004</v>
      </c>
      <c r="AC49">
        <v>6773</v>
      </c>
      <c r="AD49">
        <v>7326.6670000000004</v>
      </c>
      <c r="AE49">
        <v>0.97736261600549124</v>
      </c>
      <c r="AF49">
        <v>0.86315473587281888</v>
      </c>
      <c r="AG49">
        <v>48</v>
      </c>
      <c r="AH49">
        <v>1534.0909090909092</v>
      </c>
      <c r="AI49">
        <v>92878.635346756142</v>
      </c>
      <c r="AJ49">
        <v>0.95505178244945876</v>
      </c>
      <c r="AK49">
        <v>0.64559176792793338</v>
      </c>
      <c r="AL49">
        <v>156093.41308593747</v>
      </c>
      <c r="AM49">
        <v>19852.161151148233</v>
      </c>
      <c r="AN49">
        <v>19852.161151148233</v>
      </c>
      <c r="AO49">
        <v>0.36020019531250003</v>
      </c>
      <c r="AP49">
        <v>4.5810724377472363E-2</v>
      </c>
      <c r="AQ49">
        <v>0.36020019531250003</v>
      </c>
      <c r="AR49">
        <v>4.5810724377472363E-2</v>
      </c>
      <c r="AS49">
        <v>0.52389133385065523</v>
      </c>
      <c r="AT49">
        <v>0.52389133385065523</v>
      </c>
      <c r="AU49">
        <v>5701.6119517877669</v>
      </c>
      <c r="AV49">
        <v>4847.2334159935053</v>
      </c>
      <c r="AW49">
        <v>5701.6119517877669</v>
      </c>
      <c r="AX49">
        <v>160851.70000000001</v>
      </c>
      <c r="AY49">
        <v>9982.7009999999991</v>
      </c>
      <c r="AZ49">
        <v>10366.67</v>
      </c>
      <c r="BA49">
        <v>4.5841088000000002E-3</v>
      </c>
      <c r="BB49">
        <v>-35.733854999999998</v>
      </c>
      <c r="BC49">
        <v>3.7883787499999998E-3</v>
      </c>
      <c r="BD49">
        <v>20145.2</v>
      </c>
      <c r="BE49">
        <v>6777.5519999999997</v>
      </c>
      <c r="BF49">
        <v>-2.2877459999999998E-3</v>
      </c>
      <c r="BG49">
        <v>41.587069999999997</v>
      </c>
      <c r="BH49">
        <v>-5.4907411900000005E-4</v>
      </c>
      <c r="BI49">
        <v>21110.91</v>
      </c>
      <c r="BJ49">
        <v>8.0102895E-3</v>
      </c>
      <c r="BK49">
        <v>-131.4443</v>
      </c>
      <c r="BL49">
        <v>5.1665558999999996E-3</v>
      </c>
      <c r="BM49">
        <v>6900.67</v>
      </c>
      <c r="BN49">
        <v>3.2438129999999999E-4</v>
      </c>
      <c r="BO49">
        <v>-4.7508109999999997</v>
      </c>
      <c r="BP49">
        <v>6774.2089999999998</v>
      </c>
      <c r="BQ49">
        <v>2.4246935E-4</v>
      </c>
      <c r="BR49">
        <v>7326.67</v>
      </c>
    </row>
    <row r="50" spans="1:70">
      <c r="A50">
        <v>49</v>
      </c>
      <c r="B50">
        <v>1</v>
      </c>
      <c r="C50">
        <v>49</v>
      </c>
      <c r="D50">
        <v>1</v>
      </c>
      <c r="E50">
        <v>60</v>
      </c>
      <c r="F50">
        <v>70</v>
      </c>
      <c r="G50">
        <v>0.4453125</v>
      </c>
      <c r="H50">
        <v>0</v>
      </c>
      <c r="I50">
        <v>90</v>
      </c>
      <c r="J50">
        <v>0</v>
      </c>
      <c r="K50">
        <v>7257.8125</v>
      </c>
      <c r="L50">
        <v>0.42625000000000002</v>
      </c>
      <c r="M50">
        <v>618029.6875</v>
      </c>
      <c r="N50">
        <v>0.296875</v>
      </c>
      <c r="O50">
        <v>70</v>
      </c>
      <c r="P50">
        <v>480</v>
      </c>
      <c r="Q50">
        <v>480</v>
      </c>
      <c r="R50">
        <v>49</v>
      </c>
      <c r="S50">
        <v>276580</v>
      </c>
      <c r="T50">
        <v>27162.33</v>
      </c>
      <c r="U50">
        <v>26154</v>
      </c>
      <c r="V50">
        <v>0.3576667</v>
      </c>
      <c r="W50">
        <v>3.5123330000000001E-2</v>
      </c>
      <c r="X50">
        <v>0.36409999999999998</v>
      </c>
      <c r="Y50">
        <v>3.4430000000000002E-2</v>
      </c>
      <c r="Z50">
        <v>0.59253330000000004</v>
      </c>
      <c r="AA50">
        <v>0.57053330000000002</v>
      </c>
      <c r="AB50">
        <v>7563.3329999999996</v>
      </c>
      <c r="AC50">
        <v>8969.3330000000005</v>
      </c>
      <c r="AD50">
        <v>7273.3329999999996</v>
      </c>
      <c r="AE50">
        <v>1.0190944840062461</v>
      </c>
      <c r="AF50">
        <v>0.62224919126838929</v>
      </c>
      <c r="AG50">
        <v>49</v>
      </c>
      <c r="AH50">
        <v>2544.3689745836987</v>
      </c>
      <c r="AI50">
        <v>238276.50602409639</v>
      </c>
      <c r="AJ50">
        <v>0.9655780588841214</v>
      </c>
      <c r="AK50">
        <v>0.56892297171857165</v>
      </c>
      <c r="AL50">
        <v>279242.1630859375</v>
      </c>
      <c r="AM50">
        <v>23682.314550980434</v>
      </c>
      <c r="AN50">
        <v>23682.314550980434</v>
      </c>
      <c r="AO50">
        <v>0.36863769531250001</v>
      </c>
      <c r="AP50">
        <v>3.1263881353950015E-2</v>
      </c>
      <c r="AQ50">
        <v>0.36863769531250001</v>
      </c>
      <c r="AR50">
        <v>3.1263881353950015E-2</v>
      </c>
      <c r="AS50">
        <v>0.47962757206453388</v>
      </c>
      <c r="AT50">
        <v>0.47962757206453388</v>
      </c>
      <c r="AU50">
        <v>6476.6595983177176</v>
      </c>
      <c r="AV50">
        <v>6043.7035528386341</v>
      </c>
      <c r="AW50">
        <v>6476.6595983177176</v>
      </c>
      <c r="AX50">
        <v>294237.3</v>
      </c>
      <c r="AY50">
        <v>24698.45</v>
      </c>
      <c r="AZ50">
        <v>24244.134999999998</v>
      </c>
      <c r="BA50">
        <v>3.4369134999999999E-3</v>
      </c>
      <c r="BB50">
        <v>367.85599999999999</v>
      </c>
      <c r="BC50">
        <v>-7.0426665000000001E-3</v>
      </c>
      <c r="BD50">
        <v>43126.83</v>
      </c>
      <c r="BE50">
        <v>25482.67</v>
      </c>
      <c r="BF50">
        <v>2.3546489999999999E-3</v>
      </c>
      <c r="BG50">
        <v>446.12344999999999</v>
      </c>
      <c r="BH50">
        <v>-4.8967979999999999E-3</v>
      </c>
      <c r="BI50">
        <v>41576.35</v>
      </c>
      <c r="BJ50">
        <v>5.8508296999999999E-3</v>
      </c>
      <c r="BK50">
        <v>809.54134999999997</v>
      </c>
      <c r="BL50">
        <v>-7.1865185E-3</v>
      </c>
      <c r="BM50">
        <v>7582.81</v>
      </c>
      <c r="BN50">
        <v>-1.4160531500000001E-3</v>
      </c>
      <c r="BO50">
        <v>376.85969999999998</v>
      </c>
      <c r="BP50">
        <v>8985.2139999999999</v>
      </c>
      <c r="BQ50">
        <v>-1.6988337499999999E-3</v>
      </c>
      <c r="BR50">
        <v>7292.0630000000001</v>
      </c>
    </row>
    <row r="51" spans="1:70">
      <c r="A51">
        <v>50</v>
      </c>
      <c r="B51">
        <v>1</v>
      </c>
      <c r="C51">
        <v>50</v>
      </c>
      <c r="D51">
        <v>1</v>
      </c>
      <c r="E51">
        <v>60</v>
      </c>
      <c r="F51">
        <v>70</v>
      </c>
      <c r="G51">
        <v>0.37031249999999999</v>
      </c>
      <c r="H51">
        <v>0</v>
      </c>
      <c r="I51">
        <v>90</v>
      </c>
      <c r="J51">
        <v>0</v>
      </c>
      <c r="K51">
        <v>8882.8125</v>
      </c>
      <c r="L51">
        <v>0.36624999999999996</v>
      </c>
      <c r="M51">
        <v>438754.6875</v>
      </c>
      <c r="N51">
        <v>0.34687500000000004</v>
      </c>
      <c r="O51">
        <v>70</v>
      </c>
      <c r="P51">
        <v>480</v>
      </c>
      <c r="Q51">
        <v>480</v>
      </c>
      <c r="R51">
        <v>50</v>
      </c>
      <c r="S51">
        <v>167750</v>
      </c>
      <c r="T51">
        <v>21631.33</v>
      </c>
      <c r="U51">
        <v>21876</v>
      </c>
      <c r="V51">
        <v>0.3576667</v>
      </c>
      <c r="W51">
        <v>4.6120000000000001E-2</v>
      </c>
      <c r="X51">
        <v>0.3574</v>
      </c>
      <c r="Y51">
        <v>4.6609999999999999E-2</v>
      </c>
      <c r="Z51">
        <v>0.46263330000000003</v>
      </c>
      <c r="AA51">
        <v>0.46786670000000002</v>
      </c>
      <c r="AB51">
        <v>7371.6670000000004</v>
      </c>
      <c r="AC51">
        <v>7420</v>
      </c>
      <c r="AD51">
        <v>7562</v>
      </c>
      <c r="AE51">
        <v>0.99439207408410091</v>
      </c>
      <c r="AF51">
        <v>0.73497131929147075</v>
      </c>
      <c r="AG51">
        <v>50</v>
      </c>
      <c r="AH51">
        <v>3250.8005489478501</v>
      </c>
      <c r="AI51">
        <v>162878.77030162411</v>
      </c>
      <c r="AJ51">
        <v>0.94162704972738753</v>
      </c>
      <c r="AK51">
        <v>0.61339582071956922</v>
      </c>
      <c r="AL51">
        <v>168069.7412109375</v>
      </c>
      <c r="AM51">
        <v>23149.905103297573</v>
      </c>
      <c r="AN51">
        <v>23149.905103297573</v>
      </c>
      <c r="AO51">
        <v>0.35907519531249998</v>
      </c>
      <c r="AP51">
        <v>4.9458972427402416E-2</v>
      </c>
      <c r="AQ51">
        <v>0.35907519531249998</v>
      </c>
      <c r="AR51">
        <v>4.9458972427402416E-2</v>
      </c>
      <c r="AS51">
        <v>0.42630288887217149</v>
      </c>
      <c r="AT51">
        <v>0.42630288887217149</v>
      </c>
      <c r="AU51">
        <v>6842.0331673205119</v>
      </c>
      <c r="AV51">
        <v>6247.9307204482411</v>
      </c>
      <c r="AW51">
        <v>6842.0331673205119</v>
      </c>
      <c r="AX51">
        <v>178839</v>
      </c>
      <c r="AY51">
        <v>15451.684999999999</v>
      </c>
      <c r="AZ51">
        <v>15563.58</v>
      </c>
      <c r="BA51">
        <v>-2.40599006E-3</v>
      </c>
      <c r="BB51">
        <v>102.77255</v>
      </c>
      <c r="BC51">
        <v>-3.7546455699999999E-3</v>
      </c>
      <c r="BD51">
        <v>28950.39</v>
      </c>
      <c r="BE51">
        <v>14261.945</v>
      </c>
      <c r="BF51">
        <v>-3.6166764999999998E-4</v>
      </c>
      <c r="BG51">
        <v>260.23185000000001</v>
      </c>
      <c r="BH51">
        <v>-1.9241744E-3</v>
      </c>
      <c r="BI51">
        <v>29273.64</v>
      </c>
      <c r="BJ51">
        <v>1.9395978699999999E-3</v>
      </c>
      <c r="BK51">
        <v>36.436124999999997</v>
      </c>
      <c r="BL51">
        <v>-3.1035819100000001E-3</v>
      </c>
      <c r="BM51">
        <v>7372.56</v>
      </c>
      <c r="BN51">
        <v>2.4674733499999998E-4</v>
      </c>
      <c r="BO51">
        <v>82.187785000000005</v>
      </c>
      <c r="BP51">
        <v>7422.7179999999998</v>
      </c>
      <c r="BQ51">
        <v>-2.2062977E-4</v>
      </c>
      <c r="BR51">
        <v>7562.9160000000002</v>
      </c>
    </row>
    <row r="52" spans="1:70">
      <c r="A52">
        <v>51</v>
      </c>
      <c r="B52">
        <v>1</v>
      </c>
      <c r="C52">
        <v>51</v>
      </c>
      <c r="D52">
        <v>1</v>
      </c>
      <c r="E52">
        <v>60</v>
      </c>
      <c r="F52">
        <v>70</v>
      </c>
      <c r="G52">
        <v>0.52031249999999996</v>
      </c>
      <c r="H52">
        <v>0</v>
      </c>
      <c r="I52">
        <v>90</v>
      </c>
      <c r="J52">
        <v>0</v>
      </c>
      <c r="K52">
        <v>5632.8125</v>
      </c>
      <c r="L52">
        <v>0.48624999999999996</v>
      </c>
      <c r="M52">
        <v>80204.6875</v>
      </c>
      <c r="N52">
        <v>0.24687500000000001</v>
      </c>
      <c r="O52">
        <v>70</v>
      </c>
      <c r="P52">
        <v>480</v>
      </c>
      <c r="Q52">
        <v>480</v>
      </c>
      <c r="R52">
        <v>51</v>
      </c>
      <c r="S52">
        <v>44206.67</v>
      </c>
      <c r="T52">
        <v>27718</v>
      </c>
      <c r="U52">
        <v>27618.33</v>
      </c>
      <c r="V52">
        <v>0.35933330000000002</v>
      </c>
      <c r="W52">
        <v>0.22531000000000001</v>
      </c>
      <c r="X52">
        <v>0.36870000000000003</v>
      </c>
      <c r="Y52">
        <v>0.23034669999999999</v>
      </c>
      <c r="Z52">
        <v>0.62583330000000004</v>
      </c>
      <c r="AA52">
        <v>0.62356670000000003</v>
      </c>
      <c r="AB52">
        <v>5974</v>
      </c>
      <c r="AC52">
        <v>9266.6669999999995</v>
      </c>
      <c r="AD52">
        <v>5685.6670000000004</v>
      </c>
      <c r="AE52">
        <v>1.0018027925429249</v>
      </c>
      <c r="AF52">
        <v>0.34025936761917008</v>
      </c>
      <c r="AG52">
        <v>51</v>
      </c>
      <c r="AH52">
        <v>1894.9747687132042</v>
      </c>
      <c r="AI52">
        <v>32162.280701754386</v>
      </c>
      <c r="AJ52">
        <v>0.81525768264976672</v>
      </c>
      <c r="AK52">
        <v>0.54205312233944347</v>
      </c>
      <c r="AL52">
        <v>44433.4912109375</v>
      </c>
      <c r="AM52">
        <v>18081.557573494618</v>
      </c>
      <c r="AN52">
        <v>18081.557573494618</v>
      </c>
      <c r="AO52">
        <v>0.36170019531249997</v>
      </c>
      <c r="AP52">
        <v>0.14718858967978957</v>
      </c>
      <c r="AQ52">
        <v>0.36170019531249997</v>
      </c>
      <c r="AR52">
        <v>0.14718858967978957</v>
      </c>
      <c r="AS52">
        <v>0.38858466020998494</v>
      </c>
      <c r="AT52">
        <v>0.38858466020998494</v>
      </c>
      <c r="AU52">
        <v>5154.9299087218606</v>
      </c>
      <c r="AV52">
        <v>5087.1791915757622</v>
      </c>
      <c r="AW52">
        <v>5154.9299087218606</v>
      </c>
      <c r="AX52">
        <v>79219.649999999994</v>
      </c>
      <c r="AY52">
        <v>48003.785000000003</v>
      </c>
      <c r="AZ52">
        <v>48177.544999999998</v>
      </c>
      <c r="BA52">
        <v>-1.0163177499999999E-3</v>
      </c>
      <c r="BB52">
        <v>-63.327640000000002</v>
      </c>
      <c r="BC52">
        <v>-5.2634000000000003E-4</v>
      </c>
      <c r="BD52">
        <v>74560.34</v>
      </c>
      <c r="BE52">
        <v>57523.53</v>
      </c>
      <c r="BF52">
        <v>-1.0853965E-4</v>
      </c>
      <c r="BG52">
        <v>-401.20434999999998</v>
      </c>
      <c r="BH52">
        <v>-1.02561285E-4</v>
      </c>
      <c r="BI52">
        <v>74612.73</v>
      </c>
      <c r="BJ52">
        <v>-1.7359195E-3</v>
      </c>
      <c r="BK52">
        <v>382.09755000000001</v>
      </c>
      <c r="BL52">
        <v>-1.07102717E-3</v>
      </c>
      <c r="BM52">
        <v>5975.192</v>
      </c>
      <c r="BN52">
        <v>3.9251239999999997E-5</v>
      </c>
      <c r="BO52">
        <v>82.325154999999995</v>
      </c>
      <c r="BP52">
        <v>9284.7289999999994</v>
      </c>
      <c r="BQ52">
        <v>6.1366215000000003E-5</v>
      </c>
      <c r="BR52">
        <v>5686.8010000000004</v>
      </c>
    </row>
    <row r="53" spans="1:70">
      <c r="A53">
        <v>52</v>
      </c>
      <c r="B53">
        <v>1</v>
      </c>
      <c r="C53">
        <v>52</v>
      </c>
      <c r="D53">
        <v>1</v>
      </c>
      <c r="E53">
        <v>60</v>
      </c>
      <c r="F53">
        <v>70</v>
      </c>
      <c r="G53">
        <v>0.33281250000000001</v>
      </c>
      <c r="H53">
        <v>0</v>
      </c>
      <c r="I53">
        <v>90</v>
      </c>
      <c r="J53">
        <v>0</v>
      </c>
      <c r="K53">
        <v>6445.3125</v>
      </c>
      <c r="L53">
        <v>0.33624999999999999</v>
      </c>
      <c r="M53">
        <v>707667.1875</v>
      </c>
      <c r="N53">
        <v>0.37187500000000001</v>
      </c>
      <c r="O53">
        <v>70</v>
      </c>
      <c r="P53">
        <v>480</v>
      </c>
      <c r="Q53">
        <v>480</v>
      </c>
      <c r="R53">
        <v>52</v>
      </c>
      <c r="S53">
        <v>240460</v>
      </c>
      <c r="T53">
        <v>15580.67</v>
      </c>
      <c r="U53">
        <v>14109</v>
      </c>
      <c r="V53">
        <v>0.35353329999999999</v>
      </c>
      <c r="W53">
        <v>2.2907E-2</v>
      </c>
      <c r="X53">
        <v>0.35</v>
      </c>
      <c r="Y53">
        <v>2.0535330000000001E-2</v>
      </c>
      <c r="Z53">
        <v>0.43533329999999998</v>
      </c>
      <c r="AA53">
        <v>0.39423330000000001</v>
      </c>
      <c r="AB53">
        <v>5843.6670000000004</v>
      </c>
      <c r="AC53">
        <v>4804</v>
      </c>
      <c r="AD53">
        <v>5010.6670000000004</v>
      </c>
      <c r="AE53">
        <v>1.0508602094542847</v>
      </c>
      <c r="AF53">
        <v>0.80676987219584007</v>
      </c>
      <c r="AG53">
        <v>52</v>
      </c>
      <c r="AH53">
        <v>2411.7165575304025</v>
      </c>
      <c r="AI53">
        <v>257919.70387243736</v>
      </c>
      <c r="AJ53">
        <v>0.97316532113792054</v>
      </c>
      <c r="AK53">
        <v>0.6268740673271368</v>
      </c>
      <c r="AL53">
        <v>239820.7177734375</v>
      </c>
      <c r="AM53">
        <v>15707.823180739382</v>
      </c>
      <c r="AN53">
        <v>15707.823180739382</v>
      </c>
      <c r="AO53">
        <v>0.34810644531250001</v>
      </c>
      <c r="AP53">
        <v>2.2800342446686262E-2</v>
      </c>
      <c r="AQ53">
        <v>0.34810644531250001</v>
      </c>
      <c r="AR53">
        <v>2.2800342446686262E-2</v>
      </c>
      <c r="AS53">
        <v>0.41349394790474403</v>
      </c>
      <c r="AT53">
        <v>0.41349394790474403</v>
      </c>
      <c r="AU53">
        <v>4751.5795312416867</v>
      </c>
      <c r="AV53">
        <v>4298.83066460593</v>
      </c>
      <c r="AW53">
        <v>4751.5795312416867</v>
      </c>
      <c r="AX53">
        <v>246901.9</v>
      </c>
      <c r="AY53">
        <v>9495.9269999999997</v>
      </c>
      <c r="AZ53">
        <v>8813.5305000000008</v>
      </c>
      <c r="BA53">
        <v>5.2753790000000002E-3</v>
      </c>
      <c r="BB53">
        <v>-94.227199999999996</v>
      </c>
      <c r="BC53">
        <v>7.7338729999999996E-3</v>
      </c>
      <c r="BD53">
        <v>19181.25</v>
      </c>
      <c r="BE53">
        <v>7756.0649999999996</v>
      </c>
      <c r="BF53">
        <v>-2.8042235E-3</v>
      </c>
      <c r="BG53">
        <v>-191.78704999999999</v>
      </c>
      <c r="BH53">
        <v>8.1355025000000008E-3</v>
      </c>
      <c r="BI53">
        <v>17347.41</v>
      </c>
      <c r="BJ53">
        <v>1.488453E-3</v>
      </c>
      <c r="BK53">
        <v>-61.415849999999999</v>
      </c>
      <c r="BL53">
        <v>1.8963994500000001E-2</v>
      </c>
      <c r="BM53">
        <v>5849.335</v>
      </c>
      <c r="BN53">
        <v>-1.10891805E-3</v>
      </c>
      <c r="BO53">
        <v>-168.61455000000001</v>
      </c>
      <c r="BP53">
        <v>4805.9359999999997</v>
      </c>
      <c r="BQ53">
        <v>-5.0907044999999997E-4</v>
      </c>
      <c r="BR53">
        <v>5015.527</v>
      </c>
    </row>
    <row r="54" spans="1:70">
      <c r="A54">
        <v>53</v>
      </c>
      <c r="B54">
        <v>1</v>
      </c>
      <c r="C54">
        <v>53</v>
      </c>
      <c r="D54">
        <v>1</v>
      </c>
      <c r="E54">
        <v>60</v>
      </c>
      <c r="F54">
        <v>70</v>
      </c>
      <c r="G54">
        <v>0.48281249999999998</v>
      </c>
      <c r="H54">
        <v>0</v>
      </c>
      <c r="I54">
        <v>90</v>
      </c>
      <c r="J54">
        <v>0</v>
      </c>
      <c r="K54">
        <v>9695.3125</v>
      </c>
      <c r="L54">
        <v>0.45624999999999999</v>
      </c>
      <c r="M54">
        <v>349117.1875</v>
      </c>
      <c r="N54">
        <v>0.27187500000000003</v>
      </c>
      <c r="O54">
        <v>70</v>
      </c>
      <c r="P54">
        <v>480</v>
      </c>
      <c r="Q54">
        <v>480</v>
      </c>
      <c r="R54">
        <v>53</v>
      </c>
      <c r="S54">
        <v>171740</v>
      </c>
      <c r="T54">
        <v>44410</v>
      </c>
      <c r="U54">
        <v>43953.33</v>
      </c>
      <c r="V54">
        <v>0.3586667</v>
      </c>
      <c r="W54">
        <v>9.2749999999999999E-2</v>
      </c>
      <c r="X54">
        <v>0.36220000000000002</v>
      </c>
      <c r="Y54">
        <v>9.2696669999999995E-2</v>
      </c>
      <c r="Z54">
        <v>0.61933329999999998</v>
      </c>
      <c r="AA54">
        <v>0.61293330000000001</v>
      </c>
      <c r="AB54">
        <v>10598.67</v>
      </c>
      <c r="AC54">
        <v>14985</v>
      </c>
      <c r="AD54">
        <v>10208.67</v>
      </c>
      <c r="AE54">
        <v>1.0051815179346528</v>
      </c>
      <c r="AF54">
        <v>0.51236710247838002</v>
      </c>
      <c r="AG54">
        <v>53</v>
      </c>
      <c r="AH54">
        <v>3328.8626609442058</v>
      </c>
      <c r="AI54">
        <v>137245.08599508597</v>
      </c>
      <c r="AJ54">
        <v>0.92107104242192961</v>
      </c>
      <c r="AK54">
        <v>0.55138155258096289</v>
      </c>
      <c r="AL54">
        <v>173572.4365234375</v>
      </c>
      <c r="AM54">
        <v>32988.591834157094</v>
      </c>
      <c r="AN54">
        <v>32988.591834157094</v>
      </c>
      <c r="AO54">
        <v>0.36723144531250002</v>
      </c>
      <c r="AP54">
        <v>6.9794769842075888E-2</v>
      </c>
      <c r="AQ54">
        <v>0.36723144531250002</v>
      </c>
      <c r="AR54">
        <v>6.9794769842075888E-2</v>
      </c>
      <c r="AS54">
        <v>0.45771486855492138</v>
      </c>
      <c r="AT54">
        <v>0.45771486855492138</v>
      </c>
      <c r="AU54">
        <v>8999.0257099314822</v>
      </c>
      <c r="AV54">
        <v>8611.2769356742319</v>
      </c>
      <c r="AW54">
        <v>8999.0257099314822</v>
      </c>
      <c r="AX54">
        <v>207963.6</v>
      </c>
      <c r="AY54">
        <v>50359.805</v>
      </c>
      <c r="AZ54">
        <v>50160.845000000001</v>
      </c>
      <c r="BA54">
        <v>4.7347343600000003E-3</v>
      </c>
      <c r="BB54">
        <v>480.36309999999997</v>
      </c>
      <c r="BC54">
        <v>2.41888265E-2</v>
      </c>
      <c r="BD54">
        <v>83819.14</v>
      </c>
      <c r="BE54">
        <v>56073.345000000001</v>
      </c>
      <c r="BF54">
        <v>3.6080541199999998E-3</v>
      </c>
      <c r="BG54">
        <v>892.45585000000005</v>
      </c>
      <c r="BH54">
        <v>2.8162684300000001E-2</v>
      </c>
      <c r="BI54">
        <v>83006.990000000005</v>
      </c>
      <c r="BJ54">
        <v>6.9295300299999996E-3</v>
      </c>
      <c r="BK54">
        <v>1066.681</v>
      </c>
      <c r="BL54">
        <v>4.1354283700000001E-2</v>
      </c>
      <c r="BM54">
        <v>10634.17</v>
      </c>
      <c r="BN54">
        <v>8.2118546499999998E-4</v>
      </c>
      <c r="BO54">
        <v>603.06489999999997</v>
      </c>
      <c r="BP54">
        <v>14999.65</v>
      </c>
      <c r="BQ54">
        <v>-1.60524015E-3</v>
      </c>
      <c r="BR54">
        <v>10242.870000000001</v>
      </c>
    </row>
    <row r="55" spans="1:70">
      <c r="A55">
        <v>54</v>
      </c>
      <c r="B55">
        <v>1</v>
      </c>
      <c r="C55">
        <v>54</v>
      </c>
      <c r="D55">
        <v>1</v>
      </c>
      <c r="E55">
        <v>60</v>
      </c>
      <c r="F55">
        <v>70</v>
      </c>
      <c r="G55">
        <v>0.55781250000000004</v>
      </c>
      <c r="H55">
        <v>0</v>
      </c>
      <c r="I55">
        <v>90</v>
      </c>
      <c r="J55">
        <v>0</v>
      </c>
      <c r="K55">
        <v>8070.3125</v>
      </c>
      <c r="L55">
        <v>0.27625</v>
      </c>
      <c r="M55">
        <v>169842.1875</v>
      </c>
      <c r="N55">
        <v>0.32187500000000002</v>
      </c>
      <c r="O55">
        <v>70</v>
      </c>
      <c r="P55">
        <v>480</v>
      </c>
      <c r="Q55">
        <v>480</v>
      </c>
      <c r="R55">
        <v>54</v>
      </c>
      <c r="S55">
        <v>96813.33</v>
      </c>
      <c r="T55">
        <v>26000.33</v>
      </c>
      <c r="U55">
        <v>26712.33</v>
      </c>
      <c r="V55">
        <v>0.30684329999999999</v>
      </c>
      <c r="W55">
        <v>8.2406670000000001E-2</v>
      </c>
      <c r="X55">
        <v>0.30753330000000001</v>
      </c>
      <c r="Y55">
        <v>8.4853330000000005E-2</v>
      </c>
      <c r="Z55">
        <v>0.29481669999999999</v>
      </c>
      <c r="AA55">
        <v>0.30288999999999999</v>
      </c>
      <c r="AB55">
        <v>10897.67</v>
      </c>
      <c r="AC55">
        <v>10251.67</v>
      </c>
      <c r="AD55">
        <v>11130.33</v>
      </c>
      <c r="AE55">
        <v>0.98658281064279763</v>
      </c>
      <c r="AF55">
        <v>0.84396965212496755</v>
      </c>
      <c r="AG55">
        <v>54</v>
      </c>
      <c r="AH55">
        <v>3161.7286973555333</v>
      </c>
      <c r="AI55">
        <v>64242.907801418442</v>
      </c>
      <c r="AJ55">
        <v>0.86982164010451235</v>
      </c>
      <c r="AK55">
        <v>0.67157693187074541</v>
      </c>
      <c r="AL55">
        <v>98308.686523437515</v>
      </c>
      <c r="AM55">
        <v>30888.929104220628</v>
      </c>
      <c r="AN55">
        <v>30888.929104220628</v>
      </c>
      <c r="AO55">
        <v>0.30170019531250003</v>
      </c>
      <c r="AP55">
        <v>9.4795244177284022E-2</v>
      </c>
      <c r="AQ55">
        <v>0.30170019531250003</v>
      </c>
      <c r="AR55">
        <v>9.4795244177284022E-2</v>
      </c>
      <c r="AS55">
        <v>0.42697541015757079</v>
      </c>
      <c r="AT55">
        <v>0.42697541015757079</v>
      </c>
      <c r="AU55">
        <v>9625.389654908764</v>
      </c>
      <c r="AV55">
        <v>8330.5686336841482</v>
      </c>
      <c r="AW55">
        <v>9625.389654908764</v>
      </c>
      <c r="AX55">
        <v>104468.4</v>
      </c>
      <c r="AY55">
        <v>12322.74</v>
      </c>
      <c r="AZ55">
        <v>12596.834999999999</v>
      </c>
      <c r="BA55">
        <v>-2.6832199999999998E-4</v>
      </c>
      <c r="BB55">
        <v>8.3246155000000002</v>
      </c>
      <c r="BC55">
        <v>-3.7350585000000001E-4</v>
      </c>
      <c r="BD55">
        <v>30004.41</v>
      </c>
      <c r="BE55">
        <v>10132.434999999999</v>
      </c>
      <c r="BF55">
        <v>-2.4314061499999999E-3</v>
      </c>
      <c r="BG55">
        <v>108.3549</v>
      </c>
      <c r="BH55">
        <v>1.9476585000000001E-3</v>
      </c>
      <c r="BI55">
        <v>30851.17</v>
      </c>
      <c r="BJ55">
        <v>5.4821815E-4</v>
      </c>
      <c r="BK55">
        <v>-82.64049</v>
      </c>
      <c r="BL55">
        <v>1.291518E-3</v>
      </c>
      <c r="BM55">
        <v>10897.68</v>
      </c>
      <c r="BN55">
        <v>-5.239868E-4</v>
      </c>
      <c r="BO55">
        <v>-10.205925000000001</v>
      </c>
      <c r="BP55">
        <v>10252.58</v>
      </c>
      <c r="BQ55">
        <v>6.9577637499999997E-4</v>
      </c>
      <c r="BR55">
        <v>11130.34</v>
      </c>
    </row>
    <row r="56" spans="1:70">
      <c r="A56">
        <v>55</v>
      </c>
      <c r="B56">
        <v>1</v>
      </c>
      <c r="C56">
        <v>55</v>
      </c>
      <c r="D56">
        <v>1</v>
      </c>
      <c r="E56">
        <v>60</v>
      </c>
      <c r="F56">
        <v>70</v>
      </c>
      <c r="G56">
        <v>0.40781249999999997</v>
      </c>
      <c r="H56">
        <v>0</v>
      </c>
      <c r="I56">
        <v>90</v>
      </c>
      <c r="J56">
        <v>0</v>
      </c>
      <c r="K56">
        <v>4820.3125</v>
      </c>
      <c r="L56">
        <v>0.39624999999999999</v>
      </c>
      <c r="M56">
        <v>528392.1875</v>
      </c>
      <c r="N56">
        <v>0.22187500000000002</v>
      </c>
      <c r="O56">
        <v>70</v>
      </c>
      <c r="P56">
        <v>480</v>
      </c>
      <c r="Q56">
        <v>480</v>
      </c>
      <c r="R56">
        <v>55</v>
      </c>
      <c r="S56">
        <v>217033.3</v>
      </c>
      <c r="T56">
        <v>15182.33</v>
      </c>
      <c r="U56">
        <v>14693.67</v>
      </c>
      <c r="V56">
        <v>0.30918669999999998</v>
      </c>
      <c r="W56">
        <v>2.1628999999999999E-2</v>
      </c>
      <c r="X56">
        <v>0.31562669999999998</v>
      </c>
      <c r="Y56">
        <v>2.1368999999999999E-2</v>
      </c>
      <c r="Z56">
        <v>0.51983330000000005</v>
      </c>
      <c r="AA56">
        <v>0.50309999999999999</v>
      </c>
      <c r="AB56">
        <v>4650.6670000000004</v>
      </c>
      <c r="AC56">
        <v>4820</v>
      </c>
      <c r="AD56">
        <v>4461</v>
      </c>
      <c r="AE56">
        <v>1.0164922515817842</v>
      </c>
      <c r="AF56">
        <v>0.71817082531175525</v>
      </c>
      <c r="AG56">
        <v>55</v>
      </c>
      <c r="AH56">
        <v>1726.1638316920323</v>
      </c>
      <c r="AI56">
        <v>216221.86700767261</v>
      </c>
      <c r="AJ56">
        <v>0.97312257326313156</v>
      </c>
      <c r="AK56">
        <v>0.58922703895601203</v>
      </c>
      <c r="AL56">
        <v>218339.46777343747</v>
      </c>
      <c r="AM56">
        <v>14335.126717221909</v>
      </c>
      <c r="AN56">
        <v>14335.126717221909</v>
      </c>
      <c r="AO56">
        <v>0.32513769531250003</v>
      </c>
      <c r="AP56">
        <v>2.1346988294789669E-2</v>
      </c>
      <c r="AQ56">
        <v>0.32513769531250003</v>
      </c>
      <c r="AR56">
        <v>2.1346988294789669E-2</v>
      </c>
      <c r="AS56">
        <v>0.46624000605444993</v>
      </c>
      <c r="AT56">
        <v>0.46624000605444993</v>
      </c>
      <c r="AU56">
        <v>4040.71696570415</v>
      </c>
      <c r="AV56">
        <v>3708.9974093905635</v>
      </c>
      <c r="AW56">
        <v>4040.71696570415</v>
      </c>
      <c r="AX56">
        <v>223168.4</v>
      </c>
      <c r="AY56">
        <v>9892.9429999999993</v>
      </c>
      <c r="AZ56">
        <v>9746.6304999999993</v>
      </c>
      <c r="BA56">
        <v>1.4853514999999999E-3</v>
      </c>
      <c r="BB56">
        <v>13.143599999999999</v>
      </c>
      <c r="BC56">
        <v>-4.9760604999999996E-4</v>
      </c>
      <c r="BD56">
        <v>21000.43</v>
      </c>
      <c r="BE56">
        <v>10771.205</v>
      </c>
      <c r="BF56">
        <v>3.8740954999999999E-4</v>
      </c>
      <c r="BG56">
        <v>-114.7765</v>
      </c>
      <c r="BH56">
        <v>-2.6722075000000002E-4</v>
      </c>
      <c r="BI56">
        <v>20329.38</v>
      </c>
      <c r="BJ56">
        <v>5.6551405000000001E-3</v>
      </c>
      <c r="BK56">
        <v>175.0549</v>
      </c>
      <c r="BL56">
        <v>-2.590752E-3</v>
      </c>
      <c r="BM56">
        <v>4651.009</v>
      </c>
      <c r="BN56">
        <v>1.4274706999999999E-3</v>
      </c>
      <c r="BO56">
        <v>39.100805000000001</v>
      </c>
      <c r="BP56">
        <v>4824.3239999999996</v>
      </c>
      <c r="BQ56">
        <v>-7.1486230000000002E-4</v>
      </c>
      <c r="BR56">
        <v>4461.3289999999997</v>
      </c>
    </row>
    <row r="57" spans="1:70">
      <c r="A57">
        <v>56</v>
      </c>
      <c r="B57">
        <v>1</v>
      </c>
      <c r="C57">
        <v>56</v>
      </c>
      <c r="D57">
        <v>1</v>
      </c>
      <c r="E57">
        <v>60</v>
      </c>
      <c r="F57">
        <v>70</v>
      </c>
      <c r="G57">
        <v>0.42656249999999996</v>
      </c>
      <c r="H57">
        <v>0</v>
      </c>
      <c r="I57">
        <v>90</v>
      </c>
      <c r="J57">
        <v>0</v>
      </c>
      <c r="K57">
        <v>4414.0625</v>
      </c>
      <c r="L57">
        <v>0.35125000000000001</v>
      </c>
      <c r="M57">
        <v>125023.4375</v>
      </c>
      <c r="N57">
        <v>0.25937500000000002</v>
      </c>
      <c r="O57">
        <v>70</v>
      </c>
      <c r="P57">
        <v>480</v>
      </c>
      <c r="Q57">
        <v>480</v>
      </c>
      <c r="R57">
        <v>56</v>
      </c>
      <c r="S57">
        <v>54760</v>
      </c>
      <c r="T57">
        <v>11299.33</v>
      </c>
      <c r="U57">
        <v>11321.67</v>
      </c>
      <c r="V57">
        <v>0.30470330000000001</v>
      </c>
      <c r="W57">
        <v>6.2873330000000005E-2</v>
      </c>
      <c r="X57">
        <v>0.30451669999999997</v>
      </c>
      <c r="Y57">
        <v>6.2960000000000002E-2</v>
      </c>
      <c r="Z57">
        <v>0.4262667</v>
      </c>
      <c r="AA57">
        <v>0.42709999999999998</v>
      </c>
      <c r="AB57">
        <v>4186</v>
      </c>
      <c r="AC57">
        <v>4023</v>
      </c>
      <c r="AD57">
        <v>4162.6670000000004</v>
      </c>
      <c r="AE57">
        <v>0.99901290925950004</v>
      </c>
      <c r="AF57">
        <v>0.76325691462916923</v>
      </c>
      <c r="AG57">
        <v>56</v>
      </c>
      <c r="AH57">
        <v>1633.3256244218317</v>
      </c>
      <c r="AI57">
        <v>49637.096774193553</v>
      </c>
      <c r="AJ57">
        <v>0.90106811416564525</v>
      </c>
      <c r="AK57">
        <v>0.62732383105223655</v>
      </c>
      <c r="AL57">
        <v>55861.499023437493</v>
      </c>
      <c r="AM57">
        <v>12681.568438130778</v>
      </c>
      <c r="AN57">
        <v>12681.568438130778</v>
      </c>
      <c r="AO57">
        <v>0.31205957031250003</v>
      </c>
      <c r="AP57">
        <v>7.0843154352719151E-2</v>
      </c>
      <c r="AQ57">
        <v>0.31205957031250003</v>
      </c>
      <c r="AR57">
        <v>7.0843154352719151E-2</v>
      </c>
      <c r="AS57">
        <v>0.4226918669091011</v>
      </c>
      <c r="AT57">
        <v>0.4226918669091011</v>
      </c>
      <c r="AU57">
        <v>3805.5131833168498</v>
      </c>
      <c r="AV57">
        <v>3436.0247697349928</v>
      </c>
      <c r="AW57">
        <v>3805.5131833168498</v>
      </c>
      <c r="AX57">
        <v>58685.49</v>
      </c>
      <c r="AY57">
        <v>6437.4449999999997</v>
      </c>
      <c r="AZ57">
        <v>6450.8029999999999</v>
      </c>
      <c r="BA57">
        <v>1.3497037500000001E-4</v>
      </c>
      <c r="BB57">
        <v>92.166420000000002</v>
      </c>
      <c r="BC57">
        <v>-8.3458844999999998E-4</v>
      </c>
      <c r="BD57">
        <v>14520.89</v>
      </c>
      <c r="BE57">
        <v>6610.7719999999999</v>
      </c>
      <c r="BF57">
        <v>-5.3993982499999998E-4</v>
      </c>
      <c r="BG57">
        <v>49.860205000000001</v>
      </c>
      <c r="BH57">
        <v>-4.3631209999999999E-4</v>
      </c>
      <c r="BI57">
        <v>14573.46</v>
      </c>
      <c r="BJ57">
        <v>2.4589859000000001E-4</v>
      </c>
      <c r="BK57">
        <v>312.69709999999998</v>
      </c>
      <c r="BL57">
        <v>-4.6689285000000002E-4</v>
      </c>
      <c r="BM57">
        <v>4192.6379999999999</v>
      </c>
      <c r="BN57">
        <v>-2.05181095E-4</v>
      </c>
      <c r="BO57">
        <v>166.36584999999999</v>
      </c>
      <c r="BP57">
        <v>4030.45</v>
      </c>
      <c r="BQ57">
        <v>-2.5314149999999999E-5</v>
      </c>
      <c r="BR57">
        <v>4169.268</v>
      </c>
    </row>
    <row r="58" spans="1:70">
      <c r="A58">
        <v>57</v>
      </c>
      <c r="B58">
        <v>1</v>
      </c>
      <c r="C58">
        <v>57</v>
      </c>
      <c r="D58">
        <v>1</v>
      </c>
      <c r="E58">
        <v>60</v>
      </c>
      <c r="F58">
        <v>70</v>
      </c>
      <c r="G58">
        <v>0.57656249999999998</v>
      </c>
      <c r="H58">
        <v>0</v>
      </c>
      <c r="I58">
        <v>90</v>
      </c>
      <c r="J58">
        <v>0</v>
      </c>
      <c r="K58">
        <v>7664.0625</v>
      </c>
      <c r="L58">
        <v>0.47125</v>
      </c>
      <c r="M58">
        <v>483573.4375</v>
      </c>
      <c r="N58">
        <v>0.359375</v>
      </c>
      <c r="O58">
        <v>70</v>
      </c>
      <c r="P58">
        <v>480</v>
      </c>
      <c r="Q58">
        <v>480</v>
      </c>
      <c r="R58">
        <v>57</v>
      </c>
      <c r="S58">
        <v>274490</v>
      </c>
      <c r="T58">
        <v>67310</v>
      </c>
      <c r="U58">
        <v>69216.67</v>
      </c>
      <c r="V58">
        <v>0.4052</v>
      </c>
      <c r="W58">
        <v>9.936333E-2</v>
      </c>
      <c r="X58">
        <v>0.40086670000000002</v>
      </c>
      <c r="Y58">
        <v>0.1010867</v>
      </c>
      <c r="Z58">
        <v>0.58416670000000004</v>
      </c>
      <c r="AA58">
        <v>0.60070000000000001</v>
      </c>
      <c r="AB58">
        <v>11055.33</v>
      </c>
      <c r="AC58">
        <v>20788.669999999998</v>
      </c>
      <c r="AD58">
        <v>11573</v>
      </c>
      <c r="AE58">
        <v>0.98613062072625379</v>
      </c>
      <c r="AF58">
        <v>0.52045324588309938</v>
      </c>
      <c r="AG58">
        <v>57</v>
      </c>
      <c r="AH58">
        <v>2604.6091758708581</v>
      </c>
      <c r="AI58">
        <v>177866.091954023</v>
      </c>
      <c r="AJ58">
        <v>0.95391438065500156</v>
      </c>
      <c r="AK58">
        <v>0.5341104738191973</v>
      </c>
      <c r="AL58">
        <v>282055.5615234375</v>
      </c>
      <c r="AM58">
        <v>35764.632676051602</v>
      </c>
      <c r="AN58">
        <v>35764.632676051602</v>
      </c>
      <c r="AO58">
        <v>0.40674707031250001</v>
      </c>
      <c r="AP58">
        <v>5.1575510453382413E-2</v>
      </c>
      <c r="AQ58">
        <v>0.40674707031250001</v>
      </c>
      <c r="AR58">
        <v>5.1575510453382413E-2</v>
      </c>
      <c r="AS58">
        <v>0.50328068198283393</v>
      </c>
      <c r="AT58">
        <v>0.50328068198283393</v>
      </c>
      <c r="AU58">
        <v>9232.3777746661999</v>
      </c>
      <c r="AV58">
        <v>8911.9209903872979</v>
      </c>
      <c r="AW58">
        <v>9232.3777746661999</v>
      </c>
      <c r="AX58">
        <v>342334.9</v>
      </c>
      <c r="AY58">
        <v>83547.520000000004</v>
      </c>
      <c r="AZ58">
        <v>84793.59</v>
      </c>
      <c r="BA58">
        <v>3.5835494999999998E-3</v>
      </c>
      <c r="BB58">
        <v>-14.502554999999999</v>
      </c>
      <c r="BC58">
        <v>1.8323521400000001E-2</v>
      </c>
      <c r="BD58">
        <v>124118.6</v>
      </c>
      <c r="BE58">
        <v>82955.535000000003</v>
      </c>
      <c r="BF58">
        <v>1.1626287500000001E-2</v>
      </c>
      <c r="BG58">
        <v>784.75395000000003</v>
      </c>
      <c r="BH58">
        <v>2.1744471500000001E-2</v>
      </c>
      <c r="BI58">
        <v>127671.5</v>
      </c>
      <c r="BJ58">
        <v>1.2406385E-3</v>
      </c>
      <c r="BK58">
        <v>-826.10530000000006</v>
      </c>
      <c r="BL58">
        <v>2.2394909099999999E-2</v>
      </c>
      <c r="BM58">
        <v>11063.37</v>
      </c>
      <c r="BN58">
        <v>2.9205733499999999E-4</v>
      </c>
      <c r="BO58">
        <v>-305.1694</v>
      </c>
      <c r="BP58">
        <v>20818.88</v>
      </c>
      <c r="BQ58">
        <v>1.8041442799999999E-3</v>
      </c>
      <c r="BR58">
        <v>11581.42</v>
      </c>
    </row>
    <row r="59" spans="1:70">
      <c r="A59">
        <v>58</v>
      </c>
      <c r="B59">
        <v>1</v>
      </c>
      <c r="C59">
        <v>58</v>
      </c>
      <c r="D59">
        <v>1</v>
      </c>
      <c r="E59">
        <v>60</v>
      </c>
      <c r="F59">
        <v>70</v>
      </c>
      <c r="G59">
        <v>0.50156250000000002</v>
      </c>
      <c r="H59">
        <v>0</v>
      </c>
      <c r="I59">
        <v>90</v>
      </c>
      <c r="J59">
        <v>0</v>
      </c>
      <c r="K59">
        <v>9289.0625</v>
      </c>
      <c r="L59">
        <v>0.29125000000000001</v>
      </c>
      <c r="M59">
        <v>662848.4375</v>
      </c>
      <c r="N59">
        <v>0.20937500000000001</v>
      </c>
      <c r="O59">
        <v>70</v>
      </c>
      <c r="P59">
        <v>480</v>
      </c>
      <c r="Q59">
        <v>480</v>
      </c>
      <c r="R59">
        <v>58</v>
      </c>
      <c r="S59">
        <v>328600</v>
      </c>
      <c r="T59">
        <v>29257.67</v>
      </c>
      <c r="U59">
        <v>29018</v>
      </c>
      <c r="V59">
        <v>0.24052670000000001</v>
      </c>
      <c r="W59">
        <v>2.1416000000000001E-2</v>
      </c>
      <c r="X59">
        <v>0.24093329999999999</v>
      </c>
      <c r="Y59">
        <v>2.127633E-2</v>
      </c>
      <c r="Z59">
        <v>0.3243933</v>
      </c>
      <c r="AA59">
        <v>0.32173669999999999</v>
      </c>
      <c r="AB59">
        <v>12103.67</v>
      </c>
      <c r="AC59">
        <v>11118.33</v>
      </c>
      <c r="AD59">
        <v>11887.33</v>
      </c>
      <c r="AE59">
        <v>1.0041211860436123</v>
      </c>
      <c r="AF59">
        <v>0.88203326217108713</v>
      </c>
      <c r="AG59">
        <v>58</v>
      </c>
      <c r="AH59">
        <v>3596.9264278799615</v>
      </c>
      <c r="AI59">
        <v>274045.86563307489</v>
      </c>
      <c r="AJ59">
        <v>0.95910463572514459</v>
      </c>
      <c r="AK59">
        <v>0.65189603937870844</v>
      </c>
      <c r="AL59">
        <v>337089.9365234375</v>
      </c>
      <c r="AM59">
        <v>35121.146301458481</v>
      </c>
      <c r="AN59">
        <v>35121.146301458481</v>
      </c>
      <c r="AO59">
        <v>0.25018457031250002</v>
      </c>
      <c r="AP59">
        <v>2.6066541727512844E-2</v>
      </c>
      <c r="AQ59">
        <v>0.25018457031250002</v>
      </c>
      <c r="AR59">
        <v>2.6066541727512844E-2</v>
      </c>
      <c r="AS59">
        <v>0.47912587103327442</v>
      </c>
      <c r="AT59">
        <v>0.47912587103327442</v>
      </c>
      <c r="AU59">
        <v>10469.13857013465</v>
      </c>
      <c r="AV59">
        <v>8967.4748008637107</v>
      </c>
      <c r="AW59">
        <v>10469.13857013465</v>
      </c>
      <c r="AX59">
        <v>333668.5</v>
      </c>
      <c r="AY59">
        <v>10556.385</v>
      </c>
      <c r="AZ59">
        <v>10500.29</v>
      </c>
      <c r="BA59">
        <v>1.4134187499999999E-2</v>
      </c>
      <c r="BB59">
        <v>176.61199999999999</v>
      </c>
      <c r="BC59">
        <v>-4.9750679500000002E-3</v>
      </c>
      <c r="BD59">
        <v>33016.31</v>
      </c>
      <c r="BE59">
        <v>10858.19</v>
      </c>
      <c r="BF59">
        <v>1.52485955E-2</v>
      </c>
      <c r="BG59">
        <v>417.18959999999998</v>
      </c>
      <c r="BH59">
        <v>-4.065712E-3</v>
      </c>
      <c r="BI59">
        <v>32746.33</v>
      </c>
      <c r="BJ59">
        <v>8.0191680000000001E-3</v>
      </c>
      <c r="BK59">
        <v>432.51069999999999</v>
      </c>
      <c r="BL59">
        <v>-4.194924E-3</v>
      </c>
      <c r="BM59">
        <v>12112.96</v>
      </c>
      <c r="BN59">
        <v>-8.3338599999999998E-4</v>
      </c>
      <c r="BO59">
        <v>332.4212</v>
      </c>
      <c r="BP59">
        <v>11126.6</v>
      </c>
      <c r="BQ59">
        <v>1.6531549999999999E-5</v>
      </c>
      <c r="BR59">
        <v>11896.46</v>
      </c>
    </row>
    <row r="60" spans="1:70">
      <c r="A60">
        <v>59</v>
      </c>
      <c r="B60">
        <v>1</v>
      </c>
      <c r="C60">
        <v>59</v>
      </c>
      <c r="D60">
        <v>1</v>
      </c>
      <c r="E60">
        <v>60</v>
      </c>
      <c r="F60">
        <v>70</v>
      </c>
      <c r="G60">
        <v>0.3515625</v>
      </c>
      <c r="H60">
        <v>0</v>
      </c>
      <c r="I60">
        <v>90</v>
      </c>
      <c r="J60">
        <v>0</v>
      </c>
      <c r="K60">
        <v>6039.0625</v>
      </c>
      <c r="L60">
        <v>0.41125</v>
      </c>
      <c r="M60">
        <v>304298.4375</v>
      </c>
      <c r="N60">
        <v>0.30937500000000001</v>
      </c>
      <c r="O60">
        <v>70</v>
      </c>
      <c r="P60">
        <v>480</v>
      </c>
      <c r="Q60">
        <v>480</v>
      </c>
      <c r="R60">
        <v>59</v>
      </c>
      <c r="S60">
        <v>109203.3</v>
      </c>
      <c r="T60">
        <v>15562.67</v>
      </c>
      <c r="U60">
        <v>15970.67</v>
      </c>
      <c r="V60">
        <v>0.37209999999999999</v>
      </c>
      <c r="W60">
        <v>5.3030000000000001E-2</v>
      </c>
      <c r="X60">
        <v>0.36796669999999998</v>
      </c>
      <c r="Y60">
        <v>5.3816669999999997E-2</v>
      </c>
      <c r="Z60">
        <v>0.55343330000000002</v>
      </c>
      <c r="AA60">
        <v>0.56796670000000005</v>
      </c>
      <c r="AB60">
        <v>4567.3329999999996</v>
      </c>
      <c r="AC60">
        <v>4821.3329999999996</v>
      </c>
      <c r="AD60">
        <v>4868.3329999999996</v>
      </c>
      <c r="AE60">
        <v>0.98714394566662766</v>
      </c>
      <c r="AF60">
        <v>0.62396732966932023</v>
      </c>
      <c r="AG60">
        <v>59</v>
      </c>
      <c r="AH60">
        <v>2139.6147032772365</v>
      </c>
      <c r="AI60">
        <v>116199.88066825776</v>
      </c>
      <c r="AJ60">
        <v>0.94273536776290123</v>
      </c>
      <c r="AK60">
        <v>0.58319032965550877</v>
      </c>
      <c r="AL60">
        <v>110895.8740234375</v>
      </c>
      <c r="AM60">
        <v>15020.30659778062</v>
      </c>
      <c r="AN60">
        <v>15020.30659778062</v>
      </c>
      <c r="AO60">
        <v>0.37543457031249999</v>
      </c>
      <c r="AP60">
        <v>5.0850785957176015E-2</v>
      </c>
      <c r="AQ60">
        <v>0.37543457031249999</v>
      </c>
      <c r="AR60">
        <v>5.0850785957176015E-2</v>
      </c>
      <c r="AS60">
        <v>0.42506832999321886</v>
      </c>
      <c r="AT60">
        <v>0.42506832999321886</v>
      </c>
      <c r="AU60">
        <v>4332.7864129818136</v>
      </c>
      <c r="AV60">
        <v>4059.2424664161631</v>
      </c>
      <c r="AW60">
        <v>4332.7864129818136</v>
      </c>
      <c r="AX60">
        <v>120003.2</v>
      </c>
      <c r="AY60">
        <v>14495.235000000001</v>
      </c>
      <c r="AZ60">
        <v>14692.344999999999</v>
      </c>
      <c r="BA60">
        <v>4.4560792999999996E-3</v>
      </c>
      <c r="BB60">
        <v>81.686584999999994</v>
      </c>
      <c r="BC60">
        <v>2.4060624000000002E-3</v>
      </c>
      <c r="BD60">
        <v>24449.8</v>
      </c>
      <c r="BE60">
        <v>14668.605</v>
      </c>
      <c r="BF60">
        <v>2.1870922500000002E-3</v>
      </c>
      <c r="BG60">
        <v>104.01609999999999</v>
      </c>
      <c r="BH60">
        <v>1.6318050500000001E-3</v>
      </c>
      <c r="BI60">
        <v>25095.84</v>
      </c>
      <c r="BJ60">
        <v>3.6352329999999999E-3</v>
      </c>
      <c r="BK60">
        <v>163.65525</v>
      </c>
      <c r="BL60">
        <v>5.82025995E-3</v>
      </c>
      <c r="BM60">
        <v>4569.1769999999997</v>
      </c>
      <c r="BN60">
        <v>-1.3522708E-4</v>
      </c>
      <c r="BO60">
        <v>94.754585000000006</v>
      </c>
      <c r="BP60">
        <v>4822.4080000000004</v>
      </c>
      <c r="BQ60">
        <v>5.6100504999999996E-4</v>
      </c>
      <c r="BR60">
        <v>4870.2979999999998</v>
      </c>
    </row>
    <row r="61" spans="1:70">
      <c r="A61">
        <v>60</v>
      </c>
      <c r="B61">
        <v>1</v>
      </c>
      <c r="C61">
        <v>60</v>
      </c>
      <c r="D61">
        <v>1</v>
      </c>
      <c r="E61">
        <v>60</v>
      </c>
      <c r="F61">
        <v>70</v>
      </c>
      <c r="G61">
        <v>0.46406249999999999</v>
      </c>
      <c r="H61">
        <v>0</v>
      </c>
      <c r="I61">
        <v>90</v>
      </c>
      <c r="J61">
        <v>0</v>
      </c>
      <c r="K61">
        <v>5226.5625</v>
      </c>
      <c r="L61">
        <v>0.26124999999999998</v>
      </c>
      <c r="M61">
        <v>573210.9375</v>
      </c>
      <c r="N61">
        <v>0.28437500000000004</v>
      </c>
      <c r="O61">
        <v>70</v>
      </c>
      <c r="P61">
        <v>480</v>
      </c>
      <c r="Q61">
        <v>480</v>
      </c>
      <c r="R61">
        <v>60</v>
      </c>
      <c r="S61">
        <v>262390</v>
      </c>
      <c r="T61">
        <v>14700.33</v>
      </c>
      <c r="U61">
        <v>14024</v>
      </c>
      <c r="V61">
        <v>0.27531329999999998</v>
      </c>
      <c r="W61">
        <v>1.542433E-2</v>
      </c>
      <c r="X61">
        <v>0.27465000000000001</v>
      </c>
      <c r="Y61">
        <v>1.4679330000000001E-2</v>
      </c>
      <c r="Z61">
        <v>0.31908330000000001</v>
      </c>
      <c r="AA61">
        <v>0.3044</v>
      </c>
      <c r="AB61">
        <v>6607.6670000000004</v>
      </c>
      <c r="AC61">
        <v>5820.6670000000004</v>
      </c>
      <c r="AD61">
        <v>6094</v>
      </c>
      <c r="AE61">
        <v>1.0238293859443102</v>
      </c>
      <c r="AF61">
        <v>0.89201378759054739</v>
      </c>
      <c r="AG61">
        <v>60</v>
      </c>
      <c r="AH61">
        <v>2071.9772051536174</v>
      </c>
      <c r="AI61">
        <v>223147.81021897809</v>
      </c>
      <c r="AJ61">
        <v>0.97313576677508729</v>
      </c>
      <c r="AK61">
        <v>0.66473273201807681</v>
      </c>
      <c r="AL61">
        <v>268806.8115234375</v>
      </c>
      <c r="AM61">
        <v>18138.35548000428</v>
      </c>
      <c r="AN61">
        <v>18138.35548000428</v>
      </c>
      <c r="AO61">
        <v>0.27198144531250001</v>
      </c>
      <c r="AP61">
        <v>1.8352571168433099E-2</v>
      </c>
      <c r="AQ61">
        <v>0.27198144531250001</v>
      </c>
      <c r="AR61">
        <v>1.8352571168433099E-2</v>
      </c>
      <c r="AS61">
        <v>0.46195193668943546</v>
      </c>
      <c r="AT61">
        <v>0.46195193668943546</v>
      </c>
      <c r="AU61">
        <v>5538.9255966809278</v>
      </c>
      <c r="AV61">
        <v>4713.945361560257</v>
      </c>
      <c r="AW61">
        <v>5538.9255966809278</v>
      </c>
      <c r="AX61">
        <v>265585.59999999998</v>
      </c>
      <c r="AY61">
        <v>5915.8109999999997</v>
      </c>
      <c r="AZ61">
        <v>5704.7115000000003</v>
      </c>
      <c r="BA61">
        <v>5.8273109500000001E-3</v>
      </c>
      <c r="BB61">
        <v>103.75539999999999</v>
      </c>
      <c r="BC61">
        <v>-1.0041615E-2</v>
      </c>
      <c r="BD61">
        <v>16413.919999999998</v>
      </c>
      <c r="BE61">
        <v>5085.7865000000002</v>
      </c>
      <c r="BF61">
        <v>5.6461315000000002E-3</v>
      </c>
      <c r="BG61">
        <v>49.27948</v>
      </c>
      <c r="BH61">
        <v>-8.7471702500000002E-3</v>
      </c>
      <c r="BI61">
        <v>15672.03</v>
      </c>
      <c r="BJ61">
        <v>1.7624872900000001E-2</v>
      </c>
      <c r="BK61">
        <v>315.32350000000002</v>
      </c>
      <c r="BL61">
        <v>-3.2842205499999999E-2</v>
      </c>
      <c r="BM61">
        <v>6612.41</v>
      </c>
      <c r="BN61">
        <v>1.2271320499999999E-3</v>
      </c>
      <c r="BO61">
        <v>170.08295000000001</v>
      </c>
      <c r="BP61">
        <v>5827.2020000000002</v>
      </c>
      <c r="BQ61">
        <v>-1.2291949999999999E-4</v>
      </c>
      <c r="BR61">
        <v>6098.375</v>
      </c>
    </row>
    <row r="62" spans="1:70">
      <c r="A62">
        <v>61</v>
      </c>
      <c r="B62">
        <v>1</v>
      </c>
      <c r="C62">
        <v>61</v>
      </c>
      <c r="D62">
        <v>1</v>
      </c>
      <c r="E62">
        <v>60</v>
      </c>
      <c r="F62">
        <v>70</v>
      </c>
      <c r="G62">
        <v>0.31406249999999997</v>
      </c>
      <c r="H62">
        <v>0</v>
      </c>
      <c r="I62">
        <v>90</v>
      </c>
      <c r="J62">
        <v>0</v>
      </c>
      <c r="K62">
        <v>8476.5625</v>
      </c>
      <c r="L62">
        <v>0.38124999999999998</v>
      </c>
      <c r="M62">
        <v>214660.9375</v>
      </c>
      <c r="N62">
        <v>0.38437500000000002</v>
      </c>
      <c r="O62">
        <v>70</v>
      </c>
      <c r="P62">
        <v>480</v>
      </c>
      <c r="Q62">
        <v>480</v>
      </c>
      <c r="R62">
        <v>61</v>
      </c>
      <c r="S62">
        <v>64380</v>
      </c>
      <c r="T62">
        <v>16390.669999999998</v>
      </c>
      <c r="U62">
        <v>16173.33</v>
      </c>
      <c r="V62">
        <v>0.38233329999999999</v>
      </c>
      <c r="W62">
        <v>9.7339999999999996E-2</v>
      </c>
      <c r="X62">
        <v>0.38226670000000001</v>
      </c>
      <c r="Y62">
        <v>9.6030000000000004E-2</v>
      </c>
      <c r="Z62">
        <v>0.50206669999999998</v>
      </c>
      <c r="AA62">
        <v>0.49540000000000001</v>
      </c>
      <c r="AB62">
        <v>5563.3329999999996</v>
      </c>
      <c r="AC62">
        <v>5338.6670000000004</v>
      </c>
      <c r="AD62">
        <v>5439.6670000000004</v>
      </c>
      <c r="AE62">
        <v>1.0066966636462498</v>
      </c>
      <c r="AF62">
        <v>0.64048325215231772</v>
      </c>
      <c r="AG62">
        <v>61</v>
      </c>
      <c r="AH62">
        <v>3068.4389140271492</v>
      </c>
      <c r="AI62">
        <v>77529.909706546285</v>
      </c>
      <c r="AJ62">
        <v>0.89020663415029044</v>
      </c>
      <c r="AK62">
        <v>0.61195049938369928</v>
      </c>
      <c r="AL62">
        <v>73231.3427734375</v>
      </c>
      <c r="AM62">
        <v>18345.320201167557</v>
      </c>
      <c r="AN62">
        <v>18345.320201167557</v>
      </c>
      <c r="AO62">
        <v>0.38223144531250003</v>
      </c>
      <c r="AP62">
        <v>9.5753511947842249E-2</v>
      </c>
      <c r="AQ62">
        <v>0.38223144531250003</v>
      </c>
      <c r="AR62">
        <v>9.5753511947842249E-2</v>
      </c>
      <c r="AS62">
        <v>0.38030107525478285</v>
      </c>
      <c r="AT62">
        <v>0.38030107525478285</v>
      </c>
      <c r="AU62">
        <v>5576.8691215620329</v>
      </c>
      <c r="AV62">
        <v>5209.9562061360448</v>
      </c>
      <c r="AW62">
        <v>5576.8691215620329</v>
      </c>
      <c r="AX62">
        <v>84182.7</v>
      </c>
      <c r="AY62">
        <v>15536.3</v>
      </c>
      <c r="AZ62">
        <v>15396.01</v>
      </c>
      <c r="BA62">
        <v>3.2721607500000001E-3</v>
      </c>
      <c r="BB62">
        <v>-188.02430000000001</v>
      </c>
      <c r="BC62">
        <v>3.5016686000000001E-3</v>
      </c>
      <c r="BD62">
        <v>26264.05</v>
      </c>
      <c r="BE62">
        <v>14360.385</v>
      </c>
      <c r="BF62">
        <v>1.7748758500000001E-3</v>
      </c>
      <c r="BG62">
        <v>-272.06414999999998</v>
      </c>
      <c r="BH62">
        <v>2.3816867400000001E-3</v>
      </c>
      <c r="BI62">
        <v>25899.31</v>
      </c>
      <c r="BJ62">
        <v>6.3515039000000004E-3</v>
      </c>
      <c r="BK62">
        <v>-216.93915000000001</v>
      </c>
      <c r="BL62">
        <v>7.6962095500000003E-3</v>
      </c>
      <c r="BM62">
        <v>6006.6139999999996</v>
      </c>
      <c r="BN62">
        <v>-3.5373249999999999E-5</v>
      </c>
      <c r="BO62">
        <v>-175.72094999999999</v>
      </c>
      <c r="BP62">
        <v>5867.7430000000004</v>
      </c>
      <c r="BQ62">
        <v>-2.4336664999999999E-4</v>
      </c>
      <c r="BR62">
        <v>5847.4740000000002</v>
      </c>
    </row>
    <row r="63" spans="1:70">
      <c r="A63">
        <v>62</v>
      </c>
      <c r="B63">
        <v>1</v>
      </c>
      <c r="C63">
        <v>62</v>
      </c>
      <c r="D63">
        <v>1</v>
      </c>
      <c r="E63">
        <v>60</v>
      </c>
      <c r="F63">
        <v>70</v>
      </c>
      <c r="G63">
        <v>0.38906249999999998</v>
      </c>
      <c r="H63">
        <v>0</v>
      </c>
      <c r="I63">
        <v>90</v>
      </c>
      <c r="J63">
        <v>0</v>
      </c>
      <c r="K63">
        <v>6851.5625</v>
      </c>
      <c r="L63">
        <v>0.32124999999999998</v>
      </c>
      <c r="M63">
        <v>393935.9375</v>
      </c>
      <c r="N63">
        <v>0.234375</v>
      </c>
      <c r="O63">
        <v>70</v>
      </c>
      <c r="P63">
        <v>480</v>
      </c>
      <c r="Q63">
        <v>480</v>
      </c>
      <c r="R63">
        <v>62</v>
      </c>
      <c r="S63">
        <v>137913.29999999999</v>
      </c>
      <c r="T63">
        <v>14981</v>
      </c>
      <c r="U63">
        <v>15013</v>
      </c>
      <c r="V63">
        <v>0.28314329999999999</v>
      </c>
      <c r="W63">
        <v>3.0757E-2</v>
      </c>
      <c r="X63">
        <v>0.28297670000000003</v>
      </c>
      <c r="Y63">
        <v>3.0804669999999999E-2</v>
      </c>
      <c r="Z63">
        <v>0.39169999999999999</v>
      </c>
      <c r="AA63">
        <v>0.39253329999999997</v>
      </c>
      <c r="AB63">
        <v>5688.6670000000004</v>
      </c>
      <c r="AC63">
        <v>5288</v>
      </c>
      <c r="AD63">
        <v>5690.6670000000004</v>
      </c>
      <c r="AE63">
        <v>0.99893368846714381</v>
      </c>
      <c r="AF63">
        <v>0.82198622562256307</v>
      </c>
      <c r="AG63">
        <v>62</v>
      </c>
      <c r="AH63">
        <v>2592.833491012299</v>
      </c>
      <c r="AI63">
        <v>159568.98734177215</v>
      </c>
      <c r="AJ63">
        <v>0.94957625656888567</v>
      </c>
      <c r="AK63">
        <v>0.63766076659216142</v>
      </c>
      <c r="AL63">
        <v>157451.5771484375</v>
      </c>
      <c r="AM63">
        <v>18894.620799771237</v>
      </c>
      <c r="AN63">
        <v>18894.620799771237</v>
      </c>
      <c r="AO63">
        <v>0.28745019531249999</v>
      </c>
      <c r="AP63">
        <v>3.4494811278578327E-2</v>
      </c>
      <c r="AQ63">
        <v>0.28745019531249999</v>
      </c>
      <c r="AR63">
        <v>3.4494811278578327E-2</v>
      </c>
      <c r="AS63">
        <v>0.42629237319093038</v>
      </c>
      <c r="AT63">
        <v>0.42629237319093038</v>
      </c>
      <c r="AU63">
        <v>5725.8079017566743</v>
      </c>
      <c r="AV63">
        <v>5099.5294106444662</v>
      </c>
      <c r="AW63">
        <v>5725.8079017566743</v>
      </c>
      <c r="AX63">
        <v>158713.5</v>
      </c>
      <c r="AY63">
        <v>7700.4915000000001</v>
      </c>
      <c r="AZ63">
        <v>7653.8715000000002</v>
      </c>
      <c r="BA63">
        <v>-1.1856136099999999E-2</v>
      </c>
      <c r="BB63">
        <v>-117.01685000000001</v>
      </c>
      <c r="BC63">
        <v>-4.6954238999999997E-3</v>
      </c>
      <c r="BD63">
        <v>19727.37</v>
      </c>
      <c r="BE63">
        <v>7871.4144999999999</v>
      </c>
      <c r="BF63">
        <v>-1.11570043E-2</v>
      </c>
      <c r="BG63">
        <v>-237.03665000000001</v>
      </c>
      <c r="BH63">
        <v>-3.2984765E-3</v>
      </c>
      <c r="BI63">
        <v>19526.61</v>
      </c>
      <c r="BJ63">
        <v>-2.7782385999999999E-2</v>
      </c>
      <c r="BK63">
        <v>-266.85295000000002</v>
      </c>
      <c r="BL63">
        <v>-1.31306115E-2</v>
      </c>
      <c r="BM63">
        <v>6316.0339999999997</v>
      </c>
      <c r="BN63">
        <v>-1.9625204999999999E-4</v>
      </c>
      <c r="BO63">
        <v>-308.5976</v>
      </c>
      <c r="BP63">
        <v>5838.9960000000001</v>
      </c>
      <c r="BQ63">
        <v>4.369423E-4</v>
      </c>
      <c r="BR63">
        <v>6197.0780000000004</v>
      </c>
    </row>
    <row r="64" spans="1:70">
      <c r="A64">
        <v>63</v>
      </c>
      <c r="B64">
        <v>1</v>
      </c>
      <c r="C64">
        <v>63</v>
      </c>
      <c r="D64">
        <v>1</v>
      </c>
      <c r="E64">
        <v>60</v>
      </c>
      <c r="F64">
        <v>70</v>
      </c>
      <c r="G64">
        <v>0.5390625</v>
      </c>
      <c r="H64">
        <v>0</v>
      </c>
      <c r="I64">
        <v>90</v>
      </c>
      <c r="J64">
        <v>0</v>
      </c>
      <c r="K64">
        <v>3601.5625</v>
      </c>
      <c r="L64">
        <v>0.44125000000000003</v>
      </c>
      <c r="M64">
        <v>752485.9375</v>
      </c>
      <c r="N64">
        <v>0.33437499999999998</v>
      </c>
      <c r="O64">
        <v>70</v>
      </c>
      <c r="P64">
        <v>480</v>
      </c>
      <c r="Q64">
        <v>480</v>
      </c>
      <c r="R64">
        <v>63</v>
      </c>
      <c r="S64">
        <v>396433.3</v>
      </c>
      <c r="T64">
        <v>20741.330000000002</v>
      </c>
      <c r="U64">
        <v>20413.669999999998</v>
      </c>
      <c r="V64">
        <v>0.37680000000000002</v>
      </c>
      <c r="W64">
        <v>1.9713669999999999E-2</v>
      </c>
      <c r="X64">
        <v>0.37856669999999998</v>
      </c>
      <c r="Y64">
        <v>1.9493670000000001E-2</v>
      </c>
      <c r="Z64">
        <v>0.59063330000000003</v>
      </c>
      <c r="AA64">
        <v>0.58130000000000004</v>
      </c>
      <c r="AB64">
        <v>5092</v>
      </c>
      <c r="AC64">
        <v>7295</v>
      </c>
      <c r="AD64">
        <v>4863</v>
      </c>
      <c r="AE64">
        <v>1.0079935560092899</v>
      </c>
      <c r="AF64">
        <v>0.63318068465354416</v>
      </c>
      <c r="AG64">
        <v>63</v>
      </c>
      <c r="AH64">
        <v>1249.4579358196008</v>
      </c>
      <c r="AI64">
        <v>281961.94379391096</v>
      </c>
      <c r="AJ64">
        <v>0.98577748708867319</v>
      </c>
      <c r="AK64">
        <v>0.55455539145807697</v>
      </c>
      <c r="AL64">
        <v>407297.0458984375</v>
      </c>
      <c r="AM64">
        <v>15854.040632582166</v>
      </c>
      <c r="AN64">
        <v>15854.040632582166</v>
      </c>
      <c r="AO64">
        <v>0.38363769531250003</v>
      </c>
      <c r="AP64">
        <v>1.49331002297306E-2</v>
      </c>
      <c r="AQ64">
        <v>0.38363769531250003</v>
      </c>
      <c r="AR64">
        <v>1.49331002297306E-2</v>
      </c>
      <c r="AS64">
        <v>0.52989715968410001</v>
      </c>
      <c r="AT64">
        <v>0.52989715968410001</v>
      </c>
      <c r="AU64">
        <v>4116.547018334626</v>
      </c>
      <c r="AV64">
        <v>3848.4523633032131</v>
      </c>
      <c r="AW64">
        <v>4116.547018334626</v>
      </c>
      <c r="AX64">
        <v>411157.3</v>
      </c>
      <c r="AY64">
        <v>19578.96</v>
      </c>
      <c r="AZ64">
        <v>19413.755000000001</v>
      </c>
      <c r="BA64">
        <v>1.99602288E-2</v>
      </c>
      <c r="BB64">
        <v>386.53429999999997</v>
      </c>
      <c r="BC64">
        <v>-2.1288367999999998E-2</v>
      </c>
      <c r="BD64">
        <v>32552.61</v>
      </c>
      <c r="BE64">
        <v>19328.095000000001</v>
      </c>
      <c r="BF64">
        <v>1.7178142E-2</v>
      </c>
      <c r="BG64">
        <v>519.80145000000005</v>
      </c>
      <c r="BH64">
        <v>-2.5800551000000001E-2</v>
      </c>
      <c r="BI64">
        <v>32056.6</v>
      </c>
      <c r="BJ64">
        <v>3.9877345100000003E-2</v>
      </c>
      <c r="BK64">
        <v>640.89925000000005</v>
      </c>
      <c r="BL64">
        <v>-3.2137543499999997E-2</v>
      </c>
      <c r="BM64">
        <v>5105.3890000000001</v>
      </c>
      <c r="BN64">
        <v>1.5355925000000001E-3</v>
      </c>
      <c r="BO64">
        <v>255.50725</v>
      </c>
      <c r="BP64">
        <v>7308.6710000000003</v>
      </c>
      <c r="BQ64">
        <v>1.9368584999999999E-4</v>
      </c>
      <c r="BR64">
        <v>4875.7870000000003</v>
      </c>
    </row>
    <row r="65" spans="1:70">
      <c r="A65">
        <v>64</v>
      </c>
      <c r="B65">
        <v>1</v>
      </c>
      <c r="C65">
        <v>64</v>
      </c>
      <c r="D65">
        <v>1</v>
      </c>
      <c r="E65">
        <v>60</v>
      </c>
      <c r="F65">
        <v>70</v>
      </c>
      <c r="G65">
        <v>0.36328125</v>
      </c>
      <c r="H65">
        <v>0</v>
      </c>
      <c r="I65">
        <v>90</v>
      </c>
      <c r="J65">
        <v>0</v>
      </c>
      <c r="K65">
        <v>3652.34375</v>
      </c>
      <c r="L65">
        <v>0.34562500000000002</v>
      </c>
      <c r="M65">
        <v>388333.59375</v>
      </c>
      <c r="N65">
        <v>0.36093750000000002</v>
      </c>
      <c r="O65">
        <v>70</v>
      </c>
      <c r="P65">
        <v>480</v>
      </c>
      <c r="Q65">
        <v>480</v>
      </c>
      <c r="R65">
        <v>64</v>
      </c>
      <c r="S65">
        <v>141160</v>
      </c>
      <c r="T65">
        <v>9155</v>
      </c>
      <c r="U65">
        <v>9678</v>
      </c>
      <c r="V65">
        <v>0.3524333</v>
      </c>
      <c r="W65">
        <v>2.2857329999999999E-2</v>
      </c>
      <c r="X65">
        <v>0.35323329999999997</v>
      </c>
      <c r="Y65">
        <v>2.4219330000000001E-2</v>
      </c>
      <c r="Z65">
        <v>0.40223330000000002</v>
      </c>
      <c r="AA65">
        <v>0.42520000000000002</v>
      </c>
      <c r="AB65">
        <v>3263.1669999999999</v>
      </c>
      <c r="AC65">
        <v>2996.567</v>
      </c>
      <c r="AD65">
        <v>3476.3330000000001</v>
      </c>
      <c r="AE65">
        <v>0.97260470339810834</v>
      </c>
      <c r="AF65">
        <v>0.80549353856185424</v>
      </c>
      <c r="AG65">
        <v>64</v>
      </c>
      <c r="AH65">
        <v>1357.1179749187179</v>
      </c>
      <c r="AI65">
        <v>142671.35476463835</v>
      </c>
      <c r="AJ65">
        <v>0.97230543208462594</v>
      </c>
      <c r="AK65">
        <v>0.62159014196540852</v>
      </c>
      <c r="AL65">
        <v>143399.8291015625</v>
      </c>
      <c r="AM65">
        <v>9636.2149507200302</v>
      </c>
      <c r="AN65">
        <v>9636.2149507200302</v>
      </c>
      <c r="AO65">
        <v>0.35118774414062504</v>
      </c>
      <c r="AP65">
        <v>2.3599195423034559E-2</v>
      </c>
      <c r="AQ65">
        <v>0.35118774414062504</v>
      </c>
      <c r="AR65">
        <v>2.3599195423034559E-2</v>
      </c>
      <c r="AS65">
        <v>0.43364192729592443</v>
      </c>
      <c r="AT65">
        <v>0.43364192729592443</v>
      </c>
      <c r="AU65">
        <v>2860.3839864533729</v>
      </c>
      <c r="AV65">
        <v>2580.2758715616687</v>
      </c>
      <c r="AW65">
        <v>2860.3839864533729</v>
      </c>
      <c r="AX65">
        <v>145277.70000000001</v>
      </c>
      <c r="AY65">
        <v>5713.2120000000004</v>
      </c>
      <c r="AZ65">
        <v>5956.4314999999997</v>
      </c>
      <c r="BA65">
        <v>1.961099E-3</v>
      </c>
      <c r="BB65">
        <v>100.83635</v>
      </c>
      <c r="BC65">
        <v>5.14192355E-3</v>
      </c>
      <c r="BD65">
        <v>11268.52</v>
      </c>
      <c r="BE65">
        <v>4930.8464999999997</v>
      </c>
      <c r="BF65">
        <v>2.7854400000000001E-3</v>
      </c>
      <c r="BG65">
        <v>12.015180000000001</v>
      </c>
      <c r="BH65">
        <v>5.1751820000000004E-3</v>
      </c>
      <c r="BI65">
        <v>11941.99</v>
      </c>
      <c r="BJ65">
        <v>-5.7949915499999997E-3</v>
      </c>
      <c r="BK65">
        <v>267.25695000000002</v>
      </c>
      <c r="BL65">
        <v>4.1944985000000002E-3</v>
      </c>
      <c r="BM65">
        <v>3264.4720000000002</v>
      </c>
      <c r="BN65">
        <v>3.1809859999999999E-4</v>
      </c>
      <c r="BO65">
        <v>67.381915000000006</v>
      </c>
      <c r="BP65">
        <v>3003.5949999999998</v>
      </c>
      <c r="BQ65">
        <v>9.6400659999999999E-4</v>
      </c>
      <c r="BR65">
        <v>3477.7240000000002</v>
      </c>
    </row>
    <row r="66" spans="1:70">
      <c r="A66">
        <v>65</v>
      </c>
      <c r="B66">
        <v>1</v>
      </c>
      <c r="C66">
        <v>65</v>
      </c>
      <c r="D66">
        <v>1</v>
      </c>
      <c r="E66">
        <v>60</v>
      </c>
      <c r="F66">
        <v>70</v>
      </c>
      <c r="G66">
        <v>0.51328125000000002</v>
      </c>
      <c r="H66">
        <v>0</v>
      </c>
      <c r="I66">
        <v>90</v>
      </c>
      <c r="J66">
        <v>0</v>
      </c>
      <c r="K66">
        <v>6902.34375</v>
      </c>
      <c r="L66">
        <v>0.46562499999999996</v>
      </c>
      <c r="M66">
        <v>746883.59375</v>
      </c>
      <c r="N66">
        <v>0.26093750000000004</v>
      </c>
      <c r="O66">
        <v>70</v>
      </c>
      <c r="P66">
        <v>480</v>
      </c>
      <c r="Q66">
        <v>480</v>
      </c>
      <c r="R66">
        <v>65</v>
      </c>
      <c r="S66">
        <v>377966.7</v>
      </c>
      <c r="T66">
        <v>44573.33</v>
      </c>
      <c r="U66">
        <v>43656.67</v>
      </c>
      <c r="V66">
        <v>0.34906670000000001</v>
      </c>
      <c r="W66">
        <v>4.1166670000000002E-2</v>
      </c>
      <c r="X66">
        <v>0.35589999999999999</v>
      </c>
      <c r="Y66">
        <v>4.1106669999999998E-2</v>
      </c>
      <c r="Z66">
        <v>0.67030000000000001</v>
      </c>
      <c r="AA66">
        <v>0.65649999999999997</v>
      </c>
      <c r="AB66">
        <v>8700.6669999999995</v>
      </c>
      <c r="AC66">
        <v>14273.33</v>
      </c>
      <c r="AD66">
        <v>8399.6669999999995</v>
      </c>
      <c r="AE66">
        <v>1.010443972031916</v>
      </c>
      <c r="AF66">
        <v>0.51171122345912201</v>
      </c>
      <c r="AG66">
        <v>65</v>
      </c>
      <c r="AH66">
        <v>2354.7441364605543</v>
      </c>
      <c r="AI66">
        <v>296162.01982651796</v>
      </c>
      <c r="AJ66">
        <v>0.97277855889146447</v>
      </c>
      <c r="AK66">
        <v>0.53588344545400357</v>
      </c>
      <c r="AL66">
        <v>386720.8447265625</v>
      </c>
      <c r="AM66">
        <v>27552.219314827922</v>
      </c>
      <c r="AN66">
        <v>27552.219314827922</v>
      </c>
      <c r="AO66">
        <v>0.360562744140625</v>
      </c>
      <c r="AP66">
        <v>2.5688565637942026E-2</v>
      </c>
      <c r="AQ66">
        <v>0.360562744140625</v>
      </c>
      <c r="AR66">
        <v>2.5688565637942026E-2</v>
      </c>
      <c r="AS66">
        <v>0.50102200458845658</v>
      </c>
      <c r="AT66">
        <v>0.50102200458845658</v>
      </c>
      <c r="AU66">
        <v>7162.903269129004</v>
      </c>
      <c r="AV66">
        <v>6881.0223922488303</v>
      </c>
      <c r="AW66">
        <v>7162.903269129004</v>
      </c>
      <c r="AX66">
        <v>413632.7</v>
      </c>
      <c r="AY66">
        <v>50830.7</v>
      </c>
      <c r="AZ66">
        <v>50402.025000000001</v>
      </c>
      <c r="BA66">
        <v>-3.4841246300000003E-2</v>
      </c>
      <c r="BB66">
        <v>728.00244999999995</v>
      </c>
      <c r="BC66">
        <v>6.1635492E-3</v>
      </c>
      <c r="BD66">
        <v>85972.06</v>
      </c>
      <c r="BE66">
        <v>58585.21</v>
      </c>
      <c r="BF66">
        <v>-4.16798627E-2</v>
      </c>
      <c r="BG66">
        <v>1415.4</v>
      </c>
      <c r="BH66">
        <v>3.5662795000000001E-3</v>
      </c>
      <c r="BI66">
        <v>84248.18</v>
      </c>
      <c r="BJ66">
        <v>-6.2326407E-2</v>
      </c>
      <c r="BK66">
        <v>1508.8585</v>
      </c>
      <c r="BL66">
        <v>1.7000730299999999E-2</v>
      </c>
      <c r="BM66">
        <v>8726.6110000000008</v>
      </c>
      <c r="BN66">
        <v>-1.9166219E-3</v>
      </c>
      <c r="BO66">
        <v>467.5145</v>
      </c>
      <c r="BP66">
        <v>14303.56</v>
      </c>
      <c r="BQ66">
        <v>-8.7035000000000006E-6</v>
      </c>
      <c r="BR66">
        <v>8424.7129999999997</v>
      </c>
    </row>
    <row r="67" spans="1:70">
      <c r="A67">
        <v>66</v>
      </c>
      <c r="B67">
        <v>1</v>
      </c>
      <c r="C67">
        <v>66</v>
      </c>
      <c r="D67">
        <v>1</v>
      </c>
      <c r="E67">
        <v>60</v>
      </c>
      <c r="F67">
        <v>70</v>
      </c>
      <c r="G67">
        <v>0.58828124999999998</v>
      </c>
      <c r="H67">
        <v>0</v>
      </c>
      <c r="I67">
        <v>90</v>
      </c>
      <c r="J67">
        <v>0</v>
      </c>
      <c r="K67">
        <v>8527.34375</v>
      </c>
      <c r="L67">
        <v>0.28562500000000002</v>
      </c>
      <c r="M67">
        <v>567608.59375</v>
      </c>
      <c r="N67">
        <v>0.31093750000000003</v>
      </c>
      <c r="O67">
        <v>70</v>
      </c>
      <c r="P67">
        <v>480</v>
      </c>
      <c r="Q67">
        <v>480</v>
      </c>
      <c r="R67">
        <v>66</v>
      </c>
      <c r="S67">
        <v>328450</v>
      </c>
      <c r="T67">
        <v>34516.67</v>
      </c>
      <c r="U67">
        <v>34296.67</v>
      </c>
      <c r="V67">
        <v>0.30346000000000001</v>
      </c>
      <c r="W67">
        <v>3.1890670000000003E-2</v>
      </c>
      <c r="X67">
        <v>0.30338670000000001</v>
      </c>
      <c r="Y67">
        <v>3.1681000000000001E-2</v>
      </c>
      <c r="Z67">
        <v>0.30035329999999999</v>
      </c>
      <c r="AA67">
        <v>0.29844999999999999</v>
      </c>
      <c r="AB67">
        <v>14560</v>
      </c>
      <c r="AC67">
        <v>13723.33</v>
      </c>
      <c r="AD67">
        <v>14401.33</v>
      </c>
      <c r="AE67">
        <v>1.0032021814815206</v>
      </c>
      <c r="AF67">
        <v>0.88529529091075609</v>
      </c>
      <c r="AG67">
        <v>66</v>
      </c>
      <c r="AH67">
        <v>3316.419543023821</v>
      </c>
      <c r="AI67">
        <v>216489.57091775924</v>
      </c>
      <c r="AJ67">
        <v>0.95624484712755342</v>
      </c>
      <c r="AK67">
        <v>0.65540474996012865</v>
      </c>
      <c r="AL67">
        <v>337424.3603515625</v>
      </c>
      <c r="AM67">
        <v>41423.995575048823</v>
      </c>
      <c r="AN67">
        <v>41423.995575048823</v>
      </c>
      <c r="AO67">
        <v>0.300515869140625</v>
      </c>
      <c r="AP67">
        <v>3.6892914372107087E-2</v>
      </c>
      <c r="AQ67">
        <v>0.300515869140625</v>
      </c>
      <c r="AR67">
        <v>3.6892914372107087E-2</v>
      </c>
      <c r="AS67">
        <v>0.51472898592517669</v>
      </c>
      <c r="AT67">
        <v>0.51472898592517669</v>
      </c>
      <c r="AU67">
        <v>12127.800038342886</v>
      </c>
      <c r="AV67">
        <v>10205.679582829842</v>
      </c>
      <c r="AW67">
        <v>12127.800038342886</v>
      </c>
      <c r="AX67">
        <v>337750.6</v>
      </c>
      <c r="AY67">
        <v>15360.11</v>
      </c>
      <c r="AZ67">
        <v>15291.725</v>
      </c>
      <c r="BA67">
        <v>5.0755729999999999E-3</v>
      </c>
      <c r="BB67">
        <v>-150.34399999999999</v>
      </c>
      <c r="BC67">
        <v>1.2440873E-2</v>
      </c>
      <c r="BD67">
        <v>38616.06</v>
      </c>
      <c r="BE67">
        <v>12003.18</v>
      </c>
      <c r="BF67">
        <v>2.2056675000000001E-2</v>
      </c>
      <c r="BG67">
        <v>163.0094</v>
      </c>
      <c r="BH67">
        <v>1.1541586E-2</v>
      </c>
      <c r="BI67">
        <v>38395.83</v>
      </c>
      <c r="BJ67">
        <v>1.0556059499999999E-2</v>
      </c>
      <c r="BK67">
        <v>-645.97130000000004</v>
      </c>
      <c r="BL67">
        <v>6.1454070000000003E-3</v>
      </c>
      <c r="BM67">
        <v>14563.14</v>
      </c>
      <c r="BN67">
        <v>-4.7250076499999998E-3</v>
      </c>
      <c r="BO67">
        <v>-212.64224999999999</v>
      </c>
      <c r="BP67">
        <v>13738.02</v>
      </c>
      <c r="BQ67">
        <v>3.2568050000000002E-3</v>
      </c>
      <c r="BR67">
        <v>14404.44</v>
      </c>
    </row>
    <row r="68" spans="1:70">
      <c r="A68">
        <v>67</v>
      </c>
      <c r="B68">
        <v>1</v>
      </c>
      <c r="C68">
        <v>67</v>
      </c>
      <c r="D68">
        <v>1</v>
      </c>
      <c r="E68">
        <v>60</v>
      </c>
      <c r="F68">
        <v>70</v>
      </c>
      <c r="G68">
        <v>0.43828124999999996</v>
      </c>
      <c r="H68">
        <v>0</v>
      </c>
      <c r="I68">
        <v>90</v>
      </c>
      <c r="J68">
        <v>0</v>
      </c>
      <c r="K68">
        <v>5277.34375</v>
      </c>
      <c r="L68">
        <v>0.40562500000000001</v>
      </c>
      <c r="M68">
        <v>209058.59375</v>
      </c>
      <c r="N68">
        <v>0.2109375</v>
      </c>
      <c r="O68">
        <v>70</v>
      </c>
      <c r="P68">
        <v>480</v>
      </c>
      <c r="Q68">
        <v>480</v>
      </c>
      <c r="R68">
        <v>67</v>
      </c>
      <c r="S68">
        <v>92896.67</v>
      </c>
      <c r="T68">
        <v>17125</v>
      </c>
      <c r="U68">
        <v>16912.669999999998</v>
      </c>
      <c r="V68">
        <v>0.30664000000000002</v>
      </c>
      <c r="W68">
        <v>5.6526670000000001E-2</v>
      </c>
      <c r="X68">
        <v>0.30959999999999999</v>
      </c>
      <c r="Y68">
        <v>5.6366670000000001E-2</v>
      </c>
      <c r="Z68">
        <v>0.51280000000000003</v>
      </c>
      <c r="AA68">
        <v>0.50643329999999998</v>
      </c>
      <c r="AB68">
        <v>5220</v>
      </c>
      <c r="AC68">
        <v>5596</v>
      </c>
      <c r="AD68">
        <v>5159</v>
      </c>
      <c r="AE68">
        <v>1.0062576673844099</v>
      </c>
      <c r="AF68">
        <v>0.68779071365343203</v>
      </c>
      <c r="AG68">
        <v>67</v>
      </c>
      <c r="AH68">
        <v>1877.2232103156957</v>
      </c>
      <c r="AI68">
        <v>86320.967741935485</v>
      </c>
      <c r="AJ68">
        <v>0.9279095000088935</v>
      </c>
      <c r="AK68">
        <v>0.58853712430317828</v>
      </c>
      <c r="AL68">
        <v>94590.844726562485</v>
      </c>
      <c r="AM68">
        <v>16129.350833515391</v>
      </c>
      <c r="AN68">
        <v>16129.350833515391</v>
      </c>
      <c r="AO68">
        <v>0.32029711914062498</v>
      </c>
      <c r="AP68">
        <v>5.4616116607453011E-2</v>
      </c>
      <c r="AQ68">
        <v>0.32029711914062498</v>
      </c>
      <c r="AR68">
        <v>5.4616116607453011E-2</v>
      </c>
      <c r="AS68">
        <v>0.450217151539823</v>
      </c>
      <c r="AT68">
        <v>0.450217151539823</v>
      </c>
      <c r="AU68">
        <v>4591.7706564513792</v>
      </c>
      <c r="AV68">
        <v>4243.596005233605</v>
      </c>
      <c r="AW68">
        <v>4591.7706564513792</v>
      </c>
      <c r="AX68">
        <v>99989.440000000002</v>
      </c>
      <c r="AY68">
        <v>11538.98</v>
      </c>
      <c r="AZ68">
        <v>11481.485000000001</v>
      </c>
      <c r="BA68">
        <v>-6.4508623900000003E-4</v>
      </c>
      <c r="BB68">
        <v>-46.667700000000004</v>
      </c>
      <c r="BC68">
        <v>1.146235E-6</v>
      </c>
      <c r="BD68">
        <v>24464.14</v>
      </c>
      <c r="BE68">
        <v>13040.69</v>
      </c>
      <c r="BF68">
        <v>1.80648131E-3</v>
      </c>
      <c r="BG68">
        <v>-19.846585000000001</v>
      </c>
      <c r="BH68">
        <v>-2.5044809999999999E-4</v>
      </c>
      <c r="BI68">
        <v>24172.05</v>
      </c>
      <c r="BJ68">
        <v>-4.2259916500000001E-3</v>
      </c>
      <c r="BK68">
        <v>-216.98845</v>
      </c>
      <c r="BL68">
        <v>1.71398855E-3</v>
      </c>
      <c r="BM68">
        <v>5221.5309999999999</v>
      </c>
      <c r="BN68">
        <v>2.3773564999999999E-4</v>
      </c>
      <c r="BO68">
        <v>-88.881074999999996</v>
      </c>
      <c r="BP68">
        <v>5598.4979999999996</v>
      </c>
      <c r="BQ68">
        <v>-9.0151900000000007E-5</v>
      </c>
      <c r="BR68">
        <v>5160.5129999999999</v>
      </c>
    </row>
    <row r="69" spans="1:70">
      <c r="A69">
        <v>68</v>
      </c>
      <c r="B69">
        <v>1</v>
      </c>
      <c r="C69">
        <v>68</v>
      </c>
      <c r="D69">
        <v>1</v>
      </c>
      <c r="E69">
        <v>60</v>
      </c>
      <c r="F69">
        <v>70</v>
      </c>
      <c r="G69">
        <v>0.55078125</v>
      </c>
      <c r="H69">
        <v>0</v>
      </c>
      <c r="I69">
        <v>90</v>
      </c>
      <c r="J69">
        <v>0</v>
      </c>
      <c r="K69">
        <v>6089.84375</v>
      </c>
      <c r="L69">
        <v>0.25562499999999999</v>
      </c>
      <c r="M69">
        <v>657246.09375</v>
      </c>
      <c r="N69">
        <v>0.38593750000000004</v>
      </c>
      <c r="O69">
        <v>70</v>
      </c>
      <c r="P69">
        <v>480</v>
      </c>
      <c r="Q69">
        <v>480</v>
      </c>
      <c r="R69">
        <v>68</v>
      </c>
      <c r="S69">
        <v>355566.7</v>
      </c>
      <c r="T69">
        <v>21999.67</v>
      </c>
      <c r="U69">
        <v>21696.33</v>
      </c>
      <c r="V69">
        <v>0.34573330000000002</v>
      </c>
      <c r="W69">
        <v>2.1390329999999999E-2</v>
      </c>
      <c r="X69">
        <v>0.34489999999999998</v>
      </c>
      <c r="Y69">
        <v>2.1044670000000001E-2</v>
      </c>
      <c r="Z69">
        <v>0.29381669999999999</v>
      </c>
      <c r="AA69">
        <v>0.2897633</v>
      </c>
      <c r="AB69">
        <v>9912.6669999999995</v>
      </c>
      <c r="AC69">
        <v>8821.3330000000005</v>
      </c>
      <c r="AD69">
        <v>9761</v>
      </c>
      <c r="AE69">
        <v>1.006966318403963</v>
      </c>
      <c r="AF69">
        <v>0.89593357547728936</v>
      </c>
      <c r="AG69">
        <v>68</v>
      </c>
      <c r="AH69">
        <v>2425.0248880039821</v>
      </c>
      <c r="AI69">
        <v>237112.45772266065</v>
      </c>
      <c r="AJ69">
        <v>0.97270865305503196</v>
      </c>
      <c r="AK69">
        <v>0.66758264302512449</v>
      </c>
      <c r="AL69">
        <v>364734.4970703125</v>
      </c>
      <c r="AM69">
        <v>27173.072790095637</v>
      </c>
      <c r="AN69">
        <v>27173.072790095637</v>
      </c>
      <c r="AO69">
        <v>0.32739868164062502</v>
      </c>
      <c r="AP69">
        <v>2.4391518430698433E-2</v>
      </c>
      <c r="AQ69">
        <v>0.32739868164062502</v>
      </c>
      <c r="AR69">
        <v>2.4391518430698433E-2</v>
      </c>
      <c r="AS69">
        <v>0.5061096655382864</v>
      </c>
      <c r="AT69">
        <v>0.5061096655382864</v>
      </c>
      <c r="AU69">
        <v>8110.0710518004153</v>
      </c>
      <c r="AV69">
        <v>6752.0156402526864</v>
      </c>
      <c r="AW69">
        <v>8110.0710518004153</v>
      </c>
      <c r="AX69">
        <v>363079</v>
      </c>
      <c r="AY69">
        <v>10943.73</v>
      </c>
      <c r="AZ69">
        <v>10811.58</v>
      </c>
      <c r="BA69">
        <v>3.8714633499999998E-3</v>
      </c>
      <c r="BB69">
        <v>11.230869999999999</v>
      </c>
      <c r="BC69">
        <v>-1.09509338E-2</v>
      </c>
      <c r="BD69">
        <v>24391.13</v>
      </c>
      <c r="BE69">
        <v>7280.6665000000003</v>
      </c>
      <c r="BF69">
        <v>1.50717831E-2</v>
      </c>
      <c r="BG69">
        <v>355.85034999999999</v>
      </c>
      <c r="BH69">
        <v>-1.5515174E-2</v>
      </c>
      <c r="BI69">
        <v>24049.45</v>
      </c>
      <c r="BJ69">
        <v>9.8143320799999999E-3</v>
      </c>
      <c r="BK69">
        <v>-326.80104999999998</v>
      </c>
      <c r="BL69">
        <v>-1.21519365E-2</v>
      </c>
      <c r="BM69">
        <v>9913.1820000000007</v>
      </c>
      <c r="BN69">
        <v>-3.9041660000000003E-4</v>
      </c>
      <c r="BO69">
        <v>-70.929595000000006</v>
      </c>
      <c r="BP69">
        <v>8835.0959999999995</v>
      </c>
      <c r="BQ69">
        <v>-1.08144155E-3</v>
      </c>
      <c r="BR69">
        <v>9761.5079999999998</v>
      </c>
    </row>
    <row r="70" spans="1:70">
      <c r="A70">
        <v>69</v>
      </c>
      <c r="B70">
        <v>1</v>
      </c>
      <c r="C70">
        <v>69</v>
      </c>
      <c r="D70">
        <v>1</v>
      </c>
      <c r="E70">
        <v>60</v>
      </c>
      <c r="F70">
        <v>70</v>
      </c>
      <c r="G70">
        <v>0.40078124999999998</v>
      </c>
      <c r="H70">
        <v>0</v>
      </c>
      <c r="I70">
        <v>90</v>
      </c>
      <c r="J70">
        <v>0</v>
      </c>
      <c r="K70">
        <v>9339.84375</v>
      </c>
      <c r="L70">
        <v>0.37562499999999999</v>
      </c>
      <c r="M70">
        <v>298696.09375</v>
      </c>
      <c r="N70">
        <v>0.28593750000000001</v>
      </c>
      <c r="O70">
        <v>70</v>
      </c>
      <c r="P70">
        <v>480</v>
      </c>
      <c r="Q70">
        <v>480</v>
      </c>
      <c r="R70">
        <v>69</v>
      </c>
      <c r="S70">
        <v>123143.3</v>
      </c>
      <c r="T70">
        <v>24954.67</v>
      </c>
      <c r="U70">
        <v>24248.33</v>
      </c>
      <c r="V70">
        <v>0.33144000000000001</v>
      </c>
      <c r="W70">
        <v>6.7166669999999998E-2</v>
      </c>
      <c r="X70">
        <v>0.33439999999999998</v>
      </c>
      <c r="Y70">
        <v>6.5850000000000006E-2</v>
      </c>
      <c r="Z70">
        <v>0.46876669999999998</v>
      </c>
      <c r="AA70">
        <v>0.45550000000000002</v>
      </c>
      <c r="AB70">
        <v>8552.3330000000005</v>
      </c>
      <c r="AC70">
        <v>8235.6669999999995</v>
      </c>
      <c r="AD70">
        <v>8160</v>
      </c>
      <c r="AE70">
        <v>1.0144601661509676</v>
      </c>
      <c r="AF70">
        <v>0.72173326016307204</v>
      </c>
      <c r="AG70">
        <v>69</v>
      </c>
      <c r="AH70">
        <v>3394.7637437528401</v>
      </c>
      <c r="AI70">
        <v>116139.42891859052</v>
      </c>
      <c r="AJ70">
        <v>0.91171496722388934</v>
      </c>
      <c r="AK70">
        <v>0.61130333169919682</v>
      </c>
      <c r="AL70">
        <v>125308.4033203125</v>
      </c>
      <c r="AM70">
        <v>25473.250744043096</v>
      </c>
      <c r="AN70">
        <v>25473.250744043096</v>
      </c>
      <c r="AO70">
        <v>0.33967993164062499</v>
      </c>
      <c r="AP70">
        <v>6.905165050489831E-2</v>
      </c>
      <c r="AQ70">
        <v>0.33967993164062499</v>
      </c>
      <c r="AR70">
        <v>6.905165050489831E-2</v>
      </c>
      <c r="AS70">
        <v>0.42445315481330237</v>
      </c>
      <c r="AT70">
        <v>0.42445315481330237</v>
      </c>
      <c r="AU70">
        <v>7521.1723178547218</v>
      </c>
      <c r="AV70">
        <v>6888.7348729929799</v>
      </c>
      <c r="AW70">
        <v>7521.1723178547218</v>
      </c>
      <c r="AX70">
        <v>134190</v>
      </c>
      <c r="AY70">
        <v>16727.150000000001</v>
      </c>
      <c r="AZ70">
        <v>16454.830000000002</v>
      </c>
      <c r="BA70">
        <v>7.72404775E-3</v>
      </c>
      <c r="BB70">
        <v>13.96987</v>
      </c>
      <c r="BC70">
        <v>2.149125E-4</v>
      </c>
      <c r="BD70">
        <v>33824</v>
      </c>
      <c r="BE70">
        <v>16496.314999999999</v>
      </c>
      <c r="BF70">
        <v>7.5691609999999996E-3</v>
      </c>
      <c r="BG70">
        <v>277.42935</v>
      </c>
      <c r="BH70">
        <v>-1.1807457400000001E-3</v>
      </c>
      <c r="BI70">
        <v>32855.730000000003</v>
      </c>
      <c r="BJ70">
        <v>9.2118324500000005E-3</v>
      </c>
      <c r="BK70">
        <v>-227.74950000000001</v>
      </c>
      <c r="BL70">
        <v>2.7806641E-3</v>
      </c>
      <c r="BM70">
        <v>8552.5300000000007</v>
      </c>
      <c r="BN70">
        <v>1.2240235000000001E-4</v>
      </c>
      <c r="BO70">
        <v>40.03828</v>
      </c>
      <c r="BP70">
        <v>8243.2549999999992</v>
      </c>
      <c r="BQ70">
        <v>2.0330890000000001E-4</v>
      </c>
      <c r="BR70">
        <v>8160.1869999999999</v>
      </c>
    </row>
    <row r="71" spans="1:70">
      <c r="A71">
        <v>70</v>
      </c>
      <c r="B71">
        <v>1</v>
      </c>
      <c r="C71">
        <v>70</v>
      </c>
      <c r="D71">
        <v>1</v>
      </c>
      <c r="E71">
        <v>60</v>
      </c>
      <c r="F71">
        <v>70</v>
      </c>
      <c r="G71">
        <v>0.32578124999999997</v>
      </c>
      <c r="H71">
        <v>0</v>
      </c>
      <c r="I71">
        <v>90</v>
      </c>
      <c r="J71">
        <v>0</v>
      </c>
      <c r="K71">
        <v>7714.84375</v>
      </c>
      <c r="L71">
        <v>0.31562499999999999</v>
      </c>
      <c r="M71">
        <v>119421.09375</v>
      </c>
      <c r="N71">
        <v>0.3359375</v>
      </c>
      <c r="O71">
        <v>70</v>
      </c>
      <c r="P71">
        <v>480</v>
      </c>
      <c r="Q71">
        <v>480</v>
      </c>
      <c r="R71">
        <v>70</v>
      </c>
      <c r="S71">
        <v>43650</v>
      </c>
      <c r="T71">
        <v>14768.33</v>
      </c>
      <c r="U71">
        <v>14401.67</v>
      </c>
      <c r="V71">
        <v>0.32433669999999998</v>
      </c>
      <c r="W71">
        <v>0.10973670000000001</v>
      </c>
      <c r="X71">
        <v>0.32374330000000001</v>
      </c>
      <c r="Y71">
        <v>0.1068167</v>
      </c>
      <c r="Z71">
        <v>0.37530000000000002</v>
      </c>
      <c r="AA71">
        <v>0.36596669999999998</v>
      </c>
      <c r="AB71">
        <v>5682.6670000000004</v>
      </c>
      <c r="AC71">
        <v>5208.6670000000004</v>
      </c>
      <c r="AD71">
        <v>5511</v>
      </c>
      <c r="AE71">
        <v>1.0126497654172992</v>
      </c>
      <c r="AF71">
        <v>0.766476819799496</v>
      </c>
      <c r="AG71">
        <v>70</v>
      </c>
      <c r="AH71">
        <v>2932.0071258907365</v>
      </c>
      <c r="AI71">
        <v>44695.614035087718</v>
      </c>
      <c r="AJ71">
        <v>0.82836932025560661</v>
      </c>
      <c r="AK71">
        <v>0.65866646107664939</v>
      </c>
      <c r="AL71">
        <v>44106.645507812493</v>
      </c>
      <c r="AM71">
        <v>16269.382882658067</v>
      </c>
      <c r="AN71">
        <v>16269.382882658067</v>
      </c>
      <c r="AO71">
        <v>0.32224243164062505</v>
      </c>
      <c r="AP71">
        <v>0.11886384559604457</v>
      </c>
      <c r="AQ71">
        <v>0.32224243164062505</v>
      </c>
      <c r="AR71">
        <v>0.11886384559604457</v>
      </c>
      <c r="AS71">
        <v>0.33870567917220418</v>
      </c>
      <c r="AT71">
        <v>0.33870567917220418</v>
      </c>
      <c r="AU71">
        <v>5277.1080906429579</v>
      </c>
      <c r="AV71">
        <v>4849.5507085142845</v>
      </c>
      <c r="AW71">
        <v>5277.1080906429579</v>
      </c>
      <c r="AX71">
        <v>49127.58</v>
      </c>
      <c r="AY71">
        <v>8532.6854999999996</v>
      </c>
      <c r="AZ71">
        <v>8370.9560000000001</v>
      </c>
      <c r="BA71">
        <v>-3.6851574999999998E-3</v>
      </c>
      <c r="BB71">
        <v>-47.551279999999998</v>
      </c>
      <c r="BC71">
        <v>2.2162169999999999E-3</v>
      </c>
      <c r="BD71">
        <v>18601.990000000002</v>
      </c>
      <c r="BE71">
        <v>7719.924</v>
      </c>
      <c r="BF71">
        <v>-2.8429362500000002E-3</v>
      </c>
      <c r="BG71">
        <v>-49.290495</v>
      </c>
      <c r="BH71">
        <v>1.8619073E-3</v>
      </c>
      <c r="BI71">
        <v>18122.32</v>
      </c>
      <c r="BJ71">
        <v>-3.5644355000000001E-3</v>
      </c>
      <c r="BK71">
        <v>-91.726984999999999</v>
      </c>
      <c r="BL71">
        <v>3.0316588500000001E-3</v>
      </c>
      <c r="BM71">
        <v>5684.3620000000001</v>
      </c>
      <c r="BN71">
        <v>6.2039495000000002E-4</v>
      </c>
      <c r="BO71">
        <v>-96.678240000000002</v>
      </c>
      <c r="BP71">
        <v>5209.1379999999999</v>
      </c>
      <c r="BQ71">
        <v>-3.29612065E-5</v>
      </c>
      <c r="BR71">
        <v>5512.6440000000002</v>
      </c>
    </row>
    <row r="72" spans="1:70">
      <c r="A72">
        <v>71</v>
      </c>
      <c r="B72">
        <v>1</v>
      </c>
      <c r="C72">
        <v>71</v>
      </c>
      <c r="D72">
        <v>1</v>
      </c>
      <c r="E72">
        <v>60</v>
      </c>
      <c r="F72">
        <v>70</v>
      </c>
      <c r="G72">
        <v>0.47578124999999999</v>
      </c>
      <c r="H72">
        <v>0</v>
      </c>
      <c r="I72">
        <v>90</v>
      </c>
      <c r="J72">
        <v>0</v>
      </c>
      <c r="K72">
        <v>4464.84375</v>
      </c>
      <c r="L72">
        <v>0.43562499999999998</v>
      </c>
      <c r="M72">
        <v>477971.09375</v>
      </c>
      <c r="N72">
        <v>0.23593750000000002</v>
      </c>
      <c r="O72">
        <v>70</v>
      </c>
      <c r="P72">
        <v>480</v>
      </c>
      <c r="Q72">
        <v>480</v>
      </c>
      <c r="R72">
        <v>71</v>
      </c>
      <c r="S72">
        <v>224756.7</v>
      </c>
      <c r="T72">
        <v>19468</v>
      </c>
      <c r="U72">
        <v>19194</v>
      </c>
      <c r="V72">
        <v>0.32803330000000003</v>
      </c>
      <c r="W72">
        <v>2.8413999999999998E-2</v>
      </c>
      <c r="X72">
        <v>0.33163670000000001</v>
      </c>
      <c r="Y72">
        <v>2.832167E-2</v>
      </c>
      <c r="Z72">
        <v>0.59523329999999997</v>
      </c>
      <c r="AA72">
        <v>0.58686669999999996</v>
      </c>
      <c r="AB72">
        <v>4923.6670000000004</v>
      </c>
      <c r="AC72">
        <v>6270.6670000000004</v>
      </c>
      <c r="AD72">
        <v>5010.3329999999996</v>
      </c>
      <c r="AE72">
        <v>1.007112354388934</v>
      </c>
      <c r="AF72">
        <v>0.6209039173630565</v>
      </c>
      <c r="AG72">
        <v>71</v>
      </c>
      <c r="AH72">
        <v>1555.0174140182849</v>
      </c>
      <c r="AI72">
        <v>193363.78002528448</v>
      </c>
      <c r="AJ72">
        <v>0.97249022436231713</v>
      </c>
      <c r="AK72">
        <v>0.56059443058909197</v>
      </c>
      <c r="AL72">
        <v>229750.2392578125</v>
      </c>
      <c r="AM72">
        <v>15999.30401019178</v>
      </c>
      <c r="AN72">
        <v>15999.30401019178</v>
      </c>
      <c r="AO72">
        <v>0.34061743164062497</v>
      </c>
      <c r="AP72">
        <v>2.3719852730485304E-2</v>
      </c>
      <c r="AQ72">
        <v>0.34061743164062497</v>
      </c>
      <c r="AR72">
        <v>2.3719852730485304E-2</v>
      </c>
      <c r="AS72">
        <v>0.49492153192344956</v>
      </c>
      <c r="AT72">
        <v>0.49492153192344956</v>
      </c>
      <c r="AU72">
        <v>4293.0002236408791</v>
      </c>
      <c r="AV72">
        <v>4020.2426766412532</v>
      </c>
      <c r="AW72">
        <v>4293.0002236408791</v>
      </c>
      <c r="AX72">
        <v>235534.5</v>
      </c>
      <c r="AY72">
        <v>16390.985000000001</v>
      </c>
      <c r="AZ72">
        <v>16286.235000000001</v>
      </c>
      <c r="BA72">
        <v>-1.4666073999999999E-3</v>
      </c>
      <c r="BB72">
        <v>-47.885210000000001</v>
      </c>
      <c r="BC72">
        <v>9.9850599999999992E-4</v>
      </c>
      <c r="BD72">
        <v>31090.22</v>
      </c>
      <c r="BE72">
        <v>18676.009999999998</v>
      </c>
      <c r="BF72">
        <v>-2.5503849999999997E-4</v>
      </c>
      <c r="BG72">
        <v>-437.51814999999999</v>
      </c>
      <c r="BH72">
        <v>-9.107233E-4</v>
      </c>
      <c r="BI72">
        <v>30633.16</v>
      </c>
      <c r="BJ72">
        <v>-1.3558380000000001E-3</v>
      </c>
      <c r="BK72">
        <v>228.52109999999999</v>
      </c>
      <c r="BL72">
        <v>-1.087715E-4</v>
      </c>
      <c r="BM72">
        <v>4924.0110000000004</v>
      </c>
      <c r="BN72">
        <v>3.062319E-3</v>
      </c>
      <c r="BO72">
        <v>-41.548585000000003</v>
      </c>
      <c r="BP72">
        <v>6289.26</v>
      </c>
      <c r="BQ72">
        <v>1.375305E-4</v>
      </c>
      <c r="BR72">
        <v>5010.6840000000002</v>
      </c>
    </row>
    <row r="73" spans="1:70">
      <c r="A73">
        <v>72</v>
      </c>
      <c r="B73">
        <v>1</v>
      </c>
      <c r="C73">
        <v>72</v>
      </c>
      <c r="D73">
        <v>1</v>
      </c>
      <c r="E73">
        <v>60</v>
      </c>
      <c r="F73">
        <v>70</v>
      </c>
      <c r="G73">
        <v>0.49453124999999998</v>
      </c>
      <c r="H73">
        <v>0</v>
      </c>
      <c r="I73">
        <v>90</v>
      </c>
      <c r="J73">
        <v>0</v>
      </c>
      <c r="K73">
        <v>4871.09375</v>
      </c>
      <c r="L73">
        <v>0.30062499999999998</v>
      </c>
      <c r="M73">
        <v>164239.84375</v>
      </c>
      <c r="N73">
        <v>0.29843750000000002</v>
      </c>
      <c r="O73">
        <v>70</v>
      </c>
      <c r="P73">
        <v>480</v>
      </c>
      <c r="Q73">
        <v>480</v>
      </c>
      <c r="R73">
        <v>72</v>
      </c>
      <c r="S73">
        <v>82726.67</v>
      </c>
      <c r="T73">
        <v>14642</v>
      </c>
      <c r="U73">
        <v>14543</v>
      </c>
      <c r="V73">
        <v>0.29928670000000002</v>
      </c>
      <c r="W73">
        <v>5.2973329999999999E-2</v>
      </c>
      <c r="X73">
        <v>0.29929670000000003</v>
      </c>
      <c r="Y73">
        <v>5.2616669999999997E-2</v>
      </c>
      <c r="Z73">
        <v>0.33456669999999999</v>
      </c>
      <c r="AA73">
        <v>0.33230330000000002</v>
      </c>
      <c r="AB73">
        <v>5911</v>
      </c>
      <c r="AC73">
        <v>5527.6670000000004</v>
      </c>
      <c r="AD73">
        <v>5826.6670000000004</v>
      </c>
      <c r="AE73">
        <v>1.0033979264222839</v>
      </c>
      <c r="AF73">
        <v>0.84668300595611767</v>
      </c>
      <c r="AG73">
        <v>72</v>
      </c>
      <c r="AH73">
        <v>1872.5973089860645</v>
      </c>
      <c r="AI73">
        <v>63245.186522262338</v>
      </c>
      <c r="AJ73">
        <v>0.91600695114887043</v>
      </c>
      <c r="AK73">
        <v>0.65312190700482509</v>
      </c>
      <c r="AL73">
        <v>83683.9208984375</v>
      </c>
      <c r="AM73">
        <v>16972.844732373127</v>
      </c>
      <c r="AN73">
        <v>16972.844732373127</v>
      </c>
      <c r="AO73">
        <v>0.29954321289062502</v>
      </c>
      <c r="AP73">
        <v>6.0753611786415411E-2</v>
      </c>
      <c r="AQ73">
        <v>0.29954321289062502</v>
      </c>
      <c r="AR73">
        <v>6.0753611786415411E-2</v>
      </c>
      <c r="AS73">
        <v>0.44734698465881551</v>
      </c>
      <c r="AT73">
        <v>0.44734698465881551</v>
      </c>
      <c r="AU73">
        <v>5142.040933341752</v>
      </c>
      <c r="AV73">
        <v>4479.0464864586684</v>
      </c>
      <c r="AW73">
        <v>5142.040933341752</v>
      </c>
      <c r="AX73">
        <v>86846.2</v>
      </c>
      <c r="AY73">
        <v>6899.2595000000001</v>
      </c>
      <c r="AZ73">
        <v>6864.8305</v>
      </c>
      <c r="BA73">
        <v>2.3053800000000001E-3</v>
      </c>
      <c r="BB73">
        <v>111.18785</v>
      </c>
      <c r="BC73">
        <v>-1.60453675E-3</v>
      </c>
      <c r="BD73">
        <v>17026.560000000001</v>
      </c>
      <c r="BE73">
        <v>6025.2344999999996</v>
      </c>
      <c r="BF73">
        <v>-8.5846814999999998E-4</v>
      </c>
      <c r="BG73">
        <v>174.87975</v>
      </c>
      <c r="BH73">
        <v>-3.3320247000000001E-3</v>
      </c>
      <c r="BI73">
        <v>16911.189999999999</v>
      </c>
      <c r="BJ73">
        <v>9.5526349999999999E-4</v>
      </c>
      <c r="BK73">
        <v>197.7646</v>
      </c>
      <c r="BL73">
        <v>-2.4256323000000002E-3</v>
      </c>
      <c r="BM73">
        <v>5914.2569999999996</v>
      </c>
      <c r="BN73">
        <v>4.4568165000000002E-4</v>
      </c>
      <c r="BO73">
        <v>137.79855000000001</v>
      </c>
      <c r="BP73">
        <v>5530.7120000000004</v>
      </c>
      <c r="BQ73">
        <v>2.8931050000000001E-5</v>
      </c>
      <c r="BR73">
        <v>5829.8770000000004</v>
      </c>
    </row>
    <row r="74" spans="1:70">
      <c r="A74">
        <v>73</v>
      </c>
      <c r="B74">
        <v>1</v>
      </c>
      <c r="C74">
        <v>73</v>
      </c>
      <c r="D74">
        <v>1</v>
      </c>
      <c r="E74">
        <v>60</v>
      </c>
      <c r="F74">
        <v>70</v>
      </c>
      <c r="G74">
        <v>0.34453125000000001</v>
      </c>
      <c r="H74">
        <v>0</v>
      </c>
      <c r="I74">
        <v>90</v>
      </c>
      <c r="J74">
        <v>0</v>
      </c>
      <c r="K74">
        <v>8121.09375</v>
      </c>
      <c r="L74">
        <v>0.42062500000000003</v>
      </c>
      <c r="M74">
        <v>522789.84375</v>
      </c>
      <c r="N74">
        <v>0.3984375</v>
      </c>
      <c r="O74">
        <v>70</v>
      </c>
      <c r="P74">
        <v>480</v>
      </c>
      <c r="Q74">
        <v>480</v>
      </c>
      <c r="R74">
        <v>73</v>
      </c>
      <c r="S74">
        <v>186090</v>
      </c>
      <c r="T74">
        <v>21868.33</v>
      </c>
      <c r="U74">
        <v>22431.33</v>
      </c>
      <c r="V74">
        <v>0.4121667</v>
      </c>
      <c r="W74">
        <v>4.8436670000000001E-2</v>
      </c>
      <c r="X74">
        <v>0.41123330000000002</v>
      </c>
      <c r="Y74">
        <v>4.9573329999999999E-2</v>
      </c>
      <c r="Z74">
        <v>0.5794667</v>
      </c>
      <c r="AA74">
        <v>0.59440000000000004</v>
      </c>
      <c r="AB74">
        <v>6140.3329999999996</v>
      </c>
      <c r="AC74">
        <v>6622</v>
      </c>
      <c r="AD74">
        <v>6553</v>
      </c>
      <c r="AE74">
        <v>0.98737084024567023</v>
      </c>
      <c r="AF74">
        <v>0.59153537126751399</v>
      </c>
      <c r="AG74">
        <v>73</v>
      </c>
      <c r="AH74">
        <v>2858.2820061592606</v>
      </c>
      <c r="AI74">
        <v>186919.27374301676</v>
      </c>
      <c r="AJ74">
        <v>0.95480179314482994</v>
      </c>
      <c r="AK74">
        <v>0.57509882706973725</v>
      </c>
      <c r="AL74">
        <v>185440.5615234375</v>
      </c>
      <c r="AM74">
        <v>20064.510984232988</v>
      </c>
      <c r="AN74">
        <v>20064.510984232988</v>
      </c>
      <c r="AO74">
        <v>0.41298071289062499</v>
      </c>
      <c r="AP74">
        <v>4.4684161771280172E-2</v>
      </c>
      <c r="AQ74">
        <v>0.41298071289062499</v>
      </c>
      <c r="AR74">
        <v>4.4684161771280172E-2</v>
      </c>
      <c r="AS74">
        <v>0.42972613608197463</v>
      </c>
      <c r="AT74">
        <v>0.42972613608197463</v>
      </c>
      <c r="AU74">
        <v>5727.1213925855664</v>
      </c>
      <c r="AV74">
        <v>5395.2745344957921</v>
      </c>
      <c r="AW74">
        <v>5727.1213925855664</v>
      </c>
      <c r="AX74">
        <v>206236.9</v>
      </c>
      <c r="AY74">
        <v>24277.974999999999</v>
      </c>
      <c r="AZ74">
        <v>24657.61</v>
      </c>
      <c r="BA74">
        <v>1.539568E-2</v>
      </c>
      <c r="BB74">
        <v>159.90950000000001</v>
      </c>
      <c r="BC74">
        <v>2.46838044E-3</v>
      </c>
      <c r="BD74">
        <v>36218.879999999997</v>
      </c>
      <c r="BE74">
        <v>22735.125</v>
      </c>
      <c r="BF74">
        <v>8.7320790000000002E-3</v>
      </c>
      <c r="BG74">
        <v>157.68835000000001</v>
      </c>
      <c r="BH74">
        <v>-1.7686149E-3</v>
      </c>
      <c r="BI74">
        <v>37172.49</v>
      </c>
      <c r="BJ74">
        <v>9.0691880000000006E-3</v>
      </c>
      <c r="BK74">
        <v>244.10714999999999</v>
      </c>
      <c r="BL74">
        <v>1.2346768500000001E-2</v>
      </c>
      <c r="BM74">
        <v>6142.9219999999996</v>
      </c>
      <c r="BN74">
        <v>-3.0439659999999999E-3</v>
      </c>
      <c r="BO74">
        <v>130.28115</v>
      </c>
      <c r="BP74">
        <v>6623.6059999999998</v>
      </c>
      <c r="BQ74">
        <v>5.7837209999999999E-4</v>
      </c>
      <c r="BR74">
        <v>6555.7629999999999</v>
      </c>
    </row>
    <row r="75" spans="1:70">
      <c r="A75">
        <v>74</v>
      </c>
      <c r="B75">
        <v>1</v>
      </c>
      <c r="C75">
        <v>74</v>
      </c>
      <c r="D75">
        <v>1</v>
      </c>
      <c r="E75">
        <v>60</v>
      </c>
      <c r="F75">
        <v>70</v>
      </c>
      <c r="G75">
        <v>0.41953124999999997</v>
      </c>
      <c r="H75">
        <v>0</v>
      </c>
      <c r="I75">
        <v>90</v>
      </c>
      <c r="J75">
        <v>0</v>
      </c>
      <c r="K75">
        <v>9746.09375</v>
      </c>
      <c r="L75">
        <v>0.36062499999999997</v>
      </c>
      <c r="M75">
        <v>702064.84375</v>
      </c>
      <c r="N75">
        <v>0.24843750000000001</v>
      </c>
      <c r="O75">
        <v>70</v>
      </c>
      <c r="P75">
        <v>480</v>
      </c>
      <c r="Q75">
        <v>480</v>
      </c>
      <c r="R75">
        <v>74</v>
      </c>
      <c r="S75">
        <v>298706.7</v>
      </c>
      <c r="T75">
        <v>27031.67</v>
      </c>
      <c r="U75">
        <v>27088.67</v>
      </c>
      <c r="V75">
        <v>0.30357669999999998</v>
      </c>
      <c r="W75">
        <v>2.7472670000000001E-2</v>
      </c>
      <c r="X75">
        <v>0.30335000000000001</v>
      </c>
      <c r="Y75">
        <v>2.750967E-2</v>
      </c>
      <c r="Z75">
        <v>0.45400000000000001</v>
      </c>
      <c r="AA75">
        <v>0.45493329999999998</v>
      </c>
      <c r="AB75">
        <v>9744.6669999999995</v>
      </c>
      <c r="AC75">
        <v>9439</v>
      </c>
      <c r="AD75">
        <v>9667.3330000000005</v>
      </c>
      <c r="AE75">
        <v>0.99894734557936093</v>
      </c>
      <c r="AF75">
        <v>0.76919248329573098</v>
      </c>
      <c r="AG75">
        <v>74</v>
      </c>
      <c r="AH75">
        <v>3581.4768029398256</v>
      </c>
      <c r="AI75">
        <v>281177.40926157695</v>
      </c>
      <c r="AJ75">
        <v>0.95947890466904795</v>
      </c>
      <c r="AK75">
        <v>0.61397357860367685</v>
      </c>
      <c r="AL75">
        <v>300195.4443359375</v>
      </c>
      <c r="AM75">
        <v>29444.744881036117</v>
      </c>
      <c r="AN75">
        <v>29444.744881036117</v>
      </c>
      <c r="AO75">
        <v>0.313558837890625</v>
      </c>
      <c r="AP75">
        <v>3.07554966642055E-2</v>
      </c>
      <c r="AQ75">
        <v>0.313558837890625</v>
      </c>
      <c r="AR75">
        <v>3.07554966642055E-2</v>
      </c>
      <c r="AS75">
        <v>0.45820543899373933</v>
      </c>
      <c r="AT75">
        <v>0.45820543899373933</v>
      </c>
      <c r="AU75">
        <v>8538.1324236505989</v>
      </c>
      <c r="AV75">
        <v>7682.2630311819021</v>
      </c>
      <c r="AW75">
        <v>8538.1324236505989</v>
      </c>
      <c r="AX75">
        <v>308137</v>
      </c>
      <c r="AY75">
        <v>15521.645</v>
      </c>
      <c r="AZ75">
        <v>15558.63</v>
      </c>
      <c r="BA75">
        <v>5.4327049999999995E-4</v>
      </c>
      <c r="BB75">
        <v>240.95179999999999</v>
      </c>
      <c r="BC75">
        <v>-5.2074620000000004E-3</v>
      </c>
      <c r="BD75">
        <v>34851.160000000003</v>
      </c>
      <c r="BE75">
        <v>16292.45</v>
      </c>
      <c r="BF75">
        <v>2.1850112699999999E-3</v>
      </c>
      <c r="BG75">
        <v>119.2517</v>
      </c>
      <c r="BH75">
        <v>-5.1662799999999997E-3</v>
      </c>
      <c r="BI75">
        <v>35001.660000000003</v>
      </c>
      <c r="BJ75">
        <v>-3.7991800000000001E-3</v>
      </c>
      <c r="BK75">
        <v>861.03205000000003</v>
      </c>
      <c r="BL75">
        <v>-6.5896100000000001E-3</v>
      </c>
      <c r="BM75">
        <v>9764.7250000000004</v>
      </c>
      <c r="BN75">
        <v>-1.69083725E-3</v>
      </c>
      <c r="BO75">
        <v>440.80680000000001</v>
      </c>
      <c r="BP75">
        <v>9463.0990000000002</v>
      </c>
      <c r="BQ75">
        <v>-6.7952300000000002E-4</v>
      </c>
      <c r="BR75">
        <v>9687.2330000000002</v>
      </c>
    </row>
    <row r="76" spans="1:70">
      <c r="A76">
        <v>75</v>
      </c>
      <c r="B76">
        <v>1</v>
      </c>
      <c r="C76">
        <v>75</v>
      </c>
      <c r="D76">
        <v>1</v>
      </c>
      <c r="E76">
        <v>60</v>
      </c>
      <c r="F76">
        <v>70</v>
      </c>
      <c r="G76">
        <v>0.56953125000000004</v>
      </c>
      <c r="H76">
        <v>0</v>
      </c>
      <c r="I76">
        <v>90</v>
      </c>
      <c r="J76">
        <v>0</v>
      </c>
      <c r="K76">
        <v>6496.09375</v>
      </c>
      <c r="L76">
        <v>0.48062499999999997</v>
      </c>
      <c r="M76">
        <v>343514.84375</v>
      </c>
      <c r="N76">
        <v>0.34843750000000001</v>
      </c>
      <c r="O76">
        <v>70</v>
      </c>
      <c r="P76">
        <v>480</v>
      </c>
      <c r="Q76">
        <v>480</v>
      </c>
      <c r="R76">
        <v>75</v>
      </c>
      <c r="S76">
        <v>195536.7</v>
      </c>
      <c r="T76">
        <v>64350</v>
      </c>
      <c r="U76">
        <v>65626.67</v>
      </c>
      <c r="V76">
        <v>0.40410000000000001</v>
      </c>
      <c r="W76">
        <v>0.13298670000000001</v>
      </c>
      <c r="X76">
        <v>0.3992</v>
      </c>
      <c r="Y76">
        <v>0.13398669999999999</v>
      </c>
      <c r="Z76">
        <v>0.60956670000000002</v>
      </c>
      <c r="AA76">
        <v>0.62166670000000002</v>
      </c>
      <c r="AB76">
        <v>9180</v>
      </c>
      <c r="AC76">
        <v>19450.330000000002</v>
      </c>
      <c r="AD76">
        <v>9602.3330000000005</v>
      </c>
      <c r="AE76">
        <v>0.99022546725392235</v>
      </c>
      <c r="AF76">
        <v>0.44781882016949054</v>
      </c>
      <c r="AG76">
        <v>75</v>
      </c>
      <c r="AH76">
        <v>2193.699873364289</v>
      </c>
      <c r="AI76">
        <v>127375.14484356895</v>
      </c>
      <c r="AJ76">
        <v>0.94533549259415905</v>
      </c>
      <c r="AK76">
        <v>0.52694216813422767</v>
      </c>
      <c r="AL76">
        <v>198438.80371093753</v>
      </c>
      <c r="AM76">
        <v>29226.619336013173</v>
      </c>
      <c r="AN76">
        <v>29226.619336013173</v>
      </c>
      <c r="AO76">
        <v>0.40534008789062498</v>
      </c>
      <c r="AP76">
        <v>5.9699616349543905E-2</v>
      </c>
      <c r="AQ76">
        <v>0.40534008789062498</v>
      </c>
      <c r="AR76">
        <v>5.9699616349543905E-2</v>
      </c>
      <c r="AS76">
        <v>0.48973683040939453</v>
      </c>
      <c r="AT76">
        <v>0.48973683040939453</v>
      </c>
      <c r="AU76">
        <v>7561.411189778114</v>
      </c>
      <c r="AV76">
        <v>7382.4218817652463</v>
      </c>
      <c r="AW76">
        <v>7561.411189778114</v>
      </c>
      <c r="AX76">
        <v>271178.59999999998</v>
      </c>
      <c r="AY76">
        <v>93730.945000000007</v>
      </c>
      <c r="AZ76">
        <v>94600.554999999993</v>
      </c>
      <c r="BA76">
        <v>3.3986225000000002E-3</v>
      </c>
      <c r="BB76">
        <v>32.901960000000003</v>
      </c>
      <c r="BC76">
        <v>1.1748092999999999E-2</v>
      </c>
      <c r="BD76">
        <v>136045.1</v>
      </c>
      <c r="BE76">
        <v>97081.24</v>
      </c>
      <c r="BF76">
        <v>1.4442221999999999E-2</v>
      </c>
      <c r="BG76">
        <v>815.97810000000004</v>
      </c>
      <c r="BH76">
        <v>1.28091002E-2</v>
      </c>
      <c r="BI76">
        <v>138698.5</v>
      </c>
      <c r="BJ76">
        <v>3.6954739999999998E-3</v>
      </c>
      <c r="BK76">
        <v>-715.63895000000002</v>
      </c>
      <c r="BL76">
        <v>1.12921002E-2</v>
      </c>
      <c r="BM76">
        <v>9186.1579999999994</v>
      </c>
      <c r="BN76">
        <v>2.4054570000000002E-3</v>
      </c>
      <c r="BO76">
        <v>-243.2431</v>
      </c>
      <c r="BP76">
        <v>19479.490000000002</v>
      </c>
      <c r="BQ76">
        <v>4.2998566500000003E-3</v>
      </c>
      <c r="BR76">
        <v>9608.7739999999994</v>
      </c>
    </row>
    <row r="77" spans="1:70">
      <c r="A77">
        <v>76</v>
      </c>
      <c r="B77">
        <v>1</v>
      </c>
      <c r="C77">
        <v>76</v>
      </c>
      <c r="D77">
        <v>1</v>
      </c>
      <c r="E77">
        <v>60</v>
      </c>
      <c r="F77">
        <v>70</v>
      </c>
      <c r="G77">
        <v>0.38203124999999999</v>
      </c>
      <c r="H77">
        <v>0</v>
      </c>
      <c r="I77">
        <v>90</v>
      </c>
      <c r="J77">
        <v>0</v>
      </c>
      <c r="K77">
        <v>5683.59375</v>
      </c>
      <c r="L77">
        <v>0.330625</v>
      </c>
      <c r="M77">
        <v>433152.34375</v>
      </c>
      <c r="N77">
        <v>0.2734375</v>
      </c>
      <c r="O77">
        <v>70</v>
      </c>
      <c r="P77">
        <v>480</v>
      </c>
      <c r="Q77">
        <v>480</v>
      </c>
      <c r="R77">
        <v>76</v>
      </c>
      <c r="S77">
        <v>168636.7</v>
      </c>
      <c r="T77">
        <v>13938</v>
      </c>
      <c r="U77">
        <v>13789.67</v>
      </c>
      <c r="V77">
        <v>0.30281999999999998</v>
      </c>
      <c r="W77">
        <v>2.5028330000000001E-2</v>
      </c>
      <c r="X77">
        <v>0.30338330000000002</v>
      </c>
      <c r="Y77">
        <v>2.4808E-2</v>
      </c>
      <c r="Z77">
        <v>0.40789999999999998</v>
      </c>
      <c r="AA77">
        <v>0.40353329999999998</v>
      </c>
      <c r="AB77">
        <v>5240</v>
      </c>
      <c r="AC77">
        <v>4892</v>
      </c>
      <c r="AD77">
        <v>5137</v>
      </c>
      <c r="AE77">
        <v>1.0053639154989098</v>
      </c>
      <c r="AF77">
        <v>0.81416515530683509</v>
      </c>
      <c r="AG77">
        <v>76</v>
      </c>
      <c r="AH77">
        <v>2135.6857679661812</v>
      </c>
      <c r="AI77">
        <v>170072.08588957056</v>
      </c>
      <c r="AJ77">
        <v>0.9616422225541974</v>
      </c>
      <c r="AK77">
        <v>0.63120729509980944</v>
      </c>
      <c r="AL77">
        <v>168990.0146484375</v>
      </c>
      <c r="AM77">
        <v>15585.344262195544</v>
      </c>
      <c r="AN77">
        <v>15585.344262195544</v>
      </c>
      <c r="AO77">
        <v>0.30877758789062498</v>
      </c>
      <c r="AP77">
        <v>2.8477451864462738E-2</v>
      </c>
      <c r="AQ77">
        <v>0.30877758789062498</v>
      </c>
      <c r="AR77">
        <v>2.8477451864462738E-2</v>
      </c>
      <c r="AS77">
        <v>0.43302676624335446</v>
      </c>
      <c r="AT77">
        <v>0.43302676624335446</v>
      </c>
      <c r="AU77">
        <v>4671.8829511151835</v>
      </c>
      <c r="AV77">
        <v>4176.0174590024926</v>
      </c>
      <c r="AW77">
        <v>4671.8829511151835</v>
      </c>
      <c r="AX77">
        <v>173037.7</v>
      </c>
      <c r="AY77">
        <v>7284.9930000000004</v>
      </c>
      <c r="AZ77">
        <v>7236.1265000000003</v>
      </c>
      <c r="BA77">
        <v>-4.6909986899999999E-3</v>
      </c>
      <c r="BB77">
        <v>-119.24639999999999</v>
      </c>
      <c r="BC77">
        <v>-1.6510718999999999E-3</v>
      </c>
      <c r="BD77">
        <v>16999.150000000001</v>
      </c>
      <c r="BE77">
        <v>7046.8114999999998</v>
      </c>
      <c r="BF77">
        <v>-2.0461333E-3</v>
      </c>
      <c r="BG77">
        <v>-205.3459</v>
      </c>
      <c r="BH77">
        <v>-1.6255450000000001E-4</v>
      </c>
      <c r="BI77">
        <v>16819.849999999999</v>
      </c>
      <c r="BJ77">
        <v>-1.0376178600000001E-2</v>
      </c>
      <c r="BK77">
        <v>-232.31979999999999</v>
      </c>
      <c r="BL77">
        <v>-5.3059114999999997E-3</v>
      </c>
      <c r="BM77">
        <v>5253.4489999999996</v>
      </c>
      <c r="BN77">
        <v>-5.9419089999999996E-4</v>
      </c>
      <c r="BO77">
        <v>-263.17734999999999</v>
      </c>
      <c r="BP77">
        <v>4896.04</v>
      </c>
      <c r="BQ77">
        <v>6.8168635000000004E-4</v>
      </c>
      <c r="BR77">
        <v>5150.1840000000002</v>
      </c>
    </row>
    <row r="78" spans="1:70">
      <c r="A78">
        <v>77</v>
      </c>
      <c r="B78">
        <v>1</v>
      </c>
      <c r="C78">
        <v>77</v>
      </c>
      <c r="D78">
        <v>1</v>
      </c>
      <c r="E78">
        <v>60</v>
      </c>
      <c r="F78">
        <v>70</v>
      </c>
      <c r="G78">
        <v>0.53203124999999996</v>
      </c>
      <c r="H78">
        <v>0</v>
      </c>
      <c r="I78">
        <v>90</v>
      </c>
      <c r="J78">
        <v>0</v>
      </c>
      <c r="K78">
        <v>8933.59375</v>
      </c>
      <c r="L78">
        <v>0.450625</v>
      </c>
      <c r="M78">
        <v>74602.34375</v>
      </c>
      <c r="N78">
        <v>0.37343750000000003</v>
      </c>
      <c r="O78">
        <v>70</v>
      </c>
      <c r="P78">
        <v>480</v>
      </c>
      <c r="Q78">
        <v>480</v>
      </c>
      <c r="R78">
        <v>77</v>
      </c>
      <c r="S78">
        <v>43410</v>
      </c>
      <c r="T78">
        <v>27525</v>
      </c>
      <c r="U78">
        <v>27421</v>
      </c>
      <c r="V78">
        <v>0.4073</v>
      </c>
      <c r="W78">
        <v>0.25824000000000003</v>
      </c>
      <c r="X78">
        <v>0.40810000000000002</v>
      </c>
      <c r="Y78">
        <v>0.25779000000000002</v>
      </c>
      <c r="Z78">
        <v>0.52386670000000002</v>
      </c>
      <c r="AA78">
        <v>0.52190000000000003</v>
      </c>
      <c r="AB78">
        <v>8256.6669999999995</v>
      </c>
      <c r="AC78">
        <v>9514</v>
      </c>
      <c r="AD78">
        <v>8104.3329999999996</v>
      </c>
      <c r="AE78">
        <v>1.0018945621240061</v>
      </c>
      <c r="AF78">
        <v>0.40620499108279989</v>
      </c>
      <c r="AG78">
        <v>77</v>
      </c>
      <c r="AH78">
        <v>3079.2223179663938</v>
      </c>
      <c r="AI78">
        <v>27158.987485779293</v>
      </c>
      <c r="AJ78">
        <v>0.71016635547181928</v>
      </c>
      <c r="AK78">
        <v>0.59653135616444863</v>
      </c>
      <c r="AL78">
        <v>43871.4208984375</v>
      </c>
      <c r="AM78">
        <v>25209.160020427127</v>
      </c>
      <c r="AN78">
        <v>25209.160020427127</v>
      </c>
      <c r="AO78">
        <v>0.40955883789062497</v>
      </c>
      <c r="AP78">
        <v>0.23533849760796449</v>
      </c>
      <c r="AQ78">
        <v>0.40955883789062497</v>
      </c>
      <c r="AR78">
        <v>0.23533849760796449</v>
      </c>
      <c r="AS78">
        <v>0.35653949599417556</v>
      </c>
      <c r="AT78">
        <v>0.35653949599417556</v>
      </c>
      <c r="AU78">
        <v>7606.5011741022618</v>
      </c>
      <c r="AV78">
        <v>7357.8510209757296</v>
      </c>
      <c r="AW78">
        <v>7606.5011741022618</v>
      </c>
      <c r="AX78">
        <v>77651.759999999995</v>
      </c>
      <c r="AY78">
        <v>42033</v>
      </c>
      <c r="AZ78">
        <v>41956.785000000003</v>
      </c>
      <c r="BA78">
        <v>4.1827328899999997E-3</v>
      </c>
      <c r="BB78">
        <v>141.34610000000001</v>
      </c>
      <c r="BC78">
        <v>-2.0530203000000001E-3</v>
      </c>
      <c r="BD78">
        <v>60635.24</v>
      </c>
      <c r="BE78">
        <v>42483.144999999997</v>
      </c>
      <c r="BF78">
        <v>6.5551413799999998E-3</v>
      </c>
      <c r="BG78">
        <v>145.10730000000001</v>
      </c>
      <c r="BH78">
        <v>-2.4072088299999998E-3</v>
      </c>
      <c r="BI78">
        <v>60413.06</v>
      </c>
      <c r="BJ78">
        <v>5.1385777099999998E-3</v>
      </c>
      <c r="BK78">
        <v>268.41674999999998</v>
      </c>
      <c r="BL78">
        <v>-2.9910277599999998E-3</v>
      </c>
      <c r="BM78">
        <v>8259.8539999999994</v>
      </c>
      <c r="BN78">
        <v>2.3159957199999999E-4</v>
      </c>
      <c r="BO78">
        <v>160.74445</v>
      </c>
      <c r="BP78">
        <v>9515.2720000000008</v>
      </c>
      <c r="BQ78">
        <v>7.9129629999999997E-5</v>
      </c>
      <c r="BR78">
        <v>8107.4620000000004</v>
      </c>
    </row>
    <row r="79" spans="1:70">
      <c r="A79">
        <v>78</v>
      </c>
      <c r="B79">
        <v>1</v>
      </c>
      <c r="C79">
        <v>78</v>
      </c>
      <c r="D79">
        <v>1</v>
      </c>
      <c r="E79">
        <v>60</v>
      </c>
      <c r="F79">
        <v>70</v>
      </c>
      <c r="G79">
        <v>0.45703125</v>
      </c>
      <c r="H79">
        <v>0</v>
      </c>
      <c r="I79">
        <v>90</v>
      </c>
      <c r="J79">
        <v>0</v>
      </c>
      <c r="K79">
        <v>7308.59375</v>
      </c>
      <c r="L79">
        <v>0.270625</v>
      </c>
      <c r="M79">
        <v>253877.34375</v>
      </c>
      <c r="N79">
        <v>0.22343750000000001</v>
      </c>
      <c r="O79">
        <v>70</v>
      </c>
      <c r="P79">
        <v>480</v>
      </c>
      <c r="Q79">
        <v>480</v>
      </c>
      <c r="R79">
        <v>78</v>
      </c>
      <c r="S79">
        <v>118953.3</v>
      </c>
      <c r="T79">
        <v>19519.330000000002</v>
      </c>
      <c r="U79">
        <v>18757.669999999998</v>
      </c>
      <c r="V79">
        <v>0.2424733</v>
      </c>
      <c r="W79">
        <v>3.9786670000000003E-2</v>
      </c>
      <c r="X79">
        <v>0.2437433</v>
      </c>
      <c r="Y79">
        <v>3.8436669999999999E-2</v>
      </c>
      <c r="Z79">
        <v>0.32163330000000001</v>
      </c>
      <c r="AA79">
        <v>0.30908000000000002</v>
      </c>
      <c r="AB79">
        <v>8548.6669999999995</v>
      </c>
      <c r="AC79">
        <v>7680.3329999999996</v>
      </c>
      <c r="AD79">
        <v>7978.6670000000004</v>
      </c>
      <c r="AE79">
        <v>1.0201006109251078</v>
      </c>
      <c r="AF79">
        <v>0.87557894227936006</v>
      </c>
      <c r="AG79">
        <v>78</v>
      </c>
      <c r="AH79">
        <v>2875.9837678307922</v>
      </c>
      <c r="AI79">
        <v>103755.74712643679</v>
      </c>
      <c r="AJ79">
        <v>0.91833807136434931</v>
      </c>
      <c r="AK79">
        <v>0.66674165896099324</v>
      </c>
      <c r="AL79">
        <v>119998.2177734375</v>
      </c>
      <c r="AM79">
        <v>23166.939224893995</v>
      </c>
      <c r="AN79">
        <v>23166.939224893995</v>
      </c>
      <c r="AO79">
        <v>0.249058837890625</v>
      </c>
      <c r="AP79">
        <v>4.8083472137300798E-2</v>
      </c>
      <c r="AQ79">
        <v>0.249058837890625</v>
      </c>
      <c r="AR79">
        <v>4.8083472137300798E-2</v>
      </c>
      <c r="AS79">
        <v>0.42125801987688671</v>
      </c>
      <c r="AT79">
        <v>0.42125801987688671</v>
      </c>
      <c r="AU79">
        <v>7257.4616711899025</v>
      </c>
      <c r="AV79">
        <v>6286.7673130242965</v>
      </c>
      <c r="AW79">
        <v>7257.4616711899025</v>
      </c>
      <c r="AX79">
        <v>122352.5</v>
      </c>
      <c r="AY79">
        <v>7085.8445000000002</v>
      </c>
      <c r="AZ79">
        <v>6897.2830000000004</v>
      </c>
      <c r="BA79">
        <v>-2.1827652999999998E-3</v>
      </c>
      <c r="BB79">
        <v>98.772350000000003</v>
      </c>
      <c r="BC79">
        <v>-8.3391620000000004E-4</v>
      </c>
      <c r="BD79">
        <v>22084.93</v>
      </c>
      <c r="BE79">
        <v>7101.7365</v>
      </c>
      <c r="BF79">
        <v>-2.2767098999999999E-3</v>
      </c>
      <c r="BG79">
        <v>74.711865000000003</v>
      </c>
      <c r="BH79">
        <v>-8.1872158499999995E-4</v>
      </c>
      <c r="BI79">
        <v>21234.36</v>
      </c>
      <c r="BJ79">
        <v>-6.4293747500000003E-3</v>
      </c>
      <c r="BK79">
        <v>370.59129999999999</v>
      </c>
      <c r="BL79">
        <v>-2.9964018500000002E-3</v>
      </c>
      <c r="BM79">
        <v>8554.0380000000005</v>
      </c>
      <c r="BN79">
        <v>-2.2031295000000001E-4</v>
      </c>
      <c r="BO79">
        <v>207.0866</v>
      </c>
      <c r="BP79">
        <v>7686.9250000000002</v>
      </c>
      <c r="BQ79">
        <v>1.2664E-3</v>
      </c>
      <c r="BR79">
        <v>7983.68</v>
      </c>
    </row>
    <row r="80" spans="1:70">
      <c r="A80">
        <v>79</v>
      </c>
      <c r="B80">
        <v>1</v>
      </c>
      <c r="C80">
        <v>79</v>
      </c>
      <c r="D80">
        <v>1</v>
      </c>
      <c r="E80">
        <v>60</v>
      </c>
      <c r="F80">
        <v>70</v>
      </c>
      <c r="G80">
        <v>0.30703124999999998</v>
      </c>
      <c r="H80">
        <v>0</v>
      </c>
      <c r="I80">
        <v>90</v>
      </c>
      <c r="J80">
        <v>0</v>
      </c>
      <c r="K80">
        <v>4058.59375</v>
      </c>
      <c r="L80">
        <v>0.390625</v>
      </c>
      <c r="M80">
        <v>612427.34375</v>
      </c>
      <c r="N80">
        <v>0.32343750000000004</v>
      </c>
      <c r="O80">
        <v>70</v>
      </c>
      <c r="P80">
        <v>480</v>
      </c>
      <c r="Q80">
        <v>480</v>
      </c>
      <c r="R80">
        <v>79</v>
      </c>
      <c r="S80">
        <v>192543.3</v>
      </c>
      <c r="T80">
        <v>9405.3330000000005</v>
      </c>
      <c r="U80">
        <v>9251.3330000000005</v>
      </c>
      <c r="V80">
        <v>0.36459999999999998</v>
      </c>
      <c r="W80">
        <v>1.780967E-2</v>
      </c>
      <c r="X80">
        <v>0.36620000000000003</v>
      </c>
      <c r="Y80">
        <v>1.7595329999999999E-2</v>
      </c>
      <c r="Z80">
        <v>0.55230000000000001</v>
      </c>
      <c r="AA80">
        <v>0.54326669999999999</v>
      </c>
      <c r="AB80">
        <v>3043.8</v>
      </c>
      <c r="AC80">
        <v>3003.7330000000002</v>
      </c>
      <c r="AD80">
        <v>2942.9670000000001</v>
      </c>
      <c r="AE80">
        <v>1.008288773015491</v>
      </c>
      <c r="AF80">
        <v>0.67993072262668042</v>
      </c>
      <c r="AG80">
        <v>79</v>
      </c>
      <c r="AH80">
        <v>1459.2696629213483</v>
      </c>
      <c r="AI80">
        <v>231377.50885478157</v>
      </c>
      <c r="AJ80">
        <v>0.98037887591165518</v>
      </c>
      <c r="AK80">
        <v>0.59233102677007243</v>
      </c>
      <c r="AL80">
        <v>190846.8115234375</v>
      </c>
      <c r="AM80">
        <v>9301.8430331245563</v>
      </c>
      <c r="AN80">
        <v>9301.8430331245563</v>
      </c>
      <c r="AO80">
        <v>0.36999633789062503</v>
      </c>
      <c r="AP80">
        <v>1.8033562260833726E-2</v>
      </c>
      <c r="AQ80">
        <v>0.36999633789062503</v>
      </c>
      <c r="AR80">
        <v>1.8033562260833726E-2</v>
      </c>
      <c r="AS80">
        <v>0.41595642337879268</v>
      </c>
      <c r="AT80">
        <v>0.41595642337879268</v>
      </c>
      <c r="AU80">
        <v>2729.1156534983297</v>
      </c>
      <c r="AV80">
        <v>2538.8333974480438</v>
      </c>
      <c r="AW80">
        <v>2729.1156534983297</v>
      </c>
      <c r="AX80">
        <v>198216.6</v>
      </c>
      <c r="AY80">
        <v>7800.7494999999999</v>
      </c>
      <c r="AZ80">
        <v>7726.8909999999996</v>
      </c>
      <c r="BA80">
        <v>-2.3990754999999998E-3</v>
      </c>
      <c r="BB80">
        <v>-97.427104999999997</v>
      </c>
      <c r="BC80">
        <v>2.2473000999999999E-3</v>
      </c>
      <c r="BD80">
        <v>13752.95</v>
      </c>
      <c r="BE80">
        <v>7611.0519999999997</v>
      </c>
      <c r="BF80">
        <v>-6.6966650000000003E-4</v>
      </c>
      <c r="BG80">
        <v>-167.15625</v>
      </c>
      <c r="BH80">
        <v>4.9507919999999999E-3</v>
      </c>
      <c r="BI80">
        <v>13523.97</v>
      </c>
      <c r="BJ80">
        <v>8.7884000000000001E-5</v>
      </c>
      <c r="BK80">
        <v>-134.71709999999999</v>
      </c>
      <c r="BL80">
        <v>3.966621E-3</v>
      </c>
      <c r="BM80">
        <v>3047.6729999999998</v>
      </c>
      <c r="BN80">
        <v>-1.2465303499999999E-3</v>
      </c>
      <c r="BO80">
        <v>-106.8296</v>
      </c>
      <c r="BP80">
        <v>3005.9569999999999</v>
      </c>
      <c r="BQ80">
        <v>-5.0089220000000003E-4</v>
      </c>
      <c r="BR80">
        <v>2946.7109999999998</v>
      </c>
    </row>
    <row r="81" spans="1:70">
      <c r="A81">
        <v>80</v>
      </c>
      <c r="B81">
        <v>1</v>
      </c>
      <c r="C81">
        <v>80</v>
      </c>
      <c r="D81">
        <v>1</v>
      </c>
      <c r="E81">
        <v>60</v>
      </c>
      <c r="F81">
        <v>70</v>
      </c>
      <c r="G81">
        <v>0.44765624999999998</v>
      </c>
      <c r="H81">
        <v>0</v>
      </c>
      <c r="I81">
        <v>90</v>
      </c>
      <c r="J81">
        <v>0</v>
      </c>
      <c r="K81">
        <v>4261.71875</v>
      </c>
      <c r="L81">
        <v>0.27812500000000001</v>
      </c>
      <c r="M81">
        <v>545199.21875</v>
      </c>
      <c r="N81">
        <v>0.32968750000000002</v>
      </c>
      <c r="O81">
        <v>70</v>
      </c>
      <c r="P81">
        <v>480</v>
      </c>
      <c r="Q81">
        <v>480</v>
      </c>
      <c r="R81">
        <v>80</v>
      </c>
      <c r="S81">
        <v>242726.7</v>
      </c>
      <c r="T81">
        <v>11754.67</v>
      </c>
      <c r="U81">
        <v>11248.67</v>
      </c>
      <c r="V81">
        <v>0.30842330000000001</v>
      </c>
      <c r="W81">
        <v>1.4936E-2</v>
      </c>
      <c r="X81">
        <v>0.30692999999999998</v>
      </c>
      <c r="Y81">
        <v>1.4224000000000001E-2</v>
      </c>
      <c r="Z81">
        <v>0.33989999999999998</v>
      </c>
      <c r="AA81">
        <v>0.3252833</v>
      </c>
      <c r="AB81">
        <v>5000.6670000000004</v>
      </c>
      <c r="AC81">
        <v>4508.6670000000004</v>
      </c>
      <c r="AD81">
        <v>4805.6670000000004</v>
      </c>
      <c r="AE81">
        <v>1.0222441468550081</v>
      </c>
      <c r="AF81">
        <v>0.8774814269211485</v>
      </c>
      <c r="AG81">
        <v>80</v>
      </c>
      <c r="AH81">
        <v>1667.1760391198045</v>
      </c>
      <c r="AI81">
        <v>205010.28202115159</v>
      </c>
      <c r="AJ81">
        <v>0.97691054157583956</v>
      </c>
      <c r="AK81">
        <v>0.65649598551214861</v>
      </c>
      <c r="AL81">
        <v>246415.771484375</v>
      </c>
      <c r="AM81">
        <v>14198.462586977981</v>
      </c>
      <c r="AN81">
        <v>14198.462586977981</v>
      </c>
      <c r="AO81">
        <v>0.30120727539062497</v>
      </c>
      <c r="AP81">
        <v>1.7355545892201719E-2</v>
      </c>
      <c r="AQ81">
        <v>0.30120727539062497</v>
      </c>
      <c r="AR81">
        <v>1.7355545892201719E-2</v>
      </c>
      <c r="AS81">
        <v>0.46239018880161353</v>
      </c>
      <c r="AT81">
        <v>0.46239018880161353</v>
      </c>
      <c r="AU81">
        <v>4291.6438708104242</v>
      </c>
      <c r="AV81">
        <v>3688.3331605495105</v>
      </c>
      <c r="AW81">
        <v>4291.6438708104242</v>
      </c>
      <c r="AX81">
        <v>246040.7</v>
      </c>
      <c r="AY81">
        <v>5477.067</v>
      </c>
      <c r="AZ81">
        <v>5292.1009999999997</v>
      </c>
      <c r="BA81">
        <v>5.5876064000000003E-3</v>
      </c>
      <c r="BB81">
        <v>179.72004999999999</v>
      </c>
      <c r="BC81">
        <v>-4.1913515E-3</v>
      </c>
      <c r="BD81">
        <v>13346.56</v>
      </c>
      <c r="BE81">
        <v>4431.4840000000004</v>
      </c>
      <c r="BF81">
        <v>6.4561115000000002E-3</v>
      </c>
      <c r="BG81">
        <v>203.0658</v>
      </c>
      <c r="BH81">
        <v>-4.0603045000000004E-3</v>
      </c>
      <c r="BI81">
        <v>12786.02</v>
      </c>
      <c r="BJ81">
        <v>2.2895055E-3</v>
      </c>
      <c r="BK81">
        <v>341.52334999999999</v>
      </c>
      <c r="BL81">
        <v>-8.8618380000000004E-3</v>
      </c>
      <c r="BM81">
        <v>5014.1679999999997</v>
      </c>
      <c r="BN81">
        <v>-1.1418464999999999E-3</v>
      </c>
      <c r="BO81">
        <v>255.06035</v>
      </c>
      <c r="BP81">
        <v>4518.3969999999999</v>
      </c>
      <c r="BQ81">
        <v>-1.2521099999999999E-4</v>
      </c>
      <c r="BR81">
        <v>4818.6409999999996</v>
      </c>
    </row>
    <row r="82" spans="1:70">
      <c r="A82">
        <v>81</v>
      </c>
      <c r="B82">
        <v>1</v>
      </c>
      <c r="C82">
        <v>81</v>
      </c>
      <c r="D82">
        <v>1</v>
      </c>
      <c r="E82">
        <v>60</v>
      </c>
      <c r="F82">
        <v>70</v>
      </c>
      <c r="G82">
        <v>0.59765625</v>
      </c>
      <c r="H82">
        <v>0</v>
      </c>
      <c r="I82">
        <v>90</v>
      </c>
      <c r="J82">
        <v>0</v>
      </c>
      <c r="K82">
        <v>7511.71875</v>
      </c>
      <c r="L82">
        <v>0.39812500000000001</v>
      </c>
      <c r="M82">
        <v>186649.21875</v>
      </c>
      <c r="N82">
        <v>0.22968750000000002</v>
      </c>
      <c r="O82">
        <v>70</v>
      </c>
      <c r="P82">
        <v>480</v>
      </c>
      <c r="Q82">
        <v>480</v>
      </c>
      <c r="R82">
        <v>81</v>
      </c>
      <c r="S82">
        <v>105966.7</v>
      </c>
      <c r="T82">
        <v>32614.33</v>
      </c>
      <c r="U82">
        <v>33322</v>
      </c>
      <c r="V82">
        <v>0.29329</v>
      </c>
      <c r="W82">
        <v>9.0266669999999993E-2</v>
      </c>
      <c r="X82">
        <v>0.29020669999999998</v>
      </c>
      <c r="Y82">
        <v>9.1256669999999998E-2</v>
      </c>
      <c r="Z82">
        <v>0.40776669999999998</v>
      </c>
      <c r="AA82">
        <v>0.41663329999999998</v>
      </c>
      <c r="AB82">
        <v>9911.6669999999995</v>
      </c>
      <c r="AC82">
        <v>10932.33</v>
      </c>
      <c r="AD82">
        <v>10528</v>
      </c>
      <c r="AE82">
        <v>0.98932435495694027</v>
      </c>
      <c r="AF82">
        <v>0.75532495991288762</v>
      </c>
      <c r="AG82">
        <v>81</v>
      </c>
      <c r="AH82">
        <v>2686.3544926240497</v>
      </c>
      <c r="AI82">
        <v>75892.947903430744</v>
      </c>
      <c r="AJ82">
        <v>0.88825874231524626</v>
      </c>
      <c r="AK82">
        <v>0.59933400981543672</v>
      </c>
      <c r="AL82">
        <v>114574.365234375</v>
      </c>
      <c r="AM82">
        <v>33012.96827994677</v>
      </c>
      <c r="AN82">
        <v>33012.96827994677</v>
      </c>
      <c r="AO82">
        <v>0.29745727539062505</v>
      </c>
      <c r="AP82">
        <v>8.5708068964835779E-2</v>
      </c>
      <c r="AQ82">
        <v>0.29745727539062505</v>
      </c>
      <c r="AR82">
        <v>8.5708068964835779E-2</v>
      </c>
      <c r="AS82">
        <v>0.46071125294055681</v>
      </c>
      <c r="AT82">
        <v>0.46071125294055681</v>
      </c>
      <c r="AU82">
        <v>9435.9828222140222</v>
      </c>
      <c r="AV82">
        <v>8590.7623593718381</v>
      </c>
      <c r="AW82">
        <v>9435.9828222140222</v>
      </c>
      <c r="AX82">
        <v>123189.8</v>
      </c>
      <c r="AY82">
        <v>18879.25</v>
      </c>
      <c r="AZ82">
        <v>19141.494999999999</v>
      </c>
      <c r="BA82">
        <v>2.8178715000000002E-3</v>
      </c>
      <c r="BB82">
        <v>-43.214514999999999</v>
      </c>
      <c r="BC82">
        <v>-1.9350211999999999E-3</v>
      </c>
      <c r="BD82">
        <v>45383.91</v>
      </c>
      <c r="BE82">
        <v>20474.16</v>
      </c>
      <c r="BF82">
        <v>2.0729571500000001E-3</v>
      </c>
      <c r="BG82">
        <v>25.963460000000001</v>
      </c>
      <c r="BH82">
        <v>-2.6980330999999999E-3</v>
      </c>
      <c r="BI82">
        <v>46619.7</v>
      </c>
      <c r="BJ82">
        <v>5.9038789000000003E-3</v>
      </c>
      <c r="BK82">
        <v>-229.5806</v>
      </c>
      <c r="BL82">
        <v>-7.0296925000000003E-3</v>
      </c>
      <c r="BM82">
        <v>10925.38</v>
      </c>
      <c r="BN82">
        <v>-1.3258445000000001E-4</v>
      </c>
      <c r="BO82">
        <v>-23.651330000000002</v>
      </c>
      <c r="BP82">
        <v>12542.57</v>
      </c>
      <c r="BQ82">
        <v>3.4416199999999998E-5</v>
      </c>
      <c r="BR82">
        <v>11491.05</v>
      </c>
    </row>
    <row r="83" spans="1:70">
      <c r="A83">
        <v>82</v>
      </c>
      <c r="B83">
        <v>1</v>
      </c>
      <c r="C83">
        <v>82</v>
      </c>
      <c r="D83">
        <v>1</v>
      </c>
      <c r="E83">
        <v>60</v>
      </c>
      <c r="F83">
        <v>70</v>
      </c>
      <c r="G83">
        <v>0.52265625000000004</v>
      </c>
      <c r="H83">
        <v>0</v>
      </c>
      <c r="I83">
        <v>90</v>
      </c>
      <c r="J83">
        <v>0</v>
      </c>
      <c r="K83">
        <v>9136.71875</v>
      </c>
      <c r="L83">
        <v>0.33812500000000001</v>
      </c>
      <c r="M83">
        <v>365924.21875</v>
      </c>
      <c r="N83">
        <v>0.37968750000000001</v>
      </c>
      <c r="O83">
        <v>70</v>
      </c>
      <c r="P83">
        <v>480</v>
      </c>
      <c r="Q83">
        <v>480</v>
      </c>
      <c r="R83">
        <v>82</v>
      </c>
      <c r="S83">
        <v>192010</v>
      </c>
      <c r="T83">
        <v>31667.33</v>
      </c>
      <c r="U83">
        <v>30127</v>
      </c>
      <c r="V83">
        <v>0.36496669999999998</v>
      </c>
      <c r="W83">
        <v>6.0193330000000003E-2</v>
      </c>
      <c r="X83">
        <v>0.3635333</v>
      </c>
      <c r="Y83">
        <v>5.7036669999999998E-2</v>
      </c>
      <c r="Z83">
        <v>0.4059333</v>
      </c>
      <c r="AA83">
        <v>0.38619999999999999</v>
      </c>
      <c r="AB83">
        <v>12322</v>
      </c>
      <c r="AC83">
        <v>12115.33</v>
      </c>
      <c r="AD83">
        <v>11556.67</v>
      </c>
      <c r="AE83">
        <v>1.0252452837853914</v>
      </c>
      <c r="AF83">
        <v>0.78362339667251046</v>
      </c>
      <c r="AG83">
        <v>82</v>
      </c>
      <c r="AH83">
        <v>3414.000467071462</v>
      </c>
      <c r="AI83">
        <v>132611.26840317101</v>
      </c>
      <c r="AJ83">
        <v>0.92865610759435757</v>
      </c>
      <c r="AK83">
        <v>0.63200922458377728</v>
      </c>
      <c r="AL83">
        <v>195613.93554687503</v>
      </c>
      <c r="AM83">
        <v>34988.217277946875</v>
      </c>
      <c r="AN83">
        <v>34988.217277946875</v>
      </c>
      <c r="AO83">
        <v>0.35984790039062498</v>
      </c>
      <c r="AP83">
        <v>6.4363699297196139E-2</v>
      </c>
      <c r="AQ83">
        <v>0.35984790039062498</v>
      </c>
      <c r="AR83">
        <v>6.4363699297196139E-2</v>
      </c>
      <c r="AS83">
        <v>0.47948089055436871</v>
      </c>
      <c r="AT83">
        <v>0.47948089055436871</v>
      </c>
      <c r="AU83">
        <v>10144.938456686188</v>
      </c>
      <c r="AV83">
        <v>8930.29604134088</v>
      </c>
      <c r="AW83">
        <v>10144.938456686188</v>
      </c>
      <c r="AX83">
        <v>206619.4</v>
      </c>
      <c r="AY83">
        <v>20420.97</v>
      </c>
      <c r="AZ83">
        <v>19685.54</v>
      </c>
      <c r="BA83">
        <v>6.9500550000000001E-3</v>
      </c>
      <c r="BB83">
        <v>238.18355</v>
      </c>
      <c r="BC83">
        <v>1.2103993E-2</v>
      </c>
      <c r="BD83">
        <v>39573.85</v>
      </c>
      <c r="BE83">
        <v>16443.939999999999</v>
      </c>
      <c r="BF83">
        <v>2.4626940000000001E-3</v>
      </c>
      <c r="BG83">
        <v>-68.927409999999995</v>
      </c>
      <c r="BH83">
        <v>1.17440371E-2</v>
      </c>
      <c r="BI83">
        <v>37640.93</v>
      </c>
      <c r="BJ83">
        <v>4.2610297999999998E-3</v>
      </c>
      <c r="BK83">
        <v>694.89964999999995</v>
      </c>
      <c r="BL83">
        <v>4.5110862000000002E-3</v>
      </c>
      <c r="BM83">
        <v>12326.26</v>
      </c>
      <c r="BN83">
        <v>3.9465449999999999E-4</v>
      </c>
      <c r="BO83">
        <v>221.85855000000001</v>
      </c>
      <c r="BP83">
        <v>12132.45</v>
      </c>
      <c r="BQ83">
        <v>-1.5854085E-4</v>
      </c>
      <c r="BR83">
        <v>11560.66</v>
      </c>
    </row>
    <row r="84" spans="1:70">
      <c r="A84">
        <v>83</v>
      </c>
      <c r="B84">
        <v>1</v>
      </c>
      <c r="C84">
        <v>83</v>
      </c>
      <c r="D84">
        <v>1</v>
      </c>
      <c r="E84">
        <v>60</v>
      </c>
      <c r="F84">
        <v>70</v>
      </c>
      <c r="G84">
        <v>0.37265624999999997</v>
      </c>
      <c r="H84">
        <v>0</v>
      </c>
      <c r="I84">
        <v>90</v>
      </c>
      <c r="J84">
        <v>0</v>
      </c>
      <c r="K84">
        <v>5886.71875</v>
      </c>
      <c r="L84">
        <v>0.458125</v>
      </c>
      <c r="M84">
        <v>724474.21875</v>
      </c>
      <c r="N84">
        <v>0.27968750000000003</v>
      </c>
      <c r="O84">
        <v>70</v>
      </c>
      <c r="P84">
        <v>480</v>
      </c>
      <c r="Q84">
        <v>480</v>
      </c>
      <c r="R84">
        <v>83</v>
      </c>
      <c r="S84">
        <v>271570</v>
      </c>
      <c r="T84">
        <v>21324.67</v>
      </c>
      <c r="U84">
        <v>21453</v>
      </c>
      <c r="V84">
        <v>0.38683329999999999</v>
      </c>
      <c r="W84">
        <v>3.0377000000000001E-2</v>
      </c>
      <c r="X84">
        <v>0.38440000000000002</v>
      </c>
      <c r="Y84">
        <v>3.0366669999999998E-2</v>
      </c>
      <c r="Z84">
        <v>0.70426670000000002</v>
      </c>
      <c r="AA84">
        <v>0.70853330000000003</v>
      </c>
      <c r="AB84">
        <v>4710</v>
      </c>
      <c r="AC84">
        <v>6253</v>
      </c>
      <c r="AD84">
        <v>4843</v>
      </c>
      <c r="AE84">
        <v>0.99700455668395582</v>
      </c>
      <c r="AF84">
        <v>0.46103283624439784</v>
      </c>
      <c r="AG84">
        <v>83</v>
      </c>
      <c r="AH84">
        <v>2018.5919417059581</v>
      </c>
      <c r="AI84">
        <v>283066.8498168498</v>
      </c>
      <c r="AJ84">
        <v>0.97601329376048518</v>
      </c>
      <c r="AK84">
        <v>0.54192901924215753</v>
      </c>
      <c r="AL84">
        <v>273672.841796875</v>
      </c>
      <c r="AM84">
        <v>15981.773390353957</v>
      </c>
      <c r="AN84">
        <v>15981.773390353957</v>
      </c>
      <c r="AO84">
        <v>0.39162915039062501</v>
      </c>
      <c r="AP84">
        <v>2.287011123758239E-2</v>
      </c>
      <c r="AQ84">
        <v>0.39162915039062501</v>
      </c>
      <c r="AR84">
        <v>2.287011123758239E-2</v>
      </c>
      <c r="AS84">
        <v>0.45165735400810969</v>
      </c>
      <c r="AT84">
        <v>0.45165735400810969</v>
      </c>
      <c r="AU84">
        <v>4363.086117143489</v>
      </c>
      <c r="AV84">
        <v>4198.4053722285862</v>
      </c>
      <c r="AW84">
        <v>4363.086117143489</v>
      </c>
      <c r="AX84">
        <v>295115.90000000002</v>
      </c>
      <c r="AY84">
        <v>30496.42</v>
      </c>
      <c r="AZ84">
        <v>30565.05</v>
      </c>
      <c r="BA84">
        <v>9.8058269E-3</v>
      </c>
      <c r="BB84">
        <v>101.50109999999999</v>
      </c>
      <c r="BC84">
        <v>-1.19592915E-2</v>
      </c>
      <c r="BD84">
        <v>45734.28</v>
      </c>
      <c r="BE84">
        <v>33316.205000000002</v>
      </c>
      <c r="BF84">
        <v>1.35480914E-2</v>
      </c>
      <c r="BG84">
        <v>355.07504999999998</v>
      </c>
      <c r="BH84">
        <v>-7.1978854500000002E-3</v>
      </c>
      <c r="BI84">
        <v>45985.67</v>
      </c>
      <c r="BJ84">
        <v>1.7243920699999998E-2</v>
      </c>
      <c r="BK84">
        <v>17.092860000000002</v>
      </c>
      <c r="BL84">
        <v>-1.3071582E-2</v>
      </c>
      <c r="BM84">
        <v>4710.66</v>
      </c>
      <c r="BN84">
        <v>8.1957565999999998E-4</v>
      </c>
      <c r="BO84">
        <v>56.520515000000003</v>
      </c>
      <c r="BP84">
        <v>6258.451</v>
      </c>
      <c r="BQ84">
        <v>1.7371545E-4</v>
      </c>
      <c r="BR84">
        <v>4843.6779999999999</v>
      </c>
    </row>
    <row r="85" spans="1:70">
      <c r="A85">
        <v>84</v>
      </c>
      <c r="B85">
        <v>1</v>
      </c>
      <c r="C85">
        <v>84</v>
      </c>
      <c r="D85">
        <v>1</v>
      </c>
      <c r="E85">
        <v>60</v>
      </c>
      <c r="F85">
        <v>70</v>
      </c>
      <c r="G85">
        <v>0.48515624999999996</v>
      </c>
      <c r="H85">
        <v>0</v>
      </c>
      <c r="I85">
        <v>90</v>
      </c>
      <c r="J85">
        <v>0</v>
      </c>
      <c r="K85">
        <v>6699.21875</v>
      </c>
      <c r="L85">
        <v>0.36812499999999998</v>
      </c>
      <c r="M85">
        <v>97011.71875</v>
      </c>
      <c r="N85">
        <v>0.3046875</v>
      </c>
      <c r="O85">
        <v>70</v>
      </c>
      <c r="P85">
        <v>480</v>
      </c>
      <c r="Q85">
        <v>480</v>
      </c>
      <c r="R85">
        <v>84</v>
      </c>
      <c r="S85">
        <v>49760</v>
      </c>
      <c r="T85">
        <v>18789</v>
      </c>
      <c r="U85">
        <v>18561.669999999998</v>
      </c>
      <c r="V85">
        <v>0.33224670000000001</v>
      </c>
      <c r="W85">
        <v>0.12545000000000001</v>
      </c>
      <c r="X85">
        <v>0.33308330000000003</v>
      </c>
      <c r="Y85">
        <v>0.1242433</v>
      </c>
      <c r="Z85">
        <v>0.42106670000000002</v>
      </c>
      <c r="AA85">
        <v>0.41596670000000002</v>
      </c>
      <c r="AB85">
        <v>6761.6670000000004</v>
      </c>
      <c r="AC85">
        <v>6886</v>
      </c>
      <c r="AD85">
        <v>6586</v>
      </c>
      <c r="AE85">
        <v>1.0061050052699734</v>
      </c>
      <c r="AF85">
        <v>0.70702397075267898</v>
      </c>
      <c r="AG85">
        <v>84</v>
      </c>
      <c r="AH85">
        <v>2448.3211512105986</v>
      </c>
      <c r="AI85">
        <v>37178.143712574849</v>
      </c>
      <c r="AJ85">
        <v>0.81797275782770207</v>
      </c>
      <c r="AK85">
        <v>0.63040703306923507</v>
      </c>
      <c r="AL85">
        <v>50514.892578124993</v>
      </c>
      <c r="AM85">
        <v>19922.421618088068</v>
      </c>
      <c r="AN85">
        <v>19922.421618088068</v>
      </c>
      <c r="AO85">
        <v>0.33734790039062501</v>
      </c>
      <c r="AP85">
        <v>0.13304565763778706</v>
      </c>
      <c r="AQ85">
        <v>0.33734790039062501</v>
      </c>
      <c r="AR85">
        <v>0.13304565763778706</v>
      </c>
      <c r="AS85">
        <v>0.39567945019613593</v>
      </c>
      <c r="AT85">
        <v>0.39567945019613593</v>
      </c>
      <c r="AU85">
        <v>6070.6229788707969</v>
      </c>
      <c r="AV85">
        <v>5560.7007656939813</v>
      </c>
      <c r="AW85">
        <v>6070.6229788707969</v>
      </c>
      <c r="AX85">
        <v>58058.47</v>
      </c>
      <c r="AY85">
        <v>12520.55</v>
      </c>
      <c r="AZ85">
        <v>12427.495000000001</v>
      </c>
      <c r="BA85">
        <v>-1.35907575E-4</v>
      </c>
      <c r="BB85">
        <v>201.71365</v>
      </c>
      <c r="BC85">
        <v>7.3306825E-4</v>
      </c>
      <c r="BD85">
        <v>25489.919999999998</v>
      </c>
      <c r="BE85">
        <v>12167.875</v>
      </c>
      <c r="BF85">
        <v>-1.06776756E-3</v>
      </c>
      <c r="BG85">
        <v>320.43265000000002</v>
      </c>
      <c r="BH85">
        <v>5.7376678799999996E-4</v>
      </c>
      <c r="BI85">
        <v>25177.47</v>
      </c>
      <c r="BJ85">
        <v>2.7292491200000001E-4</v>
      </c>
      <c r="BK85">
        <v>356.84944999999999</v>
      </c>
      <c r="BL85">
        <v>1.4260817000000001E-3</v>
      </c>
      <c r="BM85">
        <v>6772.9120000000003</v>
      </c>
      <c r="BN85">
        <v>-1.18056548E-5</v>
      </c>
      <c r="BO85">
        <v>272.36380000000003</v>
      </c>
      <c r="BP85">
        <v>6892.1859999999997</v>
      </c>
      <c r="BQ85">
        <v>-2.2920849999999999E-5</v>
      </c>
      <c r="BR85">
        <v>6596.9530000000004</v>
      </c>
    </row>
    <row r="86" spans="1:70">
      <c r="A86">
        <v>85</v>
      </c>
      <c r="B86">
        <v>1</v>
      </c>
      <c r="C86">
        <v>85</v>
      </c>
      <c r="D86">
        <v>1</v>
      </c>
      <c r="E86">
        <v>60</v>
      </c>
      <c r="F86">
        <v>70</v>
      </c>
      <c r="G86">
        <v>0.33515624999999999</v>
      </c>
      <c r="H86">
        <v>0</v>
      </c>
      <c r="I86">
        <v>90</v>
      </c>
      <c r="J86">
        <v>0</v>
      </c>
      <c r="K86">
        <v>9949.21875</v>
      </c>
      <c r="L86">
        <v>0.48812500000000003</v>
      </c>
      <c r="M86">
        <v>455561.71875</v>
      </c>
      <c r="N86">
        <v>0.20468750000000002</v>
      </c>
      <c r="O86">
        <v>70</v>
      </c>
      <c r="P86">
        <v>480</v>
      </c>
      <c r="Q86">
        <v>480</v>
      </c>
      <c r="R86">
        <v>85</v>
      </c>
      <c r="S86">
        <v>159463.29999999999</v>
      </c>
      <c r="T86">
        <v>46926.67</v>
      </c>
      <c r="U86">
        <v>45733.33</v>
      </c>
      <c r="V86">
        <v>0.36743330000000002</v>
      </c>
      <c r="W86">
        <v>0.10812330000000001</v>
      </c>
      <c r="X86">
        <v>0.41396670000000002</v>
      </c>
      <c r="Y86">
        <v>0.11873</v>
      </c>
      <c r="Z86">
        <v>0.78859999999999997</v>
      </c>
      <c r="AA86">
        <v>0.76856670000000005</v>
      </c>
      <c r="AB86">
        <v>7887.3329999999996</v>
      </c>
      <c r="AC86">
        <v>9593.3330000000005</v>
      </c>
      <c r="AD86">
        <v>6835.3329999999996</v>
      </c>
      <c r="AE86">
        <v>1.0129627052044368</v>
      </c>
      <c r="AF86">
        <v>0.23622869422120735</v>
      </c>
      <c r="AG86">
        <v>85</v>
      </c>
      <c r="AH86">
        <v>3342.8706425871478</v>
      </c>
      <c r="AI86">
        <v>189078.79377431909</v>
      </c>
      <c r="AJ86">
        <v>0.93722364354268639</v>
      </c>
      <c r="AK86">
        <v>0.52023432263203762</v>
      </c>
      <c r="AL86">
        <v>159299.033203125</v>
      </c>
      <c r="AM86">
        <v>23618.647012335692</v>
      </c>
      <c r="AN86">
        <v>23618.647012335692</v>
      </c>
      <c r="AO86">
        <v>0.39312915039062502</v>
      </c>
      <c r="AP86">
        <v>5.8287727468476914E-2</v>
      </c>
      <c r="AQ86">
        <v>0.39312915039062502</v>
      </c>
      <c r="AR86">
        <v>5.8287727468476914E-2</v>
      </c>
      <c r="AS86">
        <v>0.41244054106046613</v>
      </c>
      <c r="AT86">
        <v>0.41244054106046613</v>
      </c>
      <c r="AU86">
        <v>6540.1324026429729</v>
      </c>
      <c r="AV86">
        <v>6471.2838671343407</v>
      </c>
      <c r="AW86">
        <v>6540.1324026429729</v>
      </c>
      <c r="AX86">
        <v>265905.7</v>
      </c>
      <c r="AY86">
        <v>136193.25</v>
      </c>
      <c r="AZ86">
        <v>136242.6</v>
      </c>
      <c r="BA86">
        <v>4.2135089999999998E-3</v>
      </c>
      <c r="BB86">
        <v>4.9131919999999996</v>
      </c>
      <c r="BC86">
        <v>1.25144721E-2</v>
      </c>
      <c r="BD86">
        <v>188910.8</v>
      </c>
      <c r="BE86">
        <v>161330.95000000001</v>
      </c>
      <c r="BF86">
        <v>5.2976500000000001E-3</v>
      </c>
      <c r="BG86">
        <v>-472.44355000000002</v>
      </c>
      <c r="BH86">
        <v>1.6061107599999999E-2</v>
      </c>
      <c r="BI86">
        <v>185912.2</v>
      </c>
      <c r="BJ86">
        <v>9.1802105499999998E-3</v>
      </c>
      <c r="BK86">
        <v>194.67085</v>
      </c>
      <c r="BL86">
        <v>1.7333233699999999E-2</v>
      </c>
      <c r="BM86">
        <v>7893.9059999999999</v>
      </c>
      <c r="BN86">
        <v>-2.7393799999999999E-4</v>
      </c>
      <c r="BO86">
        <v>-212.05025000000001</v>
      </c>
      <c r="BP86">
        <v>9602.0079999999998</v>
      </c>
      <c r="BQ86">
        <v>-7.4898985E-4</v>
      </c>
      <c r="BR86">
        <v>6841.03</v>
      </c>
    </row>
    <row r="87" spans="1:70">
      <c r="A87">
        <v>86</v>
      </c>
      <c r="B87">
        <v>1</v>
      </c>
      <c r="C87">
        <v>86</v>
      </c>
      <c r="D87">
        <v>1</v>
      </c>
      <c r="E87">
        <v>60</v>
      </c>
      <c r="F87">
        <v>70</v>
      </c>
      <c r="G87">
        <v>0.41015625</v>
      </c>
      <c r="H87">
        <v>0</v>
      </c>
      <c r="I87">
        <v>90</v>
      </c>
      <c r="J87">
        <v>0</v>
      </c>
      <c r="K87">
        <v>8324.21875</v>
      </c>
      <c r="L87">
        <v>0.30812499999999998</v>
      </c>
      <c r="M87">
        <v>634836.71875</v>
      </c>
      <c r="N87">
        <v>0.35468750000000004</v>
      </c>
      <c r="O87">
        <v>70</v>
      </c>
      <c r="P87">
        <v>480</v>
      </c>
      <c r="Q87">
        <v>480</v>
      </c>
      <c r="R87">
        <v>86</v>
      </c>
      <c r="S87">
        <v>262173.3</v>
      </c>
      <c r="T87">
        <v>21550.67</v>
      </c>
      <c r="U87">
        <v>20802</v>
      </c>
      <c r="V87">
        <v>0.33296999999999999</v>
      </c>
      <c r="W87">
        <v>2.7370329999999998E-2</v>
      </c>
      <c r="X87">
        <v>0.33166669999999998</v>
      </c>
      <c r="Y87">
        <v>2.6315669999999999E-2</v>
      </c>
      <c r="Z87">
        <v>0.36853330000000001</v>
      </c>
      <c r="AA87">
        <v>0.35573329999999997</v>
      </c>
      <c r="AB87">
        <v>8431</v>
      </c>
      <c r="AC87">
        <v>7693.6670000000004</v>
      </c>
      <c r="AD87">
        <v>8098</v>
      </c>
      <c r="AE87">
        <v>1.0178360817908012</v>
      </c>
      <c r="AF87">
        <v>0.84460033209210239</v>
      </c>
      <c r="AG87">
        <v>86</v>
      </c>
      <c r="AH87">
        <v>3181.7367415193503</v>
      </c>
      <c r="AI87">
        <v>234311.13033448672</v>
      </c>
      <c r="AJ87">
        <v>0.96166811168232202</v>
      </c>
      <c r="AK87">
        <v>0.64356968764167788</v>
      </c>
      <c r="AL87">
        <v>265292.236328125</v>
      </c>
      <c r="AM87">
        <v>24590.112778902305</v>
      </c>
      <c r="AN87">
        <v>24590.112778902305</v>
      </c>
      <c r="AO87">
        <v>0.32722290039062502</v>
      </c>
      <c r="AP87">
        <v>3.0330506975306985E-2</v>
      </c>
      <c r="AQ87">
        <v>0.32722290039062502</v>
      </c>
      <c r="AR87">
        <v>3.0330506975306985E-2</v>
      </c>
      <c r="AS87">
        <v>0.44231993586721607</v>
      </c>
      <c r="AT87">
        <v>0.44231993586721607</v>
      </c>
      <c r="AU87">
        <v>7409.3373120092729</v>
      </c>
      <c r="AV87">
        <v>6523.8227068474489</v>
      </c>
      <c r="AW87">
        <v>7409.3373120092729</v>
      </c>
      <c r="AX87">
        <v>269716.5</v>
      </c>
      <c r="AY87">
        <v>11505.97</v>
      </c>
      <c r="AZ87">
        <v>11191.895</v>
      </c>
      <c r="BA87">
        <v>3.3621409999999999E-3</v>
      </c>
      <c r="BB87">
        <v>31.577655</v>
      </c>
      <c r="BC87">
        <v>3.7172584500000001E-3</v>
      </c>
      <c r="BD87">
        <v>25295.13</v>
      </c>
      <c r="BE87">
        <v>9296.9164999999994</v>
      </c>
      <c r="BF87">
        <v>-4.7575877700000001E-3</v>
      </c>
      <c r="BG87">
        <v>-124.53735</v>
      </c>
      <c r="BH87">
        <v>9.7775594999999996E-3</v>
      </c>
      <c r="BI87">
        <v>24410.86</v>
      </c>
      <c r="BJ87">
        <v>8.5079225000000008E-3</v>
      </c>
      <c r="BK87">
        <v>213.44425000000001</v>
      </c>
      <c r="BL87">
        <v>1.0574649999999999E-4</v>
      </c>
      <c r="BM87">
        <v>8431.5759999999991</v>
      </c>
      <c r="BN87">
        <v>6.5467429999999998E-3</v>
      </c>
      <c r="BO87">
        <v>68.311965000000001</v>
      </c>
      <c r="BP87">
        <v>7697.48</v>
      </c>
      <c r="BQ87">
        <v>-1.8386094500000001E-3</v>
      </c>
      <c r="BR87">
        <v>8098.5529999999999</v>
      </c>
    </row>
    <row r="88" spans="1:70">
      <c r="A88">
        <v>87</v>
      </c>
      <c r="B88">
        <v>1</v>
      </c>
      <c r="C88">
        <v>87</v>
      </c>
      <c r="D88">
        <v>1</v>
      </c>
      <c r="E88">
        <v>60</v>
      </c>
      <c r="F88">
        <v>70</v>
      </c>
      <c r="G88">
        <v>0.56015624999999991</v>
      </c>
      <c r="H88">
        <v>0</v>
      </c>
      <c r="I88">
        <v>90</v>
      </c>
      <c r="J88">
        <v>0</v>
      </c>
      <c r="K88">
        <v>5074.21875</v>
      </c>
      <c r="L88">
        <v>0.42812499999999998</v>
      </c>
      <c r="M88">
        <v>276286.71875</v>
      </c>
      <c r="N88">
        <v>0.25468750000000001</v>
      </c>
      <c r="O88">
        <v>70</v>
      </c>
      <c r="P88">
        <v>480</v>
      </c>
      <c r="Q88">
        <v>480</v>
      </c>
      <c r="R88">
        <v>87</v>
      </c>
      <c r="S88">
        <v>153953.29999999999</v>
      </c>
      <c r="T88">
        <v>27015</v>
      </c>
      <c r="U88">
        <v>27869.33</v>
      </c>
      <c r="V88">
        <v>0.32291330000000001</v>
      </c>
      <c r="W88">
        <v>5.6663329999999998E-2</v>
      </c>
      <c r="X88">
        <v>0.31785999999999998</v>
      </c>
      <c r="Y88">
        <v>5.7540000000000001E-2</v>
      </c>
      <c r="Z88">
        <v>0.49723329999999999</v>
      </c>
      <c r="AA88">
        <v>0.5129667</v>
      </c>
      <c r="AB88">
        <v>7085</v>
      </c>
      <c r="AC88">
        <v>9261.6669999999995</v>
      </c>
      <c r="AD88">
        <v>7277.3329999999996</v>
      </c>
      <c r="AE88">
        <v>0.98455327671566617</v>
      </c>
      <c r="AF88">
        <v>0.68987077499088678</v>
      </c>
      <c r="AG88">
        <v>87</v>
      </c>
      <c r="AH88">
        <v>1776.5317286652078</v>
      </c>
      <c r="AI88">
        <v>110101.80572851805</v>
      </c>
      <c r="AJ88">
        <v>0.94685479097854286</v>
      </c>
      <c r="AK88">
        <v>0.5698952371866387</v>
      </c>
      <c r="AL88">
        <v>156995.59570312497</v>
      </c>
      <c r="AM88">
        <v>22266.858124736686</v>
      </c>
      <c r="AN88">
        <v>22266.858124736686</v>
      </c>
      <c r="AO88">
        <v>0.33097290039062499</v>
      </c>
      <c r="AP88">
        <v>4.6942250724451122E-2</v>
      </c>
      <c r="AQ88">
        <v>0.33097290039062499</v>
      </c>
      <c r="AR88">
        <v>4.6942250724451122E-2</v>
      </c>
      <c r="AS88">
        <v>0.50364055192609136</v>
      </c>
      <c r="AT88">
        <v>0.50364055192609136</v>
      </c>
      <c r="AU88">
        <v>5987.4642063143501</v>
      </c>
      <c r="AV88">
        <v>5546.5221293630111</v>
      </c>
      <c r="AW88">
        <v>5987.4642063143501</v>
      </c>
      <c r="AX88">
        <v>166241.79999999999</v>
      </c>
      <c r="AY88">
        <v>19030.264999999999</v>
      </c>
      <c r="AZ88">
        <v>19327.145</v>
      </c>
      <c r="BA88">
        <v>-3.6599000000000001E-4</v>
      </c>
      <c r="BB88">
        <v>10.488944999999999</v>
      </c>
      <c r="BC88">
        <v>-5.2040499999999998E-5</v>
      </c>
      <c r="BD88">
        <v>38446.559999999998</v>
      </c>
      <c r="BE88">
        <v>20812.48</v>
      </c>
      <c r="BF88">
        <v>-3.4413785500000001E-3</v>
      </c>
      <c r="BG88">
        <v>174.20904999999999</v>
      </c>
      <c r="BH88">
        <v>4.0720825E-3</v>
      </c>
      <c r="BI88">
        <v>39660.58</v>
      </c>
      <c r="BJ88">
        <v>-2.8789430000000001E-3</v>
      </c>
      <c r="BK88">
        <v>-131.32405</v>
      </c>
      <c r="BL88">
        <v>6.117335E-4</v>
      </c>
      <c r="BM88">
        <v>7085.0259999999998</v>
      </c>
      <c r="BN88">
        <v>2.0148175E-4</v>
      </c>
      <c r="BO88">
        <v>-13.63503</v>
      </c>
      <c r="BP88">
        <v>9264.2489999999998</v>
      </c>
      <c r="BQ88">
        <v>-1.53904755E-3</v>
      </c>
      <c r="BR88">
        <v>7277.36</v>
      </c>
    </row>
    <row r="89" spans="1:70">
      <c r="A89">
        <v>88</v>
      </c>
      <c r="B89">
        <v>1</v>
      </c>
      <c r="C89">
        <v>88</v>
      </c>
      <c r="D89">
        <v>1</v>
      </c>
      <c r="E89">
        <v>60</v>
      </c>
      <c r="F89">
        <v>70</v>
      </c>
      <c r="G89">
        <v>0.57890624999999996</v>
      </c>
      <c r="H89">
        <v>0</v>
      </c>
      <c r="I89">
        <v>90</v>
      </c>
      <c r="J89">
        <v>0</v>
      </c>
      <c r="K89">
        <v>4667.96875</v>
      </c>
      <c r="L89">
        <v>0.323125</v>
      </c>
      <c r="M89">
        <v>769292.96875</v>
      </c>
      <c r="N89">
        <v>0.21718750000000001</v>
      </c>
      <c r="O89">
        <v>70</v>
      </c>
      <c r="P89">
        <v>480</v>
      </c>
      <c r="Q89">
        <v>480</v>
      </c>
      <c r="R89">
        <v>88</v>
      </c>
      <c r="S89">
        <v>442233.3</v>
      </c>
      <c r="T89">
        <v>21083.67</v>
      </c>
      <c r="U89">
        <v>20904.669999999998</v>
      </c>
      <c r="V89">
        <v>0.24950330000000001</v>
      </c>
      <c r="W89">
        <v>1.1895330000000001E-2</v>
      </c>
      <c r="X89">
        <v>0.24993670000000001</v>
      </c>
      <c r="Y89">
        <v>1.1814669999999999E-2</v>
      </c>
      <c r="Z89">
        <v>0.3360667</v>
      </c>
      <c r="AA89">
        <v>0.3332233</v>
      </c>
      <c r="AB89">
        <v>8206.6669999999995</v>
      </c>
      <c r="AC89">
        <v>8181.6670000000004</v>
      </c>
      <c r="AD89">
        <v>8088</v>
      </c>
      <c r="AE89">
        <v>1.0042722141001437</v>
      </c>
      <c r="AF89">
        <v>0.88011250274353892</v>
      </c>
      <c r="AG89">
        <v>88</v>
      </c>
      <c r="AH89">
        <v>1763.993859234766</v>
      </c>
      <c r="AI89">
        <v>316012.51604621304</v>
      </c>
      <c r="AJ89">
        <v>0.98201465918155406</v>
      </c>
      <c r="AK89">
        <v>0.632717280870285</v>
      </c>
      <c r="AL89">
        <v>447314.16015624994</v>
      </c>
      <c r="AM89">
        <v>23117.655274068482</v>
      </c>
      <c r="AN89">
        <v>23117.655274068482</v>
      </c>
      <c r="AO89">
        <v>0.26179711914062498</v>
      </c>
      <c r="AP89">
        <v>1.3529944032898826E-2</v>
      </c>
      <c r="AQ89">
        <v>0.26179711914062498</v>
      </c>
      <c r="AR89">
        <v>1.3529944032898826E-2</v>
      </c>
      <c r="AS89">
        <v>0.54515270654628734</v>
      </c>
      <c r="AT89">
        <v>0.54515270654628734</v>
      </c>
      <c r="AU89">
        <v>6488.2069566423843</v>
      </c>
      <c r="AV89">
        <v>5529.7314759057781</v>
      </c>
      <c r="AW89">
        <v>6488.2069566423843</v>
      </c>
      <c r="AX89">
        <v>446204.6</v>
      </c>
      <c r="AY89">
        <v>7971.0355</v>
      </c>
      <c r="AZ89">
        <v>7932.0084999999999</v>
      </c>
      <c r="BA89">
        <v>-1.2055877E-2</v>
      </c>
      <c r="BB89">
        <v>-68.626104999999995</v>
      </c>
      <c r="BC89">
        <v>9.3018225499999999E-3</v>
      </c>
      <c r="BD89">
        <v>23887.119999999999</v>
      </c>
      <c r="BE89">
        <v>8045.6594999999998</v>
      </c>
      <c r="BF89">
        <v>-5.6345075000000001E-3</v>
      </c>
      <c r="BG89">
        <v>134.54235</v>
      </c>
      <c r="BH89">
        <v>8.0010759999999993E-3</v>
      </c>
      <c r="BI89">
        <v>23706.69</v>
      </c>
      <c r="BJ89">
        <v>-7.3749949999999996E-3</v>
      </c>
      <c r="BK89">
        <v>-451.91264999999999</v>
      </c>
      <c r="BL89">
        <v>-1.3289389999999999E-3</v>
      </c>
      <c r="BM89">
        <v>8208.6309999999994</v>
      </c>
      <c r="BN89">
        <v>-7.0943880000000001E-3</v>
      </c>
      <c r="BO89">
        <v>-126.0628</v>
      </c>
      <c r="BP89">
        <v>8194.2000000000007</v>
      </c>
      <c r="BQ89">
        <v>1.0313745E-3</v>
      </c>
      <c r="BR89">
        <v>8089.9359999999997</v>
      </c>
    </row>
    <row r="90" spans="1:70">
      <c r="A90">
        <v>89</v>
      </c>
      <c r="B90">
        <v>1</v>
      </c>
      <c r="C90">
        <v>89</v>
      </c>
      <c r="D90">
        <v>1</v>
      </c>
      <c r="E90">
        <v>60</v>
      </c>
      <c r="F90">
        <v>70</v>
      </c>
      <c r="G90">
        <v>0.42890624999999999</v>
      </c>
      <c r="H90">
        <v>0</v>
      </c>
      <c r="I90">
        <v>90</v>
      </c>
      <c r="J90">
        <v>0</v>
      </c>
      <c r="K90">
        <v>7917.96875</v>
      </c>
      <c r="L90">
        <v>0.44312499999999999</v>
      </c>
      <c r="M90">
        <v>410742.96875</v>
      </c>
      <c r="N90">
        <v>0.31718750000000001</v>
      </c>
      <c r="O90">
        <v>70</v>
      </c>
      <c r="P90">
        <v>480</v>
      </c>
      <c r="Q90">
        <v>480</v>
      </c>
      <c r="R90">
        <v>89</v>
      </c>
      <c r="S90">
        <v>176093.3</v>
      </c>
      <c r="T90">
        <v>27813</v>
      </c>
      <c r="U90">
        <v>27891</v>
      </c>
      <c r="V90">
        <v>0.3847333</v>
      </c>
      <c r="W90">
        <v>6.0766670000000002E-2</v>
      </c>
      <c r="X90">
        <v>0.3841</v>
      </c>
      <c r="Y90">
        <v>6.0839999999999998E-2</v>
      </c>
      <c r="Z90">
        <v>0.6288667</v>
      </c>
      <c r="AA90">
        <v>0.63063329999999995</v>
      </c>
      <c r="AB90">
        <v>7352.3329999999996</v>
      </c>
      <c r="AC90">
        <v>8557</v>
      </c>
      <c r="AD90">
        <v>7299</v>
      </c>
      <c r="AE90">
        <v>0.99860072048136261</v>
      </c>
      <c r="AF90">
        <v>0.52722954697719127</v>
      </c>
      <c r="AG90">
        <v>89</v>
      </c>
      <c r="AH90">
        <v>2743.3412732784755</v>
      </c>
      <c r="AI90">
        <v>155916.66666666669</v>
      </c>
      <c r="AJ90">
        <v>0.94431532853132027</v>
      </c>
      <c r="AK90">
        <v>0.558965171707416</v>
      </c>
      <c r="AL90">
        <v>180692.12890625</v>
      </c>
      <c r="AM90">
        <v>24088.120277655424</v>
      </c>
      <c r="AN90">
        <v>24088.120277655424</v>
      </c>
      <c r="AO90">
        <v>0.38910961914062503</v>
      </c>
      <c r="AP90">
        <v>5.1872316540778035E-2</v>
      </c>
      <c r="AQ90">
        <v>0.38910961914062503</v>
      </c>
      <c r="AR90">
        <v>5.1872316540778035E-2</v>
      </c>
      <c r="AS90">
        <v>0.45879761413908804</v>
      </c>
      <c r="AT90">
        <v>0.45879761413908804</v>
      </c>
      <c r="AU90">
        <v>6620.7819817865684</v>
      </c>
      <c r="AV90">
        <v>6280.8146167750783</v>
      </c>
      <c r="AW90">
        <v>6620.7819817865684</v>
      </c>
      <c r="AX90">
        <v>201549.3</v>
      </c>
      <c r="AY90">
        <v>33073.760000000002</v>
      </c>
      <c r="AZ90">
        <v>33151.31</v>
      </c>
      <c r="BA90">
        <v>5.57848722E-3</v>
      </c>
      <c r="BB90">
        <v>289.41500000000002</v>
      </c>
      <c r="BC90">
        <v>2.7499365500000001E-3</v>
      </c>
      <c r="BD90">
        <v>51520.46</v>
      </c>
      <c r="BE90">
        <v>34500.339999999997</v>
      </c>
      <c r="BF90">
        <v>5.0755266800000002E-3</v>
      </c>
      <c r="BG90">
        <v>-20.380610000000001</v>
      </c>
      <c r="BH90">
        <v>3.2166863500000002E-3</v>
      </c>
      <c r="BI90">
        <v>51770.54</v>
      </c>
      <c r="BJ90">
        <v>8.3824073700000008E-3</v>
      </c>
      <c r="BK90">
        <v>955.06745000000001</v>
      </c>
      <c r="BL90">
        <v>4.5667266000000003E-3</v>
      </c>
      <c r="BM90">
        <v>7366.5240000000003</v>
      </c>
      <c r="BN90">
        <v>-3.2715639999999998E-5</v>
      </c>
      <c r="BO90">
        <v>322.13979999999998</v>
      </c>
      <c r="BP90">
        <v>8589.7690000000002</v>
      </c>
      <c r="BQ90">
        <v>-2.1694450000000001E-4</v>
      </c>
      <c r="BR90">
        <v>7313.0870000000004</v>
      </c>
    </row>
    <row r="91" spans="1:70">
      <c r="A91">
        <v>90</v>
      </c>
      <c r="B91">
        <v>1</v>
      </c>
      <c r="C91">
        <v>90</v>
      </c>
      <c r="D91">
        <v>1</v>
      </c>
      <c r="E91">
        <v>60</v>
      </c>
      <c r="F91">
        <v>70</v>
      </c>
      <c r="G91">
        <v>0.35390624999999998</v>
      </c>
      <c r="H91">
        <v>0</v>
      </c>
      <c r="I91">
        <v>90</v>
      </c>
      <c r="J91">
        <v>0</v>
      </c>
      <c r="K91">
        <v>9542.96875</v>
      </c>
      <c r="L91">
        <v>0.263125</v>
      </c>
      <c r="M91">
        <v>231467.96875</v>
      </c>
      <c r="N91">
        <v>0.26718750000000002</v>
      </c>
      <c r="O91">
        <v>70</v>
      </c>
      <c r="P91">
        <v>480</v>
      </c>
      <c r="Q91">
        <v>480</v>
      </c>
      <c r="R91">
        <v>90</v>
      </c>
      <c r="S91">
        <v>86283.33</v>
      </c>
      <c r="T91">
        <v>18663.669999999998</v>
      </c>
      <c r="U91">
        <v>19314.669999999998</v>
      </c>
      <c r="V91">
        <v>0.26494000000000001</v>
      </c>
      <c r="W91">
        <v>5.731E-2</v>
      </c>
      <c r="X91">
        <v>0.2650633</v>
      </c>
      <c r="Y91">
        <v>5.9336670000000001E-2</v>
      </c>
      <c r="Z91">
        <v>0.30122330000000003</v>
      </c>
      <c r="AA91">
        <v>0.31172670000000002</v>
      </c>
      <c r="AB91">
        <v>7714.3329999999996</v>
      </c>
      <c r="AC91">
        <v>7134</v>
      </c>
      <c r="AD91">
        <v>8158</v>
      </c>
      <c r="AE91">
        <v>0.983003076957077</v>
      </c>
      <c r="AF91">
        <v>0.86571822774663043</v>
      </c>
      <c r="AG91">
        <v>90</v>
      </c>
      <c r="AH91">
        <v>3777.5235032162295</v>
      </c>
      <c r="AI91">
        <v>91331.381011097415</v>
      </c>
      <c r="AJ91">
        <v>0.885737537767883</v>
      </c>
      <c r="AK91">
        <v>0.67476187633647788</v>
      </c>
      <c r="AL91">
        <v>88083.61328125</v>
      </c>
      <c r="AM91">
        <v>22614.825690752576</v>
      </c>
      <c r="AN91">
        <v>22614.825690752576</v>
      </c>
      <c r="AO91">
        <v>0.26456274414062503</v>
      </c>
      <c r="AP91">
        <v>6.7924556227088762E-2</v>
      </c>
      <c r="AQ91">
        <v>0.26456274414062503</v>
      </c>
      <c r="AR91">
        <v>6.7924556227088762E-2</v>
      </c>
      <c r="AS91">
        <v>0.3538101993535665</v>
      </c>
      <c r="AT91">
        <v>0.3538101993535665</v>
      </c>
      <c r="AU91">
        <v>7428.3108494732933</v>
      </c>
      <c r="AV91">
        <v>6621.7368063401636</v>
      </c>
      <c r="AW91">
        <v>7428.3108494732933</v>
      </c>
      <c r="AX91">
        <v>90308.94</v>
      </c>
      <c r="AY91">
        <v>7494.3744999999999</v>
      </c>
      <c r="AZ91">
        <v>7696.1909999999998</v>
      </c>
      <c r="BA91">
        <v>1.4437843499999999E-3</v>
      </c>
      <c r="BB91">
        <v>76.170029999999997</v>
      </c>
      <c r="BC91">
        <v>9.364776E-4</v>
      </c>
      <c r="BD91">
        <v>21221.26</v>
      </c>
      <c r="BE91">
        <v>7062.0514999999996</v>
      </c>
      <c r="BF91">
        <v>-1.4861341999999999E-3</v>
      </c>
      <c r="BG91">
        <v>111.5295</v>
      </c>
      <c r="BH91">
        <v>2.1704738500000001E-3</v>
      </c>
      <c r="BI91">
        <v>21976.03</v>
      </c>
      <c r="BJ91">
        <v>-3.6279800000000001E-4</v>
      </c>
      <c r="BK91">
        <v>173.36435</v>
      </c>
      <c r="BL91">
        <v>2.6735224999999997E-4</v>
      </c>
      <c r="BM91">
        <v>7716.625</v>
      </c>
      <c r="BN91">
        <v>-6.3926380999999996E-4</v>
      </c>
      <c r="BO91">
        <v>136.75715</v>
      </c>
      <c r="BP91">
        <v>7135.5320000000002</v>
      </c>
      <c r="BQ91">
        <v>9.5775900000000006E-5</v>
      </c>
      <c r="BR91">
        <v>8160.424</v>
      </c>
    </row>
    <row r="92" spans="1:70">
      <c r="A92">
        <v>91</v>
      </c>
      <c r="B92">
        <v>1</v>
      </c>
      <c r="C92">
        <v>91</v>
      </c>
      <c r="D92">
        <v>1</v>
      </c>
      <c r="E92">
        <v>60</v>
      </c>
      <c r="F92">
        <v>70</v>
      </c>
      <c r="G92">
        <v>0.50390625</v>
      </c>
      <c r="H92">
        <v>0</v>
      </c>
      <c r="I92">
        <v>90</v>
      </c>
      <c r="J92">
        <v>0</v>
      </c>
      <c r="K92">
        <v>6292.96875</v>
      </c>
      <c r="L92">
        <v>0.38312499999999999</v>
      </c>
      <c r="M92">
        <v>590017.96875</v>
      </c>
      <c r="N92">
        <v>0.3671875</v>
      </c>
      <c r="O92">
        <v>70</v>
      </c>
      <c r="P92">
        <v>480</v>
      </c>
      <c r="Q92">
        <v>480</v>
      </c>
      <c r="R92">
        <v>91</v>
      </c>
      <c r="S92">
        <v>298746.7</v>
      </c>
      <c r="T92">
        <v>24953.33</v>
      </c>
      <c r="U92">
        <v>24317</v>
      </c>
      <c r="V92">
        <v>0.3733667</v>
      </c>
      <c r="W92">
        <v>3.118667E-2</v>
      </c>
      <c r="X92">
        <v>0.37369999999999998</v>
      </c>
      <c r="Y92">
        <v>3.0418000000000001E-2</v>
      </c>
      <c r="Z92">
        <v>0.46983330000000001</v>
      </c>
      <c r="AA92">
        <v>0.45786670000000002</v>
      </c>
      <c r="AB92">
        <v>8303.3330000000005</v>
      </c>
      <c r="AC92">
        <v>8799</v>
      </c>
      <c r="AD92">
        <v>8022.6670000000004</v>
      </c>
      <c r="AE92">
        <v>1.0129995621138577</v>
      </c>
      <c r="AF92">
        <v>0.75119532973729419</v>
      </c>
      <c r="AG92">
        <v>91</v>
      </c>
      <c r="AH92">
        <v>2274.9096249435156</v>
      </c>
      <c r="AI92">
        <v>215778</v>
      </c>
      <c r="AJ92">
        <v>0.96867111869970557</v>
      </c>
      <c r="AK92">
        <v>0.59900418426962299</v>
      </c>
      <c r="AL92">
        <v>300435.64453125</v>
      </c>
      <c r="AM92">
        <v>24295.529369237833</v>
      </c>
      <c r="AN92">
        <v>24295.529369237833</v>
      </c>
      <c r="AO92">
        <v>0.375093994140625</v>
      </c>
      <c r="AP92">
        <v>3.0332975852738316E-2</v>
      </c>
      <c r="AQ92">
        <v>0.375093994140625</v>
      </c>
      <c r="AR92">
        <v>3.0332975852738316E-2</v>
      </c>
      <c r="AS92">
        <v>0.50814225810218328</v>
      </c>
      <c r="AT92">
        <v>0.50814225810218328</v>
      </c>
      <c r="AU92">
        <v>6706.0350988370601</v>
      </c>
      <c r="AV92">
        <v>6024.8266487147112</v>
      </c>
      <c r="AW92">
        <v>6706.0350988370601</v>
      </c>
      <c r="AX92">
        <v>312176.5</v>
      </c>
      <c r="AY92">
        <v>18130.834999999999</v>
      </c>
      <c r="AZ92">
        <v>17824.174999999999</v>
      </c>
      <c r="BA92">
        <v>-8.8196815600000006E-3</v>
      </c>
      <c r="BB92">
        <v>548.41399999999999</v>
      </c>
      <c r="BC92">
        <v>-3.9799480500000003E-3</v>
      </c>
      <c r="BD92">
        <v>32898.559999999998</v>
      </c>
      <c r="BE92">
        <v>15649.674999999999</v>
      </c>
      <c r="BF92">
        <v>-6.5153668000000001E-3</v>
      </c>
      <c r="BG92">
        <v>715.35135000000002</v>
      </c>
      <c r="BH92">
        <v>-3.4750639999999999E-3</v>
      </c>
      <c r="BI92">
        <v>32062.92</v>
      </c>
      <c r="BJ92">
        <v>-1.9447014200000001E-2</v>
      </c>
      <c r="BK92">
        <v>778.98969999999997</v>
      </c>
      <c r="BL92">
        <v>-1.93781355E-3</v>
      </c>
      <c r="BM92">
        <v>8326.9969999999994</v>
      </c>
      <c r="BN92">
        <v>-3.0479150000000001E-5</v>
      </c>
      <c r="BO92">
        <v>436.33530000000002</v>
      </c>
      <c r="BP92">
        <v>8822.3729999999996</v>
      </c>
      <c r="BQ92">
        <v>1.0621494E-3</v>
      </c>
      <c r="BR92">
        <v>8045.5309999999999</v>
      </c>
    </row>
    <row r="93" spans="1:70">
      <c r="A93">
        <v>92</v>
      </c>
      <c r="B93">
        <v>1</v>
      </c>
      <c r="C93">
        <v>92</v>
      </c>
      <c r="D93">
        <v>1</v>
      </c>
      <c r="E93">
        <v>60</v>
      </c>
      <c r="F93">
        <v>70</v>
      </c>
      <c r="G93">
        <v>0.31640625</v>
      </c>
      <c r="H93">
        <v>0</v>
      </c>
      <c r="I93">
        <v>90</v>
      </c>
      <c r="J93">
        <v>0</v>
      </c>
      <c r="K93">
        <v>5480.46875</v>
      </c>
      <c r="L93">
        <v>0.29312499999999997</v>
      </c>
      <c r="M93">
        <v>321105.46875</v>
      </c>
      <c r="N93">
        <v>0.2421875</v>
      </c>
      <c r="O93">
        <v>70</v>
      </c>
      <c r="P93">
        <v>480</v>
      </c>
      <c r="Q93">
        <v>480</v>
      </c>
      <c r="R93">
        <v>92</v>
      </c>
      <c r="S93">
        <v>103270</v>
      </c>
      <c r="T93">
        <v>10790.67</v>
      </c>
      <c r="U93">
        <v>10584.67</v>
      </c>
      <c r="V93">
        <v>0.27163670000000001</v>
      </c>
      <c r="W93">
        <v>2.8382999999999999E-2</v>
      </c>
      <c r="X93">
        <v>0.27259329999999998</v>
      </c>
      <c r="Y93">
        <v>2.794E-2</v>
      </c>
      <c r="Z93">
        <v>0.36646669999999998</v>
      </c>
      <c r="AA93">
        <v>0.35946669999999997</v>
      </c>
      <c r="AB93">
        <v>4330</v>
      </c>
      <c r="AC93">
        <v>3914.6669999999999</v>
      </c>
      <c r="AD93">
        <v>4196.3329999999996</v>
      </c>
      <c r="AE93">
        <v>1.0096841629341855</v>
      </c>
      <c r="AF93">
        <v>0.8473789044774771</v>
      </c>
      <c r="AG93">
        <v>92</v>
      </c>
      <c r="AH93">
        <v>2119.0792653455778</v>
      </c>
      <c r="AI93">
        <v>129250</v>
      </c>
      <c r="AJ93">
        <v>0.95048759543107197</v>
      </c>
      <c r="AK93">
        <v>0.65212915911964542</v>
      </c>
      <c r="AL93">
        <v>105346.19140625</v>
      </c>
      <c r="AM93">
        <v>12551.649123929916</v>
      </c>
      <c r="AN93">
        <v>12551.649123929916</v>
      </c>
      <c r="AO93">
        <v>0.277008056640625</v>
      </c>
      <c r="AP93">
        <v>3.300459072171593E-2</v>
      </c>
      <c r="AQ93">
        <v>0.277008056640625</v>
      </c>
      <c r="AR93">
        <v>3.300459072171593E-2</v>
      </c>
      <c r="AS93">
        <v>0.37615766069878775</v>
      </c>
      <c r="AT93">
        <v>0.37615766069878775</v>
      </c>
      <c r="AU93">
        <v>3989.5248010969276</v>
      </c>
      <c r="AV93">
        <v>3581.4470633970232</v>
      </c>
      <c r="AW93">
        <v>3989.5248010969276</v>
      </c>
      <c r="AX93">
        <v>105817.1</v>
      </c>
      <c r="AY93">
        <v>4710.1605</v>
      </c>
      <c r="AZ93">
        <v>4651.0919999999996</v>
      </c>
      <c r="BA93">
        <v>-6.6288435000000003E-3</v>
      </c>
      <c r="BB93">
        <v>-74.969729999999998</v>
      </c>
      <c r="BC93">
        <v>1.5024673000000001E-3</v>
      </c>
      <c r="BD93">
        <v>12644.74</v>
      </c>
      <c r="BE93">
        <v>4680.2790000000005</v>
      </c>
      <c r="BF93">
        <v>-3.1557599999999998E-4</v>
      </c>
      <c r="BG93">
        <v>-172.03344999999999</v>
      </c>
      <c r="BH93">
        <v>3.7739832500000002E-3</v>
      </c>
      <c r="BI93">
        <v>12399.69</v>
      </c>
      <c r="BJ93">
        <v>8.6718260000000005E-3</v>
      </c>
      <c r="BK93">
        <v>-138.88385</v>
      </c>
      <c r="BL93">
        <v>4.6061679500000001E-3</v>
      </c>
      <c r="BM93">
        <v>4334.9160000000002</v>
      </c>
      <c r="BN93">
        <v>-9.2304615000000001E-4</v>
      </c>
      <c r="BO93">
        <v>-143.70734999999999</v>
      </c>
      <c r="BP93">
        <v>3917.538</v>
      </c>
      <c r="BQ93">
        <v>-7.9225455000000002E-4</v>
      </c>
      <c r="BR93">
        <v>4201.0969999999998</v>
      </c>
    </row>
    <row r="94" spans="1:70">
      <c r="A94">
        <v>93</v>
      </c>
      <c r="B94">
        <v>1</v>
      </c>
      <c r="C94">
        <v>93</v>
      </c>
      <c r="D94">
        <v>1</v>
      </c>
      <c r="E94">
        <v>60</v>
      </c>
      <c r="F94">
        <v>70</v>
      </c>
      <c r="G94">
        <v>0.46640625000000002</v>
      </c>
      <c r="H94">
        <v>0</v>
      </c>
      <c r="I94">
        <v>90</v>
      </c>
      <c r="J94">
        <v>0</v>
      </c>
      <c r="K94">
        <v>8730.46875</v>
      </c>
      <c r="L94">
        <v>0.41312499999999996</v>
      </c>
      <c r="M94">
        <v>679655.46875</v>
      </c>
      <c r="N94">
        <v>0.34218749999999998</v>
      </c>
      <c r="O94">
        <v>70</v>
      </c>
      <c r="P94">
        <v>480</v>
      </c>
      <c r="Q94">
        <v>480</v>
      </c>
      <c r="R94">
        <v>93</v>
      </c>
      <c r="S94">
        <v>320713.3</v>
      </c>
      <c r="T94">
        <v>33343.33</v>
      </c>
      <c r="U94">
        <v>32915.33</v>
      </c>
      <c r="V94">
        <v>0.37419999999999998</v>
      </c>
      <c r="W94">
        <v>3.890333E-2</v>
      </c>
      <c r="X94">
        <v>0.37519999999999998</v>
      </c>
      <c r="Y94">
        <v>3.850667E-2</v>
      </c>
      <c r="Z94">
        <v>0.53636669999999997</v>
      </c>
      <c r="AA94">
        <v>0.52953329999999998</v>
      </c>
      <c r="AB94">
        <v>9632.6669999999995</v>
      </c>
      <c r="AC94">
        <v>11113.33</v>
      </c>
      <c r="AD94">
        <v>9789.6669999999995</v>
      </c>
      <c r="AE94">
        <v>1.0064805311920095</v>
      </c>
      <c r="AF94">
        <v>0.67151194588848695</v>
      </c>
      <c r="AG94">
        <v>93</v>
      </c>
      <c r="AH94">
        <v>3089.0645731977002</v>
      </c>
      <c r="AI94">
        <v>253189.46449359719</v>
      </c>
      <c r="AJ94">
        <v>0.96242893437138932</v>
      </c>
      <c r="AK94">
        <v>0.57921218518027273</v>
      </c>
      <c r="AL94">
        <v>321654.08203125</v>
      </c>
      <c r="AM94">
        <v>30063.272567935663</v>
      </c>
      <c r="AN94">
        <v>30063.272567935663</v>
      </c>
      <c r="AO94">
        <v>0.38003930664062502</v>
      </c>
      <c r="AP94">
        <v>3.5520224677131208E-2</v>
      </c>
      <c r="AQ94">
        <v>0.38003930664062502</v>
      </c>
      <c r="AR94">
        <v>3.5520224677131208E-2</v>
      </c>
      <c r="AS94">
        <v>0.48754296443207334</v>
      </c>
      <c r="AT94">
        <v>0.48754296443207334</v>
      </c>
      <c r="AU94">
        <v>8250.3343319408377</v>
      </c>
      <c r="AV94">
        <v>7610.6239552890665</v>
      </c>
      <c r="AW94">
        <v>8250.3343319408377</v>
      </c>
      <c r="AX94">
        <v>341950.2</v>
      </c>
      <c r="AY94">
        <v>28452.355</v>
      </c>
      <c r="AZ94">
        <v>28225.764999999999</v>
      </c>
      <c r="BA94">
        <v>-9.1854594999999997E-3</v>
      </c>
      <c r="BB94">
        <v>-118.22175</v>
      </c>
      <c r="BC94">
        <v>2.0294969500000001E-3</v>
      </c>
      <c r="BD94">
        <v>48978.6</v>
      </c>
      <c r="BE94">
        <v>26987.05</v>
      </c>
      <c r="BF94">
        <v>-9.4205945000000006E-3</v>
      </c>
      <c r="BG94">
        <v>-683.29755</v>
      </c>
      <c r="BH94">
        <v>-2.3812280499999998E-3</v>
      </c>
      <c r="BI94">
        <v>48313.279999999999</v>
      </c>
      <c r="BJ94">
        <v>-9.5156035000000007E-3</v>
      </c>
      <c r="BK94">
        <v>336.17959999999999</v>
      </c>
      <c r="BL94">
        <v>1.7783375E-3</v>
      </c>
      <c r="BM94">
        <v>9633.3389999999999</v>
      </c>
      <c r="BN94">
        <v>9.4696899999999998E-4</v>
      </c>
      <c r="BO94">
        <v>-81.125829999999993</v>
      </c>
      <c r="BP94">
        <v>11138.05</v>
      </c>
      <c r="BQ94">
        <v>-1.2189350900000001E-3</v>
      </c>
      <c r="BR94">
        <v>9790.35</v>
      </c>
    </row>
    <row r="95" spans="1:70">
      <c r="A95">
        <v>94</v>
      </c>
      <c r="B95">
        <v>1</v>
      </c>
      <c r="C95">
        <v>94</v>
      </c>
      <c r="D95">
        <v>1</v>
      </c>
      <c r="E95">
        <v>60</v>
      </c>
      <c r="F95">
        <v>70</v>
      </c>
      <c r="G95">
        <v>0.54140624999999998</v>
      </c>
      <c r="H95">
        <v>0</v>
      </c>
      <c r="I95">
        <v>90</v>
      </c>
      <c r="J95">
        <v>0</v>
      </c>
      <c r="K95">
        <v>7105.46875</v>
      </c>
      <c r="L95">
        <v>0.35312500000000002</v>
      </c>
      <c r="M95">
        <v>500380.46875</v>
      </c>
      <c r="N95">
        <v>0.29218750000000004</v>
      </c>
      <c r="O95">
        <v>70</v>
      </c>
      <c r="P95">
        <v>480</v>
      </c>
      <c r="Q95">
        <v>480</v>
      </c>
      <c r="R95">
        <v>94</v>
      </c>
      <c r="S95">
        <v>271830</v>
      </c>
      <c r="T95">
        <v>28747.67</v>
      </c>
      <c r="U95">
        <v>28406</v>
      </c>
      <c r="V95">
        <v>0.31330999999999998</v>
      </c>
      <c r="W95">
        <v>3.3134329999999997E-2</v>
      </c>
      <c r="X95">
        <v>0.31377329999999998</v>
      </c>
      <c r="Y95">
        <v>3.2788999999999999E-2</v>
      </c>
      <c r="Z95">
        <v>0.40166669999999999</v>
      </c>
      <c r="AA95">
        <v>0.39686670000000002</v>
      </c>
      <c r="AB95">
        <v>10548.67</v>
      </c>
      <c r="AC95">
        <v>10746.33</v>
      </c>
      <c r="AD95">
        <v>10386.33</v>
      </c>
      <c r="AE95">
        <v>1.005996069901111</v>
      </c>
      <c r="AF95">
        <v>0.81167004991130975</v>
      </c>
      <c r="AG95">
        <v>94</v>
      </c>
      <c r="AH95">
        <v>2625.5773672055429</v>
      </c>
      <c r="AI95">
        <v>193617.59371221281</v>
      </c>
      <c r="AJ95">
        <v>0.95857605472788632</v>
      </c>
      <c r="AK95">
        <v>0.61876739486826682</v>
      </c>
      <c r="AL95">
        <v>274167.63671875</v>
      </c>
      <c r="AM95">
        <v>30103.9868481298</v>
      </c>
      <c r="AN95">
        <v>30103.9868481298</v>
      </c>
      <c r="AO95">
        <v>0.32013305664062502</v>
      </c>
      <c r="AP95">
        <v>3.5151053720637357E-2</v>
      </c>
      <c r="AQ95">
        <v>0.32013305664062502</v>
      </c>
      <c r="AR95">
        <v>3.5151053720637357E-2</v>
      </c>
      <c r="AS95">
        <v>0.51121945865742902</v>
      </c>
      <c r="AT95">
        <v>0.51121945865742902</v>
      </c>
      <c r="AU95">
        <v>8474.3307521826955</v>
      </c>
      <c r="AV95">
        <v>7442.4959365640862</v>
      </c>
      <c r="AW95">
        <v>8474.3307521826955</v>
      </c>
      <c r="AX95">
        <v>281516.09999999998</v>
      </c>
      <c r="AY95">
        <v>15508.525</v>
      </c>
      <c r="AZ95">
        <v>15384.205</v>
      </c>
      <c r="BA95">
        <v>-3.4023272000000002E-3</v>
      </c>
      <c r="BB95">
        <v>21.637119999999999</v>
      </c>
      <c r="BC95">
        <v>-5.8873980000000003E-3</v>
      </c>
      <c r="BD95">
        <v>35083.79</v>
      </c>
      <c r="BE95">
        <v>14394.205</v>
      </c>
      <c r="BF95">
        <v>-4.341442E-3</v>
      </c>
      <c r="BG95">
        <v>570.90885000000003</v>
      </c>
      <c r="BH95">
        <v>-4.1636333500000003E-3</v>
      </c>
      <c r="BI95">
        <v>34656.559999999998</v>
      </c>
      <c r="BJ95">
        <v>-1.8005299199999999E-3</v>
      </c>
      <c r="BK95">
        <v>-496.55110000000002</v>
      </c>
      <c r="BL95">
        <v>-1.2087721500000001E-2</v>
      </c>
      <c r="BM95">
        <v>10549.1</v>
      </c>
      <c r="BN95">
        <v>-1.3468982000000001E-3</v>
      </c>
      <c r="BO95">
        <v>-67.449555000000004</v>
      </c>
      <c r="BP95">
        <v>10774.2</v>
      </c>
      <c r="BQ95">
        <v>-2.7693785000000001E-4</v>
      </c>
      <c r="BR95">
        <v>10386.76</v>
      </c>
    </row>
    <row r="96" spans="1:70">
      <c r="A96">
        <v>95</v>
      </c>
      <c r="B96">
        <v>1</v>
      </c>
      <c r="C96">
        <v>95</v>
      </c>
      <c r="D96">
        <v>1</v>
      </c>
      <c r="E96">
        <v>60</v>
      </c>
      <c r="F96">
        <v>70</v>
      </c>
      <c r="G96">
        <v>0.39140624999999996</v>
      </c>
      <c r="H96">
        <v>0</v>
      </c>
      <c r="I96">
        <v>90</v>
      </c>
      <c r="J96">
        <v>0</v>
      </c>
      <c r="K96">
        <v>3855.46875</v>
      </c>
      <c r="L96">
        <v>0.47312500000000002</v>
      </c>
      <c r="M96">
        <v>141830.46875</v>
      </c>
      <c r="N96">
        <v>0.39218750000000002</v>
      </c>
      <c r="O96">
        <v>70</v>
      </c>
      <c r="P96">
        <v>480</v>
      </c>
      <c r="Q96">
        <v>480</v>
      </c>
      <c r="R96">
        <v>95</v>
      </c>
      <c r="S96">
        <v>56466.67</v>
      </c>
      <c r="T96">
        <v>14702.67</v>
      </c>
      <c r="U96">
        <v>14649</v>
      </c>
      <c r="V96">
        <v>0.43966670000000002</v>
      </c>
      <c r="W96">
        <v>0.1144733</v>
      </c>
      <c r="X96">
        <v>0.44066670000000002</v>
      </c>
      <c r="Y96">
        <v>0.11432</v>
      </c>
      <c r="Z96">
        <v>0.70930000000000004</v>
      </c>
      <c r="AA96">
        <v>0.70669999999999999</v>
      </c>
      <c r="AB96">
        <v>3105.067</v>
      </c>
      <c r="AC96">
        <v>4186.3329999999996</v>
      </c>
      <c r="AD96">
        <v>3052.567</v>
      </c>
      <c r="AE96">
        <v>1.0018301908570721</v>
      </c>
      <c r="AF96">
        <v>0.3267322176620579</v>
      </c>
      <c r="AG96">
        <v>95</v>
      </c>
      <c r="AH96">
        <v>1308.6020364870599</v>
      </c>
      <c r="AI96">
        <v>50937.991021324357</v>
      </c>
      <c r="AJ96">
        <v>0.92265415619628766</v>
      </c>
      <c r="AK96">
        <v>0.53769399719296951</v>
      </c>
      <c r="AL96">
        <v>57859.746093749993</v>
      </c>
      <c r="AM96">
        <v>10393.611754155321</v>
      </c>
      <c r="AN96">
        <v>10393.611754155321</v>
      </c>
      <c r="AO96">
        <v>0.44144555664062501</v>
      </c>
      <c r="AP96">
        <v>7.929889147604223E-2</v>
      </c>
      <c r="AQ96">
        <v>0.44144555664062501</v>
      </c>
      <c r="AR96">
        <v>7.929889147604223E-2</v>
      </c>
      <c r="AS96">
        <v>0.43194885523223181</v>
      </c>
      <c r="AT96">
        <v>0.43194885523223181</v>
      </c>
      <c r="AU96">
        <v>2857.5897169219588</v>
      </c>
      <c r="AV96">
        <v>2788.1389884762889</v>
      </c>
      <c r="AW96">
        <v>2857.5897169219588</v>
      </c>
      <c r="AX96">
        <v>86197.13</v>
      </c>
      <c r="AY96">
        <v>33801.39</v>
      </c>
      <c r="AZ96">
        <v>33744.559999999998</v>
      </c>
      <c r="BA96">
        <v>-6.9646268499999999E-3</v>
      </c>
      <c r="BB96">
        <v>-120.75664999999999</v>
      </c>
      <c r="BC96">
        <v>-7.4423211500000003E-4</v>
      </c>
      <c r="BD96">
        <v>42735.88</v>
      </c>
      <c r="BE96">
        <v>34068.67</v>
      </c>
      <c r="BF96">
        <v>-6.2655862899999998E-3</v>
      </c>
      <c r="BG96">
        <v>-119.1433</v>
      </c>
      <c r="BH96">
        <v>-4.5848459999999998E-4</v>
      </c>
      <c r="BI96">
        <v>42587.82</v>
      </c>
      <c r="BJ96">
        <v>-6.9663589500000003E-3</v>
      </c>
      <c r="BK96">
        <v>-196.24385000000001</v>
      </c>
      <c r="BL96">
        <v>-1.74006231E-3</v>
      </c>
      <c r="BM96">
        <v>3111.7310000000002</v>
      </c>
      <c r="BN96">
        <v>-4.9814947E-4</v>
      </c>
      <c r="BO96">
        <v>-142.78309999999999</v>
      </c>
      <c r="BP96">
        <v>4187.3360000000002</v>
      </c>
      <c r="BQ96">
        <v>1.6042034000000001E-4</v>
      </c>
      <c r="BR96">
        <v>3059.1179999999999</v>
      </c>
    </row>
    <row r="97" spans="1:70">
      <c r="A97">
        <v>96</v>
      </c>
      <c r="B97">
        <v>1</v>
      </c>
      <c r="C97">
        <v>96</v>
      </c>
      <c r="D97">
        <v>1</v>
      </c>
      <c r="E97">
        <v>60</v>
      </c>
      <c r="F97">
        <v>70</v>
      </c>
      <c r="G97">
        <v>0.45234374999999999</v>
      </c>
      <c r="H97">
        <v>0</v>
      </c>
      <c r="I97">
        <v>90</v>
      </c>
      <c r="J97">
        <v>0</v>
      </c>
      <c r="K97">
        <v>3753.90625</v>
      </c>
      <c r="L97">
        <v>0.28187499999999999</v>
      </c>
      <c r="M97">
        <v>735678.90625</v>
      </c>
      <c r="N97">
        <v>0.27031250000000001</v>
      </c>
      <c r="O97">
        <v>70</v>
      </c>
      <c r="P97">
        <v>480</v>
      </c>
      <c r="Q97">
        <v>480</v>
      </c>
      <c r="R97">
        <v>96</v>
      </c>
      <c r="S97">
        <v>326406.7</v>
      </c>
      <c r="T97">
        <v>10486.33</v>
      </c>
      <c r="U97">
        <v>10026</v>
      </c>
      <c r="V97">
        <v>0.27508670000000002</v>
      </c>
      <c r="W97">
        <v>8.8376670000000004E-3</v>
      </c>
      <c r="X97">
        <v>0.27543000000000001</v>
      </c>
      <c r="Y97">
        <v>8.4600000000000005E-3</v>
      </c>
      <c r="Z97">
        <v>0.34513329999999998</v>
      </c>
      <c r="AA97">
        <v>0.32999000000000001</v>
      </c>
      <c r="AB97">
        <v>4441</v>
      </c>
      <c r="AC97">
        <v>4010</v>
      </c>
      <c r="AD97">
        <v>4264.3329999999996</v>
      </c>
      <c r="AE97">
        <v>1.0226991857707242</v>
      </c>
      <c r="AF97">
        <v>0.87974170387504891</v>
      </c>
      <c r="AG97">
        <v>96</v>
      </c>
      <c r="AH97">
        <v>1464.2247684056558</v>
      </c>
      <c r="AI97">
        <v>289566.11316113162</v>
      </c>
      <c r="AJ97">
        <v>0.984846716893782</v>
      </c>
      <c r="AK97">
        <v>0.65363154619336561</v>
      </c>
      <c r="AL97">
        <v>334835.60546875</v>
      </c>
      <c r="AM97">
        <v>12801.476173110148</v>
      </c>
      <c r="AN97">
        <v>12801.476173110148</v>
      </c>
      <c r="AO97">
        <v>0.27664477539062499</v>
      </c>
      <c r="AP97">
        <v>1.0576717179227873E-2</v>
      </c>
      <c r="AQ97">
        <v>0.27664477539062499</v>
      </c>
      <c r="AR97">
        <v>1.0576717179227873E-2</v>
      </c>
      <c r="AS97">
        <v>0.47173724567376007</v>
      </c>
      <c r="AT97">
        <v>0.47173724567376007</v>
      </c>
      <c r="AU97">
        <v>3838.9401816194768</v>
      </c>
      <c r="AV97">
        <v>3293.4510409329232</v>
      </c>
      <c r="AW97">
        <v>3838.9401816194768</v>
      </c>
      <c r="AX97">
        <v>328773.7</v>
      </c>
      <c r="AY97">
        <v>4368.4655000000002</v>
      </c>
      <c r="AZ97">
        <v>4231.2479999999996</v>
      </c>
      <c r="BA97">
        <v>4.5232919999999999E-3</v>
      </c>
      <c r="BB97">
        <v>133.62700000000001</v>
      </c>
      <c r="BC97">
        <v>-2.5659290000000002E-3</v>
      </c>
      <c r="BD97">
        <v>11900.45</v>
      </c>
      <c r="BE97">
        <v>3975.3249999999998</v>
      </c>
      <c r="BF97">
        <v>1.3481954000000001E-2</v>
      </c>
      <c r="BG97">
        <v>184.16919999999999</v>
      </c>
      <c r="BH97">
        <v>-2.2901735000000001E-3</v>
      </c>
      <c r="BI97">
        <v>11392.78</v>
      </c>
      <c r="BJ97">
        <v>1.8859819999999999E-2</v>
      </c>
      <c r="BK97">
        <v>310.28865000000002</v>
      </c>
      <c r="BL97">
        <v>-4.8387125E-3</v>
      </c>
      <c r="BM97">
        <v>4453.7079999999996</v>
      </c>
      <c r="BN97">
        <v>1.7482532E-3</v>
      </c>
      <c r="BO97">
        <v>233.12504999999999</v>
      </c>
      <c r="BP97">
        <v>4018.9989999999998</v>
      </c>
      <c r="BQ97">
        <v>-3.1484579999999998E-3</v>
      </c>
      <c r="BR97">
        <v>4276.5360000000001</v>
      </c>
    </row>
    <row r="98" spans="1:70">
      <c r="A98">
        <v>97</v>
      </c>
      <c r="B98">
        <v>1</v>
      </c>
      <c r="C98">
        <v>97</v>
      </c>
      <c r="D98">
        <v>1</v>
      </c>
      <c r="E98">
        <v>60</v>
      </c>
      <c r="F98">
        <v>70</v>
      </c>
      <c r="G98">
        <v>0.30234374999999997</v>
      </c>
      <c r="H98">
        <v>0</v>
      </c>
      <c r="I98">
        <v>90</v>
      </c>
      <c r="J98">
        <v>0</v>
      </c>
      <c r="K98">
        <v>7003.90625</v>
      </c>
      <c r="L98">
        <v>0.40187499999999998</v>
      </c>
      <c r="M98">
        <v>377128.90625</v>
      </c>
      <c r="N98">
        <v>0.37031250000000004</v>
      </c>
      <c r="O98">
        <v>70</v>
      </c>
      <c r="P98">
        <v>480</v>
      </c>
      <c r="Q98">
        <v>480</v>
      </c>
      <c r="R98">
        <v>97</v>
      </c>
      <c r="S98">
        <v>117323.3</v>
      </c>
      <c r="T98">
        <v>16550.669999999998</v>
      </c>
      <c r="U98">
        <v>16117.67</v>
      </c>
      <c r="V98">
        <v>0.39</v>
      </c>
      <c r="W98">
        <v>5.5016669999999997E-2</v>
      </c>
      <c r="X98">
        <v>0.3913333</v>
      </c>
      <c r="Y98">
        <v>5.3760000000000002E-2</v>
      </c>
      <c r="Z98">
        <v>0.54563329999999999</v>
      </c>
      <c r="AA98">
        <v>0.53136669999999997</v>
      </c>
      <c r="AB98">
        <v>5006</v>
      </c>
      <c r="AC98">
        <v>4757</v>
      </c>
      <c r="AD98">
        <v>4716.3329999999996</v>
      </c>
      <c r="AE98">
        <v>1.0133434389511051</v>
      </c>
      <c r="AF98">
        <v>0.6446935584274841</v>
      </c>
      <c r="AG98">
        <v>97</v>
      </c>
      <c r="AH98">
        <v>2498.0494872938029</v>
      </c>
      <c r="AI98">
        <v>137606.89851767389</v>
      </c>
      <c r="AJ98">
        <v>0.94628037271174759</v>
      </c>
      <c r="AK98">
        <v>0.58961484610009507</v>
      </c>
      <c r="AL98">
        <v>118908.88671874999</v>
      </c>
      <c r="AM98">
        <v>15424.567851029418</v>
      </c>
      <c r="AN98">
        <v>15424.567851029418</v>
      </c>
      <c r="AO98">
        <v>0.39233227539062504</v>
      </c>
      <c r="AP98">
        <v>5.0892376246234119E-2</v>
      </c>
      <c r="AQ98">
        <v>0.39233227539062504</v>
      </c>
      <c r="AR98">
        <v>5.0892376246234119E-2</v>
      </c>
      <c r="AS98">
        <v>0.4015864103299932</v>
      </c>
      <c r="AT98">
        <v>0.4015864103299932</v>
      </c>
      <c r="AU98">
        <v>4554.2272797243959</v>
      </c>
      <c r="AV98">
        <v>4277.0630952012161</v>
      </c>
      <c r="AW98">
        <v>4554.2272797243959</v>
      </c>
      <c r="AX98">
        <v>129224.9</v>
      </c>
      <c r="AY98">
        <v>15358.635</v>
      </c>
      <c r="AZ98">
        <v>15107.35</v>
      </c>
      <c r="BA98">
        <v>9.0869755000000003E-3</v>
      </c>
      <c r="BB98">
        <v>-145.94845000000001</v>
      </c>
      <c r="BC98">
        <v>6.7944069499999999E-3</v>
      </c>
      <c r="BD98">
        <v>25147.41</v>
      </c>
      <c r="BE98">
        <v>14186.54</v>
      </c>
      <c r="BF98">
        <v>7.4092074999999999E-3</v>
      </c>
      <c r="BG98">
        <v>-270.42610000000002</v>
      </c>
      <c r="BH98">
        <v>8.6649754999999998E-3</v>
      </c>
      <c r="BI98">
        <v>24467.33</v>
      </c>
      <c r="BJ98">
        <v>8.5263844999999994E-3</v>
      </c>
      <c r="BK98">
        <v>-124.52405</v>
      </c>
      <c r="BL98">
        <v>1.03460116E-2</v>
      </c>
      <c r="BM98">
        <v>5009.2179999999998</v>
      </c>
      <c r="BN98">
        <v>-1.5700187999999999E-3</v>
      </c>
      <c r="BO98">
        <v>-123.24015</v>
      </c>
      <c r="BP98">
        <v>4759.9560000000001</v>
      </c>
      <c r="BQ98">
        <v>-4.0228194999999999E-4</v>
      </c>
      <c r="BR98">
        <v>4719.3649999999998</v>
      </c>
    </row>
    <row r="99" spans="1:70">
      <c r="A99">
        <v>98</v>
      </c>
      <c r="B99">
        <v>1</v>
      </c>
      <c r="C99">
        <v>98</v>
      </c>
      <c r="D99">
        <v>1</v>
      </c>
      <c r="E99">
        <v>60</v>
      </c>
      <c r="F99">
        <v>70</v>
      </c>
      <c r="G99">
        <v>0.37734374999999998</v>
      </c>
      <c r="H99">
        <v>0</v>
      </c>
      <c r="I99">
        <v>90</v>
      </c>
      <c r="J99">
        <v>0</v>
      </c>
      <c r="K99">
        <v>8628.90625</v>
      </c>
      <c r="L99">
        <v>0.34187499999999998</v>
      </c>
      <c r="M99">
        <v>197853.90625</v>
      </c>
      <c r="N99">
        <v>0.22031250000000002</v>
      </c>
      <c r="O99">
        <v>70</v>
      </c>
      <c r="P99">
        <v>480</v>
      </c>
      <c r="Q99">
        <v>480</v>
      </c>
      <c r="R99">
        <v>98</v>
      </c>
      <c r="S99">
        <v>78613.33</v>
      </c>
      <c r="T99">
        <v>19174.330000000002</v>
      </c>
      <c r="U99">
        <v>19373.330000000002</v>
      </c>
      <c r="V99">
        <v>0.28746670000000002</v>
      </c>
      <c r="W99">
        <v>7.0113330000000001E-2</v>
      </c>
      <c r="X99">
        <v>0.28606999999999999</v>
      </c>
      <c r="Y99">
        <v>7.0496669999999997E-2</v>
      </c>
      <c r="Z99">
        <v>0.40926669999999998</v>
      </c>
      <c r="AA99">
        <v>0.41349999999999998</v>
      </c>
      <c r="AB99">
        <v>6997.6670000000004</v>
      </c>
      <c r="AC99">
        <v>6829</v>
      </c>
      <c r="AD99">
        <v>7155.6670000000004</v>
      </c>
      <c r="AE99">
        <v>0.99485081639942208</v>
      </c>
      <c r="AF99">
        <v>0.77385858566305543</v>
      </c>
      <c r="AG99">
        <v>98</v>
      </c>
      <c r="AH99">
        <v>3215.2421984163952</v>
      </c>
      <c r="AI99">
        <v>81066.901408450707</v>
      </c>
      <c r="AJ99">
        <v>0.87965918872097715</v>
      </c>
      <c r="AK99">
        <v>0.63519908448379325</v>
      </c>
      <c r="AL99">
        <v>80031.77734375</v>
      </c>
      <c r="AM99">
        <v>21490.926035780554</v>
      </c>
      <c r="AN99">
        <v>21490.926035780554</v>
      </c>
      <c r="AO99">
        <v>0.296004150390625</v>
      </c>
      <c r="AP99">
        <v>7.9485968117460185E-2</v>
      </c>
      <c r="AQ99">
        <v>0.296004150390625</v>
      </c>
      <c r="AR99">
        <v>7.9485968117460185E-2</v>
      </c>
      <c r="AS99">
        <v>0.3875080266725518</v>
      </c>
      <c r="AT99">
        <v>0.3875080266725518</v>
      </c>
      <c r="AU99">
        <v>6655.8439166784501</v>
      </c>
      <c r="AV99">
        <v>6053.7272311649986</v>
      </c>
      <c r="AW99">
        <v>6655.8439166784501</v>
      </c>
      <c r="AX99">
        <v>84394.9</v>
      </c>
      <c r="AY99">
        <v>10054.879999999999</v>
      </c>
      <c r="AZ99">
        <v>10106.985000000001</v>
      </c>
      <c r="BA99">
        <v>3.2647328399999999E-3</v>
      </c>
      <c r="BB99">
        <v>45.404625000000003</v>
      </c>
      <c r="BC99">
        <v>-5.2420441499999998E-3</v>
      </c>
      <c r="BD99">
        <v>24283.45</v>
      </c>
      <c r="BE99">
        <v>10748.41</v>
      </c>
      <c r="BF99">
        <v>4.3377424700000002E-3</v>
      </c>
      <c r="BG99">
        <v>194.86445000000001</v>
      </c>
      <c r="BH99">
        <v>-5.2467555000000003E-3</v>
      </c>
      <c r="BI99">
        <v>24530.21</v>
      </c>
      <c r="BJ99">
        <v>8.9996989299999993E-3</v>
      </c>
      <c r="BK99">
        <v>20.183724999999999</v>
      </c>
      <c r="BL99">
        <v>-1.2689812999999999E-2</v>
      </c>
      <c r="BM99">
        <v>6998.348</v>
      </c>
      <c r="BN99">
        <v>-1.3172455E-4</v>
      </c>
      <c r="BO99">
        <v>69.825935000000001</v>
      </c>
      <c r="BP99">
        <v>6830.7879999999996</v>
      </c>
      <c r="BQ99">
        <v>1.084632E-4</v>
      </c>
      <c r="BR99">
        <v>7156.3630000000003</v>
      </c>
    </row>
    <row r="100" spans="1:70">
      <c r="A100">
        <v>99</v>
      </c>
      <c r="B100">
        <v>1</v>
      </c>
      <c r="C100">
        <v>99</v>
      </c>
      <c r="D100">
        <v>1</v>
      </c>
      <c r="E100">
        <v>60</v>
      </c>
      <c r="F100">
        <v>70</v>
      </c>
      <c r="G100">
        <v>0.52734375</v>
      </c>
      <c r="H100">
        <v>0</v>
      </c>
      <c r="I100">
        <v>90</v>
      </c>
      <c r="J100">
        <v>0</v>
      </c>
      <c r="K100">
        <v>5378.90625</v>
      </c>
      <c r="L100">
        <v>0.46187499999999998</v>
      </c>
      <c r="M100">
        <v>556403.90625</v>
      </c>
      <c r="N100">
        <v>0.3203125</v>
      </c>
      <c r="O100">
        <v>70</v>
      </c>
      <c r="P100">
        <v>480</v>
      </c>
      <c r="Q100">
        <v>480</v>
      </c>
      <c r="R100">
        <v>99</v>
      </c>
      <c r="S100">
        <v>287906.7</v>
      </c>
      <c r="T100">
        <v>34300</v>
      </c>
      <c r="U100">
        <v>33033.67</v>
      </c>
      <c r="V100">
        <v>0.37759999999999999</v>
      </c>
      <c r="W100">
        <v>4.4986669999999999E-2</v>
      </c>
      <c r="X100">
        <v>0.38540000000000002</v>
      </c>
      <c r="Y100">
        <v>4.4220000000000002E-2</v>
      </c>
      <c r="Z100">
        <v>0.66066670000000005</v>
      </c>
      <c r="AA100">
        <v>0.6362333</v>
      </c>
      <c r="AB100">
        <v>7219</v>
      </c>
      <c r="AC100">
        <v>11988</v>
      </c>
      <c r="AD100">
        <v>6697</v>
      </c>
      <c r="AE100">
        <v>1.0189870085202806</v>
      </c>
      <c r="AF100">
        <v>0.52357063957009631</v>
      </c>
      <c r="AG100">
        <v>99</v>
      </c>
      <c r="AH100">
        <v>1839.7285164600255</v>
      </c>
      <c r="AI100">
        <v>210709.17159763313</v>
      </c>
      <c r="AJ100">
        <v>0.97154829351747396</v>
      </c>
      <c r="AK100">
        <v>0.53948019832807126</v>
      </c>
      <c r="AL100">
        <v>295958.49609375</v>
      </c>
      <c r="AM100">
        <v>22332.283296961443</v>
      </c>
      <c r="AN100">
        <v>22332.283296961443</v>
      </c>
      <c r="AO100">
        <v>0.38722290039062501</v>
      </c>
      <c r="AP100">
        <v>2.9218865566390941E-2</v>
      </c>
      <c r="AQ100">
        <v>0.38722290039062501</v>
      </c>
      <c r="AR100">
        <v>2.9218865566390941E-2</v>
      </c>
      <c r="AS100">
        <v>0.50698041659750359</v>
      </c>
      <c r="AT100">
        <v>0.50698041659750359</v>
      </c>
      <c r="AU100">
        <v>5797.4039199250519</v>
      </c>
      <c r="AV100">
        <v>5544.368820105813</v>
      </c>
      <c r="AW100">
        <v>5797.4039199250519</v>
      </c>
      <c r="AX100">
        <v>318756.8</v>
      </c>
      <c r="AY100">
        <v>40795.625</v>
      </c>
      <c r="AZ100">
        <v>40080.18</v>
      </c>
      <c r="BA100">
        <v>2.59764E-4</v>
      </c>
      <c r="BB100">
        <v>264.37835000000001</v>
      </c>
      <c r="BC100">
        <v>2.5765974800000001E-2</v>
      </c>
      <c r="BD100">
        <v>64401.94</v>
      </c>
      <c r="BE100">
        <v>42749.584999999999</v>
      </c>
      <c r="BF100">
        <v>6.8073839999999997E-3</v>
      </c>
      <c r="BG100">
        <v>-283.16359999999997</v>
      </c>
      <c r="BH100">
        <v>2.1589536999999999E-2</v>
      </c>
      <c r="BI100">
        <v>62126.38</v>
      </c>
      <c r="BJ100">
        <v>-1.2559884E-2</v>
      </c>
      <c r="BK100">
        <v>1124.5350000000001</v>
      </c>
      <c r="BL100">
        <v>3.4194480999999999E-2</v>
      </c>
      <c r="BM100">
        <v>7222.4480000000003</v>
      </c>
      <c r="BN100">
        <v>1.4644831E-3</v>
      </c>
      <c r="BO100">
        <v>151.98740000000001</v>
      </c>
      <c r="BP100">
        <v>12040.3</v>
      </c>
      <c r="BQ100">
        <v>-1.9650414E-3</v>
      </c>
      <c r="BR100">
        <v>6700.1980000000003</v>
      </c>
    </row>
    <row r="101" spans="1:70">
      <c r="A101">
        <v>100</v>
      </c>
      <c r="B101">
        <v>1</v>
      </c>
      <c r="C101">
        <v>100</v>
      </c>
      <c r="D101">
        <v>1</v>
      </c>
      <c r="E101">
        <v>60</v>
      </c>
      <c r="F101">
        <v>70</v>
      </c>
      <c r="G101">
        <v>0.41484374999999996</v>
      </c>
      <c r="H101">
        <v>0</v>
      </c>
      <c r="I101">
        <v>90</v>
      </c>
      <c r="J101">
        <v>0</v>
      </c>
      <c r="K101">
        <v>6191.40625</v>
      </c>
      <c r="L101">
        <v>0.31187500000000001</v>
      </c>
      <c r="M101">
        <v>287491.40625</v>
      </c>
      <c r="N101">
        <v>0.29531250000000003</v>
      </c>
      <c r="O101">
        <v>70</v>
      </c>
      <c r="P101">
        <v>480</v>
      </c>
      <c r="Q101">
        <v>480</v>
      </c>
      <c r="R101">
        <v>100</v>
      </c>
      <c r="S101">
        <v>120166.7</v>
      </c>
      <c r="T101">
        <v>15729.67</v>
      </c>
      <c r="U101">
        <v>15211.33</v>
      </c>
      <c r="V101">
        <v>0.30310670000000001</v>
      </c>
      <c r="W101">
        <v>3.9676669999999997E-2</v>
      </c>
      <c r="X101">
        <v>0.30356670000000002</v>
      </c>
      <c r="Y101">
        <v>3.8426670000000003E-2</v>
      </c>
      <c r="Z101">
        <v>0.37036669999999999</v>
      </c>
      <c r="AA101">
        <v>0.3581667</v>
      </c>
      <c r="AB101">
        <v>6116.6670000000004</v>
      </c>
      <c r="AC101">
        <v>5616</v>
      </c>
      <c r="AD101">
        <v>5885.3329999999996</v>
      </c>
      <c r="AE101">
        <v>1.0168952334342007</v>
      </c>
      <c r="AF101">
        <v>0.83502777041728682</v>
      </c>
      <c r="AG101">
        <v>100</v>
      </c>
      <c r="AH101">
        <v>2359.7546450690802</v>
      </c>
      <c r="AI101">
        <v>110973.76357056694</v>
      </c>
      <c r="AJ101">
        <v>0.93805996785110424</v>
      </c>
      <c r="AK101">
        <v>0.64441928316934727</v>
      </c>
      <c r="AL101">
        <v>122886.95312499999</v>
      </c>
      <c r="AM101">
        <v>18024.271903083438</v>
      </c>
      <c r="AN101">
        <v>18024.271903083438</v>
      </c>
      <c r="AO101">
        <v>0.30500415039062501</v>
      </c>
      <c r="AP101">
        <v>4.4736056989040741E-2</v>
      </c>
      <c r="AQ101">
        <v>0.30500415039062501</v>
      </c>
      <c r="AR101">
        <v>4.4736056989040741E-2</v>
      </c>
      <c r="AS101">
        <v>0.4305231324766795</v>
      </c>
      <c r="AT101">
        <v>0.4305231324766795</v>
      </c>
      <c r="AU101">
        <v>5474.3471572766766</v>
      </c>
      <c r="AV101">
        <v>4842.5104315005183</v>
      </c>
      <c r="AW101">
        <v>5474.3471572766766</v>
      </c>
      <c r="AX101">
        <v>124817.7</v>
      </c>
      <c r="AY101">
        <v>7757.5694999999996</v>
      </c>
      <c r="AZ101">
        <v>7575.4160000000002</v>
      </c>
      <c r="BA101">
        <v>5.9205870000000004E-4</v>
      </c>
      <c r="BB101">
        <v>18.530919999999998</v>
      </c>
      <c r="BC101">
        <v>5.2530727000000004E-4</v>
      </c>
      <c r="BD101">
        <v>18618.79</v>
      </c>
      <c r="BE101">
        <v>6964.0884999999998</v>
      </c>
      <c r="BF101">
        <v>-1.53809245E-4</v>
      </c>
      <c r="BG101">
        <v>-83.312780000000004</v>
      </c>
      <c r="BH101">
        <v>-1.1726218500000001E-3</v>
      </c>
      <c r="BI101">
        <v>18001.28</v>
      </c>
      <c r="BJ101">
        <v>3.3020664999999999E-4</v>
      </c>
      <c r="BK101">
        <v>146.14845</v>
      </c>
      <c r="BL101">
        <v>-2.0660144999999999E-3</v>
      </c>
      <c r="BM101">
        <v>6117.0450000000001</v>
      </c>
      <c r="BN101">
        <v>1.1142814999999999E-3</v>
      </c>
      <c r="BO101">
        <v>47.212235</v>
      </c>
      <c r="BP101">
        <v>5618.415</v>
      </c>
      <c r="BQ101">
        <v>-4.1481150000000002E-4</v>
      </c>
      <c r="BR101">
        <v>5885.6980000000003</v>
      </c>
    </row>
    <row r="102" spans="1:70">
      <c r="A102">
        <v>101</v>
      </c>
      <c r="B102">
        <v>2</v>
      </c>
      <c r="C102">
        <v>1</v>
      </c>
      <c r="D102">
        <v>1</v>
      </c>
      <c r="E102">
        <v>60</v>
      </c>
      <c r="F102">
        <v>70</v>
      </c>
      <c r="G102">
        <v>0.56484374999999998</v>
      </c>
      <c r="H102">
        <v>0</v>
      </c>
      <c r="I102">
        <v>90</v>
      </c>
      <c r="J102">
        <v>0</v>
      </c>
      <c r="K102">
        <v>9441.40625</v>
      </c>
      <c r="L102">
        <v>0.43187500000000001</v>
      </c>
      <c r="M102">
        <v>646041.40625</v>
      </c>
      <c r="N102">
        <v>0.39531250000000001</v>
      </c>
      <c r="O102">
        <v>70</v>
      </c>
      <c r="P102">
        <v>480</v>
      </c>
      <c r="Q102">
        <v>480</v>
      </c>
      <c r="R102">
        <v>101</v>
      </c>
      <c r="S102">
        <v>366200</v>
      </c>
      <c r="T102">
        <v>56766.67</v>
      </c>
      <c r="U102">
        <v>59220</v>
      </c>
      <c r="V102">
        <v>0.40916669999999999</v>
      </c>
      <c r="W102">
        <v>6.342333E-2</v>
      </c>
      <c r="X102">
        <v>0.40786670000000003</v>
      </c>
      <c r="Y102">
        <v>6.5953330000000004E-2</v>
      </c>
      <c r="Z102">
        <v>0.4877667</v>
      </c>
      <c r="AA102">
        <v>0.50886670000000001</v>
      </c>
      <c r="AB102">
        <v>14025</v>
      </c>
      <c r="AC102">
        <v>18991.669999999998</v>
      </c>
      <c r="AD102">
        <v>14684</v>
      </c>
      <c r="AE102">
        <v>0.97906721454889167</v>
      </c>
      <c r="AF102">
        <v>0.67261389071246003</v>
      </c>
      <c r="AG102">
        <v>101</v>
      </c>
      <c r="AH102">
        <v>3296.8681798341336</v>
      </c>
      <c r="AI102">
        <v>231504.1993281075</v>
      </c>
      <c r="AJ102">
        <v>0.95740233555750598</v>
      </c>
      <c r="AK102">
        <v>0.56622269434647321</v>
      </c>
      <c r="AL102">
        <v>369020.9375</v>
      </c>
      <c r="AM102">
        <v>42796.528241920896</v>
      </c>
      <c r="AN102">
        <v>42796.528241920896</v>
      </c>
      <c r="AO102">
        <v>0.41122290039062503</v>
      </c>
      <c r="AP102">
        <v>4.7690823695585048E-2</v>
      </c>
      <c r="AQ102">
        <v>0.41122290039062503</v>
      </c>
      <c r="AR102">
        <v>4.7690823695585048E-2</v>
      </c>
      <c r="AS102">
        <v>0.51784659713658909</v>
      </c>
      <c r="AT102">
        <v>0.51784659713658909</v>
      </c>
      <c r="AU102">
        <v>11322.79598798281</v>
      </c>
      <c r="AV102">
        <v>10511.536896207221</v>
      </c>
      <c r="AW102">
        <v>11322.79598798281</v>
      </c>
      <c r="AX102">
        <v>409308.8</v>
      </c>
      <c r="AY102">
        <v>52043.5</v>
      </c>
      <c r="AZ102">
        <v>53487.48</v>
      </c>
      <c r="BA102">
        <v>4.2062959499999997E-2</v>
      </c>
      <c r="BB102">
        <v>-158.10845</v>
      </c>
      <c r="BC102">
        <v>2.1508933099999999E-2</v>
      </c>
      <c r="BD102">
        <v>82136.08</v>
      </c>
      <c r="BE102">
        <v>45205.3</v>
      </c>
      <c r="BF102">
        <v>5.3347047000000002E-2</v>
      </c>
      <c r="BG102">
        <v>421.63720000000001</v>
      </c>
      <c r="BH102">
        <v>1.5265411099999999E-2</v>
      </c>
      <c r="BI102">
        <v>85795.23</v>
      </c>
      <c r="BJ102">
        <v>4.6965430500000002E-2</v>
      </c>
      <c r="BK102">
        <v>-822.41610000000003</v>
      </c>
      <c r="BL102">
        <v>2.7506626900000001E-2</v>
      </c>
      <c r="BM102">
        <v>14035.33</v>
      </c>
      <c r="BN102">
        <v>-2.01211E-5</v>
      </c>
      <c r="BO102">
        <v>-389.64855</v>
      </c>
      <c r="BP102">
        <v>19012.080000000002</v>
      </c>
      <c r="BQ102">
        <v>6.8600965000000002E-4</v>
      </c>
      <c r="BR102">
        <v>14694.82</v>
      </c>
    </row>
    <row r="103" spans="1:70">
      <c r="A103">
        <v>102</v>
      </c>
      <c r="B103">
        <v>2</v>
      </c>
      <c r="C103">
        <v>2</v>
      </c>
      <c r="D103">
        <v>1</v>
      </c>
      <c r="E103">
        <v>60</v>
      </c>
      <c r="F103">
        <v>70</v>
      </c>
      <c r="G103">
        <v>0.48984375000000002</v>
      </c>
      <c r="H103">
        <v>0</v>
      </c>
      <c r="I103">
        <v>90</v>
      </c>
      <c r="J103">
        <v>0</v>
      </c>
      <c r="K103">
        <v>7816.40625</v>
      </c>
      <c r="L103">
        <v>0.25187500000000002</v>
      </c>
      <c r="M103">
        <v>466766.40625</v>
      </c>
      <c r="N103">
        <v>0.24531250000000002</v>
      </c>
      <c r="O103">
        <v>70</v>
      </c>
      <c r="P103">
        <v>480</v>
      </c>
      <c r="Q103">
        <v>480</v>
      </c>
      <c r="R103">
        <v>102</v>
      </c>
      <c r="S103">
        <v>226580</v>
      </c>
      <c r="T103">
        <v>22775</v>
      </c>
      <c r="U103">
        <v>22263.33</v>
      </c>
      <c r="V103">
        <v>0.24776329999999999</v>
      </c>
      <c r="W103">
        <v>2.4904329999999999E-2</v>
      </c>
      <c r="X103">
        <v>0.2478467</v>
      </c>
      <c r="Y103">
        <v>2.4353E-2</v>
      </c>
      <c r="Z103">
        <v>0.29230669999999997</v>
      </c>
      <c r="AA103">
        <v>0.28573999999999999</v>
      </c>
      <c r="AB103">
        <v>10246.33</v>
      </c>
      <c r="AC103">
        <v>9100</v>
      </c>
      <c r="AD103">
        <v>9842.3330000000005</v>
      </c>
      <c r="AE103">
        <v>1.0114260405840794</v>
      </c>
      <c r="AF103">
        <v>0.90074265871338166</v>
      </c>
      <c r="AG103">
        <v>102</v>
      </c>
      <c r="AH103">
        <v>3121.879680479281</v>
      </c>
      <c r="AI103">
        <v>187409.34755332497</v>
      </c>
      <c r="AJ103">
        <v>0.95139042967200083</v>
      </c>
      <c r="AK103">
        <v>0.67139785423751364</v>
      </c>
      <c r="AL103">
        <v>232630.1953125</v>
      </c>
      <c r="AM103">
        <v>28282.267708617834</v>
      </c>
      <c r="AN103">
        <v>28282.267708617834</v>
      </c>
      <c r="AO103">
        <v>0.24866040039062501</v>
      </c>
      <c r="AP103">
        <v>3.02311572361985E-2</v>
      </c>
      <c r="AQ103">
        <v>0.24866040039062501</v>
      </c>
      <c r="AR103">
        <v>3.02311572361985E-2</v>
      </c>
      <c r="AS103">
        <v>0.45418848051998262</v>
      </c>
      <c r="AT103">
        <v>0.45418848051998262</v>
      </c>
      <c r="AU103">
        <v>8743.6805263819952</v>
      </c>
      <c r="AV103">
        <v>7410.0317405858541</v>
      </c>
      <c r="AW103">
        <v>8743.6805263819952</v>
      </c>
      <c r="AX103">
        <v>230547.8</v>
      </c>
      <c r="AY103">
        <v>8074.1274999999996</v>
      </c>
      <c r="AZ103">
        <v>7938.1184999999996</v>
      </c>
      <c r="BA103">
        <v>5.6411693999999998E-3</v>
      </c>
      <c r="BB103">
        <v>302.74220000000003</v>
      </c>
      <c r="BC103">
        <v>6.2098824999999996E-3</v>
      </c>
      <c r="BD103">
        <v>25167.43</v>
      </c>
      <c r="BE103">
        <v>7418.9089999999997</v>
      </c>
      <c r="BF103">
        <v>7.8882393499999995E-3</v>
      </c>
      <c r="BG103">
        <v>567.96844999999996</v>
      </c>
      <c r="BH103">
        <v>2.5682805000000002E-3</v>
      </c>
      <c r="BI103">
        <v>24612.85</v>
      </c>
      <c r="BJ103">
        <v>1.58145105E-2</v>
      </c>
      <c r="BK103">
        <v>666.72024999999996</v>
      </c>
      <c r="BL103">
        <v>1.87870565E-2</v>
      </c>
      <c r="BM103">
        <v>10286.07</v>
      </c>
      <c r="BN103">
        <v>1.1466745E-4</v>
      </c>
      <c r="BO103">
        <v>626.62469999999996</v>
      </c>
      <c r="BP103">
        <v>9123.9339999999993</v>
      </c>
      <c r="BQ103">
        <v>-4.1189094999999999E-4</v>
      </c>
      <c r="BR103">
        <v>9880.5069999999996</v>
      </c>
    </row>
    <row r="104" spans="1:70">
      <c r="A104">
        <v>103</v>
      </c>
      <c r="B104">
        <v>2</v>
      </c>
      <c r="C104">
        <v>3</v>
      </c>
      <c r="D104">
        <v>1</v>
      </c>
      <c r="E104">
        <v>60</v>
      </c>
      <c r="F104">
        <v>70</v>
      </c>
      <c r="G104">
        <v>0.33984375</v>
      </c>
      <c r="H104">
        <v>0</v>
      </c>
      <c r="I104">
        <v>90</v>
      </c>
      <c r="J104">
        <v>0</v>
      </c>
      <c r="K104">
        <v>4566.40625</v>
      </c>
      <c r="L104">
        <v>0.37187500000000001</v>
      </c>
      <c r="M104">
        <v>108216.40625</v>
      </c>
      <c r="N104">
        <v>0.34531250000000002</v>
      </c>
      <c r="O104">
        <v>70</v>
      </c>
      <c r="P104">
        <v>480</v>
      </c>
      <c r="Q104">
        <v>480</v>
      </c>
      <c r="R104">
        <v>103</v>
      </c>
      <c r="S104">
        <v>39156.67</v>
      </c>
      <c r="T104">
        <v>10506.67</v>
      </c>
      <c r="U104">
        <v>9811.6669999999995</v>
      </c>
      <c r="V104">
        <v>0.35973329999999998</v>
      </c>
      <c r="W104">
        <v>9.6526669999999995E-2</v>
      </c>
      <c r="X104">
        <v>0.36216670000000001</v>
      </c>
      <c r="Y104">
        <v>9.0749999999999997E-2</v>
      </c>
      <c r="Z104">
        <v>0.47236669999999997</v>
      </c>
      <c r="AA104">
        <v>0.44113330000000001</v>
      </c>
      <c r="AB104">
        <v>3674.6669999999999</v>
      </c>
      <c r="AC104">
        <v>3218.1329999999998</v>
      </c>
      <c r="AD104">
        <v>3261.7330000000002</v>
      </c>
      <c r="AE104">
        <v>1.0348112603076511</v>
      </c>
      <c r="AF104">
        <v>0.69318989969256506</v>
      </c>
      <c r="AG104">
        <v>103</v>
      </c>
      <c r="AH104">
        <v>1664.2938496583145</v>
      </c>
      <c r="AI104">
        <v>40219.802555168411</v>
      </c>
      <c r="AJ104">
        <v>0.88326109968243827</v>
      </c>
      <c r="AK104">
        <v>0.61845968585632438</v>
      </c>
      <c r="AL104">
        <v>39791.2109375</v>
      </c>
      <c r="AM104">
        <v>10442.27532436376</v>
      </c>
      <c r="AN104">
        <v>10442.27532436376</v>
      </c>
      <c r="AO104">
        <v>0.36284790039062503</v>
      </c>
      <c r="AP104">
        <v>9.5220969341635112E-2</v>
      </c>
      <c r="AQ104">
        <v>0.36284790039062503</v>
      </c>
      <c r="AR104">
        <v>9.5220969341635112E-2</v>
      </c>
      <c r="AS104">
        <v>0.38551663433247696</v>
      </c>
      <c r="AT104">
        <v>0.38551663433247696</v>
      </c>
      <c r="AU104">
        <v>3179.6548677176543</v>
      </c>
      <c r="AV104">
        <v>2948.0742990885174</v>
      </c>
      <c r="AW104">
        <v>3179.6548677176543</v>
      </c>
      <c r="AX104">
        <v>44717.59</v>
      </c>
      <c r="AY104">
        <v>7875.6660000000002</v>
      </c>
      <c r="AZ104">
        <v>7531.8635000000004</v>
      </c>
      <c r="BA104">
        <v>1.7539675000000001E-4</v>
      </c>
      <c r="BB104">
        <v>-47.321665000000003</v>
      </c>
      <c r="BC104">
        <v>-2.4212420399999999E-3</v>
      </c>
      <c r="BD104">
        <v>14662.73</v>
      </c>
      <c r="BE104">
        <v>7181.8410000000003</v>
      </c>
      <c r="BF104">
        <v>6.69614955E-4</v>
      </c>
      <c r="BG104">
        <v>-112.35105</v>
      </c>
      <c r="BH104">
        <v>-3.9728712100000002E-3</v>
      </c>
      <c r="BI104">
        <v>13663.06</v>
      </c>
      <c r="BJ104">
        <v>6.0614635000000002E-4</v>
      </c>
      <c r="BK104">
        <v>-25.24999</v>
      </c>
      <c r="BL104">
        <v>-2.2578314699999999E-3</v>
      </c>
      <c r="BM104">
        <v>3676.72</v>
      </c>
      <c r="BN104">
        <v>-4.4611850000000002E-5</v>
      </c>
      <c r="BO104">
        <v>-81.862129999999993</v>
      </c>
      <c r="BP104">
        <v>3219.0819999999999</v>
      </c>
      <c r="BQ104">
        <v>-1.176858E-4</v>
      </c>
      <c r="BR104">
        <v>3263.556</v>
      </c>
    </row>
    <row r="105" spans="1:70">
      <c r="A105">
        <v>104</v>
      </c>
      <c r="B105">
        <v>2</v>
      </c>
      <c r="C105">
        <v>4</v>
      </c>
      <c r="D105">
        <v>1</v>
      </c>
      <c r="E105">
        <v>60</v>
      </c>
      <c r="F105">
        <v>70</v>
      </c>
      <c r="G105">
        <v>0.32109375000000001</v>
      </c>
      <c r="H105">
        <v>0</v>
      </c>
      <c r="I105">
        <v>90</v>
      </c>
      <c r="J105">
        <v>0</v>
      </c>
      <c r="K105">
        <v>4972.65625</v>
      </c>
      <c r="L105">
        <v>0.356875</v>
      </c>
      <c r="M105">
        <v>601222.65625</v>
      </c>
      <c r="N105">
        <v>0.3828125</v>
      </c>
      <c r="O105">
        <v>70</v>
      </c>
      <c r="P105">
        <v>480</v>
      </c>
      <c r="Q105">
        <v>480</v>
      </c>
      <c r="R105">
        <v>104</v>
      </c>
      <c r="S105">
        <v>196770</v>
      </c>
      <c r="T105">
        <v>11335.67</v>
      </c>
      <c r="U105">
        <v>10954</v>
      </c>
      <c r="V105">
        <v>0.36799999999999999</v>
      </c>
      <c r="W105">
        <v>2.1198669999999999E-2</v>
      </c>
      <c r="X105">
        <v>0.36696669999999998</v>
      </c>
      <c r="Y105">
        <v>2.0428000000000002E-2</v>
      </c>
      <c r="Z105">
        <v>0.47563329999999998</v>
      </c>
      <c r="AA105">
        <v>0.45963330000000002</v>
      </c>
      <c r="AB105">
        <v>3981</v>
      </c>
      <c r="AC105">
        <v>3673</v>
      </c>
      <c r="AD105">
        <v>3816</v>
      </c>
      <c r="AE105">
        <v>1.0172723232907845</v>
      </c>
      <c r="AF105">
        <v>0.75893442619682561</v>
      </c>
      <c r="AG105">
        <v>104</v>
      </c>
      <c r="AH105">
        <v>1832.3929064947029</v>
      </c>
      <c r="AI105">
        <v>217391.24293785309</v>
      </c>
      <c r="AJ105">
        <v>0.97559104941230612</v>
      </c>
      <c r="AK105">
        <v>0.61454966365440311</v>
      </c>
      <c r="AL105">
        <v>196424.8046875</v>
      </c>
      <c r="AM105">
        <v>11777.444226265681</v>
      </c>
      <c r="AN105">
        <v>11777.444226265681</v>
      </c>
      <c r="AO105">
        <v>0.36520336914062501</v>
      </c>
      <c r="AP105">
        <v>2.1897246216642127E-2</v>
      </c>
      <c r="AQ105">
        <v>0.36520336914062501</v>
      </c>
      <c r="AR105">
        <v>2.1897246216642127E-2</v>
      </c>
      <c r="AS105">
        <v>0.41391437426252742</v>
      </c>
      <c r="AT105">
        <v>0.41391437426252742</v>
      </c>
      <c r="AU105">
        <v>3523.3355889685522</v>
      </c>
      <c r="AV105">
        <v>3221.7034106092688</v>
      </c>
      <c r="AW105">
        <v>3523.3355889685522</v>
      </c>
      <c r="AX105">
        <v>202591</v>
      </c>
      <c r="AY105">
        <v>8016.2275</v>
      </c>
      <c r="AZ105">
        <v>7824.0905000000002</v>
      </c>
      <c r="BA105">
        <v>-3.5413175000000002E-3</v>
      </c>
      <c r="BB105">
        <v>-52.309049999999999</v>
      </c>
      <c r="BC105">
        <v>8.2481145000000006E-3</v>
      </c>
      <c r="BD105">
        <v>14824.84</v>
      </c>
      <c r="BE105">
        <v>6978.4960000000001</v>
      </c>
      <c r="BF105">
        <v>2.8604174999999998E-3</v>
      </c>
      <c r="BG105">
        <v>-43.591735</v>
      </c>
      <c r="BH105">
        <v>8.3297969999999999E-3</v>
      </c>
      <c r="BI105">
        <v>14323.15</v>
      </c>
      <c r="BJ105">
        <v>1.689918E-2</v>
      </c>
      <c r="BK105">
        <v>-92.986904999999993</v>
      </c>
      <c r="BL105">
        <v>1.2673150399999999E-2</v>
      </c>
      <c r="BM105">
        <v>3983.7910000000002</v>
      </c>
      <c r="BN105">
        <v>-3.3462800000000001E-3</v>
      </c>
      <c r="BO105">
        <v>-103.24265</v>
      </c>
      <c r="BP105">
        <v>3673.6039999999998</v>
      </c>
      <c r="BQ105">
        <v>-3.7840191499999997E-4</v>
      </c>
      <c r="BR105">
        <v>3818.6759999999999</v>
      </c>
    </row>
    <row r="106" spans="1:70">
      <c r="A106">
        <v>105</v>
      </c>
      <c r="B106">
        <v>2</v>
      </c>
      <c r="C106">
        <v>5</v>
      </c>
      <c r="D106">
        <v>1</v>
      </c>
      <c r="E106">
        <v>60</v>
      </c>
      <c r="F106">
        <v>70</v>
      </c>
      <c r="G106">
        <v>0.47109374999999998</v>
      </c>
      <c r="H106">
        <v>0</v>
      </c>
      <c r="I106">
        <v>90</v>
      </c>
      <c r="J106">
        <v>0</v>
      </c>
      <c r="K106">
        <v>8222.65625</v>
      </c>
      <c r="L106">
        <v>0.47687499999999999</v>
      </c>
      <c r="M106">
        <v>242672.65625</v>
      </c>
      <c r="N106">
        <v>0.28281250000000002</v>
      </c>
      <c r="O106">
        <v>70</v>
      </c>
      <c r="P106">
        <v>480</v>
      </c>
      <c r="Q106">
        <v>480</v>
      </c>
      <c r="R106">
        <v>105</v>
      </c>
      <c r="S106">
        <v>108640</v>
      </c>
      <c r="T106">
        <v>37253.33</v>
      </c>
      <c r="U106">
        <v>37230</v>
      </c>
      <c r="V106">
        <v>0.38933329999999999</v>
      </c>
      <c r="W106">
        <v>0.13350999999999999</v>
      </c>
      <c r="X106">
        <v>0.38963330000000002</v>
      </c>
      <c r="Y106">
        <v>0.1335267</v>
      </c>
      <c r="Z106">
        <v>0.68756669999999998</v>
      </c>
      <c r="AA106">
        <v>0.68716670000000002</v>
      </c>
      <c r="AB106">
        <v>7422.3329999999996</v>
      </c>
      <c r="AC106">
        <v>10679.67</v>
      </c>
      <c r="AD106">
        <v>7582.6670000000004</v>
      </c>
      <c r="AE106">
        <v>1.0003132735191609</v>
      </c>
      <c r="AF106">
        <v>0.35202797849313427</v>
      </c>
      <c r="AG106">
        <v>105</v>
      </c>
      <c r="AH106">
        <v>2783.8023698688107</v>
      </c>
      <c r="AI106">
        <v>94586.175395858721</v>
      </c>
      <c r="AJ106">
        <v>0.90480023879084992</v>
      </c>
      <c r="AK106">
        <v>0.53616792706837724</v>
      </c>
      <c r="AL106">
        <v>118670.5859375</v>
      </c>
      <c r="AM106">
        <v>26548.649134740368</v>
      </c>
      <c r="AN106">
        <v>26548.649134740368</v>
      </c>
      <c r="AO106">
        <v>0.385453369140625</v>
      </c>
      <c r="AP106">
        <v>8.6232541739597934E-2</v>
      </c>
      <c r="AQ106">
        <v>0.385453369140625</v>
      </c>
      <c r="AR106">
        <v>8.6232541739597934E-2</v>
      </c>
      <c r="AS106">
        <v>0.43970957675719435</v>
      </c>
      <c r="AT106">
        <v>0.43970957675719435</v>
      </c>
      <c r="AU106">
        <v>7232.697505452682</v>
      </c>
      <c r="AV106">
        <v>7062.9931287802838</v>
      </c>
      <c r="AW106">
        <v>7232.697505452682</v>
      </c>
      <c r="AX106">
        <v>171902.8</v>
      </c>
      <c r="AY106">
        <v>71268.565000000002</v>
      </c>
      <c r="AZ106">
        <v>71086.475000000006</v>
      </c>
      <c r="BA106">
        <v>1.881298E-2</v>
      </c>
      <c r="BB106">
        <v>-62.288254999999999</v>
      </c>
      <c r="BC106">
        <v>4.1673172500000001E-2</v>
      </c>
      <c r="BD106">
        <v>106073.60000000001</v>
      </c>
      <c r="BE106">
        <v>80741.75</v>
      </c>
      <c r="BF106">
        <v>1.8850560999999998E-2</v>
      </c>
      <c r="BG106">
        <v>-772.41414999999995</v>
      </c>
      <c r="BH106">
        <v>4.7291192199999998E-2</v>
      </c>
      <c r="BI106">
        <v>105196.7</v>
      </c>
      <c r="BJ106">
        <v>2.34042873E-2</v>
      </c>
      <c r="BK106">
        <v>473.85735</v>
      </c>
      <c r="BL106">
        <v>6.1145837000000001E-2</v>
      </c>
      <c r="BM106">
        <v>8181.2039999999997</v>
      </c>
      <c r="BN106">
        <v>1.5076605E-3</v>
      </c>
      <c r="BO106">
        <v>-66.726775000000004</v>
      </c>
      <c r="BP106">
        <v>12853.76</v>
      </c>
      <c r="BQ106">
        <v>2.8087199999999999E-4</v>
      </c>
      <c r="BR106">
        <v>8279.2109999999993</v>
      </c>
    </row>
    <row r="107" spans="1:70">
      <c r="A107">
        <v>106</v>
      </c>
      <c r="B107">
        <v>2</v>
      </c>
      <c r="C107">
        <v>6</v>
      </c>
      <c r="D107">
        <v>1</v>
      </c>
      <c r="E107">
        <v>60</v>
      </c>
      <c r="F107">
        <v>70</v>
      </c>
      <c r="G107">
        <v>0.54609375000000004</v>
      </c>
      <c r="H107">
        <v>0</v>
      </c>
      <c r="I107">
        <v>90</v>
      </c>
      <c r="J107">
        <v>0</v>
      </c>
      <c r="K107">
        <v>9847.65625</v>
      </c>
      <c r="L107">
        <v>0.296875</v>
      </c>
      <c r="M107">
        <v>421947.65625</v>
      </c>
      <c r="N107">
        <v>0.33281250000000001</v>
      </c>
      <c r="O107">
        <v>70</v>
      </c>
      <c r="P107">
        <v>480</v>
      </c>
      <c r="Q107">
        <v>480</v>
      </c>
      <c r="R107">
        <v>106</v>
      </c>
      <c r="S107">
        <v>231000</v>
      </c>
      <c r="T107">
        <v>34860</v>
      </c>
      <c r="U107">
        <v>34436.67</v>
      </c>
      <c r="V107">
        <v>0.3210267</v>
      </c>
      <c r="W107">
        <v>4.8446669999999997E-2</v>
      </c>
      <c r="X107">
        <v>0.32078669999999998</v>
      </c>
      <c r="Y107">
        <v>4.7823329999999997E-2</v>
      </c>
      <c r="Z107">
        <v>0.33256330000000001</v>
      </c>
      <c r="AA107">
        <v>0.32852999999999999</v>
      </c>
      <c r="AB107">
        <v>14493.33</v>
      </c>
      <c r="AC107">
        <v>13566</v>
      </c>
      <c r="AD107">
        <v>14269.67</v>
      </c>
      <c r="AE107">
        <v>1.0061277257165806</v>
      </c>
      <c r="AF107">
        <v>0.84963781563965135</v>
      </c>
      <c r="AG107">
        <v>106</v>
      </c>
      <c r="AH107">
        <v>3796.6867469879517</v>
      </c>
      <c r="AI107">
        <v>158292.20398593202</v>
      </c>
      <c r="AJ107">
        <v>0.9331066702281785</v>
      </c>
      <c r="AK107">
        <v>0.65297255278840116</v>
      </c>
      <c r="AL107">
        <v>234892.89062500003</v>
      </c>
      <c r="AM107">
        <v>40542.826472631976</v>
      </c>
      <c r="AN107">
        <v>40542.826472631976</v>
      </c>
      <c r="AO107">
        <v>0.316500244140625</v>
      </c>
      <c r="AP107">
        <v>5.4628364624388095E-2</v>
      </c>
      <c r="AQ107">
        <v>0.316500244140625</v>
      </c>
      <c r="AR107">
        <v>5.4628364624388095E-2</v>
      </c>
      <c r="AS107">
        <v>0.48068689829197353</v>
      </c>
      <c r="AT107">
        <v>0.48068689829197353</v>
      </c>
      <c r="AU107">
        <v>12039.697618424032</v>
      </c>
      <c r="AV107">
        <v>10335.313580522981</v>
      </c>
      <c r="AW107">
        <v>12039.697618424032</v>
      </c>
      <c r="AX107">
        <v>242175.8</v>
      </c>
      <c r="AY107">
        <v>17496.830000000002</v>
      </c>
      <c r="AZ107">
        <v>17328.224999999999</v>
      </c>
      <c r="BA107">
        <v>-2.5298816000000001E-3</v>
      </c>
      <c r="BB107">
        <v>29.241070000000001</v>
      </c>
      <c r="BC107">
        <v>6.1963264999999996E-4</v>
      </c>
      <c r="BD107">
        <v>40423.07</v>
      </c>
      <c r="BE107">
        <v>14089.504999999999</v>
      </c>
      <c r="BF107">
        <v>-3.9629193699999999E-3</v>
      </c>
      <c r="BG107">
        <v>562.07159999999999</v>
      </c>
      <c r="BH107">
        <v>-1.5497056599999999E-3</v>
      </c>
      <c r="BI107">
        <v>39917.19</v>
      </c>
      <c r="BJ107">
        <v>6.5581715499999998E-4</v>
      </c>
      <c r="BK107">
        <v>-474.3965</v>
      </c>
      <c r="BL107">
        <v>-1.696253E-3</v>
      </c>
      <c r="BM107">
        <v>14493.62</v>
      </c>
      <c r="BN107">
        <v>-3.6965425499999998E-4</v>
      </c>
      <c r="BO107">
        <v>-63.920774999999999</v>
      </c>
      <c r="BP107">
        <v>13586.65</v>
      </c>
      <c r="BQ107">
        <v>6.7569522000000002E-4</v>
      </c>
      <c r="BR107">
        <v>14269.95</v>
      </c>
    </row>
    <row r="108" spans="1:70">
      <c r="A108">
        <v>107</v>
      </c>
      <c r="B108">
        <v>2</v>
      </c>
      <c r="C108">
        <v>7</v>
      </c>
      <c r="D108">
        <v>1</v>
      </c>
      <c r="E108">
        <v>60</v>
      </c>
      <c r="F108">
        <v>70</v>
      </c>
      <c r="G108">
        <v>0.39609374999999997</v>
      </c>
      <c r="H108">
        <v>0</v>
      </c>
      <c r="I108">
        <v>90</v>
      </c>
      <c r="J108">
        <v>0</v>
      </c>
      <c r="K108">
        <v>6597.65625</v>
      </c>
      <c r="L108">
        <v>0.416875</v>
      </c>
      <c r="M108">
        <v>780497.65625</v>
      </c>
      <c r="N108">
        <v>0.23281250000000001</v>
      </c>
      <c r="O108">
        <v>70</v>
      </c>
      <c r="P108">
        <v>480</v>
      </c>
      <c r="Q108">
        <v>480</v>
      </c>
      <c r="R108">
        <v>107</v>
      </c>
      <c r="S108">
        <v>311000</v>
      </c>
      <c r="T108">
        <v>21720.33</v>
      </c>
      <c r="U108">
        <v>21071.33</v>
      </c>
      <c r="V108">
        <v>0.3282233</v>
      </c>
      <c r="W108">
        <v>2.2923329999999999E-2</v>
      </c>
      <c r="X108">
        <v>0.33563330000000002</v>
      </c>
      <c r="Y108">
        <v>2.274E-2</v>
      </c>
      <c r="Z108">
        <v>0.57396670000000005</v>
      </c>
      <c r="AA108">
        <v>0.55683329999999998</v>
      </c>
      <c r="AB108">
        <v>6266.6670000000004</v>
      </c>
      <c r="AC108">
        <v>6595.6670000000004</v>
      </c>
      <c r="AD108">
        <v>5928.3329999999996</v>
      </c>
      <c r="AE108">
        <v>1.0152832826763327</v>
      </c>
      <c r="AF108">
        <v>0.65667159136628184</v>
      </c>
      <c r="AG108">
        <v>107</v>
      </c>
      <c r="AH108">
        <v>2328.2421702690781</v>
      </c>
      <c r="AI108">
        <v>316551.64765525982</v>
      </c>
      <c r="AJ108">
        <v>0.97506218458609728</v>
      </c>
      <c r="AK108">
        <v>0.57442873104779291</v>
      </c>
      <c r="AL108">
        <v>313134.609375</v>
      </c>
      <c r="AM108">
        <v>19052.139288948591</v>
      </c>
      <c r="AN108">
        <v>19052.139288948591</v>
      </c>
      <c r="AO108">
        <v>0.34396899414062504</v>
      </c>
      <c r="AP108">
        <v>2.092820464824012E-2</v>
      </c>
      <c r="AQ108">
        <v>0.34396899414062504</v>
      </c>
      <c r="AR108">
        <v>2.092820464824012E-2</v>
      </c>
      <c r="AS108">
        <v>0.46317999827973289</v>
      </c>
      <c r="AT108">
        <v>0.46317999827973289</v>
      </c>
      <c r="AU108">
        <v>5309.2167971529334</v>
      </c>
      <c r="AV108">
        <v>4945.1139254802474</v>
      </c>
      <c r="AW108">
        <v>5309.2167971529334</v>
      </c>
      <c r="AX108">
        <v>322235.90000000002</v>
      </c>
      <c r="AY108">
        <v>17038.560000000001</v>
      </c>
      <c r="AZ108">
        <v>16814.47</v>
      </c>
      <c r="BA108">
        <v>1.7484560499999999E-2</v>
      </c>
      <c r="BB108">
        <v>10.846615</v>
      </c>
      <c r="BC108">
        <v>-5.7831610999999998E-3</v>
      </c>
      <c r="BD108">
        <v>32838.81</v>
      </c>
      <c r="BE108">
        <v>18652.02</v>
      </c>
      <c r="BF108">
        <v>2.4146475000000001E-2</v>
      </c>
      <c r="BG108">
        <v>313.48925000000003</v>
      </c>
      <c r="BH108">
        <v>-7.4132545499999997E-3</v>
      </c>
      <c r="BI108">
        <v>31857.35</v>
      </c>
      <c r="BJ108">
        <v>4.127372E-2</v>
      </c>
      <c r="BK108">
        <v>-265.98160000000001</v>
      </c>
      <c r="BL108">
        <v>-4.8990090000000002E-3</v>
      </c>
      <c r="BM108">
        <v>6266.8819999999996</v>
      </c>
      <c r="BN108">
        <v>-1.9566633999999999E-2</v>
      </c>
      <c r="BO108">
        <v>35.766015000000003</v>
      </c>
      <c r="BP108">
        <v>6607.9319999999998</v>
      </c>
      <c r="BQ108">
        <v>2.4505799999999998E-4</v>
      </c>
      <c r="BR108">
        <v>5928.5370000000003</v>
      </c>
    </row>
    <row r="109" spans="1:70">
      <c r="A109">
        <v>108</v>
      </c>
      <c r="B109">
        <v>2</v>
      </c>
      <c r="C109">
        <v>8</v>
      </c>
      <c r="D109">
        <v>1</v>
      </c>
      <c r="E109">
        <v>60</v>
      </c>
      <c r="F109">
        <v>70</v>
      </c>
      <c r="G109">
        <v>0.58359374999999991</v>
      </c>
      <c r="H109">
        <v>0</v>
      </c>
      <c r="I109">
        <v>90</v>
      </c>
      <c r="J109">
        <v>0</v>
      </c>
      <c r="K109">
        <v>5785.15625</v>
      </c>
      <c r="L109">
        <v>0.26687499999999997</v>
      </c>
      <c r="M109">
        <v>153035.15625</v>
      </c>
      <c r="N109">
        <v>0.35781250000000003</v>
      </c>
      <c r="O109">
        <v>70</v>
      </c>
      <c r="P109">
        <v>480</v>
      </c>
      <c r="Q109">
        <v>480</v>
      </c>
      <c r="R109">
        <v>108</v>
      </c>
      <c r="S109">
        <v>90066.67</v>
      </c>
      <c r="T109">
        <v>20638.330000000002</v>
      </c>
      <c r="U109">
        <v>20566.669999999998</v>
      </c>
      <c r="V109">
        <v>0.33093</v>
      </c>
      <c r="W109">
        <v>7.5829999999999995E-2</v>
      </c>
      <c r="X109">
        <v>0.33077329999999999</v>
      </c>
      <c r="Y109">
        <v>7.5533329999999996E-2</v>
      </c>
      <c r="Z109">
        <v>0.29018670000000002</v>
      </c>
      <c r="AA109">
        <v>0.28917670000000001</v>
      </c>
      <c r="AB109">
        <v>8813</v>
      </c>
      <c r="AC109">
        <v>8247.6669999999995</v>
      </c>
      <c r="AD109">
        <v>8767</v>
      </c>
      <c r="AE109">
        <v>1.0017406242154308</v>
      </c>
      <c r="AF109">
        <v>0.85149936507867652</v>
      </c>
      <c r="AG109">
        <v>108</v>
      </c>
      <c r="AH109">
        <v>2283.2387765170201</v>
      </c>
      <c r="AI109">
        <v>56353.567318757188</v>
      </c>
      <c r="AJ109">
        <v>0.89456323121099224</v>
      </c>
      <c r="AK109">
        <v>0.67281033694030146</v>
      </c>
      <c r="AL109">
        <v>91719.335937499985</v>
      </c>
      <c r="AM109">
        <v>24742.872437139544</v>
      </c>
      <c r="AN109">
        <v>24742.872437139544</v>
      </c>
      <c r="AO109">
        <v>0.31994555664062502</v>
      </c>
      <c r="AP109">
        <v>8.6310830904652622E-2</v>
      </c>
      <c r="AQ109">
        <v>0.31994555664062502</v>
      </c>
      <c r="AR109">
        <v>8.6310830904652622E-2</v>
      </c>
      <c r="AS109">
        <v>0.45289733379562791</v>
      </c>
      <c r="AT109">
        <v>0.45289733379562791</v>
      </c>
      <c r="AU109">
        <v>7604.0155639958466</v>
      </c>
      <c r="AV109">
        <v>6491.4843287950307</v>
      </c>
      <c r="AW109">
        <v>7604.0155639958466</v>
      </c>
      <c r="AX109">
        <v>96899.14</v>
      </c>
      <c r="AY109">
        <v>10338.61</v>
      </c>
      <c r="AZ109">
        <v>10312.290000000001</v>
      </c>
      <c r="BA109">
        <v>8.4992749999999995E-4</v>
      </c>
      <c r="BB109">
        <v>-89.703315000000003</v>
      </c>
      <c r="BC109">
        <v>3.8188772000000001E-3</v>
      </c>
      <c r="BD109">
        <v>23632.6</v>
      </c>
      <c r="BE109">
        <v>7612.3415000000005</v>
      </c>
      <c r="BF109">
        <v>2.2950244999999998E-3</v>
      </c>
      <c r="BG109">
        <v>65.318830000000005</v>
      </c>
      <c r="BH109">
        <v>3.7443379999999998E-3</v>
      </c>
      <c r="BI109">
        <v>23559.34</v>
      </c>
      <c r="BJ109">
        <v>1.935595E-3</v>
      </c>
      <c r="BK109">
        <v>-314.40940000000001</v>
      </c>
      <c r="BL109">
        <v>3.2639225E-3</v>
      </c>
      <c r="BM109">
        <v>8814.4079999999994</v>
      </c>
      <c r="BN109">
        <v>-6.5294889999999996E-4</v>
      </c>
      <c r="BO109">
        <v>-111.0977</v>
      </c>
      <c r="BP109">
        <v>8253.1790000000001</v>
      </c>
      <c r="BQ109">
        <v>-1.7872044999999999E-4</v>
      </c>
      <c r="BR109">
        <v>8768.4</v>
      </c>
    </row>
    <row r="110" spans="1:70">
      <c r="A110">
        <v>109</v>
      </c>
      <c r="B110">
        <v>2</v>
      </c>
      <c r="C110">
        <v>9</v>
      </c>
      <c r="D110">
        <v>1</v>
      </c>
      <c r="E110">
        <v>60</v>
      </c>
      <c r="F110">
        <v>70</v>
      </c>
      <c r="G110">
        <v>0.43359375</v>
      </c>
      <c r="H110">
        <v>0</v>
      </c>
      <c r="I110">
        <v>90</v>
      </c>
      <c r="J110">
        <v>0</v>
      </c>
      <c r="K110">
        <v>9035.15625</v>
      </c>
      <c r="L110">
        <v>0.38687499999999997</v>
      </c>
      <c r="M110">
        <v>511585.15625</v>
      </c>
      <c r="N110">
        <v>0.2578125</v>
      </c>
      <c r="O110">
        <v>70</v>
      </c>
      <c r="P110">
        <v>480</v>
      </c>
      <c r="Q110">
        <v>480</v>
      </c>
      <c r="R110">
        <v>109</v>
      </c>
      <c r="S110">
        <v>224910</v>
      </c>
      <c r="T110">
        <v>28573.33</v>
      </c>
      <c r="U110">
        <v>28184.67</v>
      </c>
      <c r="V110">
        <v>0.31964670000000001</v>
      </c>
      <c r="W110">
        <v>4.061E-2</v>
      </c>
      <c r="X110">
        <v>0.32148330000000003</v>
      </c>
      <c r="Y110">
        <v>4.0286669999999997E-2</v>
      </c>
      <c r="Z110">
        <v>0.48083330000000002</v>
      </c>
      <c r="AA110">
        <v>0.4743</v>
      </c>
      <c r="AB110">
        <v>9227.6669999999995</v>
      </c>
      <c r="AC110">
        <v>9542</v>
      </c>
      <c r="AD110">
        <v>9115</v>
      </c>
      <c r="AE110">
        <v>1.0068712757125333</v>
      </c>
      <c r="AF110">
        <v>0.73362403434457724</v>
      </c>
      <c r="AG110">
        <v>109</v>
      </c>
      <c r="AH110">
        <v>3257.3794502027945</v>
      </c>
      <c r="AI110">
        <v>203363.04347826086</v>
      </c>
      <c r="AJ110">
        <v>0.94882433893495033</v>
      </c>
      <c r="AK110">
        <v>0.59878391784806606</v>
      </c>
      <c r="AL110">
        <v>226937.6953125</v>
      </c>
      <c r="AM110">
        <v>27980.769588821706</v>
      </c>
      <c r="AN110">
        <v>27980.769588821706</v>
      </c>
      <c r="AO110">
        <v>0.33091430664062499</v>
      </c>
      <c r="AP110">
        <v>4.0800788758367242E-2</v>
      </c>
      <c r="AQ110">
        <v>0.33091430664062499</v>
      </c>
      <c r="AR110">
        <v>4.0800788758367242E-2</v>
      </c>
      <c r="AS110">
        <v>0.46182200682719832</v>
      </c>
      <c r="AT110">
        <v>0.46182200682719832</v>
      </c>
      <c r="AU110">
        <v>7973.4628756394004</v>
      </c>
      <c r="AV110">
        <v>7272.8554218474937</v>
      </c>
      <c r="AW110">
        <v>7973.4628756394004</v>
      </c>
      <c r="AX110">
        <v>236658.1</v>
      </c>
      <c r="AY110">
        <v>18389.150000000001</v>
      </c>
      <c r="AZ110">
        <v>18260.099999999999</v>
      </c>
      <c r="BA110">
        <v>-2.8700830999999999E-3</v>
      </c>
      <c r="BB110">
        <v>-109.221</v>
      </c>
      <c r="BC110">
        <v>1.7775390000000001E-3</v>
      </c>
      <c r="BD110">
        <v>38444.03</v>
      </c>
      <c r="BE110">
        <v>18976.605</v>
      </c>
      <c r="BF110">
        <v>6.2876614999999995E-4</v>
      </c>
      <c r="BG110">
        <v>-51.770119999999999</v>
      </c>
      <c r="BH110">
        <v>3.36482861E-3</v>
      </c>
      <c r="BI110">
        <v>37934.78</v>
      </c>
      <c r="BJ110">
        <v>-9.3933382999999999E-3</v>
      </c>
      <c r="BK110">
        <v>-379.53534999999999</v>
      </c>
      <c r="BL110">
        <v>7.3561977499999997E-3</v>
      </c>
      <c r="BM110">
        <v>9230.6209999999992</v>
      </c>
      <c r="BN110">
        <v>5.2957855E-5</v>
      </c>
      <c r="BO110">
        <v>-164.13225</v>
      </c>
      <c r="BP110">
        <v>9546.4599999999991</v>
      </c>
      <c r="BQ110">
        <v>-2.8406589999999999E-4</v>
      </c>
      <c r="BR110">
        <v>9117.9179999999997</v>
      </c>
    </row>
    <row r="111" spans="1:70">
      <c r="A111">
        <v>110</v>
      </c>
      <c r="B111">
        <v>2</v>
      </c>
      <c r="C111">
        <v>10</v>
      </c>
      <c r="D111">
        <v>1</v>
      </c>
      <c r="E111">
        <v>60</v>
      </c>
      <c r="F111">
        <v>70</v>
      </c>
      <c r="G111">
        <v>0.35859374999999999</v>
      </c>
      <c r="H111">
        <v>0</v>
      </c>
      <c r="I111">
        <v>90</v>
      </c>
      <c r="J111">
        <v>0</v>
      </c>
      <c r="K111">
        <v>7410.15625</v>
      </c>
      <c r="L111">
        <v>0.32687500000000003</v>
      </c>
      <c r="M111">
        <v>690860.15625</v>
      </c>
      <c r="N111">
        <v>0.30781250000000004</v>
      </c>
      <c r="O111">
        <v>70</v>
      </c>
      <c r="P111">
        <v>480</v>
      </c>
      <c r="Q111">
        <v>480</v>
      </c>
      <c r="R111">
        <v>110</v>
      </c>
      <c r="S111">
        <v>225560</v>
      </c>
      <c r="T111">
        <v>16497</v>
      </c>
      <c r="U111">
        <v>17577.330000000002</v>
      </c>
      <c r="V111">
        <v>0.31913000000000002</v>
      </c>
      <c r="W111">
        <v>2.3340670000000001E-2</v>
      </c>
      <c r="X111">
        <v>0.31798330000000002</v>
      </c>
      <c r="Y111">
        <v>2.477967E-2</v>
      </c>
      <c r="Z111">
        <v>0.37259999999999999</v>
      </c>
      <c r="AA111">
        <v>0.39700000000000002</v>
      </c>
      <c r="AB111">
        <v>6104</v>
      </c>
      <c r="AC111">
        <v>5393.3329999999996</v>
      </c>
      <c r="AD111">
        <v>6464.3329999999996</v>
      </c>
      <c r="AE111">
        <v>0.96878193984275673</v>
      </c>
      <c r="AF111">
        <v>0.83085654778636508</v>
      </c>
      <c r="AG111">
        <v>110</v>
      </c>
      <c r="AH111">
        <v>2792.3339613754119</v>
      </c>
      <c r="AI111">
        <v>264128.13620071684</v>
      </c>
      <c r="AJ111">
        <v>0.9684978262337659</v>
      </c>
      <c r="AK111">
        <v>0.63252437933567141</v>
      </c>
      <c r="AL111">
        <v>252491.0546875</v>
      </c>
      <c r="AM111">
        <v>19238.789199527757</v>
      </c>
      <c r="AN111">
        <v>19238.789199527757</v>
      </c>
      <c r="AO111">
        <v>0.32003930664062502</v>
      </c>
      <c r="AP111">
        <v>2.4385690667903213E-2</v>
      </c>
      <c r="AQ111">
        <v>0.32003930664062502</v>
      </c>
      <c r="AR111">
        <v>2.4385690667903213E-2</v>
      </c>
      <c r="AS111">
        <v>0.42286241779956357</v>
      </c>
      <c r="AT111">
        <v>0.42286241779956357</v>
      </c>
      <c r="AU111">
        <v>5813.9086130640553</v>
      </c>
      <c r="AV111">
        <v>5211.7165106257007</v>
      </c>
      <c r="AW111">
        <v>5813.9086130640553</v>
      </c>
      <c r="AX111">
        <v>257910.9</v>
      </c>
      <c r="AY111">
        <v>9551.6370000000006</v>
      </c>
      <c r="AZ111">
        <v>9943.8125</v>
      </c>
      <c r="BA111">
        <v>2.4493215000000001E-3</v>
      </c>
      <c r="BB111">
        <v>162.3871</v>
      </c>
      <c r="BC111">
        <v>1.424149E-3</v>
      </c>
      <c r="BD111">
        <v>21377.75</v>
      </c>
      <c r="BE111">
        <v>8664.4544999999998</v>
      </c>
      <c r="BF111">
        <v>4.6779198500000001E-3</v>
      </c>
      <c r="BG111">
        <v>23.529250000000001</v>
      </c>
      <c r="BH111">
        <v>3.5170930000000002E-3</v>
      </c>
      <c r="BI111">
        <v>22652.639999999999</v>
      </c>
      <c r="BJ111">
        <v>-8.8278269999999999E-3</v>
      </c>
      <c r="BK111">
        <v>504.40710000000001</v>
      </c>
      <c r="BL111">
        <v>2.2402640000000001E-3</v>
      </c>
      <c r="BM111">
        <v>6696.2849999999999</v>
      </c>
      <c r="BN111">
        <v>1.5237363900000001E-3</v>
      </c>
      <c r="BO111">
        <v>136.62465</v>
      </c>
      <c r="BP111">
        <v>6053.4870000000001</v>
      </c>
      <c r="BQ111">
        <v>2.16542585E-3</v>
      </c>
      <c r="BR111">
        <v>7128.7879999999996</v>
      </c>
    </row>
    <row r="112" spans="1:70">
      <c r="A112">
        <v>111</v>
      </c>
      <c r="B112">
        <v>2</v>
      </c>
      <c r="C112">
        <v>11</v>
      </c>
      <c r="D112">
        <v>1</v>
      </c>
      <c r="E112">
        <v>60</v>
      </c>
      <c r="F112">
        <v>70</v>
      </c>
      <c r="G112">
        <v>0.50859374999999996</v>
      </c>
      <c r="H112">
        <v>0</v>
      </c>
      <c r="I112">
        <v>90</v>
      </c>
      <c r="J112">
        <v>0</v>
      </c>
      <c r="K112">
        <v>4160.15625</v>
      </c>
      <c r="L112">
        <v>0.44687500000000002</v>
      </c>
      <c r="M112">
        <v>332310.15625</v>
      </c>
      <c r="N112">
        <v>0.20781250000000001</v>
      </c>
      <c r="O112">
        <v>70</v>
      </c>
      <c r="P112">
        <v>480</v>
      </c>
      <c r="Q112">
        <v>480</v>
      </c>
      <c r="R112">
        <v>111</v>
      </c>
      <c r="S112">
        <v>168773.3</v>
      </c>
      <c r="T112">
        <v>21785</v>
      </c>
      <c r="U112">
        <v>21321.67</v>
      </c>
      <c r="V112">
        <v>0.3088167</v>
      </c>
      <c r="W112">
        <v>3.9863330000000002E-2</v>
      </c>
      <c r="X112">
        <v>0.31548999999999999</v>
      </c>
      <c r="Y112">
        <v>3.9856669999999997E-2</v>
      </c>
      <c r="Z112">
        <v>0.60826670000000005</v>
      </c>
      <c r="AA112">
        <v>0.59533329999999995</v>
      </c>
      <c r="AB112">
        <v>5249.6670000000004</v>
      </c>
      <c r="AC112">
        <v>7162.6670000000004</v>
      </c>
      <c r="AD112">
        <v>5072</v>
      </c>
      <c r="AE112">
        <v>1.0108068431741526</v>
      </c>
      <c r="AF112">
        <v>0.59801933832786691</v>
      </c>
      <c r="AG112">
        <v>111</v>
      </c>
      <c r="AH112">
        <v>1437.6349892008641</v>
      </c>
      <c r="AI112">
        <v>137566.94695989651</v>
      </c>
      <c r="AJ112">
        <v>0.9633606799890827</v>
      </c>
      <c r="AK112">
        <v>0.5527459611351353</v>
      </c>
      <c r="AL112">
        <v>171055.19531249997</v>
      </c>
      <c r="AM112">
        <v>16149.238288684617</v>
      </c>
      <c r="AN112">
        <v>16149.238288684617</v>
      </c>
      <c r="AO112">
        <v>0.32528930664062505</v>
      </c>
      <c r="AP112">
        <v>3.0710406170964009E-2</v>
      </c>
      <c r="AQ112">
        <v>0.32528930664062505</v>
      </c>
      <c r="AR112">
        <v>3.0710406170964009E-2</v>
      </c>
      <c r="AS112">
        <v>0.49680581051276063</v>
      </c>
      <c r="AT112">
        <v>0.49680581051276063</v>
      </c>
      <c r="AU112">
        <v>4290.8347079402884</v>
      </c>
      <c r="AV112">
        <v>4050.2468280099083</v>
      </c>
      <c r="AW112">
        <v>4290.8347079402884</v>
      </c>
      <c r="AX112">
        <v>180031.1</v>
      </c>
      <c r="AY112">
        <v>18113.814999999999</v>
      </c>
      <c r="AZ112">
        <v>17969.474999999999</v>
      </c>
      <c r="BA112">
        <v>-9.4727549500000004E-3</v>
      </c>
      <c r="BB112">
        <v>250.89955</v>
      </c>
      <c r="BC112">
        <v>-3.3415483999999999E-3</v>
      </c>
      <c r="BD112">
        <v>36024.589999999997</v>
      </c>
      <c r="BE112">
        <v>22194.09</v>
      </c>
      <c r="BF112">
        <v>-1.15295886E-2</v>
      </c>
      <c r="BG112">
        <v>623.10680000000002</v>
      </c>
      <c r="BH112">
        <v>-4.2293455000000004E-3</v>
      </c>
      <c r="BI112">
        <v>35278.410000000003</v>
      </c>
      <c r="BJ112">
        <v>-1.8991150700000001E-2</v>
      </c>
      <c r="BK112">
        <v>675.34585000000004</v>
      </c>
      <c r="BL112">
        <v>-5.6323429999999997E-3</v>
      </c>
      <c r="BM112">
        <v>5264.652</v>
      </c>
      <c r="BN112">
        <v>-3.7015244999999999E-4</v>
      </c>
      <c r="BO112">
        <v>276.08620000000002</v>
      </c>
      <c r="BP112">
        <v>7177.5169999999998</v>
      </c>
      <c r="BQ112">
        <v>4.6939619999999998E-4</v>
      </c>
      <c r="BR112">
        <v>5086.4780000000001</v>
      </c>
    </row>
    <row r="113" spans="1:70">
      <c r="A113">
        <v>112</v>
      </c>
      <c r="B113">
        <v>2</v>
      </c>
      <c r="C113">
        <v>12</v>
      </c>
      <c r="D113">
        <v>1</v>
      </c>
      <c r="E113">
        <v>60</v>
      </c>
      <c r="F113">
        <v>70</v>
      </c>
      <c r="G113">
        <v>0.53671874999999991</v>
      </c>
      <c r="H113">
        <v>0</v>
      </c>
      <c r="I113">
        <v>90</v>
      </c>
      <c r="J113">
        <v>0</v>
      </c>
      <c r="K113">
        <v>3957.03125</v>
      </c>
      <c r="L113">
        <v>0.33437499999999998</v>
      </c>
      <c r="M113">
        <v>220263.28125</v>
      </c>
      <c r="N113">
        <v>0.23906250000000001</v>
      </c>
      <c r="O113">
        <v>70</v>
      </c>
      <c r="P113">
        <v>480</v>
      </c>
      <c r="Q113">
        <v>480</v>
      </c>
      <c r="R113">
        <v>112</v>
      </c>
      <c r="S113">
        <v>117433.3</v>
      </c>
      <c r="T113">
        <v>14416.33</v>
      </c>
      <c r="U113">
        <v>14105</v>
      </c>
      <c r="V113">
        <v>0.27274999999999999</v>
      </c>
      <c r="W113">
        <v>3.3483329999999999E-2</v>
      </c>
      <c r="X113">
        <v>0.27408670000000002</v>
      </c>
      <c r="Y113">
        <v>3.2920999999999999E-2</v>
      </c>
      <c r="Z113">
        <v>0.38513330000000001</v>
      </c>
      <c r="AA113">
        <v>0.37683329999999998</v>
      </c>
      <c r="AB113">
        <v>5662.3329999999996</v>
      </c>
      <c r="AC113">
        <v>5545</v>
      </c>
      <c r="AD113">
        <v>5436.6670000000004</v>
      </c>
      <c r="AE113">
        <v>1.0109759219595649</v>
      </c>
      <c r="AF113">
        <v>0.82979650992630849</v>
      </c>
      <c r="AG113">
        <v>112</v>
      </c>
      <c r="AH113">
        <v>1482.7283372365339</v>
      </c>
      <c r="AI113">
        <v>88883.039092055493</v>
      </c>
      <c r="AJ113">
        <v>0.94797426617865077</v>
      </c>
      <c r="AK113">
        <v>0.63067860718354707</v>
      </c>
      <c r="AL113">
        <v>120052.65136718749</v>
      </c>
      <c r="AM113">
        <v>16253.255341722015</v>
      </c>
      <c r="AN113">
        <v>16253.255341722015</v>
      </c>
      <c r="AO113">
        <v>0.28321899414062501</v>
      </c>
      <c r="AP113">
        <v>3.8343431627461698E-2</v>
      </c>
      <c r="AQ113">
        <v>0.28321899414062501</v>
      </c>
      <c r="AR113">
        <v>3.8343431627461698E-2</v>
      </c>
      <c r="AS113">
        <v>0.49558354693830531</v>
      </c>
      <c r="AT113">
        <v>0.49558354693830531</v>
      </c>
      <c r="AU113">
        <v>4683.8174381813369</v>
      </c>
      <c r="AV113">
        <v>4081.3388770096867</v>
      </c>
      <c r="AW113">
        <v>4683.8174381813369</v>
      </c>
      <c r="AX113">
        <v>120985.5</v>
      </c>
      <c r="AY113">
        <v>6540.4264999999996</v>
      </c>
      <c r="AZ113">
        <v>6453.78</v>
      </c>
      <c r="BA113">
        <v>3.12725007E-3</v>
      </c>
      <c r="BB113">
        <v>147.92580000000001</v>
      </c>
      <c r="BC113">
        <v>-5.0037566E-3</v>
      </c>
      <c r="BD113">
        <v>17230.759999999998</v>
      </c>
      <c r="BE113">
        <v>6720.1270000000004</v>
      </c>
      <c r="BF113">
        <v>3.4364749499999998E-3</v>
      </c>
      <c r="BG113">
        <v>280.70704999999998</v>
      </c>
      <c r="BH113">
        <v>-5.4844219500000003E-3</v>
      </c>
      <c r="BI113">
        <v>16864.310000000001</v>
      </c>
      <c r="BJ113">
        <v>1.08584149E-2</v>
      </c>
      <c r="BK113">
        <v>344.79714999999999</v>
      </c>
      <c r="BL113">
        <v>-1.25232022E-2</v>
      </c>
      <c r="BM113">
        <v>5673.5190000000002</v>
      </c>
      <c r="BN113">
        <v>9.8860440000000005E-4</v>
      </c>
      <c r="BO113">
        <v>246.84710000000001</v>
      </c>
      <c r="BP113">
        <v>5553.4650000000001</v>
      </c>
      <c r="BQ113">
        <v>-3.6085689999999998E-4</v>
      </c>
      <c r="BR113">
        <v>5447.4070000000002</v>
      </c>
    </row>
    <row r="114" spans="1:70">
      <c r="A114">
        <v>113</v>
      </c>
      <c r="B114">
        <v>2</v>
      </c>
      <c r="C114">
        <v>13</v>
      </c>
      <c r="D114">
        <v>1</v>
      </c>
      <c r="E114">
        <v>60</v>
      </c>
      <c r="F114">
        <v>70</v>
      </c>
      <c r="G114">
        <v>0.38671875</v>
      </c>
      <c r="H114">
        <v>0</v>
      </c>
      <c r="I114">
        <v>90</v>
      </c>
      <c r="J114">
        <v>0</v>
      </c>
      <c r="K114">
        <v>7207.03125</v>
      </c>
      <c r="L114">
        <v>0.45437499999999997</v>
      </c>
      <c r="M114">
        <v>578813.28125</v>
      </c>
      <c r="N114">
        <v>0.33906250000000004</v>
      </c>
      <c r="O114">
        <v>70</v>
      </c>
      <c r="P114">
        <v>480</v>
      </c>
      <c r="Q114">
        <v>480</v>
      </c>
      <c r="R114">
        <v>113</v>
      </c>
      <c r="S114">
        <v>225156.7</v>
      </c>
      <c r="T114">
        <v>25907.33</v>
      </c>
      <c r="U114">
        <v>25745.67</v>
      </c>
      <c r="V114">
        <v>0.40500000000000003</v>
      </c>
      <c r="W114">
        <v>4.6600000000000003E-2</v>
      </c>
      <c r="X114">
        <v>0.40653329999999999</v>
      </c>
      <c r="Y114">
        <v>4.6486670000000001E-2</v>
      </c>
      <c r="Z114">
        <v>0.68120000000000003</v>
      </c>
      <c r="AA114">
        <v>0.67693329999999996</v>
      </c>
      <c r="AB114">
        <v>6097</v>
      </c>
      <c r="AC114">
        <v>7519</v>
      </c>
      <c r="AD114">
        <v>5975.6670000000004</v>
      </c>
      <c r="AE114">
        <v>1.0031346440627977</v>
      </c>
      <c r="AF114">
        <v>0.47545339615863641</v>
      </c>
      <c r="AG114">
        <v>113</v>
      </c>
      <c r="AH114">
        <v>2477.7073485174046</v>
      </c>
      <c r="AI114">
        <v>216126.31271878644</v>
      </c>
      <c r="AJ114">
        <v>0.963553443755095</v>
      </c>
      <c r="AK114">
        <v>0.54706261779067256</v>
      </c>
      <c r="AL114">
        <v>228257.8857421875</v>
      </c>
      <c r="AM114">
        <v>20048.684031518009</v>
      </c>
      <c r="AN114">
        <v>20048.684031518009</v>
      </c>
      <c r="AO114">
        <v>0.40978149414062498</v>
      </c>
      <c r="AP114">
        <v>3.5992533932729331E-2</v>
      </c>
      <c r="AQ114">
        <v>0.40978149414062498</v>
      </c>
      <c r="AR114">
        <v>3.5992533932729331E-2</v>
      </c>
      <c r="AS114">
        <v>0.4521451377931478</v>
      </c>
      <c r="AT114">
        <v>0.4521451377931478</v>
      </c>
      <c r="AU114">
        <v>5488.5881135053123</v>
      </c>
      <c r="AV114">
        <v>5264.0829732077982</v>
      </c>
      <c r="AW114">
        <v>5488.5881135053123</v>
      </c>
      <c r="AX114">
        <v>255197.2</v>
      </c>
      <c r="AY114">
        <v>37072.269999999997</v>
      </c>
      <c r="AZ114">
        <v>36965.35</v>
      </c>
      <c r="BA114">
        <v>-1.46809812E-2</v>
      </c>
      <c r="BB114">
        <v>-228.16485</v>
      </c>
      <c r="BC114">
        <v>1.4890899500000001E-2</v>
      </c>
      <c r="BD114">
        <v>53469.98</v>
      </c>
      <c r="BE114">
        <v>37927.154999999999</v>
      </c>
      <c r="BF114">
        <v>-1.7645346199999998E-2</v>
      </c>
      <c r="BG114">
        <v>-272.87790000000001</v>
      </c>
      <c r="BH114">
        <v>1.5558061200000001E-2</v>
      </c>
      <c r="BI114">
        <v>53150.18</v>
      </c>
      <c r="BJ114">
        <v>-1.5970607099999999E-2</v>
      </c>
      <c r="BK114">
        <v>-409.82420000000002</v>
      </c>
      <c r="BL114">
        <v>1.73872682E-2</v>
      </c>
      <c r="BM114">
        <v>6112.8890000000001</v>
      </c>
      <c r="BN114">
        <v>-2.9647033499999998E-4</v>
      </c>
      <c r="BO114">
        <v>-308.53334999999998</v>
      </c>
      <c r="BP114">
        <v>7522.1850000000004</v>
      </c>
      <c r="BQ114">
        <v>6.1547469999999999E-4</v>
      </c>
      <c r="BR114">
        <v>5991.2389999999996</v>
      </c>
    </row>
    <row r="115" spans="1:70">
      <c r="A115">
        <v>114</v>
      </c>
      <c r="B115">
        <v>2</v>
      </c>
      <c r="C115">
        <v>14</v>
      </c>
      <c r="D115">
        <v>1</v>
      </c>
      <c r="E115">
        <v>60</v>
      </c>
      <c r="F115">
        <v>70</v>
      </c>
      <c r="G115">
        <v>0.31171874999999999</v>
      </c>
      <c r="H115">
        <v>0</v>
      </c>
      <c r="I115">
        <v>90</v>
      </c>
      <c r="J115">
        <v>0</v>
      </c>
      <c r="K115">
        <v>8832.03125</v>
      </c>
      <c r="L115">
        <v>0.27437499999999998</v>
      </c>
      <c r="M115">
        <v>758088.28125</v>
      </c>
      <c r="N115">
        <v>0.2890625</v>
      </c>
      <c r="O115">
        <v>70</v>
      </c>
      <c r="P115">
        <v>480</v>
      </c>
      <c r="Q115">
        <v>480</v>
      </c>
      <c r="R115">
        <v>114</v>
      </c>
      <c r="S115">
        <v>240960</v>
      </c>
      <c r="T115">
        <v>17286.330000000002</v>
      </c>
      <c r="U115">
        <v>16935</v>
      </c>
      <c r="V115">
        <v>0.28069670000000002</v>
      </c>
      <c r="W115">
        <v>2.0136999999999999E-2</v>
      </c>
      <c r="X115">
        <v>0.28042</v>
      </c>
      <c r="Y115">
        <v>1.970833E-2</v>
      </c>
      <c r="Z115">
        <v>0.34216669999999999</v>
      </c>
      <c r="AA115">
        <v>0.3352</v>
      </c>
      <c r="AB115">
        <v>7147</v>
      </c>
      <c r="AC115">
        <v>6376.3329999999996</v>
      </c>
      <c r="AD115">
        <v>6919</v>
      </c>
      <c r="AE115">
        <v>1.0103196487928636</v>
      </c>
      <c r="AF115">
        <v>0.87034109633468404</v>
      </c>
      <c r="AG115">
        <v>114</v>
      </c>
      <c r="AH115">
        <v>3465.2403138793525</v>
      </c>
      <c r="AI115">
        <v>294046.36363636365</v>
      </c>
      <c r="AJ115">
        <v>0.96584464879356025</v>
      </c>
      <c r="AK115">
        <v>0.65952960318465137</v>
      </c>
      <c r="AL115">
        <v>242389.2529296875</v>
      </c>
      <c r="AM115">
        <v>20245.549722805477</v>
      </c>
      <c r="AN115">
        <v>20245.549722805477</v>
      </c>
      <c r="AO115">
        <v>0.27895336914062496</v>
      </c>
      <c r="AP115">
        <v>2.3299565624383869E-2</v>
      </c>
      <c r="AQ115">
        <v>0.27895336914062496</v>
      </c>
      <c r="AR115">
        <v>2.3299565624383869E-2</v>
      </c>
      <c r="AS115">
        <v>0.37297240459493752</v>
      </c>
      <c r="AT115">
        <v>0.37297240459493752</v>
      </c>
      <c r="AU115">
        <v>6498.8938667271996</v>
      </c>
      <c r="AV115">
        <v>5797.8779215247614</v>
      </c>
      <c r="AW115">
        <v>6498.8938667271996</v>
      </c>
      <c r="AX115">
        <v>245106.5</v>
      </c>
      <c r="AY115">
        <v>7448.5865000000003</v>
      </c>
      <c r="AZ115">
        <v>7330.5095000000001</v>
      </c>
      <c r="BA115">
        <v>2.9685624999999998E-3</v>
      </c>
      <c r="BB115">
        <v>-148.07925</v>
      </c>
      <c r="BC115">
        <v>-7.7274699999999995E-4</v>
      </c>
      <c r="BD115">
        <v>19764.3</v>
      </c>
      <c r="BE115">
        <v>6777.7534999999998</v>
      </c>
      <c r="BF115">
        <v>1.20698435E-2</v>
      </c>
      <c r="BG115">
        <v>-282.49880000000002</v>
      </c>
      <c r="BH115">
        <v>3.6974815E-3</v>
      </c>
      <c r="BI115">
        <v>19356.16</v>
      </c>
      <c r="BJ115">
        <v>2.1577860000000001E-2</v>
      </c>
      <c r="BK115">
        <v>-229.4872</v>
      </c>
      <c r="BL115">
        <v>1.2048309499999999E-3</v>
      </c>
      <c r="BM115">
        <v>7155.5439999999999</v>
      </c>
      <c r="BN115">
        <v>3.3265543199999998E-3</v>
      </c>
      <c r="BO115">
        <v>-243.28715</v>
      </c>
      <c r="BP115">
        <v>6381.4040000000005</v>
      </c>
      <c r="BQ115">
        <v>3.6566049999999997E-4</v>
      </c>
      <c r="BR115">
        <v>6927.2719999999999</v>
      </c>
    </row>
    <row r="116" spans="1:70">
      <c r="A116">
        <v>115</v>
      </c>
      <c r="B116">
        <v>2</v>
      </c>
      <c r="C116">
        <v>15</v>
      </c>
      <c r="D116">
        <v>1</v>
      </c>
      <c r="E116">
        <v>60</v>
      </c>
      <c r="F116">
        <v>70</v>
      </c>
      <c r="G116">
        <v>0.46171874999999996</v>
      </c>
      <c r="H116">
        <v>0</v>
      </c>
      <c r="I116">
        <v>90</v>
      </c>
      <c r="J116">
        <v>0</v>
      </c>
      <c r="K116">
        <v>5582.03125</v>
      </c>
      <c r="L116">
        <v>0.39437500000000003</v>
      </c>
      <c r="M116">
        <v>399538.28125</v>
      </c>
      <c r="N116">
        <v>0.38906250000000003</v>
      </c>
      <c r="O116">
        <v>70</v>
      </c>
      <c r="P116">
        <v>480</v>
      </c>
      <c r="Q116">
        <v>480</v>
      </c>
      <c r="R116">
        <v>115</v>
      </c>
      <c r="S116">
        <v>183950</v>
      </c>
      <c r="T116">
        <v>19044</v>
      </c>
      <c r="U116">
        <v>18470.669999999998</v>
      </c>
      <c r="V116">
        <v>0.39143329999999998</v>
      </c>
      <c r="W116">
        <v>4.0523330000000003E-2</v>
      </c>
      <c r="X116">
        <v>0.3916</v>
      </c>
      <c r="Y116">
        <v>3.9320000000000001E-2</v>
      </c>
      <c r="Z116">
        <v>0.51049999999999995</v>
      </c>
      <c r="AA116">
        <v>0.4951333</v>
      </c>
      <c r="AB116">
        <v>6265.6670000000004</v>
      </c>
      <c r="AC116">
        <v>6784</v>
      </c>
      <c r="AD116">
        <v>5797.6670000000004</v>
      </c>
      <c r="AE116">
        <v>1.0154014092117476</v>
      </c>
      <c r="AF116">
        <v>0.70026008023504605</v>
      </c>
      <c r="AG116">
        <v>115</v>
      </c>
      <c r="AH116">
        <v>2001.6248319139397</v>
      </c>
      <c r="AI116">
        <v>143815.80427446569</v>
      </c>
      <c r="AJ116">
        <v>0.95922571661730383</v>
      </c>
      <c r="AK116">
        <v>0.59294859667325495</v>
      </c>
      <c r="AL116">
        <v>187479.01855468747</v>
      </c>
      <c r="AM116">
        <v>18894.936374119789</v>
      </c>
      <c r="AN116">
        <v>18894.936374119789</v>
      </c>
      <c r="AO116">
        <v>0.39192211914062502</v>
      </c>
      <c r="AP116">
        <v>3.9499585403537693E-2</v>
      </c>
      <c r="AQ116">
        <v>0.39192211914062502</v>
      </c>
      <c r="AR116">
        <v>3.9499585403537693E-2</v>
      </c>
      <c r="AS116">
        <v>0.4840005264391527</v>
      </c>
      <c r="AT116">
        <v>0.4840005264391527</v>
      </c>
      <c r="AU116">
        <v>5264.3653656637871</v>
      </c>
      <c r="AV116">
        <v>4800.5402096927101</v>
      </c>
      <c r="AW116">
        <v>5264.3653656637871</v>
      </c>
      <c r="AX116">
        <v>196295</v>
      </c>
      <c r="AY116">
        <v>15919.43</v>
      </c>
      <c r="AZ116">
        <v>15612.3</v>
      </c>
      <c r="BA116">
        <v>-1.22902115E-2</v>
      </c>
      <c r="BB116">
        <v>191.13104999999999</v>
      </c>
      <c r="BC116">
        <v>-5.2517090000000002E-3</v>
      </c>
      <c r="BD116">
        <v>26777.18</v>
      </c>
      <c r="BE116">
        <v>13887.05</v>
      </c>
      <c r="BF116">
        <v>-8.5684564000000005E-3</v>
      </c>
      <c r="BG116">
        <v>46.672469999999997</v>
      </c>
      <c r="BH116">
        <v>-4.1911094999999999E-3</v>
      </c>
      <c r="BI116">
        <v>25987.58</v>
      </c>
      <c r="BJ116">
        <v>-1.8453165600000002E-2</v>
      </c>
      <c r="BK116">
        <v>444.70515</v>
      </c>
      <c r="BL116">
        <v>-1.2588584599999999E-2</v>
      </c>
      <c r="BM116">
        <v>6270.0290000000005</v>
      </c>
      <c r="BN116">
        <v>-2.9099820000000001E-4</v>
      </c>
      <c r="BO116">
        <v>159.08189999999999</v>
      </c>
      <c r="BP116">
        <v>6793.4939999999997</v>
      </c>
      <c r="BQ116">
        <v>-1.7907399999999999E-4</v>
      </c>
      <c r="BR116">
        <v>5801.7030000000004</v>
      </c>
    </row>
    <row r="117" spans="1:70">
      <c r="A117">
        <v>116</v>
      </c>
      <c r="B117">
        <v>2</v>
      </c>
      <c r="C117">
        <v>16</v>
      </c>
      <c r="D117">
        <v>1</v>
      </c>
      <c r="E117">
        <v>60</v>
      </c>
      <c r="F117">
        <v>70</v>
      </c>
      <c r="G117">
        <v>0.34921874999999997</v>
      </c>
      <c r="H117">
        <v>0</v>
      </c>
      <c r="I117">
        <v>90</v>
      </c>
      <c r="J117">
        <v>0</v>
      </c>
      <c r="K117">
        <v>6394.53125</v>
      </c>
      <c r="L117">
        <v>0.30437500000000001</v>
      </c>
      <c r="M117">
        <v>489175.78125</v>
      </c>
      <c r="N117">
        <v>0.21406250000000002</v>
      </c>
      <c r="O117">
        <v>70</v>
      </c>
      <c r="P117">
        <v>480</v>
      </c>
      <c r="Q117">
        <v>480</v>
      </c>
      <c r="R117">
        <v>116</v>
      </c>
      <c r="S117">
        <v>173356.7</v>
      </c>
      <c r="T117">
        <v>13714.33</v>
      </c>
      <c r="U117">
        <v>14234</v>
      </c>
      <c r="V117">
        <v>0.26504329999999998</v>
      </c>
      <c r="W117">
        <v>2.0967670000000001E-2</v>
      </c>
      <c r="X117">
        <v>0.26198670000000002</v>
      </c>
      <c r="Y117">
        <v>2.1510999999999999E-2</v>
      </c>
      <c r="Z117">
        <v>0.36263329999999999</v>
      </c>
      <c r="AA117">
        <v>0.3763667</v>
      </c>
      <c r="AB117">
        <v>5300</v>
      </c>
      <c r="AC117">
        <v>4974.6670000000004</v>
      </c>
      <c r="AD117">
        <v>5663</v>
      </c>
      <c r="AE117">
        <v>0.98157574195404673</v>
      </c>
      <c r="AF117">
        <v>0.84818901196120577</v>
      </c>
      <c r="AG117">
        <v>116</v>
      </c>
      <c r="AH117">
        <v>2451.1859127934836</v>
      </c>
      <c r="AI117">
        <v>201462.35521235521</v>
      </c>
      <c r="AJ117">
        <v>0.96178299339315032</v>
      </c>
      <c r="AK117">
        <v>0.64498363609086107</v>
      </c>
      <c r="AL117">
        <v>174990.79589843747</v>
      </c>
      <c r="AM117">
        <v>16096.352151956598</v>
      </c>
      <c r="AN117">
        <v>16096.352151956598</v>
      </c>
      <c r="AO117">
        <v>0.27283618164062501</v>
      </c>
      <c r="AP117">
        <v>2.5096561433045689E-2</v>
      </c>
      <c r="AQ117">
        <v>0.27283618164062501</v>
      </c>
      <c r="AR117">
        <v>2.5096561433045689E-2</v>
      </c>
      <c r="AS117">
        <v>0.40519927176623882</v>
      </c>
      <c r="AT117">
        <v>0.40519927176623882</v>
      </c>
      <c r="AU117">
        <v>4985.9244219680477</v>
      </c>
      <c r="AV117">
        <v>4445.527259580409</v>
      </c>
      <c r="AW117">
        <v>4985.9244219680477</v>
      </c>
      <c r="AX117">
        <v>176490</v>
      </c>
      <c r="AY117">
        <v>5880.8014999999996</v>
      </c>
      <c r="AZ117">
        <v>6011.0389999999998</v>
      </c>
      <c r="BA117">
        <v>2.61837805E-3</v>
      </c>
      <c r="BB117">
        <v>52.318444999999997</v>
      </c>
      <c r="BC117">
        <v>1.6757375E-3</v>
      </c>
      <c r="BD117">
        <v>16079.71</v>
      </c>
      <c r="BE117">
        <v>6180.61</v>
      </c>
      <c r="BF117">
        <v>2.9192349999999998E-4</v>
      </c>
      <c r="BG117">
        <v>96.550989999999999</v>
      </c>
      <c r="BH117">
        <v>3.7783878000000001E-3</v>
      </c>
      <c r="BI117">
        <v>16692.88</v>
      </c>
      <c r="BJ117">
        <v>-2.4333754999999999E-3</v>
      </c>
      <c r="BK117">
        <v>149.75205</v>
      </c>
      <c r="BL117">
        <v>5.3939449999999998E-3</v>
      </c>
      <c r="BM117">
        <v>5302.3329999999996</v>
      </c>
      <c r="BN117">
        <v>1.4582135E-3</v>
      </c>
      <c r="BO117">
        <v>114.9696</v>
      </c>
      <c r="BP117">
        <v>4976.134</v>
      </c>
      <c r="BQ117">
        <v>5.8762850000000004E-4</v>
      </c>
      <c r="BR117">
        <v>5665.4930000000004</v>
      </c>
    </row>
    <row r="118" spans="1:70">
      <c r="A118">
        <v>117</v>
      </c>
      <c r="B118">
        <v>2</v>
      </c>
      <c r="C118">
        <v>17</v>
      </c>
      <c r="D118">
        <v>1</v>
      </c>
      <c r="E118">
        <v>60</v>
      </c>
      <c r="F118">
        <v>70</v>
      </c>
      <c r="G118">
        <v>0.49921874999999999</v>
      </c>
      <c r="H118">
        <v>0</v>
      </c>
      <c r="I118">
        <v>90</v>
      </c>
      <c r="J118">
        <v>0</v>
      </c>
      <c r="K118">
        <v>9644.53125</v>
      </c>
      <c r="L118">
        <v>0.424375</v>
      </c>
      <c r="M118">
        <v>130625.78125</v>
      </c>
      <c r="N118">
        <v>0.31406250000000002</v>
      </c>
      <c r="O118">
        <v>70</v>
      </c>
      <c r="P118">
        <v>480</v>
      </c>
      <c r="Q118">
        <v>480</v>
      </c>
      <c r="R118">
        <v>117</v>
      </c>
      <c r="S118">
        <v>68816.67</v>
      </c>
      <c r="T118">
        <v>31045.67</v>
      </c>
      <c r="U118">
        <v>30948.33</v>
      </c>
      <c r="V118">
        <v>0.36443330000000002</v>
      </c>
      <c r="W118">
        <v>0.16441</v>
      </c>
      <c r="X118">
        <v>0.36499999999999999</v>
      </c>
      <c r="Y118">
        <v>0.16414999999999999</v>
      </c>
      <c r="Z118">
        <v>0.50033329999999998</v>
      </c>
      <c r="AA118">
        <v>0.49876670000000001</v>
      </c>
      <c r="AB118">
        <v>9413.6669999999995</v>
      </c>
      <c r="AC118">
        <v>10526.33</v>
      </c>
      <c r="AD118">
        <v>9328.3330000000005</v>
      </c>
      <c r="AE118">
        <v>1.0015713865765532</v>
      </c>
      <c r="AF118">
        <v>0.57075755200857992</v>
      </c>
      <c r="AG118">
        <v>117</v>
      </c>
      <c r="AH118">
        <v>3385.5309346204476</v>
      </c>
      <c r="AI118">
        <v>49703.032104637343</v>
      </c>
      <c r="AJ118">
        <v>0.80699980718220243</v>
      </c>
      <c r="AK118">
        <v>0.59527260765260359</v>
      </c>
      <c r="AL118">
        <v>70040.6396484375</v>
      </c>
      <c r="AM118">
        <v>29165.321592028133</v>
      </c>
      <c r="AN118">
        <v>29165.321592028133</v>
      </c>
      <c r="AO118">
        <v>0.369304931640625</v>
      </c>
      <c r="AP118">
        <v>0.15378067863006839</v>
      </c>
      <c r="AQ118">
        <v>0.369304931640625</v>
      </c>
      <c r="AR118">
        <v>0.15378067863006839</v>
      </c>
      <c r="AS118">
        <v>0.39706445562922088</v>
      </c>
      <c r="AT118">
        <v>0.39706445562922088</v>
      </c>
      <c r="AU118">
        <v>8610.2632606357074</v>
      </c>
      <c r="AV118">
        <v>8127.9894128596725</v>
      </c>
      <c r="AW118">
        <v>8610.2632606357074</v>
      </c>
      <c r="AX118">
        <v>90484.22</v>
      </c>
      <c r="AY118">
        <v>29727.195</v>
      </c>
      <c r="AZ118">
        <v>29683.145</v>
      </c>
      <c r="BA118">
        <v>2.4008154999999999E-3</v>
      </c>
      <c r="BB118">
        <v>139.67679999999999</v>
      </c>
      <c r="BC118">
        <v>-3.0418400000000001E-3</v>
      </c>
      <c r="BD118">
        <v>51136.57</v>
      </c>
      <c r="BE118">
        <v>30388.115000000002</v>
      </c>
      <c r="BF118">
        <v>2.3675777300000002E-3</v>
      </c>
      <c r="BG118">
        <v>136.52869999999999</v>
      </c>
      <c r="BH118">
        <v>-4.6522992500000002E-3</v>
      </c>
      <c r="BI118">
        <v>50985.5</v>
      </c>
      <c r="BJ118">
        <v>3.3370865000000001E-3</v>
      </c>
      <c r="BK118">
        <v>342.01170000000002</v>
      </c>
      <c r="BL118">
        <v>-4.9542728500000001E-3</v>
      </c>
      <c r="BM118">
        <v>9416.268</v>
      </c>
      <c r="BN118">
        <v>4.6866885000000001E-4</v>
      </c>
      <c r="BO118">
        <v>155.80459999999999</v>
      </c>
      <c r="BP118">
        <v>10528.78</v>
      </c>
      <c r="BQ118">
        <v>1.4732059E-5</v>
      </c>
      <c r="BR118">
        <v>9330.9110000000001</v>
      </c>
    </row>
    <row r="119" spans="1:70">
      <c r="A119">
        <v>118</v>
      </c>
      <c r="B119">
        <v>2</v>
      </c>
      <c r="C119">
        <v>18</v>
      </c>
      <c r="D119">
        <v>1</v>
      </c>
      <c r="E119">
        <v>60</v>
      </c>
      <c r="F119">
        <v>70</v>
      </c>
      <c r="G119">
        <v>0.57421875</v>
      </c>
      <c r="H119">
        <v>0</v>
      </c>
      <c r="I119">
        <v>90</v>
      </c>
      <c r="J119">
        <v>0</v>
      </c>
      <c r="K119">
        <v>8019.53125</v>
      </c>
      <c r="L119">
        <v>0.364375</v>
      </c>
      <c r="M119">
        <v>309900.78125</v>
      </c>
      <c r="N119">
        <v>0.26406250000000003</v>
      </c>
      <c r="O119">
        <v>70</v>
      </c>
      <c r="P119">
        <v>480</v>
      </c>
      <c r="Q119">
        <v>480</v>
      </c>
      <c r="R119">
        <v>118</v>
      </c>
      <c r="S119">
        <v>177246.7</v>
      </c>
      <c r="T119">
        <v>34223.33</v>
      </c>
      <c r="U119">
        <v>35736.67</v>
      </c>
      <c r="V119">
        <v>0.29903999999999997</v>
      </c>
      <c r="W119">
        <v>5.7736669999999997E-2</v>
      </c>
      <c r="X119">
        <v>0.29625000000000001</v>
      </c>
      <c r="Y119">
        <v>5.9733330000000001E-2</v>
      </c>
      <c r="Z119">
        <v>0.37206669999999997</v>
      </c>
      <c r="AA119">
        <v>0.38856669999999999</v>
      </c>
      <c r="AB119">
        <v>11868.67</v>
      </c>
      <c r="AC119">
        <v>12542.33</v>
      </c>
      <c r="AD119">
        <v>12388.33</v>
      </c>
      <c r="AE119">
        <v>0.97859747669422903</v>
      </c>
      <c r="AF119">
        <v>0.8071732280982582</v>
      </c>
      <c r="AG119">
        <v>118</v>
      </c>
      <c r="AH119">
        <v>2938.9028859367845</v>
      </c>
      <c r="AI119">
        <v>122581.27317676143</v>
      </c>
      <c r="AJ119">
        <v>0.9261870120780531</v>
      </c>
      <c r="AK119">
        <v>0.61611608163375919</v>
      </c>
      <c r="AL119">
        <v>181365.4052734375</v>
      </c>
      <c r="AM119">
        <v>35349.955701514838</v>
      </c>
      <c r="AN119">
        <v>35349.955701514838</v>
      </c>
      <c r="AO119">
        <v>0.30677368164062502</v>
      </c>
      <c r="AP119">
        <v>5.9793299830455421E-2</v>
      </c>
      <c r="AQ119">
        <v>0.30677368164062502</v>
      </c>
      <c r="AR119">
        <v>5.9793299830455421E-2</v>
      </c>
      <c r="AS119">
        <v>0.4924639726452148</v>
      </c>
      <c r="AT119">
        <v>0.4924639726452148</v>
      </c>
      <c r="AU119">
        <v>10045.829878904582</v>
      </c>
      <c r="AV119">
        <v>8904.5941907837168</v>
      </c>
      <c r="AW119">
        <v>10045.829878904582</v>
      </c>
      <c r="AX119">
        <v>187843.20000000001</v>
      </c>
      <c r="AY119">
        <v>17558.255000000001</v>
      </c>
      <c r="AZ119">
        <v>18045.605</v>
      </c>
      <c r="BA119">
        <v>2.28483E-4</v>
      </c>
      <c r="BB119">
        <v>-80.981795000000005</v>
      </c>
      <c r="BC119">
        <v>4.5347334699999998E-3</v>
      </c>
      <c r="BD119">
        <v>41650.300000000003</v>
      </c>
      <c r="BE119">
        <v>17226.005000000001</v>
      </c>
      <c r="BF119">
        <v>3.183642E-3</v>
      </c>
      <c r="BG119">
        <v>142.07915</v>
      </c>
      <c r="BH119">
        <v>6.0054326E-3</v>
      </c>
      <c r="BI119">
        <v>43525.84</v>
      </c>
      <c r="BJ119">
        <v>-7.0597499999999996E-5</v>
      </c>
      <c r="BK119">
        <v>-453.89765</v>
      </c>
      <c r="BL119">
        <v>5.6160380999999999E-3</v>
      </c>
      <c r="BM119">
        <v>11875.15</v>
      </c>
      <c r="BN119">
        <v>2.60402995E-3</v>
      </c>
      <c r="BO119">
        <v>-283.50830000000002</v>
      </c>
      <c r="BP119">
        <v>12550.04</v>
      </c>
      <c r="BQ119">
        <v>-2.979546E-4</v>
      </c>
      <c r="BR119">
        <v>12395.1</v>
      </c>
    </row>
    <row r="120" spans="1:70">
      <c r="A120">
        <v>119</v>
      </c>
      <c r="B120">
        <v>2</v>
      </c>
      <c r="C120">
        <v>19</v>
      </c>
      <c r="D120">
        <v>1</v>
      </c>
      <c r="E120">
        <v>60</v>
      </c>
      <c r="F120">
        <v>70</v>
      </c>
      <c r="G120">
        <v>0.42421874999999998</v>
      </c>
      <c r="H120">
        <v>0</v>
      </c>
      <c r="I120">
        <v>90</v>
      </c>
      <c r="J120">
        <v>0</v>
      </c>
      <c r="K120">
        <v>4769.53125</v>
      </c>
      <c r="L120">
        <v>0.484375</v>
      </c>
      <c r="M120">
        <v>668450.78125</v>
      </c>
      <c r="N120">
        <v>0.36406250000000001</v>
      </c>
      <c r="O120">
        <v>70</v>
      </c>
      <c r="P120">
        <v>480</v>
      </c>
      <c r="Q120">
        <v>480</v>
      </c>
      <c r="R120">
        <v>119</v>
      </c>
      <c r="S120">
        <v>281796.7</v>
      </c>
      <c r="T120">
        <v>30141.33</v>
      </c>
      <c r="U120">
        <v>30192.33</v>
      </c>
      <c r="V120">
        <v>0.43146669999999998</v>
      </c>
      <c r="W120">
        <v>4.6149999999999997E-2</v>
      </c>
      <c r="X120">
        <v>0.4307667</v>
      </c>
      <c r="Y120">
        <v>4.6153329999999999E-2</v>
      </c>
      <c r="Z120">
        <v>0.78859999999999997</v>
      </c>
      <c r="AA120">
        <v>0.78993329999999995</v>
      </c>
      <c r="AB120">
        <v>4459.3329999999996</v>
      </c>
      <c r="AC120">
        <v>7656.6670000000004</v>
      </c>
      <c r="AD120">
        <v>4419.6670000000004</v>
      </c>
      <c r="AE120">
        <v>0.99915505767299573</v>
      </c>
      <c r="AF120">
        <v>0.30585753026940871</v>
      </c>
      <c r="AG120">
        <v>119</v>
      </c>
      <c r="AH120">
        <v>1606.578947368421</v>
      </c>
      <c r="AI120">
        <v>245022.0504009164</v>
      </c>
      <c r="AJ120">
        <v>0.97889556328623106</v>
      </c>
      <c r="AK120">
        <v>0.51833060604209624</v>
      </c>
      <c r="AL120">
        <v>286315.5615234375</v>
      </c>
      <c r="AM120">
        <v>14931.192580467403</v>
      </c>
      <c r="AN120">
        <v>14931.192580467403</v>
      </c>
      <c r="AO120">
        <v>0.43333618164062504</v>
      </c>
      <c r="AP120">
        <v>2.2598233731109755E-2</v>
      </c>
      <c r="AQ120">
        <v>0.43333618164062504</v>
      </c>
      <c r="AR120">
        <v>2.2598233731109755E-2</v>
      </c>
      <c r="AS120">
        <v>0.4684773040350646</v>
      </c>
      <c r="AT120">
        <v>0.4684773040350646</v>
      </c>
      <c r="AU120">
        <v>3920.8820346337698</v>
      </c>
      <c r="AV120">
        <v>3854.2959443288114</v>
      </c>
      <c r="AW120">
        <v>3920.8820346337698</v>
      </c>
      <c r="AX120">
        <v>347412.5</v>
      </c>
      <c r="AY120">
        <v>76039.58</v>
      </c>
      <c r="AZ120">
        <v>76167.904999999999</v>
      </c>
      <c r="BA120">
        <v>-2.0300706500000001E-2</v>
      </c>
      <c r="BB120">
        <v>349.30525</v>
      </c>
      <c r="BC120">
        <v>-2.0081753500000001E-2</v>
      </c>
      <c r="BD120">
        <v>96599.09</v>
      </c>
      <c r="BE120">
        <v>79759.255000000005</v>
      </c>
      <c r="BF120">
        <v>-2.8502755899999999E-2</v>
      </c>
      <c r="BG120">
        <v>-295.86950000000002</v>
      </c>
      <c r="BH120">
        <v>-1.8973826799999999E-2</v>
      </c>
      <c r="BI120">
        <v>96958.38</v>
      </c>
      <c r="BJ120">
        <v>-1.95787459E-2</v>
      </c>
      <c r="BK120">
        <v>1274.923</v>
      </c>
      <c r="BL120">
        <v>-1.62523875E-2</v>
      </c>
      <c r="BM120">
        <v>4469.3130000000001</v>
      </c>
      <c r="BN120">
        <v>-1.3238670500000001E-3</v>
      </c>
      <c r="BO120">
        <v>210.24645000000001</v>
      </c>
      <c r="BP120">
        <v>7731.7960000000003</v>
      </c>
      <c r="BQ120">
        <v>-1.6719035499999999E-3</v>
      </c>
      <c r="BR120">
        <v>4429.5569999999998</v>
      </c>
    </row>
    <row r="121" spans="1:70">
      <c r="A121">
        <v>120</v>
      </c>
      <c r="B121">
        <v>2</v>
      </c>
      <c r="C121">
        <v>20</v>
      </c>
      <c r="D121">
        <v>1</v>
      </c>
      <c r="E121">
        <v>60</v>
      </c>
      <c r="F121">
        <v>70</v>
      </c>
      <c r="G121">
        <v>0.40546874999999999</v>
      </c>
      <c r="H121">
        <v>0</v>
      </c>
      <c r="I121">
        <v>90</v>
      </c>
      <c r="J121">
        <v>0</v>
      </c>
      <c r="K121">
        <v>4363.28125</v>
      </c>
      <c r="L121">
        <v>0.25937500000000002</v>
      </c>
      <c r="M121">
        <v>354719.53125</v>
      </c>
      <c r="N121">
        <v>0.30156250000000001</v>
      </c>
      <c r="O121">
        <v>70</v>
      </c>
      <c r="P121">
        <v>480</v>
      </c>
      <c r="Q121">
        <v>480</v>
      </c>
      <c r="R121">
        <v>120</v>
      </c>
      <c r="S121">
        <v>146320</v>
      </c>
      <c r="T121">
        <v>10768.33</v>
      </c>
      <c r="U121">
        <v>10381.33</v>
      </c>
      <c r="V121">
        <v>0.2826033</v>
      </c>
      <c r="W121">
        <v>2.079833E-2</v>
      </c>
      <c r="X121">
        <v>0.28154000000000001</v>
      </c>
      <c r="Y121">
        <v>1.9975E-2</v>
      </c>
      <c r="Z121">
        <v>0.30747000000000002</v>
      </c>
      <c r="AA121">
        <v>0.29641000000000001</v>
      </c>
      <c r="AB121">
        <v>4602</v>
      </c>
      <c r="AC121">
        <v>4030.3330000000001</v>
      </c>
      <c r="AD121">
        <v>4419.3329999999996</v>
      </c>
      <c r="AE121">
        <v>1.018468684087543</v>
      </c>
      <c r="AF121">
        <v>0.89389008494451749</v>
      </c>
      <c r="AG121">
        <v>120</v>
      </c>
      <c r="AH121">
        <v>1732.3200992555833</v>
      </c>
      <c r="AI121">
        <v>136266.80672268907</v>
      </c>
      <c r="AJ121">
        <v>0.96398408464116281</v>
      </c>
      <c r="AK121">
        <v>0.66673846677425164</v>
      </c>
      <c r="AL121">
        <v>146421.7919921875</v>
      </c>
      <c r="AM121">
        <v>12762.685063479956</v>
      </c>
      <c r="AN121">
        <v>12762.685063479956</v>
      </c>
      <c r="AO121">
        <v>0.27648071289062498</v>
      </c>
      <c r="AP121">
        <v>2.4099119514516962E-2</v>
      </c>
      <c r="AQ121">
        <v>0.27648071289062498</v>
      </c>
      <c r="AR121">
        <v>2.4099119514516962E-2</v>
      </c>
      <c r="AS121">
        <v>0.42234530442987328</v>
      </c>
      <c r="AT121">
        <v>0.42234530442987328</v>
      </c>
      <c r="AU121">
        <v>3997.0943144792946</v>
      </c>
      <c r="AV121">
        <v>3459.3023356282274</v>
      </c>
      <c r="AW121">
        <v>3997.0943144792946</v>
      </c>
      <c r="AX121">
        <v>148770.9</v>
      </c>
      <c r="AY121">
        <v>4409.5529999999999</v>
      </c>
      <c r="AZ121">
        <v>4279.1790000000001</v>
      </c>
      <c r="BA121">
        <v>2.0740894999999999E-4</v>
      </c>
      <c r="BB121">
        <v>13.813215</v>
      </c>
      <c r="BC121">
        <v>5.20342245E-3</v>
      </c>
      <c r="BD121">
        <v>11979.68</v>
      </c>
      <c r="BE121">
        <v>3637.308</v>
      </c>
      <c r="BF121">
        <v>-4.3173339999999999E-3</v>
      </c>
      <c r="BG121">
        <v>-57.872669999999999</v>
      </c>
      <c r="BH121">
        <v>7.0623429999999996E-3</v>
      </c>
      <c r="BI121">
        <v>11548.06</v>
      </c>
      <c r="BJ121">
        <v>3.1055470000000002E-3</v>
      </c>
      <c r="BK121">
        <v>103.61415</v>
      </c>
      <c r="BL121">
        <v>9.0616661000000008E-3</v>
      </c>
      <c r="BM121">
        <v>4602.3180000000002</v>
      </c>
      <c r="BN121">
        <v>1.0832321E-3</v>
      </c>
      <c r="BO121">
        <v>37.496420000000001</v>
      </c>
      <c r="BP121">
        <v>4032.0189999999998</v>
      </c>
      <c r="BQ121">
        <v>-2.0913864999999999E-4</v>
      </c>
      <c r="BR121">
        <v>4419.6390000000001</v>
      </c>
    </row>
    <row r="122" spans="1:70">
      <c r="A122">
        <v>121</v>
      </c>
      <c r="B122">
        <v>2</v>
      </c>
      <c r="C122">
        <v>21</v>
      </c>
      <c r="D122">
        <v>1</v>
      </c>
      <c r="E122">
        <v>60</v>
      </c>
      <c r="F122">
        <v>70</v>
      </c>
      <c r="G122">
        <v>0.55546874999999996</v>
      </c>
      <c r="H122">
        <v>0</v>
      </c>
      <c r="I122">
        <v>90</v>
      </c>
      <c r="J122">
        <v>0</v>
      </c>
      <c r="K122">
        <v>7613.28125</v>
      </c>
      <c r="L122">
        <v>0.37937500000000002</v>
      </c>
      <c r="M122">
        <v>713269.53125</v>
      </c>
      <c r="N122">
        <v>0.20156250000000001</v>
      </c>
      <c r="O122">
        <v>70</v>
      </c>
      <c r="P122">
        <v>480</v>
      </c>
      <c r="Q122">
        <v>480</v>
      </c>
      <c r="R122">
        <v>121</v>
      </c>
      <c r="S122">
        <v>394833.3</v>
      </c>
      <c r="T122">
        <v>34883.33</v>
      </c>
      <c r="U122">
        <v>36183.33</v>
      </c>
      <c r="V122">
        <v>0.26603670000000001</v>
      </c>
      <c r="W122">
        <v>2.350433E-2</v>
      </c>
      <c r="X122">
        <v>0.26177329999999999</v>
      </c>
      <c r="Y122">
        <v>2.398933E-2</v>
      </c>
      <c r="Z122">
        <v>0.41236669999999997</v>
      </c>
      <c r="AA122">
        <v>0.42773329999999998</v>
      </c>
      <c r="AB122">
        <v>11396.67</v>
      </c>
      <c r="AC122">
        <v>12701.33</v>
      </c>
      <c r="AD122">
        <v>11724.67</v>
      </c>
      <c r="AE122">
        <v>0.9818716071756024</v>
      </c>
      <c r="AF122">
        <v>0.80582073007752453</v>
      </c>
      <c r="AG122">
        <v>121</v>
      </c>
      <c r="AH122">
        <v>2759.6850928862709</v>
      </c>
      <c r="AI122">
        <v>296809.16775032505</v>
      </c>
      <c r="AJ122">
        <v>0.96864795302823137</v>
      </c>
      <c r="AK122">
        <v>0.60092561658371613</v>
      </c>
      <c r="AL122">
        <v>399583.27636718744</v>
      </c>
      <c r="AM122">
        <v>34216.072176278307</v>
      </c>
      <c r="AN122">
        <v>34216.072176278307</v>
      </c>
      <c r="AO122">
        <v>0.28060571289062503</v>
      </c>
      <c r="AP122">
        <v>2.4028096001992936E-2</v>
      </c>
      <c r="AQ122">
        <v>0.28060571289062503</v>
      </c>
      <c r="AR122">
        <v>2.4028096001992936E-2</v>
      </c>
      <c r="AS122">
        <v>0.52603445661756565</v>
      </c>
      <c r="AT122">
        <v>0.52603445661756565</v>
      </c>
      <c r="AU122">
        <v>9377.0561364549267</v>
      </c>
      <c r="AV122">
        <v>8336.9695714399586</v>
      </c>
      <c r="AW122">
        <v>9377.0561364549267</v>
      </c>
      <c r="AX122">
        <v>403553.1</v>
      </c>
      <c r="AY122">
        <v>16363.855</v>
      </c>
      <c r="AZ122">
        <v>16680.07</v>
      </c>
      <c r="BA122">
        <v>7.1070114999999996E-3</v>
      </c>
      <c r="BB122">
        <v>13.59309</v>
      </c>
      <c r="BC122">
        <v>-3.2125145999999999E-3</v>
      </c>
      <c r="BD122">
        <v>43021.98</v>
      </c>
      <c r="BE122">
        <v>18789.215</v>
      </c>
      <c r="BF122">
        <v>1.27129515E-2</v>
      </c>
      <c r="BG122">
        <v>242.56030000000001</v>
      </c>
      <c r="BH122">
        <v>-5.4461135500000002E-3</v>
      </c>
      <c r="BI122">
        <v>44624.06</v>
      </c>
      <c r="BJ122">
        <v>7.9433820000000006E-3</v>
      </c>
      <c r="BK122">
        <v>-173.6874</v>
      </c>
      <c r="BL122">
        <v>-7.6232174999999996E-3</v>
      </c>
      <c r="BM122">
        <v>11396.73</v>
      </c>
      <c r="BN122">
        <v>2.9799136E-3</v>
      </c>
      <c r="BO122">
        <v>-26.881945000000002</v>
      </c>
      <c r="BP122">
        <v>12704.85</v>
      </c>
      <c r="BQ122">
        <v>-4.9952685000000004E-3</v>
      </c>
      <c r="BR122">
        <v>11724.73</v>
      </c>
    </row>
    <row r="123" spans="1:70">
      <c r="A123">
        <v>122</v>
      </c>
      <c r="B123">
        <v>2</v>
      </c>
      <c r="C123">
        <v>22</v>
      </c>
      <c r="D123">
        <v>1</v>
      </c>
      <c r="E123">
        <v>60</v>
      </c>
      <c r="F123">
        <v>70</v>
      </c>
      <c r="G123">
        <v>0.48046875</v>
      </c>
      <c r="H123">
        <v>0</v>
      </c>
      <c r="I123">
        <v>90</v>
      </c>
      <c r="J123">
        <v>0</v>
      </c>
      <c r="K123">
        <v>9238.28125</v>
      </c>
      <c r="L123">
        <v>0.31937499999999996</v>
      </c>
      <c r="M123">
        <v>533994.53125</v>
      </c>
      <c r="N123">
        <v>0.3515625</v>
      </c>
      <c r="O123">
        <v>70</v>
      </c>
      <c r="P123">
        <v>480</v>
      </c>
      <c r="Q123">
        <v>480</v>
      </c>
      <c r="R123">
        <v>122</v>
      </c>
      <c r="S123">
        <v>259373.3</v>
      </c>
      <c r="T123">
        <v>28796.33</v>
      </c>
      <c r="U123">
        <v>28214.67</v>
      </c>
      <c r="V123">
        <v>0.33876669999999998</v>
      </c>
      <c r="W123">
        <v>3.7609999999999998E-2</v>
      </c>
      <c r="X123">
        <v>0.3383333</v>
      </c>
      <c r="Y123">
        <v>3.6803330000000002E-2</v>
      </c>
      <c r="Z123">
        <v>0.3711333</v>
      </c>
      <c r="AA123">
        <v>0.36363329999999999</v>
      </c>
      <c r="AB123">
        <v>11440.67</v>
      </c>
      <c r="AC123">
        <v>10970</v>
      </c>
      <c r="AD123">
        <v>10994</v>
      </c>
      <c r="AE123">
        <v>1.0102551740425774</v>
      </c>
      <c r="AF123">
        <v>0.83059650518984096</v>
      </c>
      <c r="AG123">
        <v>122</v>
      </c>
      <c r="AH123">
        <v>3501.0066319279963</v>
      </c>
      <c r="AI123">
        <v>197547.10982658959</v>
      </c>
      <c r="AJ123">
        <v>0.94983476228252894</v>
      </c>
      <c r="AK123">
        <v>0.63920014270814562</v>
      </c>
      <c r="AL123">
        <v>261367.2607421875</v>
      </c>
      <c r="AM123">
        <v>32504.133555596753</v>
      </c>
      <c r="AN123">
        <v>32504.133555596753</v>
      </c>
      <c r="AO123">
        <v>0.33484008789062497</v>
      </c>
      <c r="AP123">
        <v>4.1641355178375958E-2</v>
      </c>
      <c r="AQ123">
        <v>0.33484008789062497</v>
      </c>
      <c r="AR123">
        <v>4.1641355178375958E-2</v>
      </c>
      <c r="AS123">
        <v>0.47292166507608968</v>
      </c>
      <c r="AT123">
        <v>0.47292166507608968</v>
      </c>
      <c r="AU123">
        <v>9556.0004166784202</v>
      </c>
      <c r="AV123">
        <v>8352.1969759648346</v>
      </c>
      <c r="AW123">
        <v>9556.0004166784202</v>
      </c>
      <c r="AX123">
        <v>270158.8</v>
      </c>
      <c r="AY123">
        <v>16047.21</v>
      </c>
      <c r="AZ123">
        <v>15807.615</v>
      </c>
      <c r="BA123">
        <v>1.40103075E-3</v>
      </c>
      <c r="BB123">
        <v>560.50750000000005</v>
      </c>
      <c r="BC123">
        <v>1.5872734999999999E-2</v>
      </c>
      <c r="BD123">
        <v>34286.04</v>
      </c>
      <c r="BE123">
        <v>13096.495000000001</v>
      </c>
      <c r="BF123">
        <v>-2.7067764500000001E-4</v>
      </c>
      <c r="BG123">
        <v>728.61455000000001</v>
      </c>
      <c r="BH123">
        <v>1.2125709E-2</v>
      </c>
      <c r="BI123">
        <v>33604.17</v>
      </c>
      <c r="BJ123">
        <v>1.4496108499999999E-3</v>
      </c>
      <c r="BK123">
        <v>863.55010000000004</v>
      </c>
      <c r="BL123">
        <v>3.9044880499999997E-2</v>
      </c>
      <c r="BM123">
        <v>11484.12</v>
      </c>
      <c r="BN123">
        <v>-9.8580704500000004E-4</v>
      </c>
      <c r="BO123">
        <v>692.45529999999997</v>
      </c>
      <c r="BP123">
        <v>10997.46</v>
      </c>
      <c r="BQ123">
        <v>1.2898584999999999E-4</v>
      </c>
      <c r="BR123">
        <v>11035.75</v>
      </c>
    </row>
    <row r="124" spans="1:70">
      <c r="A124">
        <v>123</v>
      </c>
      <c r="B124">
        <v>2</v>
      </c>
      <c r="C124">
        <v>23</v>
      </c>
      <c r="D124">
        <v>1</v>
      </c>
      <c r="E124">
        <v>60</v>
      </c>
      <c r="F124">
        <v>70</v>
      </c>
      <c r="G124">
        <v>0.33046874999999998</v>
      </c>
      <c r="H124">
        <v>0</v>
      </c>
      <c r="I124">
        <v>90</v>
      </c>
      <c r="J124">
        <v>0</v>
      </c>
      <c r="K124">
        <v>5988.28125</v>
      </c>
      <c r="L124">
        <v>0.43937499999999996</v>
      </c>
      <c r="M124">
        <v>175444.53125</v>
      </c>
      <c r="N124">
        <v>0.25156250000000002</v>
      </c>
      <c r="O124">
        <v>70</v>
      </c>
      <c r="P124">
        <v>480</v>
      </c>
      <c r="Q124">
        <v>480</v>
      </c>
      <c r="R124">
        <v>123</v>
      </c>
      <c r="S124">
        <v>60610</v>
      </c>
      <c r="T124">
        <v>15383.33</v>
      </c>
      <c r="U124">
        <v>15073</v>
      </c>
      <c r="V124">
        <v>0.3669</v>
      </c>
      <c r="W124">
        <v>9.3126669999999995E-2</v>
      </c>
      <c r="X124">
        <v>0.37593330000000003</v>
      </c>
      <c r="Y124">
        <v>9.3490000000000004E-2</v>
      </c>
      <c r="Z124">
        <v>0.63443329999999998</v>
      </c>
      <c r="AA124">
        <v>0.62163330000000006</v>
      </c>
      <c r="AB124">
        <v>4316.6670000000004</v>
      </c>
      <c r="AC124">
        <v>4484.6670000000004</v>
      </c>
      <c r="AD124">
        <v>4158</v>
      </c>
      <c r="AE124">
        <v>1.0102417876175402</v>
      </c>
      <c r="AF124">
        <v>0.49277491659141442</v>
      </c>
      <c r="AG124">
        <v>123</v>
      </c>
      <c r="AH124">
        <v>2080.1671732522796</v>
      </c>
      <c r="AI124">
        <v>70090.199750312109</v>
      </c>
      <c r="AJ124">
        <v>0.90414716193064582</v>
      </c>
      <c r="AK124">
        <v>0.56730364826351709</v>
      </c>
      <c r="AL124">
        <v>61988.276367187493</v>
      </c>
      <c r="AM124">
        <v>13643.3014312866</v>
      </c>
      <c r="AN124">
        <v>13643.3014312866</v>
      </c>
      <c r="AO124">
        <v>0.37730883789062497</v>
      </c>
      <c r="AP124">
        <v>8.3043738424627672E-2</v>
      </c>
      <c r="AQ124">
        <v>0.37730883789062497</v>
      </c>
      <c r="AR124">
        <v>8.3043738424627672E-2</v>
      </c>
      <c r="AS124">
        <v>0.39945620574829344</v>
      </c>
      <c r="AT124">
        <v>0.39945620574829344</v>
      </c>
      <c r="AU124">
        <v>3961.7241658598396</v>
      </c>
      <c r="AV124">
        <v>3792.0971983111158</v>
      </c>
      <c r="AW124">
        <v>3961.7241658598396</v>
      </c>
      <c r="AX124">
        <v>74489.02</v>
      </c>
      <c r="AY124">
        <v>18749.305</v>
      </c>
      <c r="AZ124">
        <v>18619.884999999998</v>
      </c>
      <c r="BA124">
        <v>-4.319196E-3</v>
      </c>
      <c r="BB124">
        <v>-23.94013</v>
      </c>
      <c r="BC124">
        <v>9.2132592499999996E-3</v>
      </c>
      <c r="BD124">
        <v>30120.59</v>
      </c>
      <c r="BE124">
        <v>20476.39</v>
      </c>
      <c r="BF124">
        <v>-4.3224894499999996E-3</v>
      </c>
      <c r="BG124">
        <v>16.15306</v>
      </c>
      <c r="BH124">
        <v>8.9615821000000005E-3</v>
      </c>
      <c r="BI124">
        <v>29546.14</v>
      </c>
      <c r="BJ124">
        <v>-6.1221768999999999E-3</v>
      </c>
      <c r="BK124">
        <v>-122.29434999999999</v>
      </c>
      <c r="BL124">
        <v>1.3761058099999999E-2</v>
      </c>
      <c r="BM124">
        <v>4318.8329999999996</v>
      </c>
      <c r="BN124">
        <v>-1.0559656000000001E-3</v>
      </c>
      <c r="BO124">
        <v>-94.943214999999995</v>
      </c>
      <c r="BP124">
        <v>4485.8159999999998</v>
      </c>
      <c r="BQ124">
        <v>3.2014103000000001E-4</v>
      </c>
      <c r="BR124">
        <v>4160.0870000000004</v>
      </c>
    </row>
    <row r="125" spans="1:70">
      <c r="A125">
        <v>124</v>
      </c>
      <c r="B125">
        <v>2</v>
      </c>
      <c r="C125">
        <v>24</v>
      </c>
      <c r="D125">
        <v>1</v>
      </c>
      <c r="E125">
        <v>60</v>
      </c>
      <c r="F125">
        <v>70</v>
      </c>
      <c r="G125">
        <v>0.51796874999999998</v>
      </c>
      <c r="H125">
        <v>0</v>
      </c>
      <c r="I125">
        <v>90</v>
      </c>
      <c r="J125">
        <v>0</v>
      </c>
      <c r="K125">
        <v>5175.78125</v>
      </c>
      <c r="L125">
        <v>0.34937499999999999</v>
      </c>
      <c r="M125">
        <v>623632.03125</v>
      </c>
      <c r="N125">
        <v>0.32656249999999998</v>
      </c>
      <c r="O125">
        <v>70</v>
      </c>
      <c r="P125">
        <v>480</v>
      </c>
      <c r="Q125">
        <v>480</v>
      </c>
      <c r="R125">
        <v>124</v>
      </c>
      <c r="S125">
        <v>322156.7</v>
      </c>
      <c r="T125">
        <v>19835.669999999998</v>
      </c>
      <c r="U125">
        <v>18712.330000000002</v>
      </c>
      <c r="V125">
        <v>0.33456669999999999</v>
      </c>
      <c r="W125">
        <v>2.0601000000000001E-2</v>
      </c>
      <c r="X125">
        <v>0.33546670000000001</v>
      </c>
      <c r="Y125">
        <v>1.948567E-2</v>
      </c>
      <c r="Z125">
        <v>0.42909999999999998</v>
      </c>
      <c r="AA125">
        <v>0.40479999999999999</v>
      </c>
      <c r="AB125">
        <v>7548.3329999999996</v>
      </c>
      <c r="AC125">
        <v>7574.3329999999996</v>
      </c>
      <c r="AD125">
        <v>6999.6670000000004</v>
      </c>
      <c r="AE125">
        <v>1.0295785910301827</v>
      </c>
      <c r="AF125">
        <v>0.80727601329667853</v>
      </c>
      <c r="AG125">
        <v>124</v>
      </c>
      <c r="AH125">
        <v>1917.8439092172302</v>
      </c>
      <c r="AI125">
        <v>235055.65371024734</v>
      </c>
      <c r="AJ125">
        <v>0.97550828774896825</v>
      </c>
      <c r="AK125">
        <v>0.61888918564345441</v>
      </c>
      <c r="AL125">
        <v>325516.7919921875</v>
      </c>
      <c r="AM125">
        <v>21034.740653138477</v>
      </c>
      <c r="AN125">
        <v>21034.740653138477</v>
      </c>
      <c r="AO125">
        <v>0.33755883789062502</v>
      </c>
      <c r="AP125">
        <v>2.1812891945600533E-2</v>
      </c>
      <c r="AQ125">
        <v>0.33755883789062502</v>
      </c>
      <c r="AR125">
        <v>2.1812891945600533E-2</v>
      </c>
      <c r="AS125">
        <v>0.51628449019768308</v>
      </c>
      <c r="AT125">
        <v>0.51628449019768308</v>
      </c>
      <c r="AU125">
        <v>5903.4635604204759</v>
      </c>
      <c r="AV125">
        <v>5174.4223335158085</v>
      </c>
      <c r="AW125">
        <v>5903.4635604204759</v>
      </c>
      <c r="AX125">
        <v>329751.40000000002</v>
      </c>
      <c r="AY125">
        <v>11556.545</v>
      </c>
      <c r="AZ125">
        <v>11113.52</v>
      </c>
      <c r="BA125">
        <v>6.8226284999999996E-3</v>
      </c>
      <c r="BB125">
        <v>145.91829999999999</v>
      </c>
      <c r="BC125">
        <v>1.03173825E-2</v>
      </c>
      <c r="BD125">
        <v>24410.9</v>
      </c>
      <c r="BE125">
        <v>10102.875</v>
      </c>
      <c r="BF125">
        <v>-6.6107479999999996E-3</v>
      </c>
      <c r="BG125">
        <v>-55.651805000000003</v>
      </c>
      <c r="BH125">
        <v>1.31055715E-2</v>
      </c>
      <c r="BI125">
        <v>23053.14</v>
      </c>
      <c r="BJ125">
        <v>9.6825120000000008E-3</v>
      </c>
      <c r="BK125">
        <v>502.77285000000001</v>
      </c>
      <c r="BL125">
        <v>1.2019249500000001E-2</v>
      </c>
      <c r="BM125">
        <v>7551.98</v>
      </c>
      <c r="BN125">
        <v>5.6860249999999999E-3</v>
      </c>
      <c r="BO125">
        <v>159.80195000000001</v>
      </c>
      <c r="BP125">
        <v>7589.11</v>
      </c>
      <c r="BQ125">
        <v>3.1727875E-3</v>
      </c>
      <c r="BR125">
        <v>7003.0479999999998</v>
      </c>
    </row>
    <row r="126" spans="1:70">
      <c r="A126">
        <v>125</v>
      </c>
      <c r="B126">
        <v>2</v>
      </c>
      <c r="C126">
        <v>25</v>
      </c>
      <c r="D126">
        <v>1</v>
      </c>
      <c r="E126">
        <v>60</v>
      </c>
      <c r="F126">
        <v>70</v>
      </c>
      <c r="G126">
        <v>0.36796874999999996</v>
      </c>
      <c r="H126">
        <v>0</v>
      </c>
      <c r="I126">
        <v>90</v>
      </c>
      <c r="J126">
        <v>0</v>
      </c>
      <c r="K126">
        <v>8425.78125</v>
      </c>
      <c r="L126">
        <v>0.46937499999999999</v>
      </c>
      <c r="M126">
        <v>265082.03125</v>
      </c>
      <c r="N126">
        <v>0.2265625</v>
      </c>
      <c r="O126">
        <v>70</v>
      </c>
      <c r="P126">
        <v>480</v>
      </c>
      <c r="Q126">
        <v>480</v>
      </c>
      <c r="R126">
        <v>125</v>
      </c>
      <c r="S126">
        <v>100590</v>
      </c>
      <c r="T126">
        <v>31410</v>
      </c>
      <c r="U126">
        <v>32115</v>
      </c>
      <c r="V126">
        <v>0.38400000000000001</v>
      </c>
      <c r="W126">
        <v>0.11991</v>
      </c>
      <c r="X126">
        <v>0.36696669999999998</v>
      </c>
      <c r="Y126">
        <v>0.1171633</v>
      </c>
      <c r="Z126">
        <v>0.66446669999999997</v>
      </c>
      <c r="AA126">
        <v>0.67936669999999999</v>
      </c>
      <c r="AB126">
        <v>6579</v>
      </c>
      <c r="AC126">
        <v>7883.6670000000004</v>
      </c>
      <c r="AD126">
        <v>6944</v>
      </c>
      <c r="AE126">
        <v>0.9889629119886737</v>
      </c>
      <c r="AF126">
        <v>0.39975466665374448</v>
      </c>
      <c r="AG126">
        <v>125</v>
      </c>
      <c r="AH126">
        <v>2867.1310080816675</v>
      </c>
      <c r="AI126">
        <v>108058.91719745223</v>
      </c>
      <c r="AJ126">
        <v>0.91034291652234156</v>
      </c>
      <c r="AK126">
        <v>0.54135832027235808</v>
      </c>
      <c r="AL126">
        <v>102867.26074218749</v>
      </c>
      <c r="AM126">
        <v>21158.208695455221</v>
      </c>
      <c r="AN126">
        <v>21158.208695455221</v>
      </c>
      <c r="AO126">
        <v>0.38002758789062496</v>
      </c>
      <c r="AP126">
        <v>7.8165812490841174E-2</v>
      </c>
      <c r="AQ126">
        <v>0.38002758789062496</v>
      </c>
      <c r="AR126">
        <v>7.8165812490841174E-2</v>
      </c>
      <c r="AS126">
        <v>0.41428048254266359</v>
      </c>
      <c r="AT126">
        <v>0.41428048254266359</v>
      </c>
      <c r="AU126">
        <v>5940.5394820816664</v>
      </c>
      <c r="AV126">
        <v>5785.4807959514501</v>
      </c>
      <c r="AW126">
        <v>5940.5394820816664</v>
      </c>
      <c r="AX126">
        <v>138041.1</v>
      </c>
      <c r="AY126">
        <v>49759.68</v>
      </c>
      <c r="AZ126">
        <v>49989.62</v>
      </c>
      <c r="BA126">
        <v>-2.4841005000000001E-3</v>
      </c>
      <c r="BB126">
        <v>96.444029999999998</v>
      </c>
      <c r="BC126">
        <v>-3.3291320500000001E-3</v>
      </c>
      <c r="BD126">
        <v>75198.600000000006</v>
      </c>
      <c r="BE126">
        <v>56898.644999999997</v>
      </c>
      <c r="BF126">
        <v>-5.3834796000000002E-3</v>
      </c>
      <c r="BG126">
        <v>-167.58134999999999</v>
      </c>
      <c r="BH126">
        <v>-2.6212719500000002E-3</v>
      </c>
      <c r="BI126">
        <v>76719.78</v>
      </c>
      <c r="BJ126">
        <v>-1.0998555E-2</v>
      </c>
      <c r="BK126">
        <v>805.48585000000003</v>
      </c>
      <c r="BL126">
        <v>-3.0483307400000002E-3</v>
      </c>
      <c r="BM126">
        <v>6580.8680000000004</v>
      </c>
      <c r="BN126">
        <v>9.4974529999999999E-4</v>
      </c>
      <c r="BO126">
        <v>113.91674999999999</v>
      </c>
      <c r="BP126">
        <v>7910.0349999999999</v>
      </c>
      <c r="BQ126">
        <v>1.053674E-4</v>
      </c>
      <c r="BR126">
        <v>6945.9719999999998</v>
      </c>
    </row>
    <row r="127" spans="1:70">
      <c r="A127">
        <v>126</v>
      </c>
      <c r="B127">
        <v>2</v>
      </c>
      <c r="C127">
        <v>26</v>
      </c>
      <c r="D127">
        <v>1</v>
      </c>
      <c r="E127">
        <v>60</v>
      </c>
      <c r="F127">
        <v>70</v>
      </c>
      <c r="G127">
        <v>0.44296875000000002</v>
      </c>
      <c r="H127">
        <v>0</v>
      </c>
      <c r="I127">
        <v>90</v>
      </c>
      <c r="J127">
        <v>0</v>
      </c>
      <c r="K127">
        <v>6800.78125</v>
      </c>
      <c r="L127">
        <v>0.28937499999999999</v>
      </c>
      <c r="M127">
        <v>85807.03125</v>
      </c>
      <c r="N127">
        <v>0.37656250000000002</v>
      </c>
      <c r="O127">
        <v>70</v>
      </c>
      <c r="P127">
        <v>480</v>
      </c>
      <c r="Q127">
        <v>480</v>
      </c>
      <c r="R127">
        <v>126</v>
      </c>
      <c r="S127">
        <v>41653.33</v>
      </c>
      <c r="T127">
        <v>15627.33</v>
      </c>
      <c r="U127">
        <v>15215.67</v>
      </c>
      <c r="V127">
        <v>0.33876669999999998</v>
      </c>
      <c r="W127">
        <v>0.12709670000000001</v>
      </c>
      <c r="X127">
        <v>0.33673330000000001</v>
      </c>
      <c r="Y127">
        <v>0.1230067</v>
      </c>
      <c r="Z127">
        <v>0.33786670000000002</v>
      </c>
      <c r="AA127">
        <v>0.32895669999999999</v>
      </c>
      <c r="AB127">
        <v>6335.6670000000004</v>
      </c>
      <c r="AC127">
        <v>5959.6670000000004</v>
      </c>
      <c r="AD127">
        <v>6178.6670000000004</v>
      </c>
      <c r="AE127">
        <v>1.0134372221131906</v>
      </c>
      <c r="AF127">
        <v>0.77622272913891643</v>
      </c>
      <c r="AG127">
        <v>126</v>
      </c>
      <c r="AH127">
        <v>2637.2394571013087</v>
      </c>
      <c r="AI127">
        <v>31167.139614074917</v>
      </c>
      <c r="AJ127">
        <v>0.79476277673428009</v>
      </c>
      <c r="AK127">
        <v>0.67796518021254959</v>
      </c>
      <c r="AL127">
        <v>41798.0810546875</v>
      </c>
      <c r="AM127">
        <v>17886.21203708024</v>
      </c>
      <c r="AN127">
        <v>17886.21203708024</v>
      </c>
      <c r="AO127">
        <v>0.32799633789062499</v>
      </c>
      <c r="AP127">
        <v>0.14035601393331468</v>
      </c>
      <c r="AQ127">
        <v>0.32799633789062499</v>
      </c>
      <c r="AR127">
        <v>0.14035601393331468</v>
      </c>
      <c r="AS127">
        <v>0.35773418602938023</v>
      </c>
      <c r="AT127">
        <v>0.35773418602938023</v>
      </c>
      <c r="AU127">
        <v>5786.4619199260515</v>
      </c>
      <c r="AV127">
        <v>5213.2153318614428</v>
      </c>
      <c r="AW127">
        <v>5786.4619199260515</v>
      </c>
      <c r="AX127">
        <v>47703.040000000001</v>
      </c>
      <c r="AY127">
        <v>9055.7214999999997</v>
      </c>
      <c r="AZ127">
        <v>8853.58</v>
      </c>
      <c r="BA127">
        <v>9.854868000000001E-4</v>
      </c>
      <c r="BB127">
        <v>182.363</v>
      </c>
      <c r="BC127">
        <v>4.8489048499999999E-5</v>
      </c>
      <c r="BD127">
        <v>19303.810000000001</v>
      </c>
      <c r="BE127">
        <v>7470.6805000000004</v>
      </c>
      <c r="BF127">
        <v>-5.3584349999999998E-5</v>
      </c>
      <c r="BG127">
        <v>175.49985000000001</v>
      </c>
      <c r="BH127">
        <v>-9.1833075000000001E-4</v>
      </c>
      <c r="BI127">
        <v>18773.599999999999</v>
      </c>
      <c r="BJ127">
        <v>-5.3171515000000004E-4</v>
      </c>
      <c r="BK127">
        <v>302.98894999999999</v>
      </c>
      <c r="BL127">
        <v>1.42760396E-3</v>
      </c>
      <c r="BM127">
        <v>6340.88</v>
      </c>
      <c r="BN127">
        <v>2.1180428999999999E-4</v>
      </c>
      <c r="BO127">
        <v>179.54984999999999</v>
      </c>
      <c r="BP127">
        <v>5964.7520000000004</v>
      </c>
      <c r="BQ127">
        <v>1.8534439999999999E-5</v>
      </c>
      <c r="BR127">
        <v>6183.7510000000002</v>
      </c>
    </row>
    <row r="128" spans="1:70">
      <c r="A128">
        <v>127</v>
      </c>
      <c r="B128">
        <v>2</v>
      </c>
      <c r="C128">
        <v>27</v>
      </c>
      <c r="D128">
        <v>1</v>
      </c>
      <c r="E128">
        <v>60</v>
      </c>
      <c r="F128">
        <v>70</v>
      </c>
      <c r="G128">
        <v>0.59296875000000004</v>
      </c>
      <c r="H128">
        <v>0</v>
      </c>
      <c r="I128">
        <v>90</v>
      </c>
      <c r="J128">
        <v>0</v>
      </c>
      <c r="K128">
        <v>3550.78125</v>
      </c>
      <c r="L128">
        <v>0.40937499999999999</v>
      </c>
      <c r="M128">
        <v>444357.03125</v>
      </c>
      <c r="N128">
        <v>0.27656250000000004</v>
      </c>
      <c r="O128">
        <v>70</v>
      </c>
      <c r="P128">
        <v>480</v>
      </c>
      <c r="Q128">
        <v>480</v>
      </c>
      <c r="R128">
        <v>127</v>
      </c>
      <c r="S128">
        <v>261160</v>
      </c>
      <c r="T128">
        <v>22380</v>
      </c>
      <c r="U128">
        <v>23310</v>
      </c>
      <c r="V128">
        <v>0.32095669999999998</v>
      </c>
      <c r="W128">
        <v>2.750433E-2</v>
      </c>
      <c r="X128">
        <v>0.3176233</v>
      </c>
      <c r="Y128">
        <v>2.834967E-2</v>
      </c>
      <c r="Z128">
        <v>0.42513329999999999</v>
      </c>
      <c r="AA128">
        <v>0.44280000000000003</v>
      </c>
      <c r="AB128">
        <v>5994</v>
      </c>
      <c r="AC128">
        <v>7708.6670000000004</v>
      </c>
      <c r="AD128">
        <v>6402.3329999999996</v>
      </c>
      <c r="AE128">
        <v>0.97984843731209781</v>
      </c>
      <c r="AF128">
        <v>0.78618214420642585</v>
      </c>
      <c r="AG128">
        <v>127</v>
      </c>
      <c r="AH128">
        <v>1259.7006651884701</v>
      </c>
      <c r="AI128">
        <v>174044.36964504284</v>
      </c>
      <c r="AJ128">
        <v>0.97640460521192596</v>
      </c>
      <c r="AK128">
        <v>0.57978320142547823</v>
      </c>
      <c r="AL128">
        <v>264935.1123046875</v>
      </c>
      <c r="AM128">
        <v>18199.559605234936</v>
      </c>
      <c r="AN128">
        <v>18199.559605234936</v>
      </c>
      <c r="AO128">
        <v>0.33062133789062498</v>
      </c>
      <c r="AP128">
        <v>2.2711835714636933E-2</v>
      </c>
      <c r="AQ128">
        <v>0.33062133789062498</v>
      </c>
      <c r="AR128">
        <v>2.2711835714636933E-2</v>
      </c>
      <c r="AS128">
        <v>0.54693887889590509</v>
      </c>
      <c r="AT128">
        <v>0.54693887889590509</v>
      </c>
      <c r="AU128">
        <v>4803.0646968043475</v>
      </c>
      <c r="AV128">
        <v>4345.8983069833248</v>
      </c>
      <c r="AW128">
        <v>4803.0646968043475</v>
      </c>
      <c r="AX128">
        <v>269653.90000000002</v>
      </c>
      <c r="AY128">
        <v>13140.06</v>
      </c>
      <c r="AZ128">
        <v>13464.11</v>
      </c>
      <c r="BA128">
        <v>4.2171103000000001E-3</v>
      </c>
      <c r="BB128">
        <v>-42.111080000000001</v>
      </c>
      <c r="BC128">
        <v>-2.9237827E-3</v>
      </c>
      <c r="BD128">
        <v>28210.5</v>
      </c>
      <c r="BE128">
        <v>12863.245000000001</v>
      </c>
      <c r="BF128">
        <v>1.1551430999999999E-2</v>
      </c>
      <c r="BG128">
        <v>33.626130000000003</v>
      </c>
      <c r="BH128">
        <v>-4.8985304999999996E-3</v>
      </c>
      <c r="BI128">
        <v>29392.43</v>
      </c>
      <c r="BJ128">
        <v>6.6418364999999997E-3</v>
      </c>
      <c r="BK128">
        <v>-187.22829999999999</v>
      </c>
      <c r="BL128">
        <v>-8.3554185999999992E-3</v>
      </c>
      <c r="BM128">
        <v>5994.0020000000004</v>
      </c>
      <c r="BN128">
        <v>-2.8891699999999999E-3</v>
      </c>
      <c r="BO128">
        <v>3.5723370000000001</v>
      </c>
      <c r="BP128">
        <v>7710.451</v>
      </c>
      <c r="BQ128">
        <v>4.5205929999999998E-4</v>
      </c>
      <c r="BR128">
        <v>6402.335</v>
      </c>
    </row>
    <row r="129" spans="1:70">
      <c r="A129">
        <v>128</v>
      </c>
      <c r="B129">
        <v>2</v>
      </c>
      <c r="C129">
        <v>28</v>
      </c>
      <c r="D129">
        <v>1</v>
      </c>
      <c r="E129">
        <v>60</v>
      </c>
      <c r="F129">
        <v>70</v>
      </c>
      <c r="G129">
        <v>0.439453125</v>
      </c>
      <c r="H129">
        <v>0</v>
      </c>
      <c r="I129">
        <v>90</v>
      </c>
      <c r="J129">
        <v>0</v>
      </c>
      <c r="K129">
        <v>3576.171875</v>
      </c>
      <c r="L129">
        <v>0.32968750000000002</v>
      </c>
      <c r="M129">
        <v>632035.546875</v>
      </c>
      <c r="N129">
        <v>0.38828125000000002</v>
      </c>
      <c r="O129">
        <v>70</v>
      </c>
      <c r="P129">
        <v>480</v>
      </c>
      <c r="Q129">
        <v>480</v>
      </c>
      <c r="R129">
        <v>128</v>
      </c>
      <c r="S129">
        <v>273440</v>
      </c>
      <c r="T129">
        <v>10471.33</v>
      </c>
      <c r="U129">
        <v>10308.33</v>
      </c>
      <c r="V129">
        <v>0.36196669999999997</v>
      </c>
      <c r="W129">
        <v>1.3861E-2</v>
      </c>
      <c r="X129">
        <v>0.3612667</v>
      </c>
      <c r="Y129">
        <v>1.3618669999999999E-2</v>
      </c>
      <c r="Z129">
        <v>0.39126670000000002</v>
      </c>
      <c r="AA129">
        <v>0.38516669999999997</v>
      </c>
      <c r="AB129">
        <v>3943</v>
      </c>
      <c r="AC129">
        <v>3722</v>
      </c>
      <c r="AD129">
        <v>3890.3330000000001</v>
      </c>
      <c r="AE129">
        <v>1.0078752177664145</v>
      </c>
      <c r="AF129">
        <v>0.83550244578561128</v>
      </c>
      <c r="AG129">
        <v>128</v>
      </c>
      <c r="AH129">
        <v>1344.741480611046</v>
      </c>
      <c r="AI129">
        <v>227632.38604389422</v>
      </c>
      <c r="AJ129">
        <v>0.98321539600115138</v>
      </c>
      <c r="AK129">
        <v>0.62924289562043112</v>
      </c>
      <c r="AL129">
        <v>279754.60815429688</v>
      </c>
      <c r="AM129">
        <v>11738.451489042169</v>
      </c>
      <c r="AN129">
        <v>11738.451489042169</v>
      </c>
      <c r="AO129">
        <v>0.35543670654296877</v>
      </c>
      <c r="AP129">
        <v>1.4914058305264318E-2</v>
      </c>
      <c r="AQ129">
        <v>0.35543670654296877</v>
      </c>
      <c r="AR129">
        <v>1.4914058305264318E-2</v>
      </c>
      <c r="AS129">
        <v>0.47882907731254898</v>
      </c>
      <c r="AT129">
        <v>0.47882907731254898</v>
      </c>
      <c r="AU129">
        <v>3409.443409458549</v>
      </c>
      <c r="AV129">
        <v>2998.0851001257024</v>
      </c>
      <c r="AW129">
        <v>3409.443409458549</v>
      </c>
      <c r="AX129">
        <v>277955.90000000002</v>
      </c>
      <c r="AY129">
        <v>6280.9144999999999</v>
      </c>
      <c r="AZ129">
        <v>6207.0209999999997</v>
      </c>
      <c r="BA129">
        <v>2.8143388999999999E-3</v>
      </c>
      <c r="BB129">
        <v>-66.908109999999994</v>
      </c>
      <c r="BC129">
        <v>-4.3467229999999998E-4</v>
      </c>
      <c r="BD129">
        <v>12471.57</v>
      </c>
      <c r="BE129">
        <v>4890.2870000000003</v>
      </c>
      <c r="BF129">
        <v>5.2480131500000004E-3</v>
      </c>
      <c r="BG129">
        <v>-30.519839999999999</v>
      </c>
      <c r="BH129">
        <v>7.2697381499999998E-3</v>
      </c>
      <c r="BI129">
        <v>12281.38</v>
      </c>
      <c r="BJ129">
        <v>1.0096265E-3</v>
      </c>
      <c r="BK129">
        <v>-141.69460000000001</v>
      </c>
      <c r="BL129">
        <v>3.855303E-3</v>
      </c>
      <c r="BM129">
        <v>3944.48</v>
      </c>
      <c r="BN129">
        <v>-1.6045299999999999E-4</v>
      </c>
      <c r="BO129">
        <v>-75.888260000000002</v>
      </c>
      <c r="BP129">
        <v>3723.6990000000001</v>
      </c>
      <c r="BQ129">
        <v>-6.4785335E-4</v>
      </c>
      <c r="BR129">
        <v>3891.7930000000001</v>
      </c>
    </row>
    <row r="130" spans="1:70">
      <c r="A130">
        <v>129</v>
      </c>
      <c r="B130">
        <v>2</v>
      </c>
      <c r="C130">
        <v>29</v>
      </c>
      <c r="D130">
        <v>1</v>
      </c>
      <c r="E130">
        <v>60</v>
      </c>
      <c r="F130">
        <v>70</v>
      </c>
      <c r="G130">
        <v>0.58945312499999991</v>
      </c>
      <c r="H130">
        <v>0</v>
      </c>
      <c r="I130">
        <v>90</v>
      </c>
      <c r="J130">
        <v>0</v>
      </c>
      <c r="K130">
        <v>6826.171875</v>
      </c>
      <c r="L130">
        <v>0.44968750000000002</v>
      </c>
      <c r="M130">
        <v>273485.546875</v>
      </c>
      <c r="N130">
        <v>0.28828125000000004</v>
      </c>
      <c r="O130">
        <v>70</v>
      </c>
      <c r="P130">
        <v>480</v>
      </c>
      <c r="Q130">
        <v>480</v>
      </c>
      <c r="R130">
        <v>129</v>
      </c>
      <c r="S130">
        <v>162796.70000000001</v>
      </c>
      <c r="T130">
        <v>47090</v>
      </c>
      <c r="U130">
        <v>48180</v>
      </c>
      <c r="V130">
        <v>0.34763329999999998</v>
      </c>
      <c r="W130">
        <v>0.10055</v>
      </c>
      <c r="X130">
        <v>0.34376669999999998</v>
      </c>
      <c r="Y130">
        <v>0.1017333</v>
      </c>
      <c r="Z130">
        <v>0.5011333</v>
      </c>
      <c r="AA130">
        <v>0.51273329999999995</v>
      </c>
      <c r="AB130">
        <v>10257.33</v>
      </c>
      <c r="AC130">
        <v>15430.33</v>
      </c>
      <c r="AD130">
        <v>10856.33</v>
      </c>
      <c r="AE130">
        <v>0.98862354047117706</v>
      </c>
      <c r="AF130">
        <v>0.63767920661280475</v>
      </c>
      <c r="AG130">
        <v>129</v>
      </c>
      <c r="AH130">
        <v>2354.359775813753</v>
      </c>
      <c r="AI130">
        <v>106143.57186173438</v>
      </c>
      <c r="AJ130">
        <v>0.92868055281584283</v>
      </c>
      <c r="AK130">
        <v>0.55578916448821147</v>
      </c>
      <c r="AL130">
        <v>164009.37377929685</v>
      </c>
      <c r="AM130">
        <v>31595.410198540925</v>
      </c>
      <c r="AN130">
        <v>31595.410198540925</v>
      </c>
      <c r="AO130">
        <v>0.35454608154296879</v>
      </c>
      <c r="AP130">
        <v>6.8301150248337134E-2</v>
      </c>
      <c r="AQ130">
        <v>0.35454608154296879</v>
      </c>
      <c r="AR130">
        <v>6.8301150248337134E-2</v>
      </c>
      <c r="AS130">
        <v>0.48993148107691231</v>
      </c>
      <c r="AT130">
        <v>0.48993148107691231</v>
      </c>
      <c r="AU130">
        <v>8442.2700112583698</v>
      </c>
      <c r="AV130">
        <v>7979.1911870934155</v>
      </c>
      <c r="AW130">
        <v>8442.2700112583698</v>
      </c>
      <c r="AX130">
        <v>189698.5</v>
      </c>
      <c r="AY130">
        <v>38686.485000000001</v>
      </c>
      <c r="AZ130">
        <v>39136.870000000003</v>
      </c>
      <c r="BA130">
        <v>1.6615292300000001E-2</v>
      </c>
      <c r="BB130">
        <v>-91.639740000000003</v>
      </c>
      <c r="BC130">
        <v>-6.0625376999999996E-3</v>
      </c>
      <c r="BD130">
        <v>71263.34</v>
      </c>
      <c r="BE130">
        <v>40475.050000000003</v>
      </c>
      <c r="BF130">
        <v>1.6722244899999999E-2</v>
      </c>
      <c r="BG130">
        <v>-7.9812835</v>
      </c>
      <c r="BH130">
        <v>-7.5448800500000001E-3</v>
      </c>
      <c r="BI130">
        <v>72921.27</v>
      </c>
      <c r="BJ130">
        <v>3.0067035299999999E-2</v>
      </c>
      <c r="BK130">
        <v>-329.33789999999999</v>
      </c>
      <c r="BL130">
        <v>-1.3761632100000001E-2</v>
      </c>
      <c r="BM130">
        <v>10257.35</v>
      </c>
      <c r="BN130">
        <v>3.5654354999999999E-4</v>
      </c>
      <c r="BO130">
        <v>-12.89648</v>
      </c>
      <c r="BP130">
        <v>15432.45</v>
      </c>
      <c r="BQ130">
        <v>-6.2077245000000006E-5</v>
      </c>
      <c r="BR130">
        <v>10856.35</v>
      </c>
    </row>
    <row r="131" spans="1:70">
      <c r="A131">
        <v>130</v>
      </c>
      <c r="B131">
        <v>2</v>
      </c>
      <c r="C131">
        <v>30</v>
      </c>
      <c r="D131">
        <v>1</v>
      </c>
      <c r="E131">
        <v>60</v>
      </c>
      <c r="F131">
        <v>70</v>
      </c>
      <c r="G131">
        <v>0.51445312499999996</v>
      </c>
      <c r="H131">
        <v>0</v>
      </c>
      <c r="I131">
        <v>90</v>
      </c>
      <c r="J131">
        <v>0</v>
      </c>
      <c r="K131">
        <v>8451.171875</v>
      </c>
      <c r="L131">
        <v>0.26968750000000002</v>
      </c>
      <c r="M131">
        <v>94210.546875</v>
      </c>
      <c r="N131">
        <v>0.33828124999999998</v>
      </c>
      <c r="O131">
        <v>70</v>
      </c>
      <c r="P131">
        <v>480</v>
      </c>
      <c r="Q131">
        <v>480</v>
      </c>
      <c r="R131">
        <v>130</v>
      </c>
      <c r="S131">
        <v>51436.67</v>
      </c>
      <c r="T131">
        <v>21497.67</v>
      </c>
      <c r="U131">
        <v>21149.67</v>
      </c>
      <c r="V131">
        <v>0.31298670000000001</v>
      </c>
      <c r="W131">
        <v>0.13081329999999999</v>
      </c>
      <c r="X131">
        <v>0.31216329999999998</v>
      </c>
      <c r="Y131">
        <v>0.12835669999999999</v>
      </c>
      <c r="Z131">
        <v>0.30728</v>
      </c>
      <c r="AA131">
        <v>0.3023033</v>
      </c>
      <c r="AB131">
        <v>8973.6669999999995</v>
      </c>
      <c r="AC131">
        <v>8335.3330000000005</v>
      </c>
      <c r="AD131">
        <v>8809.3330000000005</v>
      </c>
      <c r="AE131">
        <v>1.0081935119017353</v>
      </c>
      <c r="AF131">
        <v>0.80140798997241591</v>
      </c>
      <c r="AG131">
        <v>130</v>
      </c>
      <c r="AH131">
        <v>3328.0519320698991</v>
      </c>
      <c r="AI131">
        <v>35198.336252189139</v>
      </c>
      <c r="AJ131">
        <v>0.77182201378806037</v>
      </c>
      <c r="AK131">
        <v>0.69004754776668664</v>
      </c>
      <c r="AL131">
        <v>52570.350341796868</v>
      </c>
      <c r="AM131">
        <v>25147.907204110026</v>
      </c>
      <c r="AN131">
        <v>25147.907204110026</v>
      </c>
      <c r="AO131">
        <v>0.30497576904296875</v>
      </c>
      <c r="AP131">
        <v>0.14589026494078569</v>
      </c>
      <c r="AQ131">
        <v>0.30497576904296875</v>
      </c>
      <c r="AR131">
        <v>0.14589026494078569</v>
      </c>
      <c r="AS131">
        <v>0.3532378075501631</v>
      </c>
      <c r="AT131">
        <v>0.3532378075501631</v>
      </c>
      <c r="AU131">
        <v>8259.3157851382475</v>
      </c>
      <c r="AV131">
        <v>7368.3757862052853</v>
      </c>
      <c r="AW131">
        <v>8259.3157851382475</v>
      </c>
      <c r="AX131">
        <v>58228.5</v>
      </c>
      <c r="AY131">
        <v>10938.33</v>
      </c>
      <c r="AZ131">
        <v>10787.77</v>
      </c>
      <c r="BA131">
        <v>-1.2983641900000001E-3</v>
      </c>
      <c r="BB131">
        <v>253.1935</v>
      </c>
      <c r="BC131">
        <v>9.5383892500000003E-4</v>
      </c>
      <c r="BD131">
        <v>25765.759999999998</v>
      </c>
      <c r="BE131">
        <v>9203.2515000000003</v>
      </c>
      <c r="BF131">
        <v>-9.6627451500000004E-4</v>
      </c>
      <c r="BG131">
        <v>362.04649999999998</v>
      </c>
      <c r="BH131">
        <v>3.9725269999999998E-4</v>
      </c>
      <c r="BI131">
        <v>25327.06</v>
      </c>
      <c r="BJ131">
        <v>-1.64912516E-3</v>
      </c>
      <c r="BK131">
        <v>375.78055000000001</v>
      </c>
      <c r="BL131">
        <v>1.9922139299999998E-3</v>
      </c>
      <c r="BM131">
        <v>8981.3150000000005</v>
      </c>
      <c r="BN131">
        <v>-2.9936434999999999E-5</v>
      </c>
      <c r="BO131">
        <v>259.67665</v>
      </c>
      <c r="BP131">
        <v>8343.1869999999999</v>
      </c>
      <c r="BQ131">
        <v>4.6850013000000003E-5</v>
      </c>
      <c r="BR131">
        <v>8816.8410000000003</v>
      </c>
    </row>
    <row r="132" spans="1:70">
      <c r="A132">
        <v>131</v>
      </c>
      <c r="B132">
        <v>2</v>
      </c>
      <c r="C132">
        <v>31</v>
      </c>
      <c r="D132">
        <v>1</v>
      </c>
      <c r="E132">
        <v>60</v>
      </c>
      <c r="F132">
        <v>70</v>
      </c>
      <c r="G132">
        <v>0.36445312499999999</v>
      </c>
      <c r="H132">
        <v>0</v>
      </c>
      <c r="I132">
        <v>90</v>
      </c>
      <c r="J132">
        <v>0</v>
      </c>
      <c r="K132">
        <v>5201.171875</v>
      </c>
      <c r="L132">
        <v>0.38968749999999996</v>
      </c>
      <c r="M132">
        <v>452760.546875</v>
      </c>
      <c r="N132">
        <v>0.23828125</v>
      </c>
      <c r="O132">
        <v>70</v>
      </c>
      <c r="P132">
        <v>480</v>
      </c>
      <c r="Q132">
        <v>480</v>
      </c>
      <c r="R132">
        <v>131</v>
      </c>
      <c r="S132">
        <v>165256.70000000001</v>
      </c>
      <c r="T132">
        <v>14359</v>
      </c>
      <c r="U132">
        <v>15111</v>
      </c>
      <c r="V132">
        <v>0.32639000000000001</v>
      </c>
      <c r="W132">
        <v>2.836E-2</v>
      </c>
      <c r="X132">
        <v>0.31735999999999998</v>
      </c>
      <c r="Y132">
        <v>2.9019329999999999E-2</v>
      </c>
      <c r="Z132">
        <v>0.48056670000000001</v>
      </c>
      <c r="AA132">
        <v>0.50573330000000005</v>
      </c>
      <c r="AB132">
        <v>4490.3329999999996</v>
      </c>
      <c r="AC132">
        <v>4352</v>
      </c>
      <c r="AD132">
        <v>4781.3329999999996</v>
      </c>
      <c r="AE132">
        <v>0.97479994265387682</v>
      </c>
      <c r="AF132">
        <v>0.72939188919069864</v>
      </c>
      <c r="AG132">
        <v>131</v>
      </c>
      <c r="AH132">
        <v>1871.3458511355971</v>
      </c>
      <c r="AI132">
        <v>182818.13880126184</v>
      </c>
      <c r="AJ132">
        <v>0.96631095465367622</v>
      </c>
      <c r="AK132">
        <v>0.59456676129848562</v>
      </c>
      <c r="AL132">
        <v>168315.58471679688</v>
      </c>
      <c r="AM132">
        <v>13683.662132053247</v>
      </c>
      <c r="AN132">
        <v>13683.662132053247</v>
      </c>
      <c r="AO132">
        <v>0.3345070190429687</v>
      </c>
      <c r="AP132">
        <v>2.7194635821073201E-2</v>
      </c>
      <c r="AQ132">
        <v>0.3345070190429687</v>
      </c>
      <c r="AR132">
        <v>2.7194635821073201E-2</v>
      </c>
      <c r="AS132">
        <v>0.43973871826375233</v>
      </c>
      <c r="AT132">
        <v>0.43973871826375233</v>
      </c>
      <c r="AU132">
        <v>3949.93720350187</v>
      </c>
      <c r="AV132">
        <v>3640.2836943163798</v>
      </c>
      <c r="AW132">
        <v>3949.93720350187</v>
      </c>
      <c r="AX132">
        <v>171505.5</v>
      </c>
      <c r="AY132">
        <v>9585.2255000000005</v>
      </c>
      <c r="AZ132">
        <v>9834.5859999999993</v>
      </c>
      <c r="BA132">
        <v>4.2118475000000001E-3</v>
      </c>
      <c r="BB132">
        <v>102.88720000000001</v>
      </c>
      <c r="BC132">
        <v>1.0304584999999999E-3</v>
      </c>
      <c r="BD132">
        <v>19504.97</v>
      </c>
      <c r="BE132">
        <v>10143.11</v>
      </c>
      <c r="BF132">
        <v>1.7903005E-3</v>
      </c>
      <c r="BG132">
        <v>6.4532769999999999</v>
      </c>
      <c r="BH132">
        <v>3.0173598000000001E-3</v>
      </c>
      <c r="BI132">
        <v>20568.310000000001</v>
      </c>
      <c r="BJ132">
        <v>1.711712E-3</v>
      </c>
      <c r="BK132">
        <v>432.27339999999998</v>
      </c>
      <c r="BL132">
        <v>5.9065835400000004E-3</v>
      </c>
      <c r="BM132">
        <v>4492.1030000000001</v>
      </c>
      <c r="BN132">
        <v>8.7499900000000006E-5</v>
      </c>
      <c r="BO132">
        <v>92.003974999999997</v>
      </c>
      <c r="BP132">
        <v>4364.0389999999998</v>
      </c>
      <c r="BQ132">
        <v>-1.0792582999999999E-3</v>
      </c>
      <c r="BR132">
        <v>4783.2179999999998</v>
      </c>
    </row>
    <row r="133" spans="1:70">
      <c r="A133">
        <v>132</v>
      </c>
      <c r="B133">
        <v>2</v>
      </c>
      <c r="C133">
        <v>32</v>
      </c>
      <c r="D133">
        <v>1</v>
      </c>
      <c r="E133">
        <v>60</v>
      </c>
      <c r="F133">
        <v>70</v>
      </c>
      <c r="G133">
        <v>0.47695312499999998</v>
      </c>
      <c r="H133">
        <v>0</v>
      </c>
      <c r="I133">
        <v>90</v>
      </c>
      <c r="J133">
        <v>0</v>
      </c>
      <c r="K133">
        <v>6013.671875</v>
      </c>
      <c r="L133">
        <v>0.2996875</v>
      </c>
      <c r="M133">
        <v>363123.046875</v>
      </c>
      <c r="N133">
        <v>0.36328125</v>
      </c>
      <c r="O133">
        <v>70</v>
      </c>
      <c r="P133">
        <v>480</v>
      </c>
      <c r="Q133">
        <v>480</v>
      </c>
      <c r="R133">
        <v>132</v>
      </c>
      <c r="S133">
        <v>172066.7</v>
      </c>
      <c r="T133">
        <v>17620</v>
      </c>
      <c r="U133">
        <v>17464.669999999998</v>
      </c>
      <c r="V133">
        <v>0.33753329999999998</v>
      </c>
      <c r="W133">
        <v>3.4563330000000003E-2</v>
      </c>
      <c r="X133">
        <v>0.33713330000000002</v>
      </c>
      <c r="Y133">
        <v>3.422E-2</v>
      </c>
      <c r="Z133">
        <v>0.34799999999999998</v>
      </c>
      <c r="AA133">
        <v>0.3449333</v>
      </c>
      <c r="AB133">
        <v>7082.3329999999996</v>
      </c>
      <c r="AC133">
        <v>6628</v>
      </c>
      <c r="AD133">
        <v>7187.3329999999996</v>
      </c>
      <c r="AE133">
        <v>1.0044371337350306</v>
      </c>
      <c r="AF133">
        <v>0.84872159952057113</v>
      </c>
      <c r="AG133">
        <v>132</v>
      </c>
      <c r="AH133">
        <v>2313.5068526087998</v>
      </c>
      <c r="AI133">
        <v>133179.7994269341</v>
      </c>
      <c r="AJ133">
        <v>0.95190991112939083</v>
      </c>
      <c r="AK133">
        <v>0.64921777939362424</v>
      </c>
      <c r="AL133">
        <v>176338.10424804688</v>
      </c>
      <c r="AM133">
        <v>21015.802327535519</v>
      </c>
      <c r="AN133">
        <v>21015.802327535519</v>
      </c>
      <c r="AO133">
        <v>0.33001873779296875</v>
      </c>
      <c r="AP133">
        <v>3.933130951710697E-2</v>
      </c>
      <c r="AQ133">
        <v>0.33001873779296875</v>
      </c>
      <c r="AR133">
        <v>3.933130951710697E-2</v>
      </c>
      <c r="AS133">
        <v>0.46748954392649633</v>
      </c>
      <c r="AT133">
        <v>0.46748954392649633</v>
      </c>
      <c r="AU133">
        <v>6265.6094867638767</v>
      </c>
      <c r="AV133">
        <v>5430.4985670036776</v>
      </c>
      <c r="AW133">
        <v>6265.6094867638767</v>
      </c>
      <c r="AX133">
        <v>178401.1</v>
      </c>
      <c r="AY133">
        <v>9424.2574999999997</v>
      </c>
      <c r="AZ133">
        <v>9353.5125000000007</v>
      </c>
      <c r="BA133">
        <v>-5.29811E-3</v>
      </c>
      <c r="BB133">
        <v>-62.301335000000002</v>
      </c>
      <c r="BC133">
        <v>1.0600154E-3</v>
      </c>
      <c r="BD133">
        <v>20533.32</v>
      </c>
      <c r="BE133">
        <v>7395.9579999999996</v>
      </c>
      <c r="BF133">
        <v>-5.7732125000000004E-3</v>
      </c>
      <c r="BG133">
        <v>-284.37</v>
      </c>
      <c r="BH133">
        <v>1.8567453E-3</v>
      </c>
      <c r="BI133">
        <v>20339.490000000002</v>
      </c>
      <c r="BJ133">
        <v>-4.5552096000000004E-3</v>
      </c>
      <c r="BK133">
        <v>113.23779999999999</v>
      </c>
      <c r="BL133">
        <v>-1.2333757999999999E-3</v>
      </c>
      <c r="BM133">
        <v>7082.8220000000001</v>
      </c>
      <c r="BN133">
        <v>1.138446E-3</v>
      </c>
      <c r="BO133">
        <v>-59.280625000000001</v>
      </c>
      <c r="BP133">
        <v>6634.57</v>
      </c>
      <c r="BQ133">
        <v>-3.0915949999999999E-4</v>
      </c>
      <c r="BR133">
        <v>7187.8289999999997</v>
      </c>
    </row>
    <row r="134" spans="1:70">
      <c r="A134">
        <v>133</v>
      </c>
      <c r="B134">
        <v>2</v>
      </c>
      <c r="C134">
        <v>33</v>
      </c>
      <c r="D134">
        <v>1</v>
      </c>
      <c r="E134">
        <v>60</v>
      </c>
      <c r="F134">
        <v>70</v>
      </c>
      <c r="G134">
        <v>0.32695312500000001</v>
      </c>
      <c r="H134">
        <v>0</v>
      </c>
      <c r="I134">
        <v>90</v>
      </c>
      <c r="J134">
        <v>0</v>
      </c>
      <c r="K134">
        <v>9263.671875</v>
      </c>
      <c r="L134">
        <v>0.41968749999999999</v>
      </c>
      <c r="M134">
        <v>721673.046875</v>
      </c>
      <c r="N134">
        <v>0.26328125000000002</v>
      </c>
      <c r="O134">
        <v>70</v>
      </c>
      <c r="P134">
        <v>480</v>
      </c>
      <c r="Q134">
        <v>480</v>
      </c>
      <c r="R134">
        <v>133</v>
      </c>
      <c r="S134">
        <v>204310</v>
      </c>
      <c r="T134">
        <v>21487.33</v>
      </c>
      <c r="U134">
        <v>20889</v>
      </c>
      <c r="V134">
        <v>0.36420000000000002</v>
      </c>
      <c r="W134">
        <v>3.8303329999999997E-2</v>
      </c>
      <c r="X134">
        <v>0.37296669999999998</v>
      </c>
      <c r="Y134">
        <v>3.813333E-2</v>
      </c>
      <c r="Z134">
        <v>0.62373330000000005</v>
      </c>
      <c r="AA134">
        <v>0.60636670000000004</v>
      </c>
      <c r="AB134">
        <v>6388.6670000000004</v>
      </c>
      <c r="AC134">
        <v>6263</v>
      </c>
      <c r="AD134">
        <v>6134.3329999999996</v>
      </c>
      <c r="AE134">
        <v>1.0142205406561251</v>
      </c>
      <c r="AF134">
        <v>0.57629141460221989</v>
      </c>
      <c r="AG134">
        <v>133</v>
      </c>
      <c r="AH134">
        <v>3262.5742901166632</v>
      </c>
      <c r="AI134">
        <v>285634.35374149663</v>
      </c>
      <c r="AJ134">
        <v>0.96245474066619419</v>
      </c>
      <c r="AK134">
        <v>0.57411834378605464</v>
      </c>
      <c r="AL134">
        <v>242188.14331054688</v>
      </c>
      <c r="AM134">
        <v>22024.395142631776</v>
      </c>
      <c r="AN134">
        <v>22024.395142631776</v>
      </c>
      <c r="AO134">
        <v>0.36854998779296877</v>
      </c>
      <c r="AP134">
        <v>3.3515639741935194E-2</v>
      </c>
      <c r="AQ134">
        <v>0.36854998779296877</v>
      </c>
      <c r="AR134">
        <v>3.3515639741935194E-2</v>
      </c>
      <c r="AS134">
        <v>0.42299154580355125</v>
      </c>
      <c r="AT134">
        <v>0.42299154580355125</v>
      </c>
      <c r="AU134">
        <v>6327.146118063838</v>
      </c>
      <c r="AV134">
        <v>5965.492111701159</v>
      </c>
      <c r="AW134">
        <v>6327.146118063838</v>
      </c>
      <c r="AX134">
        <v>255186.1</v>
      </c>
      <c r="AY134">
        <v>23218.2</v>
      </c>
      <c r="AZ134">
        <v>22938.11</v>
      </c>
      <c r="BA134">
        <v>-5.6662400000000003E-3</v>
      </c>
      <c r="BB134">
        <v>-59.124899999999997</v>
      </c>
      <c r="BC134">
        <v>9.4732724999999993E-3</v>
      </c>
      <c r="BD134">
        <v>39934.400000000001</v>
      </c>
      <c r="BE134">
        <v>24614.32</v>
      </c>
      <c r="BF134">
        <v>-1.17118025E-2</v>
      </c>
      <c r="BG134">
        <v>-21.244160000000001</v>
      </c>
      <c r="BH134">
        <v>9.4395389499999996E-3</v>
      </c>
      <c r="BI134">
        <v>38848.400000000001</v>
      </c>
      <c r="BJ134">
        <v>-7.546138E-3</v>
      </c>
      <c r="BK134">
        <v>-208.0778</v>
      </c>
      <c r="BL134">
        <v>1.8444255999999999E-2</v>
      </c>
      <c r="BM134">
        <v>7045.3729999999996</v>
      </c>
      <c r="BN134">
        <v>6.7850975000000001E-3</v>
      </c>
      <c r="BO134">
        <v>-178.3467</v>
      </c>
      <c r="BP134">
        <v>7076.6189999999997</v>
      </c>
      <c r="BQ134">
        <v>-1.78972181E-3</v>
      </c>
      <c r="BR134">
        <v>6758.1809999999996</v>
      </c>
    </row>
    <row r="135" spans="1:70">
      <c r="A135">
        <v>134</v>
      </c>
      <c r="B135">
        <v>2</v>
      </c>
      <c r="C135">
        <v>34</v>
      </c>
      <c r="D135">
        <v>1</v>
      </c>
      <c r="E135">
        <v>60</v>
      </c>
      <c r="F135">
        <v>70</v>
      </c>
      <c r="G135">
        <v>0.40195312499999997</v>
      </c>
      <c r="H135">
        <v>0</v>
      </c>
      <c r="I135">
        <v>90</v>
      </c>
      <c r="J135">
        <v>0</v>
      </c>
      <c r="K135">
        <v>7638.671875</v>
      </c>
      <c r="L135">
        <v>0.35968749999999999</v>
      </c>
      <c r="M135">
        <v>542398.046875</v>
      </c>
      <c r="N135">
        <v>0.31328125000000001</v>
      </c>
      <c r="O135">
        <v>70</v>
      </c>
      <c r="P135">
        <v>480</v>
      </c>
      <c r="Q135">
        <v>480</v>
      </c>
      <c r="R135">
        <v>134</v>
      </c>
      <c r="S135">
        <v>217893.3</v>
      </c>
      <c r="T135">
        <v>20968</v>
      </c>
      <c r="U135">
        <v>20244.669999999998</v>
      </c>
      <c r="V135">
        <v>0.3362</v>
      </c>
      <c r="W135">
        <v>3.2353E-2</v>
      </c>
      <c r="X135">
        <v>0.33779999999999999</v>
      </c>
      <c r="Y135">
        <v>3.1385999999999997E-2</v>
      </c>
      <c r="Z135">
        <v>0.4512333</v>
      </c>
      <c r="AA135">
        <v>0.43566670000000002</v>
      </c>
      <c r="AB135">
        <v>7412.6670000000004</v>
      </c>
      <c r="AC135">
        <v>6964</v>
      </c>
      <c r="AD135">
        <v>7031</v>
      </c>
      <c r="AE135">
        <v>1.0177079170037457</v>
      </c>
      <c r="AF135">
        <v>0.77241074158110046</v>
      </c>
      <c r="AG135">
        <v>134</v>
      </c>
      <c r="AH135">
        <v>2808.9806940933122</v>
      </c>
      <c r="AI135">
        <v>206504.90779298038</v>
      </c>
      <c r="AJ135">
        <v>0.95890796687421065</v>
      </c>
      <c r="AK135">
        <v>0.61487652075887822</v>
      </c>
      <c r="AL135">
        <v>222586.87377929685</v>
      </c>
      <c r="AM135">
        <v>22010.908789704317</v>
      </c>
      <c r="AN135">
        <v>22010.908789704317</v>
      </c>
      <c r="AO135">
        <v>0.34103436279296878</v>
      </c>
      <c r="AP135">
        <v>3.372380467068295E-2</v>
      </c>
      <c r="AQ135">
        <v>0.34103436279296878</v>
      </c>
      <c r="AR135">
        <v>3.372380467068295E-2</v>
      </c>
      <c r="AS135">
        <v>0.44984568524202828</v>
      </c>
      <c r="AT135">
        <v>0.44984568524202828</v>
      </c>
      <c r="AU135">
        <v>6418.411067336453</v>
      </c>
      <c r="AV135">
        <v>5793.2854598628201</v>
      </c>
      <c r="AW135">
        <v>6418.411067336453</v>
      </c>
      <c r="AX135">
        <v>226638.9</v>
      </c>
      <c r="AY135">
        <v>13122.17</v>
      </c>
      <c r="AZ135">
        <v>12829.5</v>
      </c>
      <c r="BA135">
        <v>6.164653E-3</v>
      </c>
      <c r="BB135">
        <v>14.131065</v>
      </c>
      <c r="BC135">
        <v>-1.74247995E-3</v>
      </c>
      <c r="BD135">
        <v>26866.54</v>
      </c>
      <c r="BE135">
        <v>12106.514999999999</v>
      </c>
      <c r="BF135">
        <v>1.3647360000000001E-2</v>
      </c>
      <c r="BG135">
        <v>238.65455</v>
      </c>
      <c r="BH135">
        <v>-3.5761934999999998E-3</v>
      </c>
      <c r="BI135">
        <v>25930</v>
      </c>
      <c r="BJ135">
        <v>1.0652742E-2</v>
      </c>
      <c r="BK135">
        <v>-193.42615000000001</v>
      </c>
      <c r="BL135">
        <v>1.7276775999999999E-3</v>
      </c>
      <c r="BM135">
        <v>7412.893</v>
      </c>
      <c r="BN135">
        <v>-5.8017779999999996E-3</v>
      </c>
      <c r="BO135">
        <v>39.875945000000002</v>
      </c>
      <c r="BP135">
        <v>6970.5439999999999</v>
      </c>
      <c r="BQ135">
        <v>-1.851178E-4</v>
      </c>
      <c r="BR135">
        <v>7031.2150000000001</v>
      </c>
    </row>
    <row r="136" spans="1:70">
      <c r="A136">
        <v>135</v>
      </c>
      <c r="B136">
        <v>2</v>
      </c>
      <c r="C136">
        <v>35</v>
      </c>
      <c r="D136">
        <v>1</v>
      </c>
      <c r="E136">
        <v>60</v>
      </c>
      <c r="F136">
        <v>70</v>
      </c>
      <c r="G136">
        <v>0.55195312500000004</v>
      </c>
      <c r="H136">
        <v>0</v>
      </c>
      <c r="I136">
        <v>90</v>
      </c>
      <c r="J136">
        <v>0</v>
      </c>
      <c r="K136">
        <v>4388.671875</v>
      </c>
      <c r="L136">
        <v>0.47968749999999999</v>
      </c>
      <c r="M136">
        <v>183848.046875</v>
      </c>
      <c r="N136">
        <v>0.21328125000000001</v>
      </c>
      <c r="O136">
        <v>70</v>
      </c>
      <c r="P136">
        <v>480</v>
      </c>
      <c r="Q136">
        <v>480</v>
      </c>
      <c r="R136">
        <v>135</v>
      </c>
      <c r="S136">
        <v>101100</v>
      </c>
      <c r="T136">
        <v>33956.67</v>
      </c>
      <c r="U136">
        <v>33810</v>
      </c>
      <c r="V136">
        <v>0.3276733</v>
      </c>
      <c r="W136">
        <v>0.11005669999999999</v>
      </c>
      <c r="X136">
        <v>0.33059670000000002</v>
      </c>
      <c r="Y136">
        <v>0.11056000000000001</v>
      </c>
      <c r="Z136">
        <v>0.65449999999999997</v>
      </c>
      <c r="AA136">
        <v>0.65166670000000004</v>
      </c>
      <c r="AB136">
        <v>5782</v>
      </c>
      <c r="AC136">
        <v>10940</v>
      </c>
      <c r="AD136">
        <v>5692.6670000000004</v>
      </c>
      <c r="AE136">
        <v>1.0021666855673497</v>
      </c>
      <c r="AF136">
        <v>0.45344975154073125</v>
      </c>
      <c r="AG136">
        <v>135</v>
      </c>
      <c r="AH136">
        <v>1482.9725448785639</v>
      </c>
      <c r="AI136">
        <v>75764.810045074046</v>
      </c>
      <c r="AJ136">
        <v>0.93164963568779269</v>
      </c>
      <c r="AK136">
        <v>0.52892414101172291</v>
      </c>
      <c r="AL136">
        <v>103441.83471679689</v>
      </c>
      <c r="AM136">
        <v>18325.878678521985</v>
      </c>
      <c r="AN136">
        <v>18325.878678521985</v>
      </c>
      <c r="AO136">
        <v>0.33264373779296874</v>
      </c>
      <c r="AP136">
        <v>5.8931560897519122E-2</v>
      </c>
      <c r="AQ136">
        <v>0.33264373779296874</v>
      </c>
      <c r="AR136">
        <v>5.8931560897519122E-2</v>
      </c>
      <c r="AS136">
        <v>0.47030309568825968</v>
      </c>
      <c r="AT136">
        <v>0.47030309568825968</v>
      </c>
      <c r="AU136">
        <v>4837.7800294490489</v>
      </c>
      <c r="AV136">
        <v>4721.6892226657774</v>
      </c>
      <c r="AW136">
        <v>4837.7800294490489</v>
      </c>
      <c r="AX136">
        <v>127862.7</v>
      </c>
      <c r="AY136">
        <v>40672.964999999997</v>
      </c>
      <c r="AZ136">
        <v>40639.324999999997</v>
      </c>
      <c r="BA136">
        <v>-4.9089842199999999E-3</v>
      </c>
      <c r="BB136">
        <v>19.368935</v>
      </c>
      <c r="BC136">
        <v>1.5783174E-3</v>
      </c>
      <c r="BD136">
        <v>72228.5</v>
      </c>
      <c r="BE136">
        <v>51447.83</v>
      </c>
      <c r="BF136">
        <v>-7.05535395E-3</v>
      </c>
      <c r="BG136">
        <v>940.67904999999996</v>
      </c>
      <c r="BH136">
        <v>2.2948722500000002E-3</v>
      </c>
      <c r="BI136">
        <v>71926.33</v>
      </c>
      <c r="BJ136">
        <v>-7.9269652999999999E-3</v>
      </c>
      <c r="BK136">
        <v>-766.98869999999999</v>
      </c>
      <c r="BL136">
        <v>3.80832728E-3</v>
      </c>
      <c r="BM136">
        <v>5782.1580000000004</v>
      </c>
      <c r="BN136">
        <v>-2.7577210000000001E-4</v>
      </c>
      <c r="BO136">
        <v>-29.969864999999999</v>
      </c>
      <c r="BP136">
        <v>11010.8</v>
      </c>
      <c r="BQ136">
        <v>-3.0533506999999999E-4</v>
      </c>
      <c r="BR136">
        <v>5692.8220000000001</v>
      </c>
    </row>
    <row r="137" spans="1:70">
      <c r="A137">
        <v>136</v>
      </c>
      <c r="B137">
        <v>2</v>
      </c>
      <c r="C137">
        <v>36</v>
      </c>
      <c r="D137">
        <v>1</v>
      </c>
      <c r="E137">
        <v>60</v>
      </c>
      <c r="F137">
        <v>70</v>
      </c>
      <c r="G137">
        <v>0.57070312499999998</v>
      </c>
      <c r="H137">
        <v>0</v>
      </c>
      <c r="I137">
        <v>90</v>
      </c>
      <c r="J137">
        <v>0</v>
      </c>
      <c r="K137">
        <v>4794.921875</v>
      </c>
      <c r="L137">
        <v>0.25468750000000001</v>
      </c>
      <c r="M137">
        <v>497579.296875</v>
      </c>
      <c r="N137">
        <v>0.25078125000000001</v>
      </c>
      <c r="O137">
        <v>70</v>
      </c>
      <c r="P137">
        <v>480</v>
      </c>
      <c r="Q137">
        <v>480</v>
      </c>
      <c r="R137">
        <v>136</v>
      </c>
      <c r="S137">
        <v>280956.7</v>
      </c>
      <c r="T137">
        <v>18666</v>
      </c>
      <c r="U137">
        <v>19796.669999999998</v>
      </c>
      <c r="V137">
        <v>0.25195000000000001</v>
      </c>
      <c r="W137">
        <v>1.6739E-2</v>
      </c>
      <c r="X137">
        <v>0.25185669999999999</v>
      </c>
      <c r="Y137">
        <v>1.7746330000000001E-2</v>
      </c>
      <c r="Z137">
        <v>0.25780999999999998</v>
      </c>
      <c r="AA137">
        <v>0.27342670000000002</v>
      </c>
      <c r="AB137">
        <v>8346.6669999999995</v>
      </c>
      <c r="AC137">
        <v>7572.3329999999996</v>
      </c>
      <c r="AD137">
        <v>8751.6669999999995</v>
      </c>
      <c r="AE137">
        <v>0.97102309394972308</v>
      </c>
      <c r="AF137">
        <v>0.91851549872485361</v>
      </c>
      <c r="AG137">
        <v>136</v>
      </c>
      <c r="AH137">
        <v>1910.8032378580324</v>
      </c>
      <c r="AI137">
        <v>198907.401623985</v>
      </c>
      <c r="AJ137">
        <v>0.97163714336547924</v>
      </c>
      <c r="AK137">
        <v>0.66779253548046136</v>
      </c>
      <c r="AL137">
        <v>286028.50463867188</v>
      </c>
      <c r="AM137">
        <v>22700.377803355652</v>
      </c>
      <c r="AN137">
        <v>22700.377803355652</v>
      </c>
      <c r="AO137">
        <v>0.25245819091796878</v>
      </c>
      <c r="AP137">
        <v>2.0036102068320742E-2</v>
      </c>
      <c r="AQ137">
        <v>0.25245819091796878</v>
      </c>
      <c r="AR137">
        <v>2.0036102068320742E-2</v>
      </c>
      <c r="AS137">
        <v>0.5120636493173405</v>
      </c>
      <c r="AT137">
        <v>0.5120636493173405</v>
      </c>
      <c r="AU137">
        <v>6771.5589652072185</v>
      </c>
      <c r="AV137">
        <v>5607.4481626396628</v>
      </c>
      <c r="AW137">
        <v>6771.5589652072185</v>
      </c>
      <c r="AX137">
        <v>284319.8</v>
      </c>
      <c r="AY137">
        <v>6519.4324999999999</v>
      </c>
      <c r="AZ137">
        <v>6831.5990000000002</v>
      </c>
      <c r="BA137">
        <v>-4.3929431999999999E-3</v>
      </c>
      <c r="BB137">
        <v>-78.106449999999995</v>
      </c>
      <c r="BC137">
        <v>3.9065528999999996E-3</v>
      </c>
      <c r="BD137">
        <v>20231.12</v>
      </c>
      <c r="BE137">
        <v>5646.7730000000001</v>
      </c>
      <c r="BF137">
        <v>-5.0768154999999999E-3</v>
      </c>
      <c r="BG137">
        <v>14.942030000000001</v>
      </c>
      <c r="BH137">
        <v>3.9720399999999996E-3</v>
      </c>
      <c r="BI137">
        <v>21476.06</v>
      </c>
      <c r="BJ137">
        <v>-8.7192453499999999E-3</v>
      </c>
      <c r="BK137">
        <v>-326.43964999999997</v>
      </c>
      <c r="BL137">
        <v>5.9727464999999999E-3</v>
      </c>
      <c r="BM137">
        <v>8353.8089999999993</v>
      </c>
      <c r="BN137">
        <v>4.6971935999999999E-3</v>
      </c>
      <c r="BO137">
        <v>-250.12815000000001</v>
      </c>
      <c r="BP137">
        <v>7577.8370000000004</v>
      </c>
      <c r="BQ137">
        <v>-1.35722085E-3</v>
      </c>
      <c r="BR137">
        <v>8759.1560000000009</v>
      </c>
    </row>
    <row r="138" spans="1:70">
      <c r="A138">
        <v>137</v>
      </c>
      <c r="B138">
        <v>2</v>
      </c>
      <c r="C138">
        <v>37</v>
      </c>
      <c r="D138">
        <v>1</v>
      </c>
      <c r="E138">
        <v>60</v>
      </c>
      <c r="F138">
        <v>70</v>
      </c>
      <c r="G138">
        <v>0.42070312499999996</v>
      </c>
      <c r="H138">
        <v>0</v>
      </c>
      <c r="I138">
        <v>90</v>
      </c>
      <c r="J138">
        <v>0</v>
      </c>
      <c r="K138">
        <v>8044.921875</v>
      </c>
      <c r="L138">
        <v>0.37468750000000001</v>
      </c>
      <c r="M138">
        <v>139029.296875</v>
      </c>
      <c r="N138">
        <v>0.35078125000000004</v>
      </c>
      <c r="O138">
        <v>70</v>
      </c>
      <c r="P138">
        <v>480</v>
      </c>
      <c r="Q138">
        <v>480</v>
      </c>
      <c r="R138">
        <v>137</v>
      </c>
      <c r="S138">
        <v>62706.67</v>
      </c>
      <c r="T138">
        <v>19988</v>
      </c>
      <c r="U138">
        <v>20029</v>
      </c>
      <c r="V138">
        <v>0.3629</v>
      </c>
      <c r="W138">
        <v>0.11568000000000001</v>
      </c>
      <c r="X138">
        <v>0.36283330000000003</v>
      </c>
      <c r="Y138">
        <v>0.11589670000000001</v>
      </c>
      <c r="Z138">
        <v>0.45350000000000001</v>
      </c>
      <c r="AA138">
        <v>0.45443329999999998</v>
      </c>
      <c r="AB138">
        <v>7041.3329999999996</v>
      </c>
      <c r="AC138">
        <v>6978.6670000000004</v>
      </c>
      <c r="AD138">
        <v>7015.6670000000004</v>
      </c>
      <c r="AE138">
        <v>0.99897595976886033</v>
      </c>
      <c r="AF138">
        <v>0.67173558993398363</v>
      </c>
      <c r="AG138">
        <v>137</v>
      </c>
      <c r="AH138">
        <v>2926.0911570811545</v>
      </c>
      <c r="AI138">
        <v>51462.550607287449</v>
      </c>
      <c r="AJ138">
        <v>0.8444114277080369</v>
      </c>
      <c r="AK138">
        <v>0.62293199403402788</v>
      </c>
      <c r="AL138">
        <v>63150.457763671868</v>
      </c>
      <c r="AM138">
        <v>21342.704679843129</v>
      </c>
      <c r="AN138">
        <v>21342.704679843129</v>
      </c>
      <c r="AO138">
        <v>0.36463006591796876</v>
      </c>
      <c r="AP138">
        <v>0.12323254794766901</v>
      </c>
      <c r="AQ138">
        <v>0.36463006591796876</v>
      </c>
      <c r="AR138">
        <v>0.12323254794766901</v>
      </c>
      <c r="AS138">
        <v>0.39774335169948516</v>
      </c>
      <c r="AT138">
        <v>0.39774335169948516</v>
      </c>
      <c r="AU138">
        <v>6443.9332314429703</v>
      </c>
      <c r="AV138">
        <v>5943.431560768463</v>
      </c>
      <c r="AW138">
        <v>6443.9332314429703</v>
      </c>
      <c r="AX138">
        <v>74118.17</v>
      </c>
      <c r="AY138">
        <v>15707.37</v>
      </c>
      <c r="AZ138">
        <v>15740.88</v>
      </c>
      <c r="BA138">
        <v>1.3485254499999999E-4</v>
      </c>
      <c r="BB138">
        <v>206.06315000000001</v>
      </c>
      <c r="BC138">
        <v>2.5867754999999999E-4</v>
      </c>
      <c r="BD138">
        <v>28505.51</v>
      </c>
      <c r="BE138">
        <v>14779.56</v>
      </c>
      <c r="BF138">
        <v>-1.5030311800000001E-3</v>
      </c>
      <c r="BG138">
        <v>84.340379999999996</v>
      </c>
      <c r="BH138">
        <v>5.3085070500000003E-4</v>
      </c>
      <c r="BI138">
        <v>28601.71</v>
      </c>
      <c r="BJ138">
        <v>4.0453654499999998E-4</v>
      </c>
      <c r="BK138">
        <v>506.01934999999997</v>
      </c>
      <c r="BL138">
        <v>1.2464529E-3</v>
      </c>
      <c r="BM138">
        <v>7049.6819999999998</v>
      </c>
      <c r="BN138">
        <v>-1.6176062000000001E-4</v>
      </c>
      <c r="BO138">
        <v>242.1601</v>
      </c>
      <c r="BP138">
        <v>6989.1239999999998</v>
      </c>
      <c r="BQ138">
        <v>6.0461750000000001E-5</v>
      </c>
      <c r="BR138">
        <v>7023.9849999999997</v>
      </c>
    </row>
    <row r="139" spans="1:70">
      <c r="A139">
        <v>138</v>
      </c>
      <c r="B139">
        <v>2</v>
      </c>
      <c r="C139">
        <v>38</v>
      </c>
      <c r="D139">
        <v>1</v>
      </c>
      <c r="E139">
        <v>60</v>
      </c>
      <c r="F139">
        <v>70</v>
      </c>
      <c r="G139">
        <v>0.345703125</v>
      </c>
      <c r="H139">
        <v>0</v>
      </c>
      <c r="I139">
        <v>90</v>
      </c>
      <c r="J139">
        <v>0</v>
      </c>
      <c r="K139">
        <v>9669.921875</v>
      </c>
      <c r="L139">
        <v>0.31468750000000001</v>
      </c>
      <c r="M139">
        <v>318304.296875</v>
      </c>
      <c r="N139">
        <v>0.20078125000000002</v>
      </c>
      <c r="O139">
        <v>70</v>
      </c>
      <c r="P139">
        <v>480</v>
      </c>
      <c r="Q139">
        <v>480</v>
      </c>
      <c r="R139">
        <v>138</v>
      </c>
      <c r="S139">
        <v>116443.3</v>
      </c>
      <c r="T139">
        <v>20270</v>
      </c>
      <c r="U139">
        <v>20952.669999999998</v>
      </c>
      <c r="V139">
        <v>0.26603670000000001</v>
      </c>
      <c r="W139">
        <v>4.6309999999999997E-2</v>
      </c>
      <c r="X139">
        <v>0.26227329999999999</v>
      </c>
      <c r="Y139">
        <v>4.7193329999999999E-2</v>
      </c>
      <c r="Z139">
        <v>0.37083329999999998</v>
      </c>
      <c r="AA139">
        <v>0.38333329999999999</v>
      </c>
      <c r="AB139">
        <v>7706.6670000000004</v>
      </c>
      <c r="AC139">
        <v>7305.3329999999996</v>
      </c>
      <c r="AD139">
        <v>8186.6670000000004</v>
      </c>
      <c r="AE139">
        <v>0.98357433486455847</v>
      </c>
      <c r="AF139">
        <v>0.82383769952911279</v>
      </c>
      <c r="AG139">
        <v>138</v>
      </c>
      <c r="AH139">
        <v>3677.6503446636557</v>
      </c>
      <c r="AI139">
        <v>132540.50097592713</v>
      </c>
      <c r="AJ139">
        <v>0.91408183310599989</v>
      </c>
      <c r="AK139">
        <v>0.64532507804170569</v>
      </c>
      <c r="AL139">
        <v>116365.78979492188</v>
      </c>
      <c r="AM139">
        <v>23072.152968823779</v>
      </c>
      <c r="AN139">
        <v>23072.152968823779</v>
      </c>
      <c r="AO139">
        <v>0.27530975341796876</v>
      </c>
      <c r="AP139">
        <v>5.4586393095969236E-2</v>
      </c>
      <c r="AQ139">
        <v>0.27530975341796876</v>
      </c>
      <c r="AR139">
        <v>5.4586393095969236E-2</v>
      </c>
      <c r="AS139">
        <v>0.38194449478976622</v>
      </c>
      <c r="AT139">
        <v>0.38194449478976622</v>
      </c>
      <c r="AU139">
        <v>7252.0647178261152</v>
      </c>
      <c r="AV139">
        <v>6540.1374760901508</v>
      </c>
      <c r="AW139">
        <v>7252.0647178261152</v>
      </c>
      <c r="AX139">
        <v>121250.9</v>
      </c>
      <c r="AY139">
        <v>9020.3315000000002</v>
      </c>
      <c r="AZ139">
        <v>9181.2134999999998</v>
      </c>
      <c r="BA139">
        <v>-1.1613475E-3</v>
      </c>
      <c r="BB139">
        <v>62.666080000000001</v>
      </c>
      <c r="BC139">
        <v>1.2559712499999999E-3</v>
      </c>
      <c r="BD139">
        <v>24301.94</v>
      </c>
      <c r="BE139">
        <v>9743.7880000000005</v>
      </c>
      <c r="BF139">
        <v>-2.8023420000000002E-3</v>
      </c>
      <c r="BG139">
        <v>124.4144</v>
      </c>
      <c r="BH139">
        <v>9.6345535000000001E-4</v>
      </c>
      <c r="BI139">
        <v>25124.93</v>
      </c>
      <c r="BJ139">
        <v>-6.1198939999999999E-4</v>
      </c>
      <c r="BK139">
        <v>196.23415</v>
      </c>
      <c r="BL139">
        <v>3.7095798600000002E-3</v>
      </c>
      <c r="BM139">
        <v>7709.4059999999999</v>
      </c>
      <c r="BN139">
        <v>1.7963119E-4</v>
      </c>
      <c r="BO139">
        <v>149.79315</v>
      </c>
      <c r="BP139">
        <v>7306.9840000000004</v>
      </c>
      <c r="BQ139">
        <v>3.3119775000000002E-4</v>
      </c>
      <c r="BR139">
        <v>8189.5770000000002</v>
      </c>
    </row>
    <row r="140" spans="1:70">
      <c r="A140">
        <v>139</v>
      </c>
      <c r="B140">
        <v>2</v>
      </c>
      <c r="C140">
        <v>39</v>
      </c>
      <c r="D140">
        <v>1</v>
      </c>
      <c r="E140">
        <v>60</v>
      </c>
      <c r="F140">
        <v>70</v>
      </c>
      <c r="G140">
        <v>0.49570312500000002</v>
      </c>
      <c r="H140">
        <v>0</v>
      </c>
      <c r="I140">
        <v>90</v>
      </c>
      <c r="J140">
        <v>0</v>
      </c>
      <c r="K140">
        <v>6419.921875</v>
      </c>
      <c r="L140">
        <v>0.4346875</v>
      </c>
      <c r="M140">
        <v>676854.296875</v>
      </c>
      <c r="N140">
        <v>0.30078125</v>
      </c>
      <c r="O140">
        <v>70</v>
      </c>
      <c r="P140">
        <v>480</v>
      </c>
      <c r="Q140">
        <v>480</v>
      </c>
      <c r="R140">
        <v>139</v>
      </c>
      <c r="S140">
        <v>334033.3</v>
      </c>
      <c r="T140">
        <v>30717.33</v>
      </c>
      <c r="U140">
        <v>30474.33</v>
      </c>
      <c r="V140">
        <v>0.35986669999999998</v>
      </c>
      <c r="W140">
        <v>3.3094329999999998E-2</v>
      </c>
      <c r="X140">
        <v>0.36109999999999998</v>
      </c>
      <c r="Y140">
        <v>3.2943E-2</v>
      </c>
      <c r="Z140">
        <v>0.56730000000000003</v>
      </c>
      <c r="AA140">
        <v>0.56279999999999997</v>
      </c>
      <c r="AB140">
        <v>7672.3329999999996</v>
      </c>
      <c r="AC140">
        <v>9989</v>
      </c>
      <c r="AD140">
        <v>7525.6670000000004</v>
      </c>
      <c r="AE140">
        <v>1.0039790457390827</v>
      </c>
      <c r="AF140">
        <v>0.64346696727327624</v>
      </c>
      <c r="AG140">
        <v>139</v>
      </c>
      <c r="AH140">
        <v>2237.3938139838815</v>
      </c>
      <c r="AI140">
        <v>260172.22222222222</v>
      </c>
      <c r="AJ140">
        <v>0.97207491771998122</v>
      </c>
      <c r="AK140">
        <v>0.56156977975194033</v>
      </c>
      <c r="AL140">
        <v>338756.33666992188</v>
      </c>
      <c r="AM140">
        <v>24331.165972872084</v>
      </c>
      <c r="AN140">
        <v>24331.165972872084</v>
      </c>
      <c r="AO140">
        <v>0.36830975341796879</v>
      </c>
      <c r="AP140">
        <v>2.645383944086048E-2</v>
      </c>
      <c r="AQ140">
        <v>0.36830975341796879</v>
      </c>
      <c r="AR140">
        <v>2.645383944086048E-2</v>
      </c>
      <c r="AS140">
        <v>0.50336005625207281</v>
      </c>
      <c r="AT140">
        <v>0.50336005625207281</v>
      </c>
      <c r="AU140">
        <v>6489.6430057340622</v>
      </c>
      <c r="AV140">
        <v>6062.4214162356984</v>
      </c>
      <c r="AW140">
        <v>6489.6430057340622</v>
      </c>
      <c r="AX140">
        <v>353383.9</v>
      </c>
      <c r="AY140">
        <v>26895.83</v>
      </c>
      <c r="AZ140">
        <v>26789.474999999999</v>
      </c>
      <c r="BA140">
        <v>9.9828395E-3</v>
      </c>
      <c r="BB140">
        <v>319.56020000000001</v>
      </c>
      <c r="BC140">
        <v>-1.0991268E-2</v>
      </c>
      <c r="BD140">
        <v>47191.18</v>
      </c>
      <c r="BE140">
        <v>27461.16</v>
      </c>
      <c r="BF140">
        <v>7.3765365000000001E-3</v>
      </c>
      <c r="BG140">
        <v>467.26010000000002</v>
      </c>
      <c r="BH140">
        <v>-9.8818387100000002E-3</v>
      </c>
      <c r="BI140">
        <v>46832.52</v>
      </c>
      <c r="BJ140">
        <v>1.7721165000000001E-2</v>
      </c>
      <c r="BK140">
        <v>608.04094999999995</v>
      </c>
      <c r="BL140">
        <v>-1.3389911500000001E-2</v>
      </c>
      <c r="BM140">
        <v>7678.8140000000003</v>
      </c>
      <c r="BN140">
        <v>3.1530604999999998E-3</v>
      </c>
      <c r="BO140">
        <v>220.94194999999999</v>
      </c>
      <c r="BP140">
        <v>9997.3029999999999</v>
      </c>
      <c r="BQ140">
        <v>1.0193386E-3</v>
      </c>
      <c r="BR140">
        <v>7532.0240000000003</v>
      </c>
    </row>
    <row r="141" spans="1:70">
      <c r="A141">
        <v>140</v>
      </c>
      <c r="B141">
        <v>2</v>
      </c>
      <c r="C141">
        <v>40</v>
      </c>
      <c r="D141">
        <v>1</v>
      </c>
      <c r="E141">
        <v>60</v>
      </c>
      <c r="F141">
        <v>70</v>
      </c>
      <c r="G141">
        <v>0.30820312499999997</v>
      </c>
      <c r="H141">
        <v>0</v>
      </c>
      <c r="I141">
        <v>90</v>
      </c>
      <c r="J141">
        <v>0</v>
      </c>
      <c r="K141">
        <v>5607.421875</v>
      </c>
      <c r="L141">
        <v>0.34468749999999998</v>
      </c>
      <c r="M141">
        <v>228666.796875</v>
      </c>
      <c r="N141">
        <v>0.27578125000000003</v>
      </c>
      <c r="O141">
        <v>70</v>
      </c>
      <c r="P141">
        <v>480</v>
      </c>
      <c r="Q141">
        <v>480</v>
      </c>
      <c r="R141">
        <v>140</v>
      </c>
      <c r="S141">
        <v>74723.33</v>
      </c>
      <c r="T141">
        <v>11492.67</v>
      </c>
      <c r="U141">
        <v>11304.67</v>
      </c>
      <c r="V141">
        <v>0.31705329999999998</v>
      </c>
      <c r="W141">
        <v>4.8763330000000001E-2</v>
      </c>
      <c r="X141">
        <v>0.31842670000000001</v>
      </c>
      <c r="Y141">
        <v>4.817333E-2</v>
      </c>
      <c r="Z141">
        <v>0.4447333</v>
      </c>
      <c r="AA141">
        <v>0.43743330000000002</v>
      </c>
      <c r="AB141">
        <v>4203.6670000000004</v>
      </c>
      <c r="AC141">
        <v>3953.6669999999999</v>
      </c>
      <c r="AD141">
        <v>4079.6669999999999</v>
      </c>
      <c r="AE141">
        <v>1.0082808613017278</v>
      </c>
      <c r="AF141">
        <v>0.76107406416908296</v>
      </c>
      <c r="AG141">
        <v>140</v>
      </c>
      <c r="AH141">
        <v>2085.0278875203344</v>
      </c>
      <c r="AI141">
        <v>89618.340477648497</v>
      </c>
      <c r="AJ141">
        <v>0.92987264226986943</v>
      </c>
      <c r="AK141">
        <v>0.62737840275479673</v>
      </c>
      <c r="AL141">
        <v>74355.01831054686</v>
      </c>
      <c r="AM141">
        <v>12365.225874762815</v>
      </c>
      <c r="AN141">
        <v>12365.225874762815</v>
      </c>
      <c r="AO141">
        <v>0.32345037841796875</v>
      </c>
      <c r="AP141">
        <v>5.3789738464073221E-2</v>
      </c>
      <c r="AQ141">
        <v>0.32345037841796875</v>
      </c>
      <c r="AR141">
        <v>5.3789738464073221E-2</v>
      </c>
      <c r="AS141">
        <v>0.38129493873899056</v>
      </c>
      <c r="AT141">
        <v>0.38129493873899056</v>
      </c>
      <c r="AU141">
        <v>3823.1408826927641</v>
      </c>
      <c r="AV141">
        <v>3507.6866243143636</v>
      </c>
      <c r="AW141">
        <v>3823.1408826927641</v>
      </c>
      <c r="AX141">
        <v>79083.12</v>
      </c>
      <c r="AY141">
        <v>6895.1355000000003</v>
      </c>
      <c r="AZ141">
        <v>6827.3265000000001</v>
      </c>
      <c r="BA141">
        <v>4.4207144999999998E-3</v>
      </c>
      <c r="BB141">
        <v>-88.657494999999997</v>
      </c>
      <c r="BC141">
        <v>1.4795172499999999E-3</v>
      </c>
      <c r="BD141">
        <v>14877.18</v>
      </c>
      <c r="BE141">
        <v>6842.8945000000003</v>
      </c>
      <c r="BF141">
        <v>2.4219106099999999E-3</v>
      </c>
      <c r="BG141">
        <v>-180.35730000000001</v>
      </c>
      <c r="BH141">
        <v>2.2620983999999998E-3</v>
      </c>
      <c r="BI141">
        <v>14629.17</v>
      </c>
      <c r="BJ141">
        <v>7.7509103999999999E-3</v>
      </c>
      <c r="BK141">
        <v>-143.93725000000001</v>
      </c>
      <c r="BL141">
        <v>3.3495975199999998E-3</v>
      </c>
      <c r="BM141">
        <v>4208.0870000000004</v>
      </c>
      <c r="BN141">
        <v>1.29640755E-4</v>
      </c>
      <c r="BO141">
        <v>-134.35894999999999</v>
      </c>
      <c r="BP141">
        <v>3956.18</v>
      </c>
      <c r="BQ141">
        <v>-5.8202499999999999E-6</v>
      </c>
      <c r="BR141">
        <v>4083.9569999999999</v>
      </c>
    </row>
    <row r="142" spans="1:70">
      <c r="A142">
        <v>141</v>
      </c>
      <c r="B142">
        <v>2</v>
      </c>
      <c r="C142">
        <v>41</v>
      </c>
      <c r="D142">
        <v>1</v>
      </c>
      <c r="E142">
        <v>60</v>
      </c>
      <c r="F142">
        <v>70</v>
      </c>
      <c r="G142">
        <v>0.45820312499999999</v>
      </c>
      <c r="H142">
        <v>0</v>
      </c>
      <c r="I142">
        <v>90</v>
      </c>
      <c r="J142">
        <v>0</v>
      </c>
      <c r="K142">
        <v>8857.421875</v>
      </c>
      <c r="L142">
        <v>0.46468750000000003</v>
      </c>
      <c r="M142">
        <v>587216.796875</v>
      </c>
      <c r="N142">
        <v>0.37578125000000001</v>
      </c>
      <c r="O142">
        <v>70</v>
      </c>
      <c r="P142">
        <v>480</v>
      </c>
      <c r="Q142">
        <v>480</v>
      </c>
      <c r="R142">
        <v>141</v>
      </c>
      <c r="S142">
        <v>270776.7</v>
      </c>
      <c r="T142">
        <v>43923.33</v>
      </c>
      <c r="U142">
        <v>43286.67</v>
      </c>
      <c r="V142">
        <v>0.41936669999999998</v>
      </c>
      <c r="W142">
        <v>6.8026669999999997E-2</v>
      </c>
      <c r="X142">
        <v>0.42196669999999997</v>
      </c>
      <c r="Y142">
        <v>6.7460000000000006E-2</v>
      </c>
      <c r="Z142">
        <v>0.6782667</v>
      </c>
      <c r="AA142">
        <v>0.66846669999999997</v>
      </c>
      <c r="AB142">
        <v>9455.6669999999995</v>
      </c>
      <c r="AC142">
        <v>14369.33</v>
      </c>
      <c r="AD142">
        <v>8751</v>
      </c>
      <c r="AE142">
        <v>1.0073271524638199</v>
      </c>
      <c r="AF142">
        <v>0.45123064449434286</v>
      </c>
      <c r="AG142">
        <v>141</v>
      </c>
      <c r="AH142">
        <v>3023.6558566247063</v>
      </c>
      <c r="AI142">
        <v>213412.12379329928</v>
      </c>
      <c r="AJ142">
        <v>0.95607393655662276</v>
      </c>
      <c r="AK142">
        <v>0.53959983845865367</v>
      </c>
      <c r="AL142">
        <v>273863.49487304688</v>
      </c>
      <c r="AM142">
        <v>29573.168010548667</v>
      </c>
      <c r="AN142">
        <v>29573.168010548667</v>
      </c>
      <c r="AO142">
        <v>0.42395037841796879</v>
      </c>
      <c r="AP142">
        <v>4.5780310277944235E-2</v>
      </c>
      <c r="AQ142">
        <v>0.42395037841796879</v>
      </c>
      <c r="AR142">
        <v>4.5780310277944235E-2</v>
      </c>
      <c r="AS142">
        <v>0.47357319204447434</v>
      </c>
      <c r="AT142">
        <v>0.47357319204447434</v>
      </c>
      <c r="AU142">
        <v>7880.2742438789046</v>
      </c>
      <c r="AV142">
        <v>7593.9765628832447</v>
      </c>
      <c r="AW142">
        <v>7880.2742438789046</v>
      </c>
      <c r="AX142">
        <v>328022.40000000002</v>
      </c>
      <c r="AY142">
        <v>68281.649999999994</v>
      </c>
      <c r="AZ142">
        <v>67806.13</v>
      </c>
      <c r="BA142">
        <v>-2.1549466600000001E-2</v>
      </c>
      <c r="BB142">
        <v>467.62124999999997</v>
      </c>
      <c r="BC142">
        <v>-1.2457745500000001E-2</v>
      </c>
      <c r="BD142">
        <v>94570.79</v>
      </c>
      <c r="BE142">
        <v>67828.315000000002</v>
      </c>
      <c r="BF142">
        <v>-1.54586394E-2</v>
      </c>
      <c r="BG142">
        <v>82.215590000000006</v>
      </c>
      <c r="BH142">
        <v>-1.8688581400000001E-2</v>
      </c>
      <c r="BI142">
        <v>93289.91</v>
      </c>
      <c r="BJ142">
        <v>-2.8014125099999999E-2</v>
      </c>
      <c r="BK142">
        <v>1177.8140000000001</v>
      </c>
      <c r="BL142">
        <v>-1.9829804699999998E-2</v>
      </c>
      <c r="BM142">
        <v>9462.2379999999994</v>
      </c>
      <c r="BN142">
        <v>-1.17372353E-3</v>
      </c>
      <c r="BO142">
        <v>239.88749999999999</v>
      </c>
      <c r="BP142">
        <v>14397.46</v>
      </c>
      <c r="BQ142">
        <v>1.90749335E-3</v>
      </c>
      <c r="BR142">
        <v>8757.0820000000003</v>
      </c>
    </row>
    <row r="143" spans="1:70">
      <c r="A143">
        <v>142</v>
      </c>
      <c r="B143">
        <v>2</v>
      </c>
      <c r="C143">
        <v>42</v>
      </c>
      <c r="D143">
        <v>1</v>
      </c>
      <c r="E143">
        <v>60</v>
      </c>
      <c r="F143">
        <v>70</v>
      </c>
      <c r="G143">
        <v>0.533203125</v>
      </c>
      <c r="H143">
        <v>0</v>
      </c>
      <c r="I143">
        <v>90</v>
      </c>
      <c r="J143">
        <v>0</v>
      </c>
      <c r="K143">
        <v>7232.421875</v>
      </c>
      <c r="L143">
        <v>0.28468749999999998</v>
      </c>
      <c r="M143">
        <v>766491.796875</v>
      </c>
      <c r="N143">
        <v>0.22578125000000002</v>
      </c>
      <c r="O143">
        <v>70</v>
      </c>
      <c r="P143">
        <v>480</v>
      </c>
      <c r="Q143">
        <v>480</v>
      </c>
      <c r="R143">
        <v>142</v>
      </c>
      <c r="S143">
        <v>405500</v>
      </c>
      <c r="T143">
        <v>25609.67</v>
      </c>
      <c r="U143">
        <v>24933</v>
      </c>
      <c r="V143">
        <v>0.24525330000000001</v>
      </c>
      <c r="W143">
        <v>1.5489670000000001E-2</v>
      </c>
      <c r="X143">
        <v>0.24607999999999999</v>
      </c>
      <c r="Y143">
        <v>1.5131E-2</v>
      </c>
      <c r="Z143">
        <v>0.32978669999999999</v>
      </c>
      <c r="AA143">
        <v>0.32107669999999999</v>
      </c>
      <c r="AB143">
        <v>11186.67</v>
      </c>
      <c r="AC143">
        <v>10194.67</v>
      </c>
      <c r="AD143">
        <v>10706</v>
      </c>
      <c r="AE143">
        <v>1.0134789262490802</v>
      </c>
      <c r="AF143">
        <v>0.88414315067033555</v>
      </c>
      <c r="AG143">
        <v>142</v>
      </c>
      <c r="AH143">
        <v>2814.8564826076381</v>
      </c>
      <c r="AI143">
        <v>312654.39770554495</v>
      </c>
      <c r="AJ143">
        <v>0.97221706750884962</v>
      </c>
      <c r="AK143">
        <v>0.65364896201397094</v>
      </c>
      <c r="AL143">
        <v>412071.89331054688</v>
      </c>
      <c r="AM143">
        <v>30586.605801650632</v>
      </c>
      <c r="AN143">
        <v>30586.605801650632</v>
      </c>
      <c r="AO143">
        <v>0.25327850341796876</v>
      </c>
      <c r="AP143">
        <v>1.8799946970028281E-2</v>
      </c>
      <c r="AQ143">
        <v>0.25327850341796876</v>
      </c>
      <c r="AR143">
        <v>1.8799946970028281E-2</v>
      </c>
      <c r="AS143">
        <v>0.50428044243012216</v>
      </c>
      <c r="AT143">
        <v>0.50428044243012216</v>
      </c>
      <c r="AU143">
        <v>9004.5204142675157</v>
      </c>
      <c r="AV143">
        <v>7614.0599053283977</v>
      </c>
      <c r="AW143">
        <v>9004.5204142675157</v>
      </c>
      <c r="AX143">
        <v>410079.8</v>
      </c>
      <c r="AY143">
        <v>9407.3914999999997</v>
      </c>
      <c r="AZ143">
        <v>9237.8819999999996</v>
      </c>
      <c r="BA143">
        <v>9.4350413000000004E-3</v>
      </c>
      <c r="BB143">
        <v>272.09899999999999</v>
      </c>
      <c r="BC143">
        <v>-1.2094362500000001E-2</v>
      </c>
      <c r="BD143">
        <v>28887.88</v>
      </c>
      <c r="BE143">
        <v>9443.1165000000001</v>
      </c>
      <c r="BF143">
        <v>3.8631544999999999E-3</v>
      </c>
      <c r="BG143">
        <v>555.50599999999997</v>
      </c>
      <c r="BH143">
        <v>-1.9301492100000001E-2</v>
      </c>
      <c r="BI143">
        <v>28134.84</v>
      </c>
      <c r="BJ143">
        <v>3.83142432E-2</v>
      </c>
      <c r="BK143">
        <v>653.27504999999996</v>
      </c>
      <c r="BL143">
        <v>-3.6174862500000002E-2</v>
      </c>
      <c r="BM143">
        <v>11213</v>
      </c>
      <c r="BN143">
        <v>3.1432165000000001E-3</v>
      </c>
      <c r="BO143">
        <v>531.61620000000005</v>
      </c>
      <c r="BP143">
        <v>10214.23</v>
      </c>
      <c r="BQ143">
        <v>-3.4308633999999998E-4</v>
      </c>
      <c r="BR143">
        <v>10731.2</v>
      </c>
    </row>
    <row r="144" spans="1:70">
      <c r="A144">
        <v>143</v>
      </c>
      <c r="B144">
        <v>2</v>
      </c>
      <c r="C144">
        <v>43</v>
      </c>
      <c r="D144">
        <v>1</v>
      </c>
      <c r="E144">
        <v>60</v>
      </c>
      <c r="F144">
        <v>70</v>
      </c>
      <c r="G144">
        <v>0.38320312499999998</v>
      </c>
      <c r="H144">
        <v>0</v>
      </c>
      <c r="I144">
        <v>90</v>
      </c>
      <c r="J144">
        <v>0</v>
      </c>
      <c r="K144">
        <v>3982.421875</v>
      </c>
      <c r="L144">
        <v>0.40468749999999998</v>
      </c>
      <c r="M144">
        <v>407941.796875</v>
      </c>
      <c r="N144">
        <v>0.32578125000000002</v>
      </c>
      <c r="O144">
        <v>70</v>
      </c>
      <c r="P144">
        <v>480</v>
      </c>
      <c r="Q144">
        <v>480</v>
      </c>
      <c r="R144">
        <v>143</v>
      </c>
      <c r="S144">
        <v>157980</v>
      </c>
      <c r="T144">
        <v>11538</v>
      </c>
      <c r="U144">
        <v>11433.33</v>
      </c>
      <c r="V144">
        <v>0.36880000000000002</v>
      </c>
      <c r="W144">
        <v>2.6934670000000001E-2</v>
      </c>
      <c r="X144">
        <v>0.36973329999999999</v>
      </c>
      <c r="Y144">
        <v>2.6758669999999998E-2</v>
      </c>
      <c r="Z144">
        <v>0.5512667</v>
      </c>
      <c r="AA144">
        <v>0.54626669999999999</v>
      </c>
      <c r="AB144">
        <v>3509</v>
      </c>
      <c r="AC144">
        <v>3662.3330000000001</v>
      </c>
      <c r="AD144">
        <v>3437.3330000000001</v>
      </c>
      <c r="AE144">
        <v>1.0045669779385886</v>
      </c>
      <c r="AF144">
        <v>0.66815412966098953</v>
      </c>
      <c r="AG144">
        <v>143</v>
      </c>
      <c r="AH144">
        <v>1417.5472747497217</v>
      </c>
      <c r="AI144">
        <v>153849.58750736594</v>
      </c>
      <c r="AJ144">
        <v>0.97127416478119621</v>
      </c>
      <c r="AK144">
        <v>0.5839218274619552</v>
      </c>
      <c r="AL144">
        <v>158780.91674804688</v>
      </c>
      <c r="AM144">
        <v>11065.382581845959</v>
      </c>
      <c r="AN144">
        <v>11065.382581845959</v>
      </c>
      <c r="AO144">
        <v>0.37445037841796874</v>
      </c>
      <c r="AP144">
        <v>2.6095306539176952E-2</v>
      </c>
      <c r="AQ144">
        <v>0.37445037841796874</v>
      </c>
      <c r="AR144">
        <v>2.6095306539176952E-2</v>
      </c>
      <c r="AS144">
        <v>0.45477463208858548</v>
      </c>
      <c r="AT144">
        <v>0.45477463208858548</v>
      </c>
      <c r="AU144">
        <v>3127.374187427336</v>
      </c>
      <c r="AV144">
        <v>2897.3807561372491</v>
      </c>
      <c r="AW144">
        <v>3127.374187427336</v>
      </c>
      <c r="AX144">
        <v>165244</v>
      </c>
      <c r="AY144">
        <v>9861.0550000000003</v>
      </c>
      <c r="AZ144">
        <v>9811.7085000000006</v>
      </c>
      <c r="BA144">
        <v>-1.18979115E-2</v>
      </c>
      <c r="BB144">
        <v>-112.51479999999999</v>
      </c>
      <c r="BC144">
        <v>-1.9648293000000001E-3</v>
      </c>
      <c r="BD144">
        <v>17104.060000000001</v>
      </c>
      <c r="BE144">
        <v>9611.6954999999998</v>
      </c>
      <c r="BF144">
        <v>-1.20164108E-2</v>
      </c>
      <c r="BG144">
        <v>-153.5812</v>
      </c>
      <c r="BH144">
        <v>-8.7436624999999999E-4</v>
      </c>
      <c r="BI144">
        <v>16952.03</v>
      </c>
      <c r="BJ144">
        <v>-1.6035786600000001E-2</v>
      </c>
      <c r="BK144">
        <v>-193.22465</v>
      </c>
      <c r="BL144">
        <v>-5.9489308999999997E-3</v>
      </c>
      <c r="BM144">
        <v>3518.4360000000001</v>
      </c>
      <c r="BN144">
        <v>-3.9669065E-4</v>
      </c>
      <c r="BO144">
        <v>-180.33975000000001</v>
      </c>
      <c r="BP144">
        <v>3664.7040000000002</v>
      </c>
      <c r="BQ144">
        <v>2.4019165000000001E-4</v>
      </c>
      <c r="BR144">
        <v>3446.5770000000002</v>
      </c>
    </row>
    <row r="145" spans="1:70">
      <c r="A145">
        <v>144</v>
      </c>
      <c r="B145">
        <v>2</v>
      </c>
      <c r="C145">
        <v>44</v>
      </c>
      <c r="D145">
        <v>1</v>
      </c>
      <c r="E145">
        <v>60</v>
      </c>
      <c r="F145">
        <v>70</v>
      </c>
      <c r="G145">
        <v>0.37382812499999996</v>
      </c>
      <c r="H145">
        <v>0</v>
      </c>
      <c r="I145">
        <v>90</v>
      </c>
      <c r="J145">
        <v>0</v>
      </c>
      <c r="K145">
        <v>4185.546875</v>
      </c>
      <c r="L145">
        <v>0.29218749999999999</v>
      </c>
      <c r="M145">
        <v>116619.921875</v>
      </c>
      <c r="N145">
        <v>0.31953125000000004</v>
      </c>
      <c r="O145">
        <v>70</v>
      </c>
      <c r="P145">
        <v>480</v>
      </c>
      <c r="Q145">
        <v>480</v>
      </c>
      <c r="R145">
        <v>144</v>
      </c>
      <c r="S145">
        <v>45740</v>
      </c>
      <c r="T145">
        <v>8903.6669999999995</v>
      </c>
      <c r="U145">
        <v>9015.6669999999995</v>
      </c>
      <c r="V145">
        <v>0.30507329999999999</v>
      </c>
      <c r="W145">
        <v>5.9386670000000003E-2</v>
      </c>
      <c r="X145">
        <v>0.30538330000000002</v>
      </c>
      <c r="Y145">
        <v>6.0193330000000003E-2</v>
      </c>
      <c r="Z145">
        <v>0.3425667</v>
      </c>
      <c r="AA145">
        <v>0.34686669999999997</v>
      </c>
      <c r="AB145">
        <v>3546.3330000000001</v>
      </c>
      <c r="AC145">
        <v>3330.2</v>
      </c>
      <c r="AD145">
        <v>3628</v>
      </c>
      <c r="AE145">
        <v>0.99376917889565397</v>
      </c>
      <c r="AF145">
        <v>0.8320943551728357</v>
      </c>
      <c r="AG145">
        <v>144</v>
      </c>
      <c r="AH145">
        <v>1619.5586457073759</v>
      </c>
      <c r="AI145">
        <v>44189.905269390169</v>
      </c>
      <c r="AJ145">
        <v>0.89953965441266093</v>
      </c>
      <c r="AK145">
        <v>0.65974391831045665</v>
      </c>
      <c r="AL145">
        <v>46216.678466796868</v>
      </c>
      <c r="AM145">
        <v>10547.294129239741</v>
      </c>
      <c r="AN145">
        <v>10547.294129239741</v>
      </c>
      <c r="AO145">
        <v>0.30240936279296876</v>
      </c>
      <c r="AP145">
        <v>6.9014057319261773E-2</v>
      </c>
      <c r="AQ145">
        <v>0.30240936279296876</v>
      </c>
      <c r="AR145">
        <v>6.9014057319261773E-2</v>
      </c>
      <c r="AS145">
        <v>0.38304050924829836</v>
      </c>
      <c r="AT145">
        <v>0.38304050924829836</v>
      </c>
      <c r="AU145">
        <v>3343.8094309842204</v>
      </c>
      <c r="AV145">
        <v>2986.0731242721486</v>
      </c>
      <c r="AW145">
        <v>3343.8094309842204</v>
      </c>
      <c r="AX145">
        <v>48438.3</v>
      </c>
      <c r="AY145">
        <v>4398.7969999999996</v>
      </c>
      <c r="AZ145">
        <v>4441.3204999999998</v>
      </c>
      <c r="BA145">
        <v>5.7119617999999998E-4</v>
      </c>
      <c r="BB145">
        <v>33.974775000000001</v>
      </c>
      <c r="BC145">
        <v>-1.25948865E-3</v>
      </c>
      <c r="BD145">
        <v>10505.96</v>
      </c>
      <c r="BE145">
        <v>3908.5934999999999</v>
      </c>
      <c r="BF145">
        <v>8.8268701000000001E-4</v>
      </c>
      <c r="BG145">
        <v>88.405680000000004</v>
      </c>
      <c r="BH145">
        <v>-8.2245704999999998E-4</v>
      </c>
      <c r="BI145">
        <v>10638.7</v>
      </c>
      <c r="BJ145">
        <v>1.5437556200000001E-3</v>
      </c>
      <c r="BK145">
        <v>17.621244999999998</v>
      </c>
      <c r="BL145">
        <v>-3.3327578500000001E-3</v>
      </c>
      <c r="BM145">
        <v>3546.69</v>
      </c>
      <c r="BN145">
        <v>1.7973793499999999E-4</v>
      </c>
      <c r="BO145">
        <v>35.986015000000002</v>
      </c>
      <c r="BP145">
        <v>3330.9690000000001</v>
      </c>
      <c r="BQ145">
        <v>-4.719755E-5</v>
      </c>
      <c r="BR145">
        <v>3628.3649999999998</v>
      </c>
    </row>
    <row r="146" spans="1:70">
      <c r="A146">
        <v>145</v>
      </c>
      <c r="B146">
        <v>2</v>
      </c>
      <c r="C146">
        <v>45</v>
      </c>
      <c r="D146">
        <v>1</v>
      </c>
      <c r="E146">
        <v>60</v>
      </c>
      <c r="F146">
        <v>70</v>
      </c>
      <c r="G146">
        <v>0.52382812499999998</v>
      </c>
      <c r="H146">
        <v>0</v>
      </c>
      <c r="I146">
        <v>90</v>
      </c>
      <c r="J146">
        <v>0</v>
      </c>
      <c r="K146">
        <v>7435.546875</v>
      </c>
      <c r="L146">
        <v>0.41218749999999998</v>
      </c>
      <c r="M146">
        <v>475169.921875</v>
      </c>
      <c r="N146">
        <v>0.21953125000000001</v>
      </c>
      <c r="O146">
        <v>70</v>
      </c>
      <c r="P146">
        <v>480</v>
      </c>
      <c r="Q146">
        <v>480</v>
      </c>
      <c r="R146">
        <v>145</v>
      </c>
      <c r="S146">
        <v>247353.3</v>
      </c>
      <c r="T146">
        <v>32665</v>
      </c>
      <c r="U146">
        <v>31203.33</v>
      </c>
      <c r="V146">
        <v>0.29340329999999998</v>
      </c>
      <c r="W146">
        <v>3.8746669999999997E-2</v>
      </c>
      <c r="X146">
        <v>0.3019367</v>
      </c>
      <c r="Y146">
        <v>3.8089999999999999E-2</v>
      </c>
      <c r="Z146">
        <v>0.53016669999999999</v>
      </c>
      <c r="AA146">
        <v>0.50643329999999998</v>
      </c>
      <c r="AB146">
        <v>10077.67</v>
      </c>
      <c r="AC146">
        <v>11893.67</v>
      </c>
      <c r="AD146">
        <v>9381</v>
      </c>
      <c r="AE146">
        <v>1.0231536530766121</v>
      </c>
      <c r="AF146">
        <v>0.69678719025846436</v>
      </c>
      <c r="AG146">
        <v>145</v>
      </c>
      <c r="AH146">
        <v>2632.6344323965482</v>
      </c>
      <c r="AI146">
        <v>194816.62395900066</v>
      </c>
      <c r="AJ146">
        <v>0.9544800538857956</v>
      </c>
      <c r="AK146">
        <v>0.58044163626153356</v>
      </c>
      <c r="AL146">
        <v>252447.96752929688</v>
      </c>
      <c r="AM146">
        <v>29740.715040577568</v>
      </c>
      <c r="AN146">
        <v>29740.715040577568</v>
      </c>
      <c r="AO146">
        <v>0.31126873779296876</v>
      </c>
      <c r="AP146">
        <v>3.6670348041786531E-2</v>
      </c>
      <c r="AQ146">
        <v>0.31126873779296876</v>
      </c>
      <c r="AR146">
        <v>3.6670348041786531E-2</v>
      </c>
      <c r="AS146">
        <v>0.50045501164007877</v>
      </c>
      <c r="AT146">
        <v>0.50045501164007877</v>
      </c>
      <c r="AU146">
        <v>8109.7318803120615</v>
      </c>
      <c r="AV146">
        <v>7431.797205908998</v>
      </c>
      <c r="AW146">
        <v>8109.7318803120615</v>
      </c>
      <c r="AX146">
        <v>259680</v>
      </c>
      <c r="AY146">
        <v>20921.080000000002</v>
      </c>
      <c r="AZ146">
        <v>20497.834999999999</v>
      </c>
      <c r="BA146">
        <v>8.1170724999999992E-3</v>
      </c>
      <c r="BB146">
        <v>145.23185000000001</v>
      </c>
      <c r="BC146">
        <v>7.6307055000000004E-3</v>
      </c>
      <c r="BD146">
        <v>46342.87</v>
      </c>
      <c r="BE146">
        <v>24252.825000000001</v>
      </c>
      <c r="BF146">
        <v>-2.4437155000000001E-3</v>
      </c>
      <c r="BG146">
        <v>-174.53194999999999</v>
      </c>
      <c r="BH146">
        <v>8.2906899999999999E-3</v>
      </c>
      <c r="BI146">
        <v>44335.15</v>
      </c>
      <c r="BJ146">
        <v>2.2989975999999999E-3</v>
      </c>
      <c r="BK146">
        <v>863.31084999999996</v>
      </c>
      <c r="BL146">
        <v>7.016324E-3</v>
      </c>
      <c r="BM146">
        <v>10082.049999999999</v>
      </c>
      <c r="BN146">
        <v>-1.2744485E-3</v>
      </c>
      <c r="BO146">
        <v>202.71205</v>
      </c>
      <c r="BP146">
        <v>11923.14</v>
      </c>
      <c r="BQ146">
        <v>-4.4543149999999999E-4</v>
      </c>
      <c r="BR146">
        <v>9385.0759999999991</v>
      </c>
    </row>
    <row r="147" spans="1:70">
      <c r="A147">
        <v>146</v>
      </c>
      <c r="B147">
        <v>2</v>
      </c>
      <c r="C147">
        <v>46</v>
      </c>
      <c r="D147">
        <v>1</v>
      </c>
      <c r="E147">
        <v>60</v>
      </c>
      <c r="F147">
        <v>70</v>
      </c>
      <c r="G147">
        <v>0.59882812500000004</v>
      </c>
      <c r="H147">
        <v>0</v>
      </c>
      <c r="I147">
        <v>90</v>
      </c>
      <c r="J147">
        <v>0</v>
      </c>
      <c r="K147">
        <v>9060.546875</v>
      </c>
      <c r="L147">
        <v>0.35218749999999999</v>
      </c>
      <c r="M147">
        <v>654444.921875</v>
      </c>
      <c r="N147">
        <v>0.36953125000000003</v>
      </c>
      <c r="O147">
        <v>70</v>
      </c>
      <c r="P147">
        <v>480</v>
      </c>
      <c r="Q147">
        <v>480</v>
      </c>
      <c r="R147">
        <v>146</v>
      </c>
      <c r="S147">
        <v>386166.7</v>
      </c>
      <c r="T147">
        <v>44250</v>
      </c>
      <c r="U147">
        <v>46210</v>
      </c>
      <c r="V147">
        <v>0.36416670000000001</v>
      </c>
      <c r="W147">
        <v>4.1730000000000003E-2</v>
      </c>
      <c r="X147">
        <v>0.3645333</v>
      </c>
      <c r="Y147">
        <v>4.3619999999999999E-2</v>
      </c>
      <c r="Z147">
        <v>0.34723330000000002</v>
      </c>
      <c r="AA147">
        <v>0.36259999999999998</v>
      </c>
      <c r="AB147">
        <v>15292.33</v>
      </c>
      <c r="AC147">
        <v>16281</v>
      </c>
      <c r="AD147">
        <v>16261</v>
      </c>
      <c r="AE147">
        <v>0.97856269003321283</v>
      </c>
      <c r="AF147">
        <v>0.83196386249655319</v>
      </c>
      <c r="AG147">
        <v>146</v>
      </c>
      <c r="AH147">
        <v>3350.3293274786229</v>
      </c>
      <c r="AI147">
        <v>238930.26240730175</v>
      </c>
      <c r="AJ147">
        <v>0.95958517083302119</v>
      </c>
      <c r="AK147">
        <v>0.61949723333048357</v>
      </c>
      <c r="AL147">
        <v>395534.86206054688</v>
      </c>
      <c r="AM147">
        <v>45779.56364490361</v>
      </c>
      <c r="AN147">
        <v>45779.56364490361</v>
      </c>
      <c r="AO147">
        <v>0.36257342529296877</v>
      </c>
      <c r="AP147">
        <v>4.196457706074299E-2</v>
      </c>
      <c r="AQ147">
        <v>0.36257342529296877</v>
      </c>
      <c r="AR147">
        <v>4.196457706074299E-2</v>
      </c>
      <c r="AS147">
        <v>0.53576367576767425</v>
      </c>
      <c r="AT147">
        <v>0.53576367576767425</v>
      </c>
      <c r="AU147">
        <v>12690.184086036827</v>
      </c>
      <c r="AV147">
        <v>11049.712573423974</v>
      </c>
      <c r="AW147">
        <v>12690.184086036827</v>
      </c>
      <c r="AX147">
        <v>405722</v>
      </c>
      <c r="AY147">
        <v>26399.095000000001</v>
      </c>
      <c r="AZ147">
        <v>27272.45</v>
      </c>
      <c r="BA147">
        <v>8.3049875500000002E-3</v>
      </c>
      <c r="BB147">
        <v>-92.242109999999997</v>
      </c>
      <c r="BC147">
        <v>1.647751E-3</v>
      </c>
      <c r="BD147">
        <v>52342.2</v>
      </c>
      <c r="BE147">
        <v>20129.075000000001</v>
      </c>
      <c r="BF147">
        <v>-5.8179700000000004E-3</v>
      </c>
      <c r="BG147">
        <v>92.471824999999995</v>
      </c>
      <c r="BH147">
        <v>-4.9455805000000004E-3</v>
      </c>
      <c r="BI147">
        <v>54706.38</v>
      </c>
      <c r="BJ147">
        <v>9.0004214999999995E-3</v>
      </c>
      <c r="BK147">
        <v>-341.95355000000001</v>
      </c>
      <c r="BL147">
        <v>1.4234495E-3</v>
      </c>
      <c r="BM147">
        <v>15292.34</v>
      </c>
      <c r="BN147">
        <v>2.7574457000000001E-3</v>
      </c>
      <c r="BO147">
        <v>-5.9906649999999999</v>
      </c>
      <c r="BP147">
        <v>16284.2</v>
      </c>
      <c r="BQ147">
        <v>1.01009705E-3</v>
      </c>
      <c r="BR147">
        <v>16261</v>
      </c>
    </row>
    <row r="148" spans="1:70">
      <c r="A148">
        <v>147</v>
      </c>
      <c r="B148">
        <v>2</v>
      </c>
      <c r="C148">
        <v>47</v>
      </c>
      <c r="D148">
        <v>1</v>
      </c>
      <c r="E148">
        <v>60</v>
      </c>
      <c r="F148">
        <v>70</v>
      </c>
      <c r="G148">
        <v>0.44882812500000002</v>
      </c>
      <c r="H148">
        <v>0</v>
      </c>
      <c r="I148">
        <v>90</v>
      </c>
      <c r="J148">
        <v>0</v>
      </c>
      <c r="K148">
        <v>5810.546875</v>
      </c>
      <c r="L148">
        <v>0.47218749999999998</v>
      </c>
      <c r="M148">
        <v>295894.921875</v>
      </c>
      <c r="N148">
        <v>0.26953125</v>
      </c>
      <c r="O148">
        <v>70</v>
      </c>
      <c r="P148">
        <v>480</v>
      </c>
      <c r="Q148">
        <v>480</v>
      </c>
      <c r="R148">
        <v>147</v>
      </c>
      <c r="S148">
        <v>133900</v>
      </c>
      <c r="T148">
        <v>28784</v>
      </c>
      <c r="U148">
        <v>28085.67</v>
      </c>
      <c r="V148">
        <v>0.36990000000000001</v>
      </c>
      <c r="W148">
        <v>7.9513329999999993E-2</v>
      </c>
      <c r="X148">
        <v>0.3831</v>
      </c>
      <c r="Y148">
        <v>8.0353330000000001E-2</v>
      </c>
      <c r="Z148">
        <v>0.71050000000000002</v>
      </c>
      <c r="AA148">
        <v>0.69326670000000001</v>
      </c>
      <c r="AB148">
        <v>5740.6670000000004</v>
      </c>
      <c r="AC148">
        <v>8897.3330000000005</v>
      </c>
      <c r="AD148">
        <v>5530</v>
      </c>
      <c r="AE148">
        <v>1.0123558076694734</v>
      </c>
      <c r="AF148">
        <v>0.40500270234756586</v>
      </c>
      <c r="AG148">
        <v>147</v>
      </c>
      <c r="AH148">
        <v>1973.4398216939078</v>
      </c>
      <c r="AI148">
        <v>116537.07692307692</v>
      </c>
      <c r="AJ148">
        <v>0.94331469016476532</v>
      </c>
      <c r="AK148">
        <v>0.53436779549886393</v>
      </c>
      <c r="AL148">
        <v>136008.57299804688</v>
      </c>
      <c r="AM148">
        <v>18609.954356643688</v>
      </c>
      <c r="AN148">
        <v>18609.954356643688</v>
      </c>
      <c r="AO148">
        <v>0.38122967529296869</v>
      </c>
      <c r="AP148">
        <v>5.2163379853284127E-2</v>
      </c>
      <c r="AQ148">
        <v>0.38122967529296869</v>
      </c>
      <c r="AR148">
        <v>5.2163379853284127E-2</v>
      </c>
      <c r="AS148">
        <v>0.45820088396022962</v>
      </c>
      <c r="AT148">
        <v>0.45820088396022962</v>
      </c>
      <c r="AU148">
        <v>4998.3717428035334</v>
      </c>
      <c r="AV148">
        <v>4855.4417628297915</v>
      </c>
      <c r="AW148">
        <v>4998.3717428035334</v>
      </c>
      <c r="AX148">
        <v>167771.9</v>
      </c>
      <c r="AY148">
        <v>45172.71</v>
      </c>
      <c r="AZ148">
        <v>44810.82</v>
      </c>
      <c r="BA148">
        <v>-1.5467776500000001E-2</v>
      </c>
      <c r="BB148">
        <v>242.08795000000001</v>
      </c>
      <c r="BC148">
        <v>-1.0048566499999999E-3</v>
      </c>
      <c r="BD148">
        <v>68894.22</v>
      </c>
      <c r="BE148">
        <v>51408.425000000003</v>
      </c>
      <c r="BF148">
        <v>-1.85030495E-2</v>
      </c>
      <c r="BG148">
        <v>311.60520000000002</v>
      </c>
      <c r="BH148">
        <v>-1.9340604E-3</v>
      </c>
      <c r="BI148">
        <v>67364.179999999993</v>
      </c>
      <c r="BJ148">
        <v>-2.49786535E-2</v>
      </c>
      <c r="BK148">
        <v>712.22360000000003</v>
      </c>
      <c r="BL148">
        <v>4.41609035E-4</v>
      </c>
      <c r="BM148">
        <v>5753.8739999999998</v>
      </c>
      <c r="BN148">
        <v>5.6498504999999996E-4</v>
      </c>
      <c r="BO148">
        <v>270.56214999999997</v>
      </c>
      <c r="BP148">
        <v>8906.8359999999993</v>
      </c>
      <c r="BQ148">
        <v>1.18628767E-3</v>
      </c>
      <c r="BR148">
        <v>5542.723</v>
      </c>
    </row>
    <row r="149" spans="1:70">
      <c r="A149">
        <v>148</v>
      </c>
      <c r="B149">
        <v>2</v>
      </c>
      <c r="C149">
        <v>48</v>
      </c>
      <c r="D149">
        <v>1</v>
      </c>
      <c r="E149">
        <v>60</v>
      </c>
      <c r="F149">
        <v>70</v>
      </c>
      <c r="G149">
        <v>0.56132812499999996</v>
      </c>
      <c r="H149">
        <v>0</v>
      </c>
      <c r="I149">
        <v>90</v>
      </c>
      <c r="J149">
        <v>0</v>
      </c>
      <c r="K149">
        <v>6623.046875</v>
      </c>
      <c r="L149">
        <v>0.32218750000000002</v>
      </c>
      <c r="M149">
        <v>564807.421875</v>
      </c>
      <c r="N149">
        <v>0.34453125000000001</v>
      </c>
      <c r="O149">
        <v>70</v>
      </c>
      <c r="P149">
        <v>480</v>
      </c>
      <c r="Q149">
        <v>480</v>
      </c>
      <c r="R149">
        <v>148</v>
      </c>
      <c r="S149">
        <v>312800</v>
      </c>
      <c r="T149">
        <v>26320.33</v>
      </c>
      <c r="U149">
        <v>27313.33</v>
      </c>
      <c r="V149">
        <v>0.33700000000000002</v>
      </c>
      <c r="W149">
        <v>2.8358000000000001E-2</v>
      </c>
      <c r="X149">
        <v>0.33746670000000001</v>
      </c>
      <c r="Y149">
        <v>2.9466329999999999E-2</v>
      </c>
      <c r="Z149">
        <v>0.33939999999999998</v>
      </c>
      <c r="AA149">
        <v>0.35220000000000001</v>
      </c>
      <c r="AB149">
        <v>10203.33</v>
      </c>
      <c r="AC149">
        <v>10095.67</v>
      </c>
      <c r="AD149">
        <v>10490</v>
      </c>
      <c r="AE149">
        <v>0.9816537706412688</v>
      </c>
      <c r="AF149">
        <v>0.85422174490378322</v>
      </c>
      <c r="AG149">
        <v>148</v>
      </c>
      <c r="AH149">
        <v>2504.5792956747814</v>
      </c>
      <c r="AI149">
        <v>210038.78558977338</v>
      </c>
      <c r="AJ149">
        <v>0.96562750664440267</v>
      </c>
      <c r="AK149">
        <v>0.63556454245251048</v>
      </c>
      <c r="AL149">
        <v>319947.63549804688</v>
      </c>
      <c r="AM149">
        <v>30139.518547080101</v>
      </c>
      <c r="AN149">
        <v>30139.518547080101</v>
      </c>
      <c r="AO149">
        <v>0.33472967529296876</v>
      </c>
      <c r="AP149">
        <v>3.1532007545691389E-2</v>
      </c>
      <c r="AQ149">
        <v>0.33472967529296876</v>
      </c>
      <c r="AR149">
        <v>3.1532007545691389E-2</v>
      </c>
      <c r="AS149">
        <v>0.52234273299749456</v>
      </c>
      <c r="AT149">
        <v>0.52234273299749456</v>
      </c>
      <c r="AU149">
        <v>8580.0556307025126</v>
      </c>
      <c r="AV149">
        <v>7370.2090244020847</v>
      </c>
      <c r="AW149">
        <v>8580.0556307025126</v>
      </c>
      <c r="AX149">
        <v>322409.09999999998</v>
      </c>
      <c r="AY149">
        <v>14046.36</v>
      </c>
      <c r="AZ149">
        <v>14447.215</v>
      </c>
      <c r="BA149">
        <v>5.7939699999999998E-3</v>
      </c>
      <c r="BB149">
        <v>17.033455</v>
      </c>
      <c r="BC149">
        <v>-7.7410494999999996E-3</v>
      </c>
      <c r="BD149">
        <v>30508.45</v>
      </c>
      <c r="BE149">
        <v>11156.094999999999</v>
      </c>
      <c r="BF149">
        <v>1.6171715999999999E-2</v>
      </c>
      <c r="BG149">
        <v>167.67625000000001</v>
      </c>
      <c r="BH149">
        <v>-2.1425530000000002E-3</v>
      </c>
      <c r="BI149">
        <v>31670.33</v>
      </c>
      <c r="BJ149">
        <v>2.4402074999999999E-2</v>
      </c>
      <c r="BK149">
        <v>-118.2642</v>
      </c>
      <c r="BL149">
        <v>-1.8556114499999998E-2</v>
      </c>
      <c r="BM149">
        <v>10203.379999999999</v>
      </c>
      <c r="BN149">
        <v>1.7714895E-3</v>
      </c>
      <c r="BO149">
        <v>-22.203035</v>
      </c>
      <c r="BP149">
        <v>10097.76</v>
      </c>
      <c r="BQ149">
        <v>-4.2477755000000002E-3</v>
      </c>
      <c r="BR149">
        <v>10490.05</v>
      </c>
    </row>
    <row r="150" spans="1:70">
      <c r="A150">
        <v>149</v>
      </c>
      <c r="B150">
        <v>2</v>
      </c>
      <c r="C150">
        <v>49</v>
      </c>
      <c r="D150">
        <v>1</v>
      </c>
      <c r="E150">
        <v>60</v>
      </c>
      <c r="F150">
        <v>70</v>
      </c>
      <c r="G150">
        <v>0.41132812499999999</v>
      </c>
      <c r="H150">
        <v>0</v>
      </c>
      <c r="I150">
        <v>90</v>
      </c>
      <c r="J150">
        <v>0</v>
      </c>
      <c r="K150">
        <v>9873.046875</v>
      </c>
      <c r="L150">
        <v>0.44218749999999996</v>
      </c>
      <c r="M150">
        <v>206257.421875</v>
      </c>
      <c r="N150">
        <v>0.24453125000000001</v>
      </c>
      <c r="O150">
        <v>70</v>
      </c>
      <c r="P150">
        <v>480</v>
      </c>
      <c r="Q150">
        <v>480</v>
      </c>
      <c r="R150">
        <v>149</v>
      </c>
      <c r="S150">
        <v>89666.67</v>
      </c>
      <c r="T150">
        <v>31245.33</v>
      </c>
      <c r="U150">
        <v>30650.33</v>
      </c>
      <c r="V150">
        <v>0.35026669999999999</v>
      </c>
      <c r="W150">
        <v>0.1220567</v>
      </c>
      <c r="X150">
        <v>0.35826669999999999</v>
      </c>
      <c r="Y150">
        <v>0.1224633</v>
      </c>
      <c r="Z150">
        <v>0.58640000000000003</v>
      </c>
      <c r="AA150">
        <v>0.57523329999999995</v>
      </c>
      <c r="AB150">
        <v>8409.3330000000005</v>
      </c>
      <c r="AC150">
        <v>9500.6669999999995</v>
      </c>
      <c r="AD150">
        <v>8124.6670000000004</v>
      </c>
      <c r="AE150">
        <v>1.0096596036771757</v>
      </c>
      <c r="AF150">
        <v>0.52574769032389312</v>
      </c>
      <c r="AG150">
        <v>149</v>
      </c>
      <c r="AH150">
        <v>3422.941495124594</v>
      </c>
      <c r="AI150">
        <v>82865.505335844311</v>
      </c>
      <c r="AJ150">
        <v>0.86894389433239594</v>
      </c>
      <c r="AK150">
        <v>0.57033375636215111</v>
      </c>
      <c r="AL150">
        <v>90651.463623046875</v>
      </c>
      <c r="AM150">
        <v>26348.07291132211</v>
      </c>
      <c r="AN150">
        <v>26348.07291132211</v>
      </c>
      <c r="AO150">
        <v>0.3608859252929687</v>
      </c>
      <c r="AP150">
        <v>0.10489238995443689</v>
      </c>
      <c r="AQ150">
        <v>0.3608859252929687</v>
      </c>
      <c r="AR150">
        <v>0.10489238995443689</v>
      </c>
      <c r="AS150">
        <v>0.40859891892202671</v>
      </c>
      <c r="AT150">
        <v>0.40859891892202671</v>
      </c>
      <c r="AU150">
        <v>7595.6042396873117</v>
      </c>
      <c r="AV150">
        <v>7249.6434792652508</v>
      </c>
      <c r="AW150">
        <v>7595.6042396873117</v>
      </c>
      <c r="AX150">
        <v>113021</v>
      </c>
      <c r="AY150">
        <v>33064</v>
      </c>
      <c r="AZ150">
        <v>32861.25</v>
      </c>
      <c r="BA150">
        <v>-1.2447567999999999E-3</v>
      </c>
      <c r="BB150">
        <v>19.278449999999999</v>
      </c>
      <c r="BC150">
        <v>1.51146165E-3</v>
      </c>
      <c r="BD150">
        <v>56825.78</v>
      </c>
      <c r="BE150">
        <v>36730.730000000003</v>
      </c>
      <c r="BF150">
        <v>-4.2827316499999997E-3</v>
      </c>
      <c r="BG150">
        <v>-170.55125000000001</v>
      </c>
      <c r="BH150">
        <v>1.5684281799999999E-3</v>
      </c>
      <c r="BI150">
        <v>55813.56</v>
      </c>
      <c r="BJ150">
        <v>-1.4846020000000001E-4</v>
      </c>
      <c r="BK150">
        <v>266.72714999999999</v>
      </c>
      <c r="BL150">
        <v>1.8311955E-3</v>
      </c>
      <c r="BM150">
        <v>8409.7420000000002</v>
      </c>
      <c r="BN150">
        <v>1.7239633700000001E-3</v>
      </c>
      <c r="BO150">
        <v>57.657670000000003</v>
      </c>
      <c r="BP150">
        <v>9505.6119999999992</v>
      </c>
      <c r="BQ150">
        <v>4.5482858999999998E-4</v>
      </c>
      <c r="BR150">
        <v>8125.0619999999999</v>
      </c>
    </row>
    <row r="151" spans="1:70">
      <c r="A151">
        <v>150</v>
      </c>
      <c r="B151">
        <v>2</v>
      </c>
      <c r="C151">
        <v>50</v>
      </c>
      <c r="D151">
        <v>1</v>
      </c>
      <c r="E151">
        <v>60</v>
      </c>
      <c r="F151">
        <v>70</v>
      </c>
      <c r="G151">
        <v>0.33632812499999998</v>
      </c>
      <c r="H151">
        <v>0</v>
      </c>
      <c r="I151">
        <v>90</v>
      </c>
      <c r="J151">
        <v>0</v>
      </c>
      <c r="K151">
        <v>8248.046875</v>
      </c>
      <c r="L151">
        <v>0.26218750000000002</v>
      </c>
      <c r="M151">
        <v>385532.421875</v>
      </c>
      <c r="N151">
        <v>0.39453125</v>
      </c>
      <c r="O151">
        <v>70</v>
      </c>
      <c r="P151">
        <v>480</v>
      </c>
      <c r="Q151">
        <v>480</v>
      </c>
      <c r="R151">
        <v>150</v>
      </c>
      <c r="S151">
        <v>134216.70000000001</v>
      </c>
      <c r="T151">
        <v>17825.669999999998</v>
      </c>
      <c r="U151">
        <v>16144</v>
      </c>
      <c r="V151">
        <v>0.3287967</v>
      </c>
      <c r="W151">
        <v>4.3666669999999998E-2</v>
      </c>
      <c r="X151">
        <v>0.3179633</v>
      </c>
      <c r="Y151">
        <v>3.8246670000000003E-2</v>
      </c>
      <c r="Z151">
        <v>0.32049329999999998</v>
      </c>
      <c r="AA151">
        <v>0.2902633</v>
      </c>
      <c r="AB151">
        <v>7573</v>
      </c>
      <c r="AC151">
        <v>6097.6670000000004</v>
      </c>
      <c r="AD151">
        <v>6607.6670000000004</v>
      </c>
      <c r="AE151">
        <v>1.0507934493237596</v>
      </c>
      <c r="AF151">
        <v>0.87239380006060119</v>
      </c>
      <c r="AG151">
        <v>150</v>
      </c>
      <c r="AH151">
        <v>3267.3619707848475</v>
      </c>
      <c r="AI151">
        <v>138230.11204481791</v>
      </c>
      <c r="AJ151">
        <v>0.93845177726626594</v>
      </c>
      <c r="AK151">
        <v>0.66916971507870981</v>
      </c>
      <c r="AL151">
        <v>135139.39331054688</v>
      </c>
      <c r="AM151">
        <v>19659.87221850624</v>
      </c>
      <c r="AN151">
        <v>19659.87221850624</v>
      </c>
      <c r="AO151">
        <v>0.30669842529296876</v>
      </c>
      <c r="AP151">
        <v>4.4618017760527172E-2</v>
      </c>
      <c r="AQ151">
        <v>0.30669842529296876</v>
      </c>
      <c r="AR151">
        <v>4.4618017760527172E-2</v>
      </c>
      <c r="AS151">
        <v>0.37132571820719129</v>
      </c>
      <c r="AT151">
        <v>0.37132571820719129</v>
      </c>
      <c r="AU151">
        <v>6353.7830784709522</v>
      </c>
      <c r="AV151">
        <v>5640.7930489408973</v>
      </c>
      <c r="AW151">
        <v>6353.7830784709522</v>
      </c>
      <c r="AX151">
        <v>139538.70000000001</v>
      </c>
      <c r="AY151">
        <v>8607.9444999999996</v>
      </c>
      <c r="AZ151">
        <v>7835.5765000000001</v>
      </c>
      <c r="BA151">
        <v>3.7836405000000002E-3</v>
      </c>
      <c r="BB151">
        <v>-113.58835000000001</v>
      </c>
      <c r="BC151">
        <v>-5.0501652500000004E-3</v>
      </c>
      <c r="BD151">
        <v>20191.810000000001</v>
      </c>
      <c r="BE151">
        <v>6190.5005000000001</v>
      </c>
      <c r="BF151">
        <v>7.5979669000000001E-3</v>
      </c>
      <c r="BG151">
        <v>-210.2285</v>
      </c>
      <c r="BH151">
        <v>-1.1133251199999999E-2</v>
      </c>
      <c r="BI151">
        <v>18240.68</v>
      </c>
      <c r="BJ151">
        <v>5.3834470000000004E-3</v>
      </c>
      <c r="BK151">
        <v>-76.661945000000003</v>
      </c>
      <c r="BL151">
        <v>-2.9568999999999998E-4</v>
      </c>
      <c r="BM151">
        <v>7578.6840000000002</v>
      </c>
      <c r="BN151">
        <v>-7.6063805000000002E-4</v>
      </c>
      <c r="BO151">
        <v>-193.87469999999999</v>
      </c>
      <c r="BP151">
        <v>6099.8680000000004</v>
      </c>
      <c r="BQ151">
        <v>-3.5504664999999998E-4</v>
      </c>
      <c r="BR151">
        <v>6612.6260000000002</v>
      </c>
    </row>
    <row r="152" spans="1:70">
      <c r="A152">
        <v>151</v>
      </c>
      <c r="B152">
        <v>2</v>
      </c>
      <c r="C152">
        <v>51</v>
      </c>
      <c r="D152">
        <v>1</v>
      </c>
      <c r="E152">
        <v>60</v>
      </c>
      <c r="F152">
        <v>70</v>
      </c>
      <c r="G152">
        <v>0.486328125</v>
      </c>
      <c r="H152">
        <v>0</v>
      </c>
      <c r="I152">
        <v>90</v>
      </c>
      <c r="J152">
        <v>0</v>
      </c>
      <c r="K152">
        <v>4998.046875</v>
      </c>
      <c r="L152">
        <v>0.38218750000000001</v>
      </c>
      <c r="M152">
        <v>744082.421875</v>
      </c>
      <c r="N152">
        <v>0.29453125000000002</v>
      </c>
      <c r="O152">
        <v>70</v>
      </c>
      <c r="P152">
        <v>480</v>
      </c>
      <c r="Q152">
        <v>480</v>
      </c>
      <c r="R152">
        <v>151</v>
      </c>
      <c r="S152">
        <v>357300</v>
      </c>
      <c r="T152">
        <v>18554.669999999998</v>
      </c>
      <c r="U152">
        <v>18205.669999999998</v>
      </c>
      <c r="V152">
        <v>0.33145000000000002</v>
      </c>
      <c r="W152">
        <v>1.7211669999999998E-2</v>
      </c>
      <c r="X152">
        <v>0.33285330000000002</v>
      </c>
      <c r="Y152">
        <v>1.695967E-2</v>
      </c>
      <c r="Z152">
        <v>0.47166669999999999</v>
      </c>
      <c r="AA152">
        <v>0.46279999999999999</v>
      </c>
      <c r="AB152">
        <v>6203.6670000000004</v>
      </c>
      <c r="AC152">
        <v>6730.6670000000004</v>
      </c>
      <c r="AD152">
        <v>5934.3329999999996</v>
      </c>
      <c r="AE152">
        <v>1.0095394256935262</v>
      </c>
      <c r="AF152">
        <v>0.765060034644234</v>
      </c>
      <c r="AG152">
        <v>151</v>
      </c>
      <c r="AH152">
        <v>1808.0205742708567</v>
      </c>
      <c r="AI152">
        <v>287394.53832226916</v>
      </c>
      <c r="AJ152">
        <v>0.98011594241937461</v>
      </c>
      <c r="AK152">
        <v>0.597892190157718</v>
      </c>
      <c r="AL152">
        <v>364435.56518554688</v>
      </c>
      <c r="AM152">
        <v>18654.653087037797</v>
      </c>
      <c r="AN152">
        <v>18654.653087037797</v>
      </c>
      <c r="AO152">
        <v>0.33955780029296878</v>
      </c>
      <c r="AP152">
        <v>1.7381215151814188E-2</v>
      </c>
      <c r="AQ152">
        <v>0.33955780029296878</v>
      </c>
      <c r="AR152">
        <v>1.7381215151814188E-2</v>
      </c>
      <c r="AS152">
        <v>0.50836729475483167</v>
      </c>
      <c r="AT152">
        <v>0.50836729475483167</v>
      </c>
      <c r="AU152">
        <v>5149.2137648646094</v>
      </c>
      <c r="AV152">
        <v>4624.9648278143968</v>
      </c>
      <c r="AW152">
        <v>5149.2137648646094</v>
      </c>
      <c r="AX152">
        <v>365093.5</v>
      </c>
      <c r="AY152">
        <v>11799.1</v>
      </c>
      <c r="AZ152">
        <v>11671.5</v>
      </c>
      <c r="BA152">
        <v>5.2555710400000004E-3</v>
      </c>
      <c r="BB152">
        <v>331.75805000000003</v>
      </c>
      <c r="BC152">
        <v>3.45713415E-3</v>
      </c>
      <c r="BD152">
        <v>24153.41</v>
      </c>
      <c r="BE152">
        <v>11407.125</v>
      </c>
      <c r="BF152">
        <v>9.8089113499999995E-3</v>
      </c>
      <c r="BG152">
        <v>504.83229999999998</v>
      </c>
      <c r="BH152">
        <v>-1.2935789499999999E-2</v>
      </c>
      <c r="BI152">
        <v>23718.57</v>
      </c>
      <c r="BJ152">
        <v>3.3138625000000001E-3</v>
      </c>
      <c r="BK152">
        <v>625.29780000000005</v>
      </c>
      <c r="BL152">
        <v>2.6312057999999999E-2</v>
      </c>
      <c r="BM152">
        <v>6233.4430000000002</v>
      </c>
      <c r="BN152">
        <v>5.1812994999999998E-4</v>
      </c>
      <c r="BO152">
        <v>421.36619999999999</v>
      </c>
      <c r="BP152">
        <v>6749.3879999999999</v>
      </c>
      <c r="BQ152">
        <v>-8.6117595000000005E-4</v>
      </c>
      <c r="BR152">
        <v>5962.817</v>
      </c>
    </row>
    <row r="153" spans="1:70">
      <c r="A153">
        <v>152</v>
      </c>
      <c r="B153">
        <v>2</v>
      </c>
      <c r="C153">
        <v>52</v>
      </c>
      <c r="D153">
        <v>1</v>
      </c>
      <c r="E153">
        <v>60</v>
      </c>
      <c r="F153">
        <v>70</v>
      </c>
      <c r="G153">
        <v>0.50507812500000004</v>
      </c>
      <c r="H153">
        <v>0</v>
      </c>
      <c r="I153">
        <v>90</v>
      </c>
      <c r="J153">
        <v>0</v>
      </c>
      <c r="K153">
        <v>4591.796875</v>
      </c>
      <c r="L153">
        <v>0.3671875</v>
      </c>
      <c r="M153">
        <v>251076.171875</v>
      </c>
      <c r="N153">
        <v>0.23203125000000002</v>
      </c>
      <c r="O153">
        <v>70</v>
      </c>
      <c r="P153">
        <v>480</v>
      </c>
      <c r="Q153">
        <v>480</v>
      </c>
      <c r="R153">
        <v>152</v>
      </c>
      <c r="S153">
        <v>128133.3</v>
      </c>
      <c r="T153">
        <v>16853</v>
      </c>
      <c r="U153">
        <v>16447.330000000002</v>
      </c>
      <c r="V153">
        <v>0.28422999999999998</v>
      </c>
      <c r="W153">
        <v>3.7383329999999999E-2</v>
      </c>
      <c r="X153">
        <v>0.28679670000000002</v>
      </c>
      <c r="Y153">
        <v>3.6813329999999998E-2</v>
      </c>
      <c r="Z153">
        <v>0.43666670000000002</v>
      </c>
      <c r="AA153">
        <v>0.42616670000000001</v>
      </c>
      <c r="AB153">
        <v>5965</v>
      </c>
      <c r="AC153">
        <v>6056</v>
      </c>
      <c r="AD153">
        <v>5773.3329999999996</v>
      </c>
      <c r="AE153">
        <v>1.012257276396153</v>
      </c>
      <c r="AF153">
        <v>0.78358556733669416</v>
      </c>
      <c r="AG153">
        <v>152</v>
      </c>
      <c r="AH153">
        <v>1679.2857142857142</v>
      </c>
      <c r="AI153">
        <v>101895.21242866202</v>
      </c>
      <c r="AJ153">
        <v>0.94707061004255066</v>
      </c>
      <c r="AK153">
        <v>0.61144909287850224</v>
      </c>
      <c r="AL153">
        <v>129085.66284179689</v>
      </c>
      <c r="AM153">
        <v>17223.47860381769</v>
      </c>
      <c r="AN153">
        <v>17223.47860381769</v>
      </c>
      <c r="AO153">
        <v>0.29892303466796877</v>
      </c>
      <c r="AP153">
        <v>3.9884324706933857E-2</v>
      </c>
      <c r="AQ153">
        <v>0.29892303466796877</v>
      </c>
      <c r="AR153">
        <v>3.9884324706933857E-2</v>
      </c>
      <c r="AS153">
        <v>0.48711764883512765</v>
      </c>
      <c r="AT153">
        <v>0.48711764883512765</v>
      </c>
      <c r="AU153">
        <v>4889.4066137560594</v>
      </c>
      <c r="AV153">
        <v>4362.0632819559751</v>
      </c>
      <c r="AW153">
        <v>4889.4066137560594</v>
      </c>
      <c r="AX153">
        <v>133098.4</v>
      </c>
      <c r="AY153">
        <v>8756.1975000000002</v>
      </c>
      <c r="AZ153">
        <v>8640.6514999999999</v>
      </c>
      <c r="BA153">
        <v>-6.9374435999999999E-3</v>
      </c>
      <c r="BB153">
        <v>204.1266</v>
      </c>
      <c r="BC153">
        <v>-4.1268946000000001E-3</v>
      </c>
      <c r="BD153">
        <v>21311</v>
      </c>
      <c r="BE153">
        <v>9423.8615000000009</v>
      </c>
      <c r="BF153">
        <v>-7.42362795E-3</v>
      </c>
      <c r="BG153">
        <v>430.52305000000001</v>
      </c>
      <c r="BH153">
        <v>-4.9664260000000003E-3</v>
      </c>
      <c r="BI153">
        <v>20802.77</v>
      </c>
      <c r="BJ153">
        <v>-1.70701854E-2</v>
      </c>
      <c r="BK153">
        <v>467.19875000000002</v>
      </c>
      <c r="BL153">
        <v>-1.0184101500000001E-2</v>
      </c>
      <c r="BM153">
        <v>5980.3689999999997</v>
      </c>
      <c r="BN153">
        <v>-2.4898919999999998E-4</v>
      </c>
      <c r="BO153">
        <v>298.26369999999997</v>
      </c>
      <c r="BP153">
        <v>6069.3249999999998</v>
      </c>
      <c r="BQ153">
        <v>-4.9188274999999995E-4</v>
      </c>
      <c r="BR153">
        <v>5788.2089999999998</v>
      </c>
    </row>
    <row r="154" spans="1:70">
      <c r="A154">
        <v>153</v>
      </c>
      <c r="B154">
        <v>2</v>
      </c>
      <c r="C154">
        <v>53</v>
      </c>
      <c r="D154">
        <v>1</v>
      </c>
      <c r="E154">
        <v>60</v>
      </c>
      <c r="F154">
        <v>70</v>
      </c>
      <c r="G154">
        <v>0.35507812499999997</v>
      </c>
      <c r="H154">
        <v>0</v>
      </c>
      <c r="I154">
        <v>90</v>
      </c>
      <c r="J154">
        <v>0</v>
      </c>
      <c r="K154">
        <v>7841.796875</v>
      </c>
      <c r="L154">
        <v>0.4871875</v>
      </c>
      <c r="M154">
        <v>609626.171875</v>
      </c>
      <c r="N154">
        <v>0.33203125</v>
      </c>
      <c r="O154">
        <v>70</v>
      </c>
      <c r="P154">
        <v>480</v>
      </c>
      <c r="Q154">
        <v>480</v>
      </c>
      <c r="R154">
        <v>153</v>
      </c>
      <c r="S154">
        <v>216110</v>
      </c>
      <c r="T154">
        <v>38323.33</v>
      </c>
      <c r="U154">
        <v>38690</v>
      </c>
      <c r="V154">
        <v>0.43519999999999998</v>
      </c>
      <c r="W154">
        <v>7.7170000000000002E-2</v>
      </c>
      <c r="X154">
        <v>0.42709999999999998</v>
      </c>
      <c r="Y154">
        <v>7.6463329999999996E-2</v>
      </c>
      <c r="Z154">
        <v>0.80020000000000002</v>
      </c>
      <c r="AA154">
        <v>0.80786670000000005</v>
      </c>
      <c r="AB154">
        <v>5708.3329999999996</v>
      </c>
      <c r="AC154">
        <v>8982.3330000000005</v>
      </c>
      <c r="AD154">
        <v>6100.6670000000004</v>
      </c>
      <c r="AE154">
        <v>0.99525015655747651</v>
      </c>
      <c r="AF154">
        <v>0.23404974125624622</v>
      </c>
      <c r="AG154">
        <v>153</v>
      </c>
      <c r="AH154">
        <v>2636.4519857112837</v>
      </c>
      <c r="AI154">
        <v>228833.284457478</v>
      </c>
      <c r="AJ154">
        <v>0.96237802139314699</v>
      </c>
      <c r="AK154">
        <v>0.51810909369225033</v>
      </c>
      <c r="AL154">
        <v>221522.26440429685</v>
      </c>
      <c r="AM154">
        <v>20054.038546851523</v>
      </c>
      <c r="AN154">
        <v>20054.038546851523</v>
      </c>
      <c r="AO154">
        <v>0.43209490966796876</v>
      </c>
      <c r="AP154">
        <v>3.911682646293721E-2</v>
      </c>
      <c r="AQ154">
        <v>0.43209490966796876</v>
      </c>
      <c r="AR154">
        <v>3.911682646293721E-2</v>
      </c>
      <c r="AS154">
        <v>0.43320826170164983</v>
      </c>
      <c r="AT154">
        <v>0.43320826170164983</v>
      </c>
      <c r="AU154">
        <v>5438.3082827521894</v>
      </c>
      <c r="AV154">
        <v>5372.3373896958901</v>
      </c>
      <c r="AW154">
        <v>5438.3082827521894</v>
      </c>
      <c r="AX154">
        <v>326452.5</v>
      </c>
      <c r="AY154">
        <v>127760.65</v>
      </c>
      <c r="AZ154">
        <v>128177.95</v>
      </c>
      <c r="BA154">
        <v>3.6614068E-2</v>
      </c>
      <c r="BB154">
        <v>200.8817</v>
      </c>
      <c r="BC154">
        <v>1.54574468E-2</v>
      </c>
      <c r="BD154">
        <v>158402</v>
      </c>
      <c r="BE154">
        <v>137740.45000000001</v>
      </c>
      <c r="BF154">
        <v>4.4673757500000001E-2</v>
      </c>
      <c r="BG154">
        <v>273.08404999999999</v>
      </c>
      <c r="BH154">
        <v>1.6308389400000001E-2</v>
      </c>
      <c r="BI154">
        <v>159772.6</v>
      </c>
      <c r="BJ154">
        <v>5.5735788000000001E-2</v>
      </c>
      <c r="BK154">
        <v>386.72584999999998</v>
      </c>
      <c r="BL154">
        <v>1.8211669100000001E-2</v>
      </c>
      <c r="BM154">
        <v>5710.8680000000004</v>
      </c>
      <c r="BN154">
        <v>-6.8661500000000007E-5</v>
      </c>
      <c r="BO154">
        <v>124.3882</v>
      </c>
      <c r="BP154">
        <v>8983.393</v>
      </c>
      <c r="BQ154">
        <v>2.6352359999999998E-4</v>
      </c>
      <c r="BR154">
        <v>6103.3760000000002</v>
      </c>
    </row>
    <row r="155" spans="1:70">
      <c r="A155">
        <v>154</v>
      </c>
      <c r="B155">
        <v>2</v>
      </c>
      <c r="C155">
        <v>54</v>
      </c>
      <c r="D155">
        <v>1</v>
      </c>
      <c r="E155">
        <v>60</v>
      </c>
      <c r="F155">
        <v>70</v>
      </c>
      <c r="G155">
        <v>0.43007812499999998</v>
      </c>
      <c r="H155">
        <v>0</v>
      </c>
      <c r="I155">
        <v>90</v>
      </c>
      <c r="J155">
        <v>0</v>
      </c>
      <c r="K155">
        <v>9466.796875</v>
      </c>
      <c r="L155">
        <v>0.3071875</v>
      </c>
      <c r="M155">
        <v>430351.171875</v>
      </c>
      <c r="N155">
        <v>0.28203125000000001</v>
      </c>
      <c r="O155">
        <v>70</v>
      </c>
      <c r="P155">
        <v>480</v>
      </c>
      <c r="Q155">
        <v>480</v>
      </c>
      <c r="R155">
        <v>154</v>
      </c>
      <c r="S155">
        <v>190196.7</v>
      </c>
      <c r="T155">
        <v>25436.67</v>
      </c>
      <c r="U155">
        <v>25078.33</v>
      </c>
      <c r="V155">
        <v>0.29325329999999999</v>
      </c>
      <c r="W155">
        <v>3.9219999999999998E-2</v>
      </c>
      <c r="X155">
        <v>0.29352329999999999</v>
      </c>
      <c r="Y155">
        <v>3.8703330000000001E-2</v>
      </c>
      <c r="Z155">
        <v>0.35449999999999998</v>
      </c>
      <c r="AA155">
        <v>0.34949999999999998</v>
      </c>
      <c r="AB155">
        <v>10074.67</v>
      </c>
      <c r="AC155">
        <v>9295.3330000000005</v>
      </c>
      <c r="AD155">
        <v>9957</v>
      </c>
      <c r="AE155">
        <v>1.0071190745076279</v>
      </c>
      <c r="AF155">
        <v>0.84519364973703703</v>
      </c>
      <c r="AG155">
        <v>154</v>
      </c>
      <c r="AH155">
        <v>3621.0554625866603</v>
      </c>
      <c r="AI155">
        <v>167839.57952468007</v>
      </c>
      <c r="AJ155">
        <v>0.93678755035129624</v>
      </c>
      <c r="AK155">
        <v>0.64693712321362085</v>
      </c>
      <c r="AL155">
        <v>190479.95971679688</v>
      </c>
      <c r="AM155">
        <v>28629.632149549016</v>
      </c>
      <c r="AN155">
        <v>28629.632149549016</v>
      </c>
      <c r="AO155">
        <v>0.29636834716796878</v>
      </c>
      <c r="AP155">
        <v>4.454493151302661E-2</v>
      </c>
      <c r="AQ155">
        <v>0.29636834716796878</v>
      </c>
      <c r="AR155">
        <v>4.454493151302661E-2</v>
      </c>
      <c r="AS155">
        <v>0.43532809322486565</v>
      </c>
      <c r="AT155">
        <v>0.43532809322486565</v>
      </c>
      <c r="AU155">
        <v>8693.6291416735003</v>
      </c>
      <c r="AV155">
        <v>7652.2966531558195</v>
      </c>
      <c r="AW155">
        <v>8693.6291416735003</v>
      </c>
      <c r="AX155">
        <v>197153.3</v>
      </c>
      <c r="AY155">
        <v>11914.014999999999</v>
      </c>
      <c r="AZ155">
        <v>11797.37</v>
      </c>
      <c r="BA155">
        <v>5.0515170999999998E-3</v>
      </c>
      <c r="BB155">
        <v>-103.9114</v>
      </c>
      <c r="BC155">
        <v>-2.92012055E-3</v>
      </c>
      <c r="BD155">
        <v>29754.34</v>
      </c>
      <c r="BE155">
        <v>10862.43</v>
      </c>
      <c r="BF155">
        <v>1.46388475E-2</v>
      </c>
      <c r="BG155">
        <v>-72.819590000000005</v>
      </c>
      <c r="BH155">
        <v>-3.0514540999999999E-3</v>
      </c>
      <c r="BI155">
        <v>29339.89</v>
      </c>
      <c r="BJ155">
        <v>3.44916275E-3</v>
      </c>
      <c r="BK155">
        <v>-296.44240000000002</v>
      </c>
      <c r="BL155">
        <v>-1.8604730000000001E-3</v>
      </c>
      <c r="BM155">
        <v>10077.629999999999</v>
      </c>
      <c r="BN155">
        <v>-5.3727815500000001E-4</v>
      </c>
      <c r="BO155">
        <v>-171.77105</v>
      </c>
      <c r="BP155">
        <v>9298.3819999999996</v>
      </c>
      <c r="BQ155">
        <v>-3.3772994999999999E-4</v>
      </c>
      <c r="BR155">
        <v>9959.9279999999999</v>
      </c>
    </row>
    <row r="156" spans="1:70">
      <c r="A156">
        <v>155</v>
      </c>
      <c r="B156">
        <v>2</v>
      </c>
      <c r="C156">
        <v>55</v>
      </c>
      <c r="D156">
        <v>1</v>
      </c>
      <c r="E156">
        <v>60</v>
      </c>
      <c r="F156">
        <v>70</v>
      </c>
      <c r="G156">
        <v>0.580078125</v>
      </c>
      <c r="H156">
        <v>0</v>
      </c>
      <c r="I156">
        <v>90</v>
      </c>
      <c r="J156">
        <v>0</v>
      </c>
      <c r="K156">
        <v>6216.796875</v>
      </c>
      <c r="L156">
        <v>0.4271875</v>
      </c>
      <c r="M156">
        <v>71801.171875</v>
      </c>
      <c r="N156">
        <v>0.38203125000000004</v>
      </c>
      <c r="O156">
        <v>70</v>
      </c>
      <c r="P156">
        <v>480</v>
      </c>
      <c r="Q156">
        <v>480</v>
      </c>
      <c r="R156">
        <v>155</v>
      </c>
      <c r="S156">
        <v>43753.33</v>
      </c>
      <c r="T156">
        <v>23287</v>
      </c>
      <c r="U156">
        <v>23271.67</v>
      </c>
      <c r="V156">
        <v>0.39889999999999998</v>
      </c>
      <c r="W156">
        <v>0.21231330000000001</v>
      </c>
      <c r="X156">
        <v>0.39896670000000001</v>
      </c>
      <c r="Y156">
        <v>0.21219669999999999</v>
      </c>
      <c r="Z156">
        <v>0.47336669999999997</v>
      </c>
      <c r="AA156">
        <v>0.47306670000000001</v>
      </c>
      <c r="AB156">
        <v>7059</v>
      </c>
      <c r="AC156">
        <v>8234</v>
      </c>
      <c r="AD156">
        <v>7052.3329999999996</v>
      </c>
      <c r="AE156">
        <v>1.0003293162073637</v>
      </c>
      <c r="AF156">
        <v>0.52657166896218255</v>
      </c>
      <c r="AG156">
        <v>155</v>
      </c>
      <c r="AH156">
        <v>2177.9888329319028</v>
      </c>
      <c r="AI156">
        <v>25976.681741096665</v>
      </c>
      <c r="AJ156">
        <v>0.77859034228184809</v>
      </c>
      <c r="AK156">
        <v>0.60015013519606686</v>
      </c>
      <c r="AL156">
        <v>44260.858154296875</v>
      </c>
      <c r="AM156">
        <v>21577.822732280056</v>
      </c>
      <c r="AN156">
        <v>21577.822732280056</v>
      </c>
      <c r="AO156">
        <v>0.40099334716796875</v>
      </c>
      <c r="AP156">
        <v>0.19549018529759499</v>
      </c>
      <c r="AQ156">
        <v>0.40099334716796875</v>
      </c>
      <c r="AR156">
        <v>0.19549018529759499</v>
      </c>
      <c r="AS156">
        <v>0.39491930893223659</v>
      </c>
      <c r="AT156">
        <v>0.39491930893223659</v>
      </c>
      <c r="AU156">
        <v>6368.686866414695</v>
      </c>
      <c r="AV156">
        <v>6027.8682437932321</v>
      </c>
      <c r="AW156">
        <v>6368.686866414695</v>
      </c>
      <c r="AX156">
        <v>64484.160000000003</v>
      </c>
      <c r="AY156">
        <v>25986.39</v>
      </c>
      <c r="AZ156">
        <v>25979.455000000002</v>
      </c>
      <c r="BA156">
        <v>-1.9764980499999999E-3</v>
      </c>
      <c r="BB156">
        <v>-65.669560000000004</v>
      </c>
      <c r="BC156">
        <v>3.0110867300000002E-3</v>
      </c>
      <c r="BD156">
        <v>40481.49</v>
      </c>
      <c r="BE156">
        <v>24659.25</v>
      </c>
      <c r="BF156">
        <v>-5.1126139999999997E-4</v>
      </c>
      <c r="BG156">
        <v>125.55334999999999</v>
      </c>
      <c r="BH156">
        <v>4.8600635699999999E-3</v>
      </c>
      <c r="BI156">
        <v>40462.47</v>
      </c>
      <c r="BJ156">
        <v>-1.0110461000000001E-3</v>
      </c>
      <c r="BK156">
        <v>-300.69445000000002</v>
      </c>
      <c r="BL156">
        <v>2.4971440999999998E-3</v>
      </c>
      <c r="BM156">
        <v>7059.6629999999996</v>
      </c>
      <c r="BN156">
        <v>-6.6046450000000002E-5</v>
      </c>
      <c r="BO156">
        <v>-68.368759999999995</v>
      </c>
      <c r="BP156">
        <v>8239.982</v>
      </c>
      <c r="BQ156">
        <v>4.9315068000000003E-4</v>
      </c>
      <c r="BR156">
        <v>7052.9949999999999</v>
      </c>
    </row>
    <row r="157" spans="1:70">
      <c r="A157">
        <v>156</v>
      </c>
      <c r="B157">
        <v>2</v>
      </c>
      <c r="C157">
        <v>56</v>
      </c>
      <c r="D157">
        <v>1</v>
      </c>
      <c r="E157">
        <v>60</v>
      </c>
      <c r="F157">
        <v>70</v>
      </c>
      <c r="G157">
        <v>0.392578125</v>
      </c>
      <c r="H157">
        <v>0</v>
      </c>
      <c r="I157">
        <v>90</v>
      </c>
      <c r="J157">
        <v>0</v>
      </c>
      <c r="K157">
        <v>5404.296875</v>
      </c>
      <c r="L157">
        <v>0.27718749999999998</v>
      </c>
      <c r="M157">
        <v>699263.671875</v>
      </c>
      <c r="N157">
        <v>0.20703125</v>
      </c>
      <c r="O157">
        <v>70</v>
      </c>
      <c r="P157">
        <v>480</v>
      </c>
      <c r="Q157">
        <v>480</v>
      </c>
      <c r="R157">
        <v>156</v>
      </c>
      <c r="S157">
        <v>269906.7</v>
      </c>
      <c r="T157">
        <v>12635.33</v>
      </c>
      <c r="U157">
        <v>12480</v>
      </c>
      <c r="V157">
        <v>0.2415233</v>
      </c>
      <c r="W157">
        <v>1.130667E-2</v>
      </c>
      <c r="X157">
        <v>0.2421867</v>
      </c>
      <c r="Y157">
        <v>1.1198329999999999E-2</v>
      </c>
      <c r="Z157">
        <v>0.33376670000000003</v>
      </c>
      <c r="AA157">
        <v>0.3296733</v>
      </c>
      <c r="AB157">
        <v>5264.3329999999996</v>
      </c>
      <c r="AC157">
        <v>4678.6670000000004</v>
      </c>
      <c r="AD157">
        <v>5154.6670000000004</v>
      </c>
      <c r="AE157">
        <v>1.0062039127843641</v>
      </c>
      <c r="AF157">
        <v>0.8827176144009945</v>
      </c>
      <c r="AG157">
        <v>156</v>
      </c>
      <c r="AH157">
        <v>2115.702226572058</v>
      </c>
      <c r="AI157">
        <v>289662.62135922333</v>
      </c>
      <c r="AJ157">
        <v>0.97716726675596954</v>
      </c>
      <c r="AK157">
        <v>0.65665508767257363</v>
      </c>
      <c r="AL157">
        <v>277798.30932617188</v>
      </c>
      <c r="AM157">
        <v>15494.57277687755</v>
      </c>
      <c r="AN157">
        <v>15494.57277687755</v>
      </c>
      <c r="AO157">
        <v>0.24964569091796873</v>
      </c>
      <c r="AP157">
        <v>1.3924322778439314E-2</v>
      </c>
      <c r="AQ157">
        <v>0.24964569091796873</v>
      </c>
      <c r="AR157">
        <v>1.3924322778439314E-2</v>
      </c>
      <c r="AS157">
        <v>0.42935813655407096</v>
      </c>
      <c r="AT157">
        <v>0.42935813655407096</v>
      </c>
      <c r="AU157">
        <v>4785.7825351721012</v>
      </c>
      <c r="AV157">
        <v>4168.0844465216724</v>
      </c>
      <c r="AW157">
        <v>4785.7825351721012</v>
      </c>
      <c r="AX157">
        <v>272124.59999999998</v>
      </c>
      <c r="AY157">
        <v>4603.8104999999996</v>
      </c>
      <c r="AZ157">
        <v>4567.87</v>
      </c>
      <c r="BA157">
        <v>-1.8111393399999998E-2</v>
      </c>
      <c r="BB157">
        <v>-86.825005000000004</v>
      </c>
      <c r="BC157">
        <v>9.7792670000000008E-4</v>
      </c>
      <c r="BD157">
        <v>14284.01</v>
      </c>
      <c r="BE157">
        <v>4767.0659999999998</v>
      </c>
      <c r="BF157">
        <v>-1.7410816799999999E-2</v>
      </c>
      <c r="BG157">
        <v>-201.92670000000001</v>
      </c>
      <c r="BH157">
        <v>3.1358800000000001E-4</v>
      </c>
      <c r="BI157">
        <v>14109.77</v>
      </c>
      <c r="BJ157">
        <v>-5.2312280000000003E-2</v>
      </c>
      <c r="BK157">
        <v>-218.834</v>
      </c>
      <c r="BL157">
        <v>7.4446950000000005E-4</v>
      </c>
      <c r="BM157">
        <v>5278.8760000000002</v>
      </c>
      <c r="BN157">
        <v>1.015975E-4</v>
      </c>
      <c r="BO157">
        <v>-274.17160000000001</v>
      </c>
      <c r="BP157">
        <v>4683.3540000000003</v>
      </c>
      <c r="BQ157">
        <v>6.0148345000000003E-4</v>
      </c>
      <c r="BR157">
        <v>5168.9059999999999</v>
      </c>
    </row>
    <row r="158" spans="1:70">
      <c r="A158">
        <v>157</v>
      </c>
      <c r="B158">
        <v>2</v>
      </c>
      <c r="C158">
        <v>57</v>
      </c>
      <c r="D158">
        <v>1</v>
      </c>
      <c r="E158">
        <v>60</v>
      </c>
      <c r="F158">
        <v>70</v>
      </c>
      <c r="G158">
        <v>0.54257812499999991</v>
      </c>
      <c r="H158">
        <v>0</v>
      </c>
      <c r="I158">
        <v>90</v>
      </c>
      <c r="J158">
        <v>0</v>
      </c>
      <c r="K158">
        <v>8654.296875</v>
      </c>
      <c r="L158">
        <v>0.39718750000000003</v>
      </c>
      <c r="M158">
        <v>340713.671875</v>
      </c>
      <c r="N158">
        <v>0.30703125000000003</v>
      </c>
      <c r="O158">
        <v>70</v>
      </c>
      <c r="P158">
        <v>480</v>
      </c>
      <c r="Q158">
        <v>480</v>
      </c>
      <c r="R158">
        <v>157</v>
      </c>
      <c r="S158">
        <v>186893.3</v>
      </c>
      <c r="T158">
        <v>36856.67</v>
      </c>
      <c r="U158">
        <v>36503.33</v>
      </c>
      <c r="V158">
        <v>0.34050000000000002</v>
      </c>
      <c r="W158">
        <v>6.7146670000000006E-2</v>
      </c>
      <c r="X158">
        <v>0.34123330000000002</v>
      </c>
      <c r="Y158">
        <v>6.6650000000000001E-2</v>
      </c>
      <c r="Z158">
        <v>0.4657</v>
      </c>
      <c r="AA158">
        <v>0.46126669999999997</v>
      </c>
      <c r="AB158">
        <v>11835</v>
      </c>
      <c r="AC158">
        <v>13206</v>
      </c>
      <c r="AD158">
        <v>11652.33</v>
      </c>
      <c r="AE158">
        <v>1.0048281767752814</v>
      </c>
      <c r="AF158">
        <v>0.71844374484196261</v>
      </c>
      <c r="AG158">
        <v>157</v>
      </c>
      <c r="AH158">
        <v>3097.0420487586671</v>
      </c>
      <c r="AI158">
        <v>130338.7627017334</v>
      </c>
      <c r="AJ158">
        <v>0.92748246933839007</v>
      </c>
      <c r="AK158">
        <v>0.59513177029219855</v>
      </c>
      <c r="AL158">
        <v>188822.44995117185</v>
      </c>
      <c r="AM158">
        <v>34954.987848005709</v>
      </c>
      <c r="AN158">
        <v>34954.987848005709</v>
      </c>
      <c r="AO158">
        <v>0.34827069091796881</v>
      </c>
      <c r="AP158">
        <v>6.4472194762869625E-2</v>
      </c>
      <c r="AQ158">
        <v>0.34827069091796881</v>
      </c>
      <c r="AR158">
        <v>6.4472194762869625E-2</v>
      </c>
      <c r="AS158">
        <v>0.48735758576584198</v>
      </c>
      <c r="AT158">
        <v>0.48735758576584198</v>
      </c>
      <c r="AU158">
        <v>9737.5564169593217</v>
      </c>
      <c r="AV158">
        <v>8850.6404244853547</v>
      </c>
      <c r="AW158">
        <v>9737.5564169593217</v>
      </c>
      <c r="AX158">
        <v>204256.1</v>
      </c>
      <c r="AY158">
        <v>25544.53</v>
      </c>
      <c r="AZ158">
        <v>25392.85</v>
      </c>
      <c r="BA158">
        <v>-1.8280930299999999E-3</v>
      </c>
      <c r="BB158">
        <v>41.927579999999999</v>
      </c>
      <c r="BC158">
        <v>-2.5305010499999999E-3</v>
      </c>
      <c r="BD158">
        <v>50177.96</v>
      </c>
      <c r="BE158">
        <v>24790.67</v>
      </c>
      <c r="BF158">
        <v>-4.1117085000000001E-3</v>
      </c>
      <c r="BG158">
        <v>763.49794999999995</v>
      </c>
      <c r="BH158">
        <v>-1.8185358999999999E-3</v>
      </c>
      <c r="BI158">
        <v>49676.72</v>
      </c>
      <c r="BJ158">
        <v>1.2282325000000001E-3</v>
      </c>
      <c r="BK158">
        <v>-625.01909999999998</v>
      </c>
      <c r="BL158">
        <v>-4.6618023999999997E-3</v>
      </c>
      <c r="BM158">
        <v>11835.24</v>
      </c>
      <c r="BN158">
        <v>-1.6943882E-4</v>
      </c>
      <c r="BO158">
        <v>-52.636890000000001</v>
      </c>
      <c r="BP158">
        <v>13244.45</v>
      </c>
      <c r="BQ158">
        <v>4.0606715000000002E-4</v>
      </c>
      <c r="BR158">
        <v>11652.57</v>
      </c>
    </row>
    <row r="159" spans="1:70">
      <c r="A159">
        <v>158</v>
      </c>
      <c r="B159">
        <v>2</v>
      </c>
      <c r="C159">
        <v>58</v>
      </c>
      <c r="D159">
        <v>1</v>
      </c>
      <c r="E159">
        <v>60</v>
      </c>
      <c r="F159">
        <v>70</v>
      </c>
      <c r="G159">
        <v>0.46757812499999996</v>
      </c>
      <c r="H159">
        <v>0</v>
      </c>
      <c r="I159">
        <v>90</v>
      </c>
      <c r="J159">
        <v>0</v>
      </c>
      <c r="K159">
        <v>7029.296875</v>
      </c>
      <c r="L159">
        <v>0.33718749999999997</v>
      </c>
      <c r="M159">
        <v>161438.671875</v>
      </c>
      <c r="N159">
        <v>0.25703125000000004</v>
      </c>
      <c r="O159">
        <v>70</v>
      </c>
      <c r="P159">
        <v>480</v>
      </c>
      <c r="Q159">
        <v>480</v>
      </c>
      <c r="R159">
        <v>158</v>
      </c>
      <c r="S159">
        <v>78846.67</v>
      </c>
      <c r="T159">
        <v>19836.330000000002</v>
      </c>
      <c r="U159">
        <v>19652</v>
      </c>
      <c r="V159">
        <v>0.29143330000000001</v>
      </c>
      <c r="W159">
        <v>7.3319999999999996E-2</v>
      </c>
      <c r="X159">
        <v>0.29208000000000001</v>
      </c>
      <c r="Y159">
        <v>7.2800000000000004E-2</v>
      </c>
      <c r="Z159">
        <v>0.38700000000000001</v>
      </c>
      <c r="AA159">
        <v>0.38340000000000002</v>
      </c>
      <c r="AB159">
        <v>7447</v>
      </c>
      <c r="AC159">
        <v>7264.6670000000004</v>
      </c>
      <c r="AD159">
        <v>7520</v>
      </c>
      <c r="AE159">
        <v>1.0046789073629749</v>
      </c>
      <c r="AF159">
        <v>0.79257163010991993</v>
      </c>
      <c r="AG159">
        <v>158</v>
      </c>
      <c r="AH159">
        <v>2628.3886422061228</v>
      </c>
      <c r="AI159">
        <v>64214.263517712861</v>
      </c>
      <c r="AJ159">
        <v>0.87983920689647499</v>
      </c>
      <c r="AK159">
        <v>0.63825800628617968</v>
      </c>
      <c r="AL159">
        <v>79227.742919921875</v>
      </c>
      <c r="AM159">
        <v>21768.215864388952</v>
      </c>
      <c r="AN159">
        <v>21768.215864388952</v>
      </c>
      <c r="AO159">
        <v>0.29970819091796874</v>
      </c>
      <c r="AP159">
        <v>8.2346314002936807E-2</v>
      </c>
      <c r="AQ159">
        <v>0.29970819091796874</v>
      </c>
      <c r="AR159">
        <v>8.2346314002936807E-2</v>
      </c>
      <c r="AS159">
        <v>0.42051675230949825</v>
      </c>
      <c r="AT159">
        <v>0.42051675230949825</v>
      </c>
      <c r="AU159">
        <v>6607.0850622695179</v>
      </c>
      <c r="AV159">
        <v>5911.9553798924217</v>
      </c>
      <c r="AW159">
        <v>6607.0850622695179</v>
      </c>
      <c r="AX159">
        <v>84721.57</v>
      </c>
      <c r="AY159">
        <v>10098.285</v>
      </c>
      <c r="AZ159">
        <v>10038.084999999999</v>
      </c>
      <c r="BA159">
        <v>-1.4471557499999999E-3</v>
      </c>
      <c r="BB159">
        <v>-40.152189999999997</v>
      </c>
      <c r="BC159">
        <v>2.18904395E-3</v>
      </c>
      <c r="BD159">
        <v>24506.76</v>
      </c>
      <c r="BE159">
        <v>10121.825000000001</v>
      </c>
      <c r="BF159">
        <v>-1.1454864700000001E-3</v>
      </c>
      <c r="BG159">
        <v>-284.3227</v>
      </c>
      <c r="BH159">
        <v>1.9756607E-3</v>
      </c>
      <c r="BI159">
        <v>24267.56</v>
      </c>
      <c r="BJ159">
        <v>-3.3683961000000001E-3</v>
      </c>
      <c r="BK159">
        <v>124.8721</v>
      </c>
      <c r="BL159">
        <v>3.7942133099999999E-3</v>
      </c>
      <c r="BM159">
        <v>7447.4579999999996</v>
      </c>
      <c r="BN159">
        <v>7.2355369999999996E-4</v>
      </c>
      <c r="BO159">
        <v>-58.669125000000001</v>
      </c>
      <c r="BP159">
        <v>7270.8890000000001</v>
      </c>
      <c r="BQ159">
        <v>-1.6172881E-4</v>
      </c>
      <c r="BR159">
        <v>7520.4620000000004</v>
      </c>
    </row>
    <row r="160" spans="1:70">
      <c r="A160">
        <v>159</v>
      </c>
      <c r="B160">
        <v>2</v>
      </c>
      <c r="C160">
        <v>59</v>
      </c>
      <c r="D160">
        <v>1</v>
      </c>
      <c r="E160">
        <v>60</v>
      </c>
      <c r="F160">
        <v>70</v>
      </c>
      <c r="G160">
        <v>0.31757812499999999</v>
      </c>
      <c r="H160">
        <v>0</v>
      </c>
      <c r="I160">
        <v>90</v>
      </c>
      <c r="J160">
        <v>0</v>
      </c>
      <c r="K160">
        <v>3779.296875</v>
      </c>
      <c r="L160">
        <v>0.45718749999999997</v>
      </c>
      <c r="M160">
        <v>519988.671875</v>
      </c>
      <c r="N160">
        <v>0.35703125000000002</v>
      </c>
      <c r="O160">
        <v>70</v>
      </c>
      <c r="P160">
        <v>480</v>
      </c>
      <c r="Q160">
        <v>480</v>
      </c>
      <c r="R160">
        <v>159</v>
      </c>
      <c r="S160">
        <v>163726.70000000001</v>
      </c>
      <c r="T160">
        <v>11168</v>
      </c>
      <c r="U160">
        <v>11042</v>
      </c>
      <c r="V160">
        <v>0.42123329999999998</v>
      </c>
      <c r="W160">
        <v>2.8733330000000001E-2</v>
      </c>
      <c r="X160">
        <v>0.42436669999999999</v>
      </c>
      <c r="Y160">
        <v>2.861967E-2</v>
      </c>
      <c r="Z160">
        <v>0.73633329999999997</v>
      </c>
      <c r="AA160">
        <v>0.72803329999999999</v>
      </c>
      <c r="AB160">
        <v>2702.3</v>
      </c>
      <c r="AC160">
        <v>3153.5329999999999</v>
      </c>
      <c r="AD160">
        <v>2613.0329999999999</v>
      </c>
      <c r="AE160">
        <v>1.0056893040459436</v>
      </c>
      <c r="AF160">
        <v>0.42192166525008085</v>
      </c>
      <c r="AG160">
        <v>159</v>
      </c>
      <c r="AH160">
        <v>1296.77782543427</v>
      </c>
      <c r="AI160">
        <v>191590.52964881982</v>
      </c>
      <c r="AJ160">
        <v>0.97850829420645813</v>
      </c>
      <c r="AK160">
        <v>0.54255313116434056</v>
      </c>
      <c r="AL160">
        <v>167716.10229492188</v>
      </c>
      <c r="AM160">
        <v>8891.0793254131877</v>
      </c>
      <c r="AN160">
        <v>8891.0793254131877</v>
      </c>
      <c r="AO160">
        <v>0.42538006591796873</v>
      </c>
      <c r="AP160">
        <v>2.2550535445162591E-2</v>
      </c>
      <c r="AQ160">
        <v>0.42538006591796873</v>
      </c>
      <c r="AR160">
        <v>2.2550535445162591E-2</v>
      </c>
      <c r="AS160">
        <v>0.42802178479227604</v>
      </c>
      <c r="AT160">
        <v>0.42802178479227604</v>
      </c>
      <c r="AU160">
        <v>2480.1055223429762</v>
      </c>
      <c r="AV160">
        <v>2395.1698847789776</v>
      </c>
      <c r="AW160">
        <v>2480.1055223429762</v>
      </c>
      <c r="AX160">
        <v>180032.5</v>
      </c>
      <c r="AY160">
        <v>19337.575000000001</v>
      </c>
      <c r="AZ160">
        <v>19231.96</v>
      </c>
      <c r="BA160">
        <v>-6.3668524999999998E-3</v>
      </c>
      <c r="BB160">
        <v>-144.36105000000001</v>
      </c>
      <c r="BC160">
        <v>-1.6704129499999999E-3</v>
      </c>
      <c r="BD160">
        <v>26163.040000000001</v>
      </c>
      <c r="BE160">
        <v>19602.625</v>
      </c>
      <c r="BF160">
        <v>-1.3468021E-2</v>
      </c>
      <c r="BG160">
        <v>-218.7398</v>
      </c>
      <c r="BH160">
        <v>-4.1697508499999999E-3</v>
      </c>
      <c r="BI160">
        <v>25865.19</v>
      </c>
      <c r="BJ160">
        <v>-4.6812670000000002E-3</v>
      </c>
      <c r="BK160">
        <v>-188.23599999999999</v>
      </c>
      <c r="BL160">
        <v>2.8026054999999997E-4</v>
      </c>
      <c r="BM160">
        <v>2705.72</v>
      </c>
      <c r="BN160">
        <v>-3.7779199999999999E-5</v>
      </c>
      <c r="BO160">
        <v>-94.599435</v>
      </c>
      <c r="BP160">
        <v>3155.42</v>
      </c>
      <c r="BQ160">
        <v>-3.0614895000000001E-4</v>
      </c>
      <c r="BR160">
        <v>2616.3409999999999</v>
      </c>
    </row>
    <row r="161" spans="1:70">
      <c r="A161">
        <v>160</v>
      </c>
      <c r="B161">
        <v>2</v>
      </c>
      <c r="C161">
        <v>60</v>
      </c>
      <c r="D161">
        <v>1</v>
      </c>
      <c r="E161">
        <v>60</v>
      </c>
      <c r="F161">
        <v>70</v>
      </c>
      <c r="G161">
        <v>0.52851562500000004</v>
      </c>
      <c r="H161">
        <v>0</v>
      </c>
      <c r="I161">
        <v>90</v>
      </c>
      <c r="J161">
        <v>0</v>
      </c>
      <c r="K161">
        <v>3880.859375</v>
      </c>
      <c r="L161">
        <v>0.26593749999999999</v>
      </c>
      <c r="M161">
        <v>307099.609375</v>
      </c>
      <c r="N161">
        <v>0.27890625000000002</v>
      </c>
      <c r="O161">
        <v>70</v>
      </c>
      <c r="P161">
        <v>480</v>
      </c>
      <c r="Q161">
        <v>480</v>
      </c>
      <c r="R161">
        <v>160</v>
      </c>
      <c r="S161">
        <v>162923.29999999999</v>
      </c>
      <c r="T161">
        <v>13297</v>
      </c>
      <c r="U161">
        <v>12947.33</v>
      </c>
      <c r="V161">
        <v>0.27468670000000001</v>
      </c>
      <c r="W161">
        <v>2.241833E-2</v>
      </c>
      <c r="X161">
        <v>0.27451330000000002</v>
      </c>
      <c r="Y161">
        <v>2.1814670000000001E-2</v>
      </c>
      <c r="Z161">
        <v>0.31054999999999999</v>
      </c>
      <c r="AA161">
        <v>0.30238330000000002</v>
      </c>
      <c r="AB161">
        <v>5971.6670000000004</v>
      </c>
      <c r="AC161">
        <v>5347</v>
      </c>
      <c r="AD161">
        <v>5724.3329999999996</v>
      </c>
      <c r="AE161">
        <v>1.0134135940786384</v>
      </c>
      <c r="AF161">
        <v>0.89022661992354402</v>
      </c>
      <c r="AG161">
        <v>160</v>
      </c>
      <c r="AH161">
        <v>1532.8005430757839</v>
      </c>
      <c r="AI161">
        <v>120063.37813072695</v>
      </c>
      <c r="AJ161">
        <v>0.96302315627539403</v>
      </c>
      <c r="AK161">
        <v>0.66377746961866968</v>
      </c>
      <c r="AL161">
        <v>164136.70654296875</v>
      </c>
      <c r="AM161">
        <v>15948.938780022429</v>
      </c>
      <c r="AN161">
        <v>15948.938780022429</v>
      </c>
      <c r="AO161">
        <v>0.27279168701171874</v>
      </c>
      <c r="AP161">
        <v>2.6506794290465294E-2</v>
      </c>
      <c r="AQ161">
        <v>0.27279168701171874</v>
      </c>
      <c r="AR161">
        <v>2.6506794290465294E-2</v>
      </c>
      <c r="AS161">
        <v>0.48832054139641357</v>
      </c>
      <c r="AT161">
        <v>0.48832054139641357</v>
      </c>
      <c r="AU161">
        <v>4790.5172323630759</v>
      </c>
      <c r="AV161">
        <v>4034.3537627701039</v>
      </c>
      <c r="AW161">
        <v>4790.5172323630759</v>
      </c>
      <c r="AX161">
        <v>165832.79999999999</v>
      </c>
      <c r="AY161">
        <v>5351.6184999999996</v>
      </c>
      <c r="AZ161">
        <v>5243.4830000000002</v>
      </c>
      <c r="BA161">
        <v>1.7236450400000001E-3</v>
      </c>
      <c r="BB161">
        <v>169.88745</v>
      </c>
      <c r="BC161">
        <v>-5.2495099999999998E-3</v>
      </c>
      <c r="BD161">
        <v>14861.88</v>
      </c>
      <c r="BE161">
        <v>4623.2884999999997</v>
      </c>
      <c r="BF161">
        <v>1.2968607E-3</v>
      </c>
      <c r="BG161">
        <v>280.46280000000002</v>
      </c>
      <c r="BH161">
        <v>-5.3970496300000002E-3</v>
      </c>
      <c r="BI161">
        <v>14474.42</v>
      </c>
      <c r="BJ161">
        <v>8.3134721500000008E-3</v>
      </c>
      <c r="BK161">
        <v>328.31655000000001</v>
      </c>
      <c r="BL161">
        <v>-1.2506622E-2</v>
      </c>
      <c r="BM161">
        <v>5984.5479999999998</v>
      </c>
      <c r="BN161">
        <v>1.2020938000000001E-3</v>
      </c>
      <c r="BO161">
        <v>271.84014999999999</v>
      </c>
      <c r="BP161">
        <v>5356.7510000000002</v>
      </c>
      <c r="BQ161">
        <v>-6.8921070000000002E-4</v>
      </c>
      <c r="BR161">
        <v>5736.6809999999996</v>
      </c>
    </row>
    <row r="162" spans="1:70">
      <c r="A162">
        <v>161</v>
      </c>
      <c r="B162">
        <v>2</v>
      </c>
      <c r="C162">
        <v>61</v>
      </c>
      <c r="D162">
        <v>1</v>
      </c>
      <c r="E162">
        <v>60</v>
      </c>
      <c r="F162">
        <v>70</v>
      </c>
      <c r="G162">
        <v>0.37851562499999997</v>
      </c>
      <c r="H162">
        <v>0</v>
      </c>
      <c r="I162">
        <v>90</v>
      </c>
      <c r="J162">
        <v>0</v>
      </c>
      <c r="K162">
        <v>7130.859375</v>
      </c>
      <c r="L162">
        <v>0.38593749999999999</v>
      </c>
      <c r="M162">
        <v>665649.609375</v>
      </c>
      <c r="N162">
        <v>0.37890625</v>
      </c>
      <c r="O162">
        <v>70</v>
      </c>
      <c r="P162">
        <v>480</v>
      </c>
      <c r="Q162">
        <v>480</v>
      </c>
      <c r="R162">
        <v>161</v>
      </c>
      <c r="S162">
        <v>250496.7</v>
      </c>
      <c r="T162">
        <v>18642</v>
      </c>
      <c r="U162">
        <v>18851.669999999998</v>
      </c>
      <c r="V162">
        <v>0.3828667</v>
      </c>
      <c r="W162">
        <v>2.8493000000000001E-2</v>
      </c>
      <c r="X162">
        <v>0.38276670000000002</v>
      </c>
      <c r="Y162">
        <v>2.8806330000000002E-2</v>
      </c>
      <c r="Z162">
        <v>0.50803330000000002</v>
      </c>
      <c r="AA162">
        <v>0.51376670000000002</v>
      </c>
      <c r="AB162">
        <v>5954.6670000000004</v>
      </c>
      <c r="AC162">
        <v>6199.6670000000004</v>
      </c>
      <c r="AD162">
        <v>6118.6670000000004</v>
      </c>
      <c r="AE162">
        <v>0.99442340500881865</v>
      </c>
      <c r="AF162">
        <v>0.70584782764481291</v>
      </c>
      <c r="AG162">
        <v>161</v>
      </c>
      <c r="AH162">
        <v>2572.576099210823</v>
      </c>
      <c r="AI162">
        <v>241368.69688385268</v>
      </c>
      <c r="AJ162">
        <v>0.96853622341608192</v>
      </c>
      <c r="AK162">
        <v>0.59721456851438726</v>
      </c>
      <c r="AL162">
        <v>256390.49560546872</v>
      </c>
      <c r="AM162">
        <v>19512.805949995211</v>
      </c>
      <c r="AN162">
        <v>19512.805949995211</v>
      </c>
      <c r="AO162">
        <v>0.38327606201171877</v>
      </c>
      <c r="AP162">
        <v>2.9169534563485901E-2</v>
      </c>
      <c r="AQ162">
        <v>0.38327606201171877</v>
      </c>
      <c r="AR162">
        <v>2.9169534563485901E-2</v>
      </c>
      <c r="AS162">
        <v>0.44901723722340248</v>
      </c>
      <c r="AT162">
        <v>0.44901723722340248</v>
      </c>
      <c r="AU162">
        <v>5601.23528739412</v>
      </c>
      <c r="AV162">
        <v>5140.2664737378782</v>
      </c>
      <c r="AW162">
        <v>5601.23528739412</v>
      </c>
      <c r="AX162">
        <v>262260</v>
      </c>
      <c r="AY162">
        <v>15309.68</v>
      </c>
      <c r="AZ162">
        <v>15418.52</v>
      </c>
      <c r="BA162">
        <v>4.8952005000000003E-3</v>
      </c>
      <c r="BB162">
        <v>105.6105</v>
      </c>
      <c r="BC162">
        <v>-1.00387781E-2</v>
      </c>
      <c r="BD162">
        <v>26129.29</v>
      </c>
      <c r="BE162">
        <v>13861.33</v>
      </c>
      <c r="BF162">
        <v>9.7622793400000008E-3</v>
      </c>
      <c r="BG162">
        <v>245.4288</v>
      </c>
      <c r="BH162">
        <v>-4.4115685E-3</v>
      </c>
      <c r="BI162">
        <v>26416.65</v>
      </c>
      <c r="BJ162">
        <v>1.56748297E-2</v>
      </c>
      <c r="BK162">
        <v>33.353515000000002</v>
      </c>
      <c r="BL162">
        <v>-1.4534186399999999E-2</v>
      </c>
      <c r="BM162">
        <v>5955.4679999999998</v>
      </c>
      <c r="BN162">
        <v>6.7777725000000004E-4</v>
      </c>
      <c r="BO162">
        <v>70.024775000000005</v>
      </c>
      <c r="BP162">
        <v>6202.4639999999999</v>
      </c>
      <c r="BQ162">
        <v>-7.2179399999999999E-4</v>
      </c>
      <c r="BR162">
        <v>6119.49</v>
      </c>
    </row>
    <row r="163" spans="1:70">
      <c r="A163">
        <v>162</v>
      </c>
      <c r="B163">
        <v>2</v>
      </c>
      <c r="C163">
        <v>62</v>
      </c>
      <c r="D163">
        <v>1</v>
      </c>
      <c r="E163">
        <v>60</v>
      </c>
      <c r="F163">
        <v>70</v>
      </c>
      <c r="G163">
        <v>0.30351562500000001</v>
      </c>
      <c r="H163">
        <v>0</v>
      </c>
      <c r="I163">
        <v>90</v>
      </c>
      <c r="J163">
        <v>0</v>
      </c>
      <c r="K163">
        <v>8755.859375</v>
      </c>
      <c r="L163">
        <v>0.32593749999999999</v>
      </c>
      <c r="M163">
        <v>486374.609375</v>
      </c>
      <c r="N163">
        <v>0.22890625000000001</v>
      </c>
      <c r="O163">
        <v>70</v>
      </c>
      <c r="P163">
        <v>480</v>
      </c>
      <c r="Q163">
        <v>480</v>
      </c>
      <c r="R163">
        <v>162</v>
      </c>
      <c r="S163">
        <v>151143.29999999999</v>
      </c>
      <c r="T163">
        <v>18049</v>
      </c>
      <c r="U163">
        <v>17460.330000000002</v>
      </c>
      <c r="V163">
        <v>0.28678999999999999</v>
      </c>
      <c r="W163">
        <v>3.424667E-2</v>
      </c>
      <c r="X163">
        <v>0.29029670000000002</v>
      </c>
      <c r="Y163">
        <v>3.3536669999999998E-2</v>
      </c>
      <c r="Z163">
        <v>0.40263330000000003</v>
      </c>
      <c r="AA163">
        <v>0.38950000000000001</v>
      </c>
      <c r="AB163">
        <v>6635.6670000000004</v>
      </c>
      <c r="AC163">
        <v>5886.3329999999996</v>
      </c>
      <c r="AD163">
        <v>6248.3329999999996</v>
      </c>
      <c r="AE163">
        <v>1.0167176167207603</v>
      </c>
      <c r="AF163">
        <v>0.81587256190214652</v>
      </c>
      <c r="AG163">
        <v>162</v>
      </c>
      <c r="AH163">
        <v>3301.761725194438</v>
      </c>
      <c r="AI163">
        <v>197889.22441195167</v>
      </c>
      <c r="AJ163">
        <v>0.94787003207103537</v>
      </c>
      <c r="AK163">
        <v>0.63530269782609439</v>
      </c>
      <c r="AL163">
        <v>153720.61279296875</v>
      </c>
      <c r="AM163">
        <v>19365.06554736794</v>
      </c>
      <c r="AN163">
        <v>19365.06554736794</v>
      </c>
      <c r="AO163">
        <v>0.29648699951171875</v>
      </c>
      <c r="AP163">
        <v>3.7350164530111078E-2</v>
      </c>
      <c r="AQ163">
        <v>0.29648699951171875</v>
      </c>
      <c r="AR163">
        <v>3.7350164530111078E-2</v>
      </c>
      <c r="AS163">
        <v>0.3796546715295086</v>
      </c>
      <c r="AT163">
        <v>0.3796546715295086</v>
      </c>
      <c r="AU163">
        <v>6045.7603444508886</v>
      </c>
      <c r="AV163">
        <v>5503.5987911303682</v>
      </c>
      <c r="AW163">
        <v>6045.7603444508886</v>
      </c>
      <c r="AX163">
        <v>156202.6</v>
      </c>
      <c r="AY163">
        <v>8850.4035000000003</v>
      </c>
      <c r="AZ163">
        <v>8685.8994999999995</v>
      </c>
      <c r="BA163">
        <v>5.8433400499999996E-3</v>
      </c>
      <c r="BB163">
        <v>-94.131709999999998</v>
      </c>
      <c r="BC163">
        <v>5.5609649800000003E-3</v>
      </c>
      <c r="BD163">
        <v>21920.91</v>
      </c>
      <c r="BE163">
        <v>8835.7240000000002</v>
      </c>
      <c r="BF163">
        <v>6.6992123999999997E-3</v>
      </c>
      <c r="BG163">
        <v>-286.62574999999998</v>
      </c>
      <c r="BH163">
        <v>5.7667433999999997E-3</v>
      </c>
      <c r="BI163">
        <v>21193.46</v>
      </c>
      <c r="BJ163">
        <v>1.3309382E-2</v>
      </c>
      <c r="BK163">
        <v>-129.31059999999999</v>
      </c>
      <c r="BL163">
        <v>1.1876755900000001E-2</v>
      </c>
      <c r="BM163">
        <v>6639.9880000000003</v>
      </c>
      <c r="BN163">
        <v>-1.6364140499999999E-3</v>
      </c>
      <c r="BO163">
        <v>-164.37545</v>
      </c>
      <c r="BP163">
        <v>5890.0959999999995</v>
      </c>
      <c r="BQ163">
        <v>6.3707124999999999E-4</v>
      </c>
      <c r="BR163">
        <v>6252.4030000000002</v>
      </c>
    </row>
    <row r="164" spans="1:70">
      <c r="A164">
        <v>163</v>
      </c>
      <c r="B164">
        <v>2</v>
      </c>
      <c r="C164">
        <v>63</v>
      </c>
      <c r="D164">
        <v>1</v>
      </c>
      <c r="E164">
        <v>60</v>
      </c>
      <c r="F164">
        <v>70</v>
      </c>
      <c r="G164">
        <v>0.45351562499999998</v>
      </c>
      <c r="H164">
        <v>0</v>
      </c>
      <c r="I164">
        <v>90</v>
      </c>
      <c r="J164">
        <v>0</v>
      </c>
      <c r="K164">
        <v>5505.859375</v>
      </c>
      <c r="L164">
        <v>0.44593749999999999</v>
      </c>
      <c r="M164">
        <v>127824.609375</v>
      </c>
      <c r="N164">
        <v>0.32890625000000001</v>
      </c>
      <c r="O164">
        <v>70</v>
      </c>
      <c r="P164">
        <v>480</v>
      </c>
      <c r="Q164">
        <v>480</v>
      </c>
      <c r="R164">
        <v>163</v>
      </c>
      <c r="S164">
        <v>59476.67</v>
      </c>
      <c r="T164">
        <v>19094</v>
      </c>
      <c r="U164">
        <v>18655.669999999998</v>
      </c>
      <c r="V164">
        <v>0.3864667</v>
      </c>
      <c r="W164">
        <v>0.12407</v>
      </c>
      <c r="X164">
        <v>0.39193329999999998</v>
      </c>
      <c r="Y164">
        <v>0.1229367</v>
      </c>
      <c r="Z164">
        <v>0.60223329999999997</v>
      </c>
      <c r="AA164">
        <v>0.58840000000000003</v>
      </c>
      <c r="AB164">
        <v>5155.6670000000004</v>
      </c>
      <c r="AC164">
        <v>6243.3329999999996</v>
      </c>
      <c r="AD164">
        <v>4991.3329999999996</v>
      </c>
      <c r="AE164">
        <v>1.0116796952755145</v>
      </c>
      <c r="AF164">
        <v>0.49228956906880927</v>
      </c>
      <c r="AG164">
        <v>163</v>
      </c>
      <c r="AH164">
        <v>1903.9064188459047</v>
      </c>
      <c r="AI164">
        <v>48093.915343915345</v>
      </c>
      <c r="AJ164">
        <v>0.88102841419049516</v>
      </c>
      <c r="AK164">
        <v>0.56664963872473273</v>
      </c>
      <c r="AL164">
        <v>60979.32373046875</v>
      </c>
      <c r="AM164">
        <v>16497.411727244842</v>
      </c>
      <c r="AN164">
        <v>16497.411727244842</v>
      </c>
      <c r="AO164">
        <v>0.39286199951171874</v>
      </c>
      <c r="AP164">
        <v>0.10628530723923239</v>
      </c>
      <c r="AQ164">
        <v>0.39286199951171874</v>
      </c>
      <c r="AR164">
        <v>0.10628530723923239</v>
      </c>
      <c r="AS164">
        <v>0.42993235719655465</v>
      </c>
      <c r="AT164">
        <v>0.42993235719655465</v>
      </c>
      <c r="AU164">
        <v>4649.7183587403679</v>
      </c>
      <c r="AV164">
        <v>4435.1106829369837</v>
      </c>
      <c r="AW164">
        <v>4649.7183587403679</v>
      </c>
      <c r="AX164">
        <v>78010.53</v>
      </c>
      <c r="AY164">
        <v>23940.12</v>
      </c>
      <c r="AZ164">
        <v>23685.57</v>
      </c>
      <c r="BA164">
        <v>-5.3600490000000004E-3</v>
      </c>
      <c r="BB164">
        <v>190.90004999999999</v>
      </c>
      <c r="BC164">
        <v>-1.37398665E-3</v>
      </c>
      <c r="BD164">
        <v>36923.019999999997</v>
      </c>
      <c r="BE164">
        <v>24677.465</v>
      </c>
      <c r="BF164">
        <v>-5.7105285499999998E-3</v>
      </c>
      <c r="BG164">
        <v>188.7578</v>
      </c>
      <c r="BH164">
        <v>-2.56053132E-3</v>
      </c>
      <c r="BI164">
        <v>36107.300000000003</v>
      </c>
      <c r="BJ164">
        <v>-1.00991554E-2</v>
      </c>
      <c r="BK164">
        <v>422.80664999999999</v>
      </c>
      <c r="BL164">
        <v>9.2416950000000003E-5</v>
      </c>
      <c r="BM164">
        <v>5163.8010000000004</v>
      </c>
      <c r="BN164">
        <v>-2.706308E-4</v>
      </c>
      <c r="BO164">
        <v>201.65725</v>
      </c>
      <c r="BP164">
        <v>6248.8230000000003</v>
      </c>
      <c r="BQ164">
        <v>-4.7759044999999998E-5</v>
      </c>
      <c r="BR164">
        <v>4999.2079999999996</v>
      </c>
    </row>
    <row r="165" spans="1:70">
      <c r="A165">
        <v>164</v>
      </c>
      <c r="B165">
        <v>2</v>
      </c>
      <c r="C165">
        <v>64</v>
      </c>
      <c r="D165">
        <v>1</v>
      </c>
      <c r="E165">
        <v>60</v>
      </c>
      <c r="F165">
        <v>70</v>
      </c>
      <c r="G165">
        <v>0.34101562499999999</v>
      </c>
      <c r="H165">
        <v>0</v>
      </c>
      <c r="I165">
        <v>90</v>
      </c>
      <c r="J165">
        <v>0</v>
      </c>
      <c r="K165">
        <v>6318.359375</v>
      </c>
      <c r="L165">
        <v>0.35593750000000002</v>
      </c>
      <c r="M165">
        <v>755287.109375</v>
      </c>
      <c r="N165">
        <v>0.25390625</v>
      </c>
      <c r="O165">
        <v>70</v>
      </c>
      <c r="P165">
        <v>480</v>
      </c>
      <c r="Q165">
        <v>480</v>
      </c>
      <c r="R165">
        <v>164</v>
      </c>
      <c r="S165">
        <v>256293.3</v>
      </c>
      <c r="T165">
        <v>15815</v>
      </c>
      <c r="U165">
        <v>14365</v>
      </c>
      <c r="V165">
        <v>0.30714330000000001</v>
      </c>
      <c r="W165">
        <v>1.8953000000000001E-2</v>
      </c>
      <c r="X165">
        <v>0.31777329999999998</v>
      </c>
      <c r="Y165">
        <v>1.7811E-2</v>
      </c>
      <c r="Z165">
        <v>0.47173330000000002</v>
      </c>
      <c r="AA165">
        <v>0.42846669999999998</v>
      </c>
      <c r="AB165">
        <v>5675.6670000000004</v>
      </c>
      <c r="AC165">
        <v>4727.6670000000004</v>
      </c>
      <c r="AD165">
        <v>4856</v>
      </c>
      <c r="AE165">
        <v>1.0492567770558847</v>
      </c>
      <c r="AF165">
        <v>0.78123574052018041</v>
      </c>
      <c r="AG165">
        <v>164</v>
      </c>
      <c r="AH165">
        <v>2329.8859184143812</v>
      </c>
      <c r="AI165">
        <v>301173.67601246107</v>
      </c>
      <c r="AJ165">
        <v>0.97531646052541221</v>
      </c>
      <c r="AK165">
        <v>0.61484173551479082</v>
      </c>
      <c r="AL165">
        <v>261728.40576171875</v>
      </c>
      <c r="AM165">
        <v>15764.578297640366</v>
      </c>
      <c r="AN165">
        <v>15764.578297640366</v>
      </c>
      <c r="AO165">
        <v>0.32114324951171874</v>
      </c>
      <c r="AP165">
        <v>1.9343287890177613E-2</v>
      </c>
      <c r="AQ165">
        <v>0.32114324951171874</v>
      </c>
      <c r="AR165">
        <v>1.9343287890177613E-2</v>
      </c>
      <c r="AS165">
        <v>0.42447934688775291</v>
      </c>
      <c r="AT165">
        <v>0.42447934688775291</v>
      </c>
      <c r="AU165">
        <v>4685.5175294975497</v>
      </c>
      <c r="AV165">
        <v>4263.0963987220493</v>
      </c>
      <c r="AW165">
        <v>4685.5175294975497</v>
      </c>
      <c r="AX165">
        <v>261753.9</v>
      </c>
      <c r="AY165">
        <v>8976.6314999999995</v>
      </c>
      <c r="AZ165">
        <v>8507.9884999999995</v>
      </c>
      <c r="BA165">
        <v>1.0035248E-2</v>
      </c>
      <c r="BB165">
        <v>-63.353540000000002</v>
      </c>
      <c r="BC165">
        <v>2.3890155000000001E-3</v>
      </c>
      <c r="BD165">
        <v>20136.900000000001</v>
      </c>
      <c r="BE165">
        <v>8786.9495000000006</v>
      </c>
      <c r="BF165">
        <v>5.9231597299999996E-3</v>
      </c>
      <c r="BG165">
        <v>-193.37209999999999</v>
      </c>
      <c r="BH165">
        <v>4.9094899999999996E-4</v>
      </c>
      <c r="BI165">
        <v>18281.2</v>
      </c>
      <c r="BJ165">
        <v>1.7994668200000001E-2</v>
      </c>
      <c r="BK165">
        <v>-57.499344999999998</v>
      </c>
      <c r="BL165">
        <v>7.0212E-3</v>
      </c>
      <c r="BM165">
        <v>5681.3410000000003</v>
      </c>
      <c r="BN165">
        <v>-1.0491166000000001E-3</v>
      </c>
      <c r="BO165">
        <v>-166.07810000000001</v>
      </c>
      <c r="BP165">
        <v>4729.5739999999996</v>
      </c>
      <c r="BQ165">
        <v>-1.4347875E-3</v>
      </c>
      <c r="BR165">
        <v>4860.8549999999996</v>
      </c>
    </row>
    <row r="166" spans="1:70">
      <c r="A166">
        <v>165</v>
      </c>
      <c r="B166">
        <v>2</v>
      </c>
      <c r="C166">
        <v>65</v>
      </c>
      <c r="D166">
        <v>1</v>
      </c>
      <c r="E166">
        <v>60</v>
      </c>
      <c r="F166">
        <v>70</v>
      </c>
      <c r="G166">
        <v>0.49101562499999996</v>
      </c>
      <c r="H166">
        <v>0</v>
      </c>
      <c r="I166">
        <v>90</v>
      </c>
      <c r="J166">
        <v>0</v>
      </c>
      <c r="K166">
        <v>9568.359375</v>
      </c>
      <c r="L166">
        <v>0.47593750000000001</v>
      </c>
      <c r="M166">
        <v>396737.109375</v>
      </c>
      <c r="N166">
        <v>0.35390625000000003</v>
      </c>
      <c r="O166">
        <v>70</v>
      </c>
      <c r="P166">
        <v>480</v>
      </c>
      <c r="Q166">
        <v>480</v>
      </c>
      <c r="R166">
        <v>165</v>
      </c>
      <c r="S166">
        <v>198856.7</v>
      </c>
      <c r="T166">
        <v>58536.67</v>
      </c>
      <c r="U166">
        <v>58230</v>
      </c>
      <c r="V166">
        <v>0.41163329999999998</v>
      </c>
      <c r="W166">
        <v>0.12117</v>
      </c>
      <c r="X166">
        <v>0.41323330000000003</v>
      </c>
      <c r="Y166">
        <v>0.1209967</v>
      </c>
      <c r="Z166">
        <v>0.66376670000000004</v>
      </c>
      <c r="AA166">
        <v>0.66026669999999998</v>
      </c>
      <c r="AB166">
        <v>10524.33</v>
      </c>
      <c r="AC166">
        <v>18076.330000000002</v>
      </c>
      <c r="AD166">
        <v>10358</v>
      </c>
      <c r="AE166">
        <v>1.0026298066985839</v>
      </c>
      <c r="AF166">
        <v>0.39573841847460212</v>
      </c>
      <c r="AG166">
        <v>165</v>
      </c>
      <c r="AH166">
        <v>3241.4514080033873</v>
      </c>
      <c r="AI166">
        <v>146515.72417772649</v>
      </c>
      <c r="AJ166">
        <v>0.93097647367130765</v>
      </c>
      <c r="AK166">
        <v>0.53351154375866239</v>
      </c>
      <c r="AL166">
        <v>199674.26513671872</v>
      </c>
      <c r="AM166">
        <v>33739.219521080464</v>
      </c>
      <c r="AN166">
        <v>33739.219521080464</v>
      </c>
      <c r="AO166">
        <v>0.41601824951171879</v>
      </c>
      <c r="AP166">
        <v>7.0295143119424239E-2</v>
      </c>
      <c r="AQ166">
        <v>0.41601824951171879</v>
      </c>
      <c r="AR166">
        <v>7.0295143119424239E-2</v>
      </c>
      <c r="AS166">
        <v>0.46370050476874214</v>
      </c>
      <c r="AT166">
        <v>0.46370050476874214</v>
      </c>
      <c r="AU166">
        <v>8984.9005067011858</v>
      </c>
      <c r="AV166">
        <v>8752.5168229461542</v>
      </c>
      <c r="AW166">
        <v>8984.9005067011858</v>
      </c>
      <c r="AX166">
        <v>282283.90000000002</v>
      </c>
      <c r="AY166">
        <v>101257.55</v>
      </c>
      <c r="AZ166">
        <v>101035.1</v>
      </c>
      <c r="BA166">
        <v>4.4097249999999998E-3</v>
      </c>
      <c r="BB166">
        <v>508.86025000000001</v>
      </c>
      <c r="BC166">
        <v>-2.2779922300000002E-2</v>
      </c>
      <c r="BD166">
        <v>140532.20000000001</v>
      </c>
      <c r="BE166">
        <v>105060.2</v>
      </c>
      <c r="BF166">
        <v>4.9284359999999996E-3</v>
      </c>
      <c r="BG166">
        <v>440.88189999999997</v>
      </c>
      <c r="BH166">
        <v>-2.59232278E-2</v>
      </c>
      <c r="BI166">
        <v>139867.5</v>
      </c>
      <c r="BJ166">
        <v>7.0373005000000004E-3</v>
      </c>
      <c r="BK166">
        <v>1078.2125000000001</v>
      </c>
      <c r="BL166">
        <v>-2.3020955499999999E-2</v>
      </c>
      <c r="BM166">
        <v>10531.05</v>
      </c>
      <c r="BN166">
        <v>7.7391899999999997E-4</v>
      </c>
      <c r="BO166">
        <v>263.89035000000001</v>
      </c>
      <c r="BP166">
        <v>18086.93</v>
      </c>
      <c r="BQ166">
        <v>1.01305379E-3</v>
      </c>
      <c r="BR166">
        <v>10364.61</v>
      </c>
    </row>
    <row r="167" spans="1:70">
      <c r="A167">
        <v>166</v>
      </c>
      <c r="B167">
        <v>2</v>
      </c>
      <c r="C167">
        <v>66</v>
      </c>
      <c r="D167">
        <v>1</v>
      </c>
      <c r="E167">
        <v>60</v>
      </c>
      <c r="F167">
        <v>70</v>
      </c>
      <c r="G167">
        <v>0.56601562499999991</v>
      </c>
      <c r="H167">
        <v>0</v>
      </c>
      <c r="I167">
        <v>90</v>
      </c>
      <c r="J167">
        <v>0</v>
      </c>
      <c r="K167">
        <v>7943.359375</v>
      </c>
      <c r="L167">
        <v>0.29593750000000002</v>
      </c>
      <c r="M167">
        <v>217462.109375</v>
      </c>
      <c r="N167">
        <v>0.20390625000000001</v>
      </c>
      <c r="O167">
        <v>70</v>
      </c>
      <c r="P167">
        <v>480</v>
      </c>
      <c r="Q167">
        <v>480</v>
      </c>
      <c r="R167">
        <v>166</v>
      </c>
      <c r="S167">
        <v>125393.3</v>
      </c>
      <c r="T167">
        <v>28676</v>
      </c>
      <c r="U167">
        <v>29912.33</v>
      </c>
      <c r="V167">
        <v>0.23376669999999999</v>
      </c>
      <c r="W167">
        <v>5.3460000000000001E-2</v>
      </c>
      <c r="X167">
        <v>0.23168330000000001</v>
      </c>
      <c r="Y167">
        <v>5.5266669999999997E-2</v>
      </c>
      <c r="Z167">
        <v>0.29206330000000003</v>
      </c>
      <c r="AA167">
        <v>0.3046567</v>
      </c>
      <c r="AB167">
        <v>11786</v>
      </c>
      <c r="AC167">
        <v>11209.67</v>
      </c>
      <c r="AD167">
        <v>12265.67</v>
      </c>
      <c r="AE167">
        <v>0.97911603742673248</v>
      </c>
      <c r="AF167">
        <v>0.87817259922317603</v>
      </c>
      <c r="AG167">
        <v>166</v>
      </c>
      <c r="AH167">
        <v>3064.7154569568365</v>
      </c>
      <c r="AI167">
        <v>90315.217391304352</v>
      </c>
      <c r="AJ167">
        <v>0.89787787529734353</v>
      </c>
      <c r="AK167">
        <v>0.65696708196893761</v>
      </c>
      <c r="AL167">
        <v>126534.24560546874</v>
      </c>
      <c r="AM167">
        <v>32569.368147293349</v>
      </c>
      <c r="AN167">
        <v>32569.368147293349</v>
      </c>
      <c r="AO167">
        <v>0.24384637451171876</v>
      </c>
      <c r="AP167">
        <v>6.2765003298930575E-2</v>
      </c>
      <c r="AQ167">
        <v>0.24384637451171876</v>
      </c>
      <c r="AR167">
        <v>6.2765003298930575E-2</v>
      </c>
      <c r="AS167">
        <v>0.44993693386372324</v>
      </c>
      <c r="AT167">
        <v>0.44993693386372324</v>
      </c>
      <c r="AU167">
        <v>9945.1410771409483</v>
      </c>
      <c r="AV167">
        <v>8571.4553741011059</v>
      </c>
      <c r="AW167">
        <v>9945.1410771409483</v>
      </c>
      <c r="AX167">
        <v>130084</v>
      </c>
      <c r="AY167">
        <v>9937.9519999999993</v>
      </c>
      <c r="AZ167">
        <v>10218.805</v>
      </c>
      <c r="BA167">
        <v>-2.975587E-3</v>
      </c>
      <c r="BB167">
        <v>-54.500615000000003</v>
      </c>
      <c r="BC167">
        <v>2.7077707999999998E-3</v>
      </c>
      <c r="BD167">
        <v>32236.53</v>
      </c>
      <c r="BE167">
        <v>10367.895</v>
      </c>
      <c r="BF167">
        <v>-1.264846E-3</v>
      </c>
      <c r="BG167">
        <v>73.474689999999995</v>
      </c>
      <c r="BH167">
        <v>2.5527664999999999E-3</v>
      </c>
      <c r="BI167">
        <v>33647.089999999997</v>
      </c>
      <c r="BJ167">
        <v>-6.1186030000000002E-3</v>
      </c>
      <c r="BK167">
        <v>-347.15780000000001</v>
      </c>
      <c r="BL167">
        <v>2.778712E-3</v>
      </c>
      <c r="BM167">
        <v>11790.83</v>
      </c>
      <c r="BN167">
        <v>2.22740695E-3</v>
      </c>
      <c r="BO167">
        <v>-243.56630000000001</v>
      </c>
      <c r="BP167">
        <v>11214.37</v>
      </c>
      <c r="BQ167">
        <v>-3.2042380000000002E-4</v>
      </c>
      <c r="BR167">
        <v>12270.7</v>
      </c>
    </row>
    <row r="168" spans="1:70">
      <c r="A168">
        <v>167</v>
      </c>
      <c r="B168">
        <v>2</v>
      </c>
      <c r="C168">
        <v>67</v>
      </c>
      <c r="D168">
        <v>1</v>
      </c>
      <c r="E168">
        <v>60</v>
      </c>
      <c r="F168">
        <v>70</v>
      </c>
      <c r="G168">
        <v>0.416015625</v>
      </c>
      <c r="H168">
        <v>0</v>
      </c>
      <c r="I168">
        <v>90</v>
      </c>
      <c r="J168">
        <v>0</v>
      </c>
      <c r="K168">
        <v>4693.359375</v>
      </c>
      <c r="L168">
        <v>0.41593749999999996</v>
      </c>
      <c r="M168">
        <v>576012.109375</v>
      </c>
      <c r="N168">
        <v>0.30390625000000004</v>
      </c>
      <c r="O168">
        <v>70</v>
      </c>
      <c r="P168">
        <v>480</v>
      </c>
      <c r="Q168">
        <v>480</v>
      </c>
      <c r="R168">
        <v>167</v>
      </c>
      <c r="S168">
        <v>236206.7</v>
      </c>
      <c r="T168">
        <v>15937.67</v>
      </c>
      <c r="U168">
        <v>15441.67</v>
      </c>
      <c r="V168">
        <v>0.36083330000000002</v>
      </c>
      <c r="W168">
        <v>2.4347669999999998E-2</v>
      </c>
      <c r="X168">
        <v>0.36533330000000003</v>
      </c>
      <c r="Y168">
        <v>2.3884329999999999E-2</v>
      </c>
      <c r="Z168">
        <v>0.56446669999999999</v>
      </c>
      <c r="AA168">
        <v>0.54693329999999996</v>
      </c>
      <c r="AB168">
        <v>4471.6670000000004</v>
      </c>
      <c r="AC168">
        <v>4879.6670000000004</v>
      </c>
      <c r="AD168">
        <v>4288.6670000000004</v>
      </c>
      <c r="AE168">
        <v>1.0159335008343102</v>
      </c>
      <c r="AF168">
        <v>0.66403321440975982</v>
      </c>
      <c r="AG168">
        <v>167</v>
      </c>
      <c r="AH168">
        <v>1657.3328183623923</v>
      </c>
      <c r="AI168">
        <v>220879.41881366086</v>
      </c>
      <c r="AJ168">
        <v>0.97594788809178568</v>
      </c>
      <c r="AK168">
        <v>0.5751753183369438</v>
      </c>
      <c r="AL168">
        <v>242370.88623046875</v>
      </c>
      <c r="AM168">
        <v>14317.498403767117</v>
      </c>
      <c r="AN168">
        <v>14317.498403767117</v>
      </c>
      <c r="AO168">
        <v>0.36933074951171874</v>
      </c>
      <c r="AP168">
        <v>2.1817358094601867E-2</v>
      </c>
      <c r="AQ168">
        <v>0.36933074951171874</v>
      </c>
      <c r="AR168">
        <v>2.1817358094601867E-2</v>
      </c>
      <c r="AS168">
        <v>0.47375772657679416</v>
      </c>
      <c r="AT168">
        <v>0.47375772657679416</v>
      </c>
      <c r="AU168">
        <v>3959.0225794045245</v>
      </c>
      <c r="AV168">
        <v>3675.8369184139115</v>
      </c>
      <c r="AW168">
        <v>3959.0225794045245</v>
      </c>
      <c r="AX168">
        <v>245896.7</v>
      </c>
      <c r="AY168">
        <v>13455.87</v>
      </c>
      <c r="AZ168">
        <v>13233.24</v>
      </c>
      <c r="BA168">
        <v>-4.2524175000000003E-3</v>
      </c>
      <c r="BB168">
        <v>19.618655</v>
      </c>
      <c r="BC168">
        <v>8.7472230000000002E-3</v>
      </c>
      <c r="BD168">
        <v>23795.35</v>
      </c>
      <c r="BE168">
        <v>13328.344999999999</v>
      </c>
      <c r="BF168">
        <v>-5.5952789999999999E-3</v>
      </c>
      <c r="BG168">
        <v>-130.3167</v>
      </c>
      <c r="BH168">
        <v>1.1622477500000001E-2</v>
      </c>
      <c r="BI168">
        <v>23057.86</v>
      </c>
      <c r="BJ168">
        <v>-1.3203480000000001E-3</v>
      </c>
      <c r="BK168">
        <v>195.304</v>
      </c>
      <c r="BL168">
        <v>1.31287456E-2</v>
      </c>
      <c r="BM168">
        <v>4471.9979999999996</v>
      </c>
      <c r="BN168">
        <v>4.2175749999999999E-4</v>
      </c>
      <c r="BO168">
        <v>37.715530000000001</v>
      </c>
      <c r="BP168">
        <v>4884.9970000000003</v>
      </c>
      <c r="BQ168">
        <v>-8.4967275000000003E-4</v>
      </c>
      <c r="BR168">
        <v>4288.9849999999997</v>
      </c>
    </row>
    <row r="169" spans="1:70">
      <c r="A169">
        <v>168</v>
      </c>
      <c r="B169">
        <v>2</v>
      </c>
      <c r="C169">
        <v>68</v>
      </c>
      <c r="D169">
        <v>1</v>
      </c>
      <c r="E169">
        <v>60</v>
      </c>
      <c r="F169">
        <v>70</v>
      </c>
      <c r="G169">
        <v>0.39726562499999996</v>
      </c>
      <c r="H169">
        <v>0</v>
      </c>
      <c r="I169">
        <v>90</v>
      </c>
      <c r="J169">
        <v>0</v>
      </c>
      <c r="K169">
        <v>5099.609375</v>
      </c>
      <c r="L169">
        <v>0.31093749999999998</v>
      </c>
      <c r="M169">
        <v>83005.859375</v>
      </c>
      <c r="N169">
        <v>0.36640625000000004</v>
      </c>
      <c r="O169">
        <v>70</v>
      </c>
      <c r="P169">
        <v>480</v>
      </c>
      <c r="Q169">
        <v>480</v>
      </c>
      <c r="R169">
        <v>168</v>
      </c>
      <c r="S169">
        <v>35736.67</v>
      </c>
      <c r="T169">
        <v>11420.67</v>
      </c>
      <c r="U169">
        <v>11113.67</v>
      </c>
      <c r="V169">
        <v>0.33943329999999999</v>
      </c>
      <c r="W169">
        <v>0.1084767</v>
      </c>
      <c r="X169">
        <v>0.33796670000000001</v>
      </c>
      <c r="Y169">
        <v>0.1051033</v>
      </c>
      <c r="Z169">
        <v>0.3609</v>
      </c>
      <c r="AA169">
        <v>0.35120000000000001</v>
      </c>
      <c r="AB169">
        <v>4476.6670000000004</v>
      </c>
      <c r="AC169">
        <v>4102</v>
      </c>
      <c r="AD169">
        <v>4315</v>
      </c>
      <c r="AE169">
        <v>1.013717731065263</v>
      </c>
      <c r="AF169">
        <v>0.77515885402807472</v>
      </c>
      <c r="AG169">
        <v>168</v>
      </c>
      <c r="AH169">
        <v>1945.0238379022644</v>
      </c>
      <c r="AI169">
        <v>30373.785020011434</v>
      </c>
      <c r="AJ169">
        <v>0.83585842710756275</v>
      </c>
      <c r="AK169">
        <v>0.66042132172558288</v>
      </c>
      <c r="AL169">
        <v>36049.084472656243</v>
      </c>
      <c r="AM169">
        <v>12705.201113787676</v>
      </c>
      <c r="AN169">
        <v>12705.201113787676</v>
      </c>
      <c r="AO169">
        <v>0.33297332763671877</v>
      </c>
      <c r="AP169">
        <v>0.11735369025420102</v>
      </c>
      <c r="AQ169">
        <v>0.33297332763671877</v>
      </c>
      <c r="AR169">
        <v>0.11735369025420102</v>
      </c>
      <c r="AS169">
        <v>0.36956850364371974</v>
      </c>
      <c r="AT169">
        <v>0.36956850364371974</v>
      </c>
      <c r="AU169">
        <v>4034.5943504216129</v>
      </c>
      <c r="AV169">
        <v>3652.7315158465253</v>
      </c>
      <c r="AW169">
        <v>4034.5943504216129</v>
      </c>
      <c r="AX169">
        <v>40259</v>
      </c>
      <c r="AY169">
        <v>6749.9414999999999</v>
      </c>
      <c r="AZ169">
        <v>6601.7254999999996</v>
      </c>
      <c r="BA169">
        <v>2.2295518499999998E-3</v>
      </c>
      <c r="BB169">
        <v>8.2433055</v>
      </c>
      <c r="BC169">
        <v>1.0272884E-3</v>
      </c>
      <c r="BD169">
        <v>14212.05</v>
      </c>
      <c r="BE169">
        <v>5698.3760000000002</v>
      </c>
      <c r="BF169">
        <v>2.2886832999999998E-3</v>
      </c>
      <c r="BG169">
        <v>92.428259999999995</v>
      </c>
      <c r="BH169">
        <v>-3.6875006000000002E-4</v>
      </c>
      <c r="BI169">
        <v>13810.56</v>
      </c>
      <c r="BJ169">
        <v>1.5097090499999999E-3</v>
      </c>
      <c r="BK169">
        <v>-70.091395000000006</v>
      </c>
      <c r="BL169">
        <v>1.0593221800000001E-3</v>
      </c>
      <c r="BM169">
        <v>4476.7259999999997</v>
      </c>
      <c r="BN169">
        <v>-2.747068E-4</v>
      </c>
      <c r="BO169">
        <v>15.976525000000001</v>
      </c>
      <c r="BP169">
        <v>4103.5969999999998</v>
      </c>
      <c r="BQ169">
        <v>8.6934616499999994E-5</v>
      </c>
      <c r="BR169">
        <v>4315.0569999999998</v>
      </c>
    </row>
    <row r="170" spans="1:70">
      <c r="A170">
        <v>169</v>
      </c>
      <c r="B170">
        <v>2</v>
      </c>
      <c r="C170">
        <v>69</v>
      </c>
      <c r="D170">
        <v>1</v>
      </c>
      <c r="E170">
        <v>60</v>
      </c>
      <c r="F170">
        <v>70</v>
      </c>
      <c r="G170">
        <v>0.54726562499999998</v>
      </c>
      <c r="H170">
        <v>0</v>
      </c>
      <c r="I170">
        <v>90</v>
      </c>
      <c r="J170">
        <v>0</v>
      </c>
      <c r="K170">
        <v>8349.609375</v>
      </c>
      <c r="L170">
        <v>0.43093749999999997</v>
      </c>
      <c r="M170">
        <v>441555.859375</v>
      </c>
      <c r="N170">
        <v>0.26640625000000001</v>
      </c>
      <c r="O170">
        <v>70</v>
      </c>
      <c r="P170">
        <v>480</v>
      </c>
      <c r="Q170">
        <v>480</v>
      </c>
      <c r="R170">
        <v>169</v>
      </c>
      <c r="S170">
        <v>240996.7</v>
      </c>
      <c r="T170">
        <v>42723.33</v>
      </c>
      <c r="U170">
        <v>42340</v>
      </c>
      <c r="V170">
        <v>0.33008330000000002</v>
      </c>
      <c r="W170">
        <v>5.851667E-2</v>
      </c>
      <c r="X170">
        <v>0.3316133</v>
      </c>
      <c r="Y170">
        <v>5.8263330000000002E-2</v>
      </c>
      <c r="Z170">
        <v>0.53476670000000004</v>
      </c>
      <c r="AA170">
        <v>0.52996670000000001</v>
      </c>
      <c r="AB170">
        <v>11535.67</v>
      </c>
      <c r="AC170">
        <v>14760</v>
      </c>
      <c r="AD170">
        <v>11357.33</v>
      </c>
      <c r="AE170">
        <v>1.0045166069329849</v>
      </c>
      <c r="AF170">
        <v>0.65738727802261876</v>
      </c>
      <c r="AG170">
        <v>169</v>
      </c>
      <c r="AH170">
        <v>2917.5311203319502</v>
      </c>
      <c r="AI170">
        <v>174334.20727945713</v>
      </c>
      <c r="AJ170">
        <v>0.94533867856415255</v>
      </c>
      <c r="AK170">
        <v>0.56803307029529626</v>
      </c>
      <c r="AL170">
        <v>245428.49853515625</v>
      </c>
      <c r="AM170">
        <v>35199.463215200762</v>
      </c>
      <c r="AN170">
        <v>35199.463215200762</v>
      </c>
      <c r="AO170">
        <v>0.34089520263671874</v>
      </c>
      <c r="AP170">
        <v>4.8891339909862809E-2</v>
      </c>
      <c r="AQ170">
        <v>0.34089520263671874</v>
      </c>
      <c r="AR170">
        <v>4.8891339909862809E-2</v>
      </c>
      <c r="AS170">
        <v>0.49858503802276943</v>
      </c>
      <c r="AT170">
        <v>0.49858503802276943</v>
      </c>
      <c r="AU170">
        <v>9477.7110957443001</v>
      </c>
      <c r="AV170">
        <v>8812.3349226463561</v>
      </c>
      <c r="AW170">
        <v>9477.7110957443001</v>
      </c>
      <c r="AX170">
        <v>262701.2</v>
      </c>
      <c r="AY170">
        <v>32877.305</v>
      </c>
      <c r="AZ170">
        <v>32724.735000000001</v>
      </c>
      <c r="BA170">
        <v>-5.2812932500000001E-3</v>
      </c>
      <c r="BB170">
        <v>47.490755</v>
      </c>
      <c r="BC170">
        <v>-4.27608365E-3</v>
      </c>
      <c r="BD170">
        <v>63809.39</v>
      </c>
      <c r="BE170">
        <v>35630.04</v>
      </c>
      <c r="BF170">
        <v>-7.3965469999999998E-3</v>
      </c>
      <c r="BG170">
        <v>1057.3395</v>
      </c>
      <c r="BH170">
        <v>-4.7165551999999999E-3</v>
      </c>
      <c r="BI170">
        <v>63213.8</v>
      </c>
      <c r="BJ170">
        <v>-4.0727955000000003E-3</v>
      </c>
      <c r="BK170">
        <v>-872.20410000000004</v>
      </c>
      <c r="BL170">
        <v>-8.2282749499999995E-3</v>
      </c>
      <c r="BM170">
        <v>11536.05</v>
      </c>
      <c r="BN170">
        <v>1.6432358000000001E-4</v>
      </c>
      <c r="BO170">
        <v>-66.105545000000006</v>
      </c>
      <c r="BP170">
        <v>14826.9</v>
      </c>
      <c r="BQ170">
        <v>6.9476605E-4</v>
      </c>
      <c r="BR170">
        <v>11357.71</v>
      </c>
    </row>
    <row r="171" spans="1:70">
      <c r="A171">
        <v>170</v>
      </c>
      <c r="B171">
        <v>2</v>
      </c>
      <c r="C171">
        <v>70</v>
      </c>
      <c r="D171">
        <v>1</v>
      </c>
      <c r="E171">
        <v>60</v>
      </c>
      <c r="F171">
        <v>70</v>
      </c>
      <c r="G171">
        <v>0.47226562500000002</v>
      </c>
      <c r="H171">
        <v>0</v>
      </c>
      <c r="I171">
        <v>90</v>
      </c>
      <c r="J171">
        <v>0</v>
      </c>
      <c r="K171">
        <v>9974.609375</v>
      </c>
      <c r="L171">
        <v>0.25093749999999998</v>
      </c>
      <c r="M171">
        <v>620830.859375</v>
      </c>
      <c r="N171">
        <v>0.31640625</v>
      </c>
      <c r="O171">
        <v>70</v>
      </c>
      <c r="P171">
        <v>480</v>
      </c>
      <c r="Q171">
        <v>480</v>
      </c>
      <c r="R171">
        <v>170</v>
      </c>
      <c r="S171">
        <v>294020</v>
      </c>
      <c r="T171">
        <v>27946.33</v>
      </c>
      <c r="U171">
        <v>27735</v>
      </c>
      <c r="V171">
        <v>0.29099000000000003</v>
      </c>
      <c r="W171">
        <v>2.765867E-2</v>
      </c>
      <c r="X171">
        <v>0.29070000000000001</v>
      </c>
      <c r="Y171">
        <v>2.7422330000000002E-2</v>
      </c>
      <c r="Z171">
        <v>0.29286329999999999</v>
      </c>
      <c r="AA171">
        <v>0.29065000000000002</v>
      </c>
      <c r="AB171">
        <v>12225</v>
      </c>
      <c r="AC171">
        <v>10937.67</v>
      </c>
      <c r="AD171">
        <v>12408</v>
      </c>
      <c r="AE171">
        <v>1.003802577305855</v>
      </c>
      <c r="AF171">
        <v>0.89418534393870031</v>
      </c>
      <c r="AG171">
        <v>170</v>
      </c>
      <c r="AH171">
        <v>3986.8536097926553</v>
      </c>
      <c r="AI171">
        <v>235805.19287833828</v>
      </c>
      <c r="AJ171">
        <v>0.95330093873617172</v>
      </c>
      <c r="AK171">
        <v>0.67189233334388065</v>
      </c>
      <c r="AL171">
        <v>298461.01806640625</v>
      </c>
      <c r="AM171">
        <v>34478.64807646002</v>
      </c>
      <c r="AN171">
        <v>34478.64807646002</v>
      </c>
      <c r="AO171">
        <v>0.28185614013671872</v>
      </c>
      <c r="AP171">
        <v>3.2560428584349016E-2</v>
      </c>
      <c r="AQ171">
        <v>0.28185614013671872</v>
      </c>
      <c r="AR171">
        <v>3.2560428584349016E-2</v>
      </c>
      <c r="AS171">
        <v>0.44802893650637099</v>
      </c>
      <c r="AT171">
        <v>0.44802893650637099</v>
      </c>
      <c r="AU171">
        <v>10685.842980626574</v>
      </c>
      <c r="AV171">
        <v>9092.1929565565315</v>
      </c>
      <c r="AW171">
        <v>10685.842980626574</v>
      </c>
      <c r="AX171">
        <v>300825.09999999998</v>
      </c>
      <c r="AY171">
        <v>11738.465</v>
      </c>
      <c r="AZ171">
        <v>11658.83</v>
      </c>
      <c r="BA171">
        <v>-8.9147505000000005E-3</v>
      </c>
      <c r="BB171">
        <v>-85.090320000000006</v>
      </c>
      <c r="BC171">
        <v>2.7880029999999998E-3</v>
      </c>
      <c r="BD171">
        <v>31020.75</v>
      </c>
      <c r="BE171">
        <v>9327.0905000000002</v>
      </c>
      <c r="BF171">
        <v>-1.1818260000000001E-2</v>
      </c>
      <c r="BG171">
        <v>-424.8664</v>
      </c>
      <c r="BH171">
        <v>1.8654540999999999E-3</v>
      </c>
      <c r="BI171">
        <v>30769.66</v>
      </c>
      <c r="BJ171">
        <v>-1.25538435E-2</v>
      </c>
      <c r="BK171">
        <v>156.64324999999999</v>
      </c>
      <c r="BL171">
        <v>-1.4320625E-3</v>
      </c>
      <c r="BM171">
        <v>12225.85</v>
      </c>
      <c r="BN171">
        <v>2.2378014999999999E-3</v>
      </c>
      <c r="BO171">
        <v>-102.39875000000001</v>
      </c>
      <c r="BP171">
        <v>10946.38</v>
      </c>
      <c r="BQ171">
        <v>-3.4329979999999997E-5</v>
      </c>
      <c r="BR171">
        <v>12408.86</v>
      </c>
    </row>
    <row r="172" spans="1:70">
      <c r="A172">
        <v>171</v>
      </c>
      <c r="B172">
        <v>2</v>
      </c>
      <c r="C172">
        <v>71</v>
      </c>
      <c r="D172">
        <v>1</v>
      </c>
      <c r="E172">
        <v>60</v>
      </c>
      <c r="F172">
        <v>70</v>
      </c>
      <c r="G172">
        <v>0.322265625</v>
      </c>
      <c r="H172">
        <v>0</v>
      </c>
      <c r="I172">
        <v>90</v>
      </c>
      <c r="J172">
        <v>0</v>
      </c>
      <c r="K172">
        <v>6724.609375</v>
      </c>
      <c r="L172">
        <v>0.37093749999999998</v>
      </c>
      <c r="M172">
        <v>262280.859375</v>
      </c>
      <c r="N172">
        <v>0.21640625000000002</v>
      </c>
      <c r="O172">
        <v>70</v>
      </c>
      <c r="P172">
        <v>480</v>
      </c>
      <c r="Q172">
        <v>480</v>
      </c>
      <c r="R172">
        <v>171</v>
      </c>
      <c r="S172">
        <v>89003.33</v>
      </c>
      <c r="T172">
        <v>15040.67</v>
      </c>
      <c r="U172">
        <v>14608</v>
      </c>
      <c r="V172">
        <v>0.30664999999999998</v>
      </c>
      <c r="W172">
        <v>5.1823330000000001E-2</v>
      </c>
      <c r="X172">
        <v>0.31261</v>
      </c>
      <c r="Y172">
        <v>5.1310000000000001E-2</v>
      </c>
      <c r="Z172">
        <v>0.48923329999999998</v>
      </c>
      <c r="AA172">
        <v>0.4751667</v>
      </c>
      <c r="AB172">
        <v>5163.6670000000004</v>
      </c>
      <c r="AC172">
        <v>4845</v>
      </c>
      <c r="AD172">
        <v>4966.3329999999996</v>
      </c>
      <c r="AE172">
        <v>1.0147012871190473</v>
      </c>
      <c r="AF172">
        <v>0.72020511618889194</v>
      </c>
      <c r="AG172">
        <v>171</v>
      </c>
      <c r="AH172">
        <v>2452.5586961477093</v>
      </c>
      <c r="AI172">
        <v>107809.73025048171</v>
      </c>
      <c r="AJ172">
        <v>0.92683486595954778</v>
      </c>
      <c r="AK172">
        <v>0.61162402581040631</v>
      </c>
      <c r="AL172">
        <v>89081.60400390625</v>
      </c>
      <c r="AM172">
        <v>15316.580007607023</v>
      </c>
      <c r="AN172">
        <v>15316.580007607023</v>
      </c>
      <c r="AO172">
        <v>0.32113739013671871</v>
      </c>
      <c r="AP172">
        <v>5.5215962762047648E-2</v>
      </c>
      <c r="AQ172">
        <v>0.32113739013671871</v>
      </c>
      <c r="AR172">
        <v>5.5215962762047648E-2</v>
      </c>
      <c r="AS172">
        <v>0.39392266648899532</v>
      </c>
      <c r="AT172">
        <v>0.39392266648899532</v>
      </c>
      <c r="AU172">
        <v>4635.0376031466558</v>
      </c>
      <c r="AV172">
        <v>4283.5304948035955</v>
      </c>
      <c r="AW172">
        <v>4635.0376031466558</v>
      </c>
      <c r="AX172">
        <v>94852.27</v>
      </c>
      <c r="AY172">
        <v>9506.6090000000004</v>
      </c>
      <c r="AZ172">
        <v>9384.5815000000002</v>
      </c>
      <c r="BA172">
        <v>-3.3949282500000001E-3</v>
      </c>
      <c r="BB172">
        <v>-31.652709999999999</v>
      </c>
      <c r="BC172">
        <v>6.1349869999999997E-3</v>
      </c>
      <c r="BD172">
        <v>20549.2</v>
      </c>
      <c r="BE172">
        <v>10252.75</v>
      </c>
      <c r="BF172">
        <v>-4.4613825300000003E-3</v>
      </c>
      <c r="BG172">
        <v>-39.389445000000002</v>
      </c>
      <c r="BH172">
        <v>6.7174176E-3</v>
      </c>
      <c r="BI172">
        <v>19963.39</v>
      </c>
      <c r="BJ172">
        <v>-5.1122164999999999E-3</v>
      </c>
      <c r="BK172">
        <v>-112.58280000000001</v>
      </c>
      <c r="BL172">
        <v>1.46225405E-2</v>
      </c>
      <c r="BM172">
        <v>5166.55</v>
      </c>
      <c r="BN172">
        <v>1.55134875E-3</v>
      </c>
      <c r="BO172">
        <v>-119.70135000000001</v>
      </c>
      <c r="BP172">
        <v>4845.66</v>
      </c>
      <c r="BQ172">
        <v>-8.4050970000000005E-4</v>
      </c>
      <c r="BR172">
        <v>4969.107</v>
      </c>
    </row>
    <row r="173" spans="1:70">
      <c r="A173">
        <v>172</v>
      </c>
      <c r="B173">
        <v>2</v>
      </c>
      <c r="C173">
        <v>72</v>
      </c>
      <c r="D173">
        <v>1</v>
      </c>
      <c r="E173">
        <v>60</v>
      </c>
      <c r="F173">
        <v>70</v>
      </c>
      <c r="G173">
        <v>0.509765625</v>
      </c>
      <c r="H173">
        <v>0</v>
      </c>
      <c r="I173">
        <v>90</v>
      </c>
      <c r="J173">
        <v>0</v>
      </c>
      <c r="K173">
        <v>5912.109375</v>
      </c>
      <c r="L173">
        <v>0.28093750000000001</v>
      </c>
      <c r="M173">
        <v>531193.359375</v>
      </c>
      <c r="N173">
        <v>0.39140625000000001</v>
      </c>
      <c r="O173">
        <v>70</v>
      </c>
      <c r="P173">
        <v>480</v>
      </c>
      <c r="Q173">
        <v>480</v>
      </c>
      <c r="R173">
        <v>172</v>
      </c>
      <c r="S173">
        <v>269120</v>
      </c>
      <c r="T173">
        <v>19566</v>
      </c>
      <c r="U173">
        <v>19016.669999999998</v>
      </c>
      <c r="V173">
        <v>0.35293330000000001</v>
      </c>
      <c r="W173">
        <v>2.5659330000000001E-2</v>
      </c>
      <c r="X173">
        <v>0.35120000000000001</v>
      </c>
      <c r="Y173">
        <v>2.4816669999999999E-2</v>
      </c>
      <c r="Z173">
        <v>0.32783000000000001</v>
      </c>
      <c r="AA173">
        <v>0.31863000000000002</v>
      </c>
      <c r="AB173">
        <v>8362.6669999999995</v>
      </c>
      <c r="AC173">
        <v>7514.6670000000004</v>
      </c>
      <c r="AD173">
        <v>8083.6670000000004</v>
      </c>
      <c r="AE173">
        <v>1.0143405547109563</v>
      </c>
      <c r="AF173">
        <v>0.87202917596321794</v>
      </c>
      <c r="AG173">
        <v>172</v>
      </c>
      <c r="AH173">
        <v>2307.7274945108561</v>
      </c>
      <c r="AI173">
        <v>190883.63279056709</v>
      </c>
      <c r="AJ173">
        <v>0.96733746965200973</v>
      </c>
      <c r="AK173">
        <v>0.65652836456748742</v>
      </c>
      <c r="AL173">
        <v>273682.43408203125</v>
      </c>
      <c r="AM173">
        <v>23166.640645217063</v>
      </c>
      <c r="AN173">
        <v>23166.640645217063</v>
      </c>
      <c r="AO173">
        <v>0.33725067138671877</v>
      </c>
      <c r="AP173">
        <v>2.8547557820362376E-2</v>
      </c>
      <c r="AQ173">
        <v>0.33725067138671877</v>
      </c>
      <c r="AR173">
        <v>2.8547557820362376E-2</v>
      </c>
      <c r="AS173">
        <v>0.48989487607907101</v>
      </c>
      <c r="AT173">
        <v>0.48989487607907101</v>
      </c>
      <c r="AU173">
        <v>6878.8485272873395</v>
      </c>
      <c r="AV173">
        <v>5850.7830490493807</v>
      </c>
      <c r="AW173">
        <v>6878.8485272873395</v>
      </c>
      <c r="AX173">
        <v>276401.3</v>
      </c>
      <c r="AY173">
        <v>10459.915000000001</v>
      </c>
      <c r="AZ173">
        <v>10214.049999999999</v>
      </c>
      <c r="BA173">
        <v>-7.0457167500000001E-3</v>
      </c>
      <c r="BB173">
        <v>429.40839999999997</v>
      </c>
      <c r="BC173">
        <v>-8.4713205000000007E-3</v>
      </c>
      <c r="BD173">
        <v>22279.24</v>
      </c>
      <c r="BE173">
        <v>7385.4390000000003</v>
      </c>
      <c r="BF173">
        <v>-1.57680525E-3</v>
      </c>
      <c r="BG173">
        <v>531.36599999999999</v>
      </c>
      <c r="BH173">
        <v>-4.8871844999999999E-3</v>
      </c>
      <c r="BI173">
        <v>21652.080000000002</v>
      </c>
      <c r="BJ173">
        <v>-1.9474223700000001E-2</v>
      </c>
      <c r="BK173">
        <v>563.85469999999998</v>
      </c>
      <c r="BL173">
        <v>-9.0354155500000002E-3</v>
      </c>
      <c r="BM173">
        <v>8385.875</v>
      </c>
      <c r="BN173">
        <v>4.4378845000000002E-4</v>
      </c>
      <c r="BO173">
        <v>433.73790000000002</v>
      </c>
      <c r="BP173">
        <v>7535.1750000000002</v>
      </c>
      <c r="BQ173">
        <v>4.6419150000000001E-5</v>
      </c>
      <c r="BR173">
        <v>8106.1009999999997</v>
      </c>
    </row>
    <row r="174" spans="1:70">
      <c r="A174">
        <v>173</v>
      </c>
      <c r="B174">
        <v>2</v>
      </c>
      <c r="C174">
        <v>73</v>
      </c>
      <c r="D174">
        <v>1</v>
      </c>
      <c r="E174">
        <v>60</v>
      </c>
      <c r="F174">
        <v>70</v>
      </c>
      <c r="G174">
        <v>0.35976562499999998</v>
      </c>
      <c r="H174">
        <v>0</v>
      </c>
      <c r="I174">
        <v>90</v>
      </c>
      <c r="J174">
        <v>0</v>
      </c>
      <c r="K174">
        <v>9162.109375</v>
      </c>
      <c r="L174">
        <v>0.4009375</v>
      </c>
      <c r="M174">
        <v>172643.359375</v>
      </c>
      <c r="N174">
        <v>0.29140625000000003</v>
      </c>
      <c r="O174">
        <v>70</v>
      </c>
      <c r="P174">
        <v>480</v>
      </c>
      <c r="Q174">
        <v>480</v>
      </c>
      <c r="R174">
        <v>173</v>
      </c>
      <c r="S174">
        <v>67660</v>
      </c>
      <c r="T174">
        <v>22535.67</v>
      </c>
      <c r="U174">
        <v>23260.33</v>
      </c>
      <c r="V174">
        <v>0.35686669999999998</v>
      </c>
      <c r="W174">
        <v>0.1188533</v>
      </c>
      <c r="X174">
        <v>0.35149999999999998</v>
      </c>
      <c r="Y174">
        <v>0.12084</v>
      </c>
      <c r="Z174">
        <v>0.47960000000000003</v>
      </c>
      <c r="AA174">
        <v>0.495</v>
      </c>
      <c r="AB174">
        <v>7104.6670000000004</v>
      </c>
      <c r="AC174">
        <v>6983.3329999999996</v>
      </c>
      <c r="AD174">
        <v>7429.6670000000004</v>
      </c>
      <c r="AE174">
        <v>0.9842995833888023</v>
      </c>
      <c r="AF174">
        <v>0.63634878944439</v>
      </c>
      <c r="AG174">
        <v>173</v>
      </c>
      <c r="AH174">
        <v>3269.9921927280839</v>
      </c>
      <c r="AI174">
        <v>66843.163944343614</v>
      </c>
      <c r="AJ174">
        <v>0.85606809074675227</v>
      </c>
      <c r="AK174">
        <v>0.60309665861814543</v>
      </c>
      <c r="AL174">
        <v>67977.04345703125</v>
      </c>
      <c r="AM174">
        <v>21394.982871676504</v>
      </c>
      <c r="AN174">
        <v>21394.982871676504</v>
      </c>
      <c r="AO174">
        <v>0.36153192138671875</v>
      </c>
      <c r="AP174">
        <v>0.11378796241002259</v>
      </c>
      <c r="AQ174">
        <v>0.36153192138671875</v>
      </c>
      <c r="AR174">
        <v>0.11378796241002259</v>
      </c>
      <c r="AS174">
        <v>0.3853494161759381</v>
      </c>
      <c r="AT174">
        <v>0.3853494161759381</v>
      </c>
      <c r="AU174">
        <v>6436.2378510044018</v>
      </c>
      <c r="AV174">
        <v>6041.395205321076</v>
      </c>
      <c r="AW174">
        <v>6436.2378510044018</v>
      </c>
      <c r="AX174">
        <v>81086.14</v>
      </c>
      <c r="AY174">
        <v>18799.305</v>
      </c>
      <c r="AZ174">
        <v>19112.78</v>
      </c>
      <c r="BA174">
        <v>-1.48708565E-3</v>
      </c>
      <c r="BB174">
        <v>127.37305000000001</v>
      </c>
      <c r="BC174">
        <v>1.4459162399999999E-3</v>
      </c>
      <c r="BD174">
        <v>33909.97</v>
      </c>
      <c r="BE174">
        <v>19056.439999999999</v>
      </c>
      <c r="BF174">
        <v>-8.4756714999999997E-4</v>
      </c>
      <c r="BG174">
        <v>-16.187925</v>
      </c>
      <c r="BH174">
        <v>2.4034212300000002E-3</v>
      </c>
      <c r="BI174">
        <v>35034.559999999998</v>
      </c>
      <c r="BJ174">
        <v>-6.0080346999999996E-3</v>
      </c>
      <c r="BK174">
        <v>473.00959999999998</v>
      </c>
      <c r="BL174">
        <v>3.2955439399999999E-3</v>
      </c>
      <c r="BM174">
        <v>7106.0129999999999</v>
      </c>
      <c r="BN174">
        <v>3.6655780000000001E-5</v>
      </c>
      <c r="BO174">
        <v>100.00754999999999</v>
      </c>
      <c r="BP174">
        <v>6992.9120000000003</v>
      </c>
      <c r="BQ174">
        <v>-4.6556739999999997E-5</v>
      </c>
      <c r="BR174">
        <v>7431.0739999999996</v>
      </c>
    </row>
    <row r="175" spans="1:70">
      <c r="A175">
        <v>174</v>
      </c>
      <c r="B175">
        <v>2</v>
      </c>
      <c r="C175">
        <v>74</v>
      </c>
      <c r="D175">
        <v>1</v>
      </c>
      <c r="E175">
        <v>60</v>
      </c>
      <c r="F175">
        <v>70</v>
      </c>
      <c r="G175">
        <v>0.43476562499999999</v>
      </c>
      <c r="H175">
        <v>0</v>
      </c>
      <c r="I175">
        <v>90</v>
      </c>
      <c r="J175">
        <v>0</v>
      </c>
      <c r="K175">
        <v>7537.109375</v>
      </c>
      <c r="L175">
        <v>0.3409375</v>
      </c>
      <c r="M175">
        <v>351918.359375</v>
      </c>
      <c r="N175">
        <v>0.34140625000000002</v>
      </c>
      <c r="O175">
        <v>70</v>
      </c>
      <c r="P175">
        <v>480</v>
      </c>
      <c r="Q175">
        <v>480</v>
      </c>
      <c r="R175">
        <v>174</v>
      </c>
      <c r="S175">
        <v>155413.29999999999</v>
      </c>
      <c r="T175">
        <v>21262.67</v>
      </c>
      <c r="U175">
        <v>20968.330000000002</v>
      </c>
      <c r="V175">
        <v>0.3412</v>
      </c>
      <c r="W175">
        <v>4.6679999999999999E-2</v>
      </c>
      <c r="X175">
        <v>0.3412</v>
      </c>
      <c r="Y175">
        <v>4.6033329999999997E-2</v>
      </c>
      <c r="Z175">
        <v>0.40213330000000003</v>
      </c>
      <c r="AA175">
        <v>0.39656669999999999</v>
      </c>
      <c r="AB175">
        <v>7822.6670000000004</v>
      </c>
      <c r="AC175">
        <v>7506</v>
      </c>
      <c r="AD175">
        <v>7731.3329999999996</v>
      </c>
      <c r="AE175">
        <v>1.006994220515784</v>
      </c>
      <c r="AF175">
        <v>0.79626112908427549</v>
      </c>
      <c r="AG175">
        <v>174</v>
      </c>
      <c r="AH175">
        <v>2810.3880214402238</v>
      </c>
      <c r="AI175">
        <v>131175.16016307514</v>
      </c>
      <c r="AJ175">
        <v>0.93838750570781726</v>
      </c>
      <c r="AK175">
        <v>0.62880026427798541</v>
      </c>
      <c r="AL175">
        <v>157262.23876953125</v>
      </c>
      <c r="AM175">
        <v>23119.213593003191</v>
      </c>
      <c r="AN175">
        <v>23119.213593003191</v>
      </c>
      <c r="AO175">
        <v>0.34114129638671875</v>
      </c>
      <c r="AP175">
        <v>5.0151381274158795E-2</v>
      </c>
      <c r="AQ175">
        <v>0.34114129638671875</v>
      </c>
      <c r="AR175">
        <v>5.0151381274158795E-2</v>
      </c>
      <c r="AS175">
        <v>0.44928028072591286</v>
      </c>
      <c r="AT175">
        <v>0.44928028072591286</v>
      </c>
      <c r="AU175">
        <v>6822.9205717300501</v>
      </c>
      <c r="AV175">
        <v>6088.6163081687455</v>
      </c>
      <c r="AW175">
        <v>6822.9205717300501</v>
      </c>
      <c r="AX175">
        <v>164054.70000000001</v>
      </c>
      <c r="AY175">
        <v>12724.94</v>
      </c>
      <c r="AZ175">
        <v>12601.725</v>
      </c>
      <c r="BA175">
        <v>4.5865489499999999E-3</v>
      </c>
      <c r="BB175">
        <v>-107.82174999999999</v>
      </c>
      <c r="BC175">
        <v>-1.91398794E-3</v>
      </c>
      <c r="BD175">
        <v>26284.13</v>
      </c>
      <c r="BE175">
        <v>11010.915000000001</v>
      </c>
      <c r="BF175">
        <v>8.9389403999999995E-3</v>
      </c>
      <c r="BG175">
        <v>-55.54589</v>
      </c>
      <c r="BH175">
        <v>7.1445600000000003E-4</v>
      </c>
      <c r="BI175">
        <v>25923.09</v>
      </c>
      <c r="BJ175">
        <v>2.0291134499999999E-3</v>
      </c>
      <c r="BK175">
        <v>-260.25225</v>
      </c>
      <c r="BL175">
        <v>-2.1242511999999998E-3</v>
      </c>
      <c r="BM175">
        <v>7824.9719999999998</v>
      </c>
      <c r="BN175">
        <v>-1.7611220000000001E-4</v>
      </c>
      <c r="BO175">
        <v>-133.52305000000001</v>
      </c>
      <c r="BP175">
        <v>7508.7529999999997</v>
      </c>
      <c r="BQ175">
        <v>-3.6520055000000001E-4</v>
      </c>
      <c r="BR175">
        <v>7733.6120000000001</v>
      </c>
    </row>
    <row r="176" spans="1:70">
      <c r="A176">
        <v>175</v>
      </c>
      <c r="B176">
        <v>2</v>
      </c>
      <c r="C176">
        <v>75</v>
      </c>
      <c r="D176">
        <v>1</v>
      </c>
      <c r="E176">
        <v>60</v>
      </c>
      <c r="F176">
        <v>70</v>
      </c>
      <c r="G176">
        <v>0.58476562499999996</v>
      </c>
      <c r="H176">
        <v>0</v>
      </c>
      <c r="I176">
        <v>90</v>
      </c>
      <c r="J176">
        <v>0</v>
      </c>
      <c r="K176">
        <v>4287.109375</v>
      </c>
      <c r="L176">
        <v>0.4609375</v>
      </c>
      <c r="M176">
        <v>710468.359375</v>
      </c>
      <c r="N176">
        <v>0.24140625000000002</v>
      </c>
      <c r="O176">
        <v>70</v>
      </c>
      <c r="P176">
        <v>480</v>
      </c>
      <c r="Q176">
        <v>480</v>
      </c>
      <c r="R176">
        <v>175</v>
      </c>
      <c r="S176">
        <v>408600</v>
      </c>
      <c r="T176">
        <v>39346.67</v>
      </c>
      <c r="U176">
        <v>38973.33</v>
      </c>
      <c r="V176">
        <v>0.32207000000000002</v>
      </c>
      <c r="W176">
        <v>3.1016330000000002E-2</v>
      </c>
      <c r="X176">
        <v>0.32412999999999997</v>
      </c>
      <c r="Y176">
        <v>3.091733E-2</v>
      </c>
      <c r="Z176">
        <v>0.57253330000000002</v>
      </c>
      <c r="AA176">
        <v>0.56710000000000005</v>
      </c>
      <c r="AB176">
        <v>6845.3329999999996</v>
      </c>
      <c r="AC176">
        <v>13277</v>
      </c>
      <c r="AD176">
        <v>6745.3329999999996</v>
      </c>
      <c r="AE176">
        <v>1.004778269733706</v>
      </c>
      <c r="AF176">
        <v>0.64390322299874281</v>
      </c>
      <c r="AG176">
        <v>175</v>
      </c>
      <c r="AH176">
        <v>1467.2459893048128</v>
      </c>
      <c r="AI176">
        <v>286154.65701699181</v>
      </c>
      <c r="AJ176">
        <v>0.98211325933084848</v>
      </c>
      <c r="AK176">
        <v>0.53860983560059783</v>
      </c>
      <c r="AL176">
        <v>417237.62939453119</v>
      </c>
      <c r="AM176">
        <v>21638.39960524358</v>
      </c>
      <c r="AN176">
        <v>21638.39960524358</v>
      </c>
      <c r="AO176">
        <v>0.33256317138671876</v>
      </c>
      <c r="AP176">
        <v>1.7247089642646811E-2</v>
      </c>
      <c r="AQ176">
        <v>0.33256317138671876</v>
      </c>
      <c r="AR176">
        <v>1.7247089642646811E-2</v>
      </c>
      <c r="AS176">
        <v>0.53366344725555948</v>
      </c>
      <c r="AT176">
        <v>0.53366344725555948</v>
      </c>
      <c r="AU176">
        <v>5499.7256424242105</v>
      </c>
      <c r="AV176">
        <v>5233.4247821897134</v>
      </c>
      <c r="AW176">
        <v>5499.7256424242105</v>
      </c>
      <c r="AX176">
        <v>428535.6</v>
      </c>
      <c r="AY176">
        <v>30907.599999999999</v>
      </c>
      <c r="AZ176">
        <v>30794.674999999999</v>
      </c>
      <c r="BA176">
        <v>7.6549599999999995E-4</v>
      </c>
      <c r="BB176">
        <v>-163.07865000000001</v>
      </c>
      <c r="BC176">
        <v>9.5639113500000008E-3</v>
      </c>
      <c r="BD176">
        <v>60512.62</v>
      </c>
      <c r="BE176">
        <v>35217.49</v>
      </c>
      <c r="BF176">
        <v>1.7757286000000001E-2</v>
      </c>
      <c r="BG176">
        <v>496.82380000000001</v>
      </c>
      <c r="BH176">
        <v>5.9721215000000001E-3</v>
      </c>
      <c r="BI176">
        <v>60029.06</v>
      </c>
      <c r="BJ176">
        <v>1.0425970499999999E-2</v>
      </c>
      <c r="BK176">
        <v>-1194.643</v>
      </c>
      <c r="BL176">
        <v>3.2535505000000002E-3</v>
      </c>
      <c r="BM176">
        <v>6846.9790000000003</v>
      </c>
      <c r="BN176">
        <v>-2.2487246400000001E-2</v>
      </c>
      <c r="BO176">
        <v>-105.37795</v>
      </c>
      <c r="BP176">
        <v>13336.78</v>
      </c>
      <c r="BQ176">
        <v>2.6142635000000001E-3</v>
      </c>
      <c r="BR176">
        <v>6746.9549999999999</v>
      </c>
    </row>
    <row r="177" spans="1:70">
      <c r="A177">
        <v>176</v>
      </c>
      <c r="B177">
        <v>2</v>
      </c>
      <c r="C177">
        <v>76</v>
      </c>
      <c r="D177">
        <v>1</v>
      </c>
      <c r="E177">
        <v>60</v>
      </c>
      <c r="F177">
        <v>70</v>
      </c>
      <c r="G177">
        <v>0.462890625</v>
      </c>
      <c r="H177">
        <v>0</v>
      </c>
      <c r="I177">
        <v>90</v>
      </c>
      <c r="J177">
        <v>0</v>
      </c>
      <c r="K177">
        <v>4083.984375</v>
      </c>
      <c r="L177">
        <v>0.34843750000000001</v>
      </c>
      <c r="M177">
        <v>463965.234375</v>
      </c>
      <c r="N177">
        <v>0.21015625000000002</v>
      </c>
      <c r="O177">
        <v>70</v>
      </c>
      <c r="P177">
        <v>480</v>
      </c>
      <c r="Q177">
        <v>480</v>
      </c>
      <c r="R177">
        <v>176</v>
      </c>
      <c r="S177">
        <v>212343.3</v>
      </c>
      <c r="T177">
        <v>12836</v>
      </c>
      <c r="U177">
        <v>12350.33</v>
      </c>
      <c r="V177">
        <v>0.26903329999999998</v>
      </c>
      <c r="W177">
        <v>1.6263E-2</v>
      </c>
      <c r="X177">
        <v>0.27331670000000002</v>
      </c>
      <c r="Y177">
        <v>1.5896670000000002E-2</v>
      </c>
      <c r="Z177">
        <v>0.43303330000000001</v>
      </c>
      <c r="AA177">
        <v>0.41663329999999998</v>
      </c>
      <c r="AB177">
        <v>4856.6670000000004</v>
      </c>
      <c r="AC177">
        <v>4770.6670000000004</v>
      </c>
      <c r="AD177">
        <v>4474.6670000000004</v>
      </c>
      <c r="AE177">
        <v>1.0194726358750172</v>
      </c>
      <c r="AF177">
        <v>0.807159965317367</v>
      </c>
      <c r="AG177">
        <v>176</v>
      </c>
      <c r="AH177">
        <v>1514.3395133256083</v>
      </c>
      <c r="AI177">
        <v>191696.41704325369</v>
      </c>
      <c r="AJ177">
        <v>0.97404979560025517</v>
      </c>
      <c r="AK177">
        <v>0.6193380050363898</v>
      </c>
      <c r="AL177">
        <v>216958.70361328125</v>
      </c>
      <c r="AM177">
        <v>14143.948633467862</v>
      </c>
      <c r="AN177">
        <v>14143.948633467862</v>
      </c>
      <c r="AO177">
        <v>0.28442840576171874</v>
      </c>
      <c r="AP177">
        <v>1.8542426249760453E-2</v>
      </c>
      <c r="AQ177">
        <v>0.28442840576171874</v>
      </c>
      <c r="AR177">
        <v>1.8542426249760453E-2</v>
      </c>
      <c r="AS177">
        <v>0.48710247319464361</v>
      </c>
      <c r="AT177">
        <v>0.48710247319464361</v>
      </c>
      <c r="AU177">
        <v>4049.3478211322863</v>
      </c>
      <c r="AV177">
        <v>3582.1885309669519</v>
      </c>
      <c r="AW177">
        <v>4049.3478211322863</v>
      </c>
      <c r="AX177">
        <v>215612.7</v>
      </c>
      <c r="AY177">
        <v>6089.701</v>
      </c>
      <c r="AZ177">
        <v>5968.6130000000003</v>
      </c>
      <c r="BA177">
        <v>4.5823676099999997E-3</v>
      </c>
      <c r="BB177">
        <v>66.696929999999995</v>
      </c>
      <c r="BC177">
        <v>-5.1290635000000003E-3</v>
      </c>
      <c r="BD177">
        <v>15833.77</v>
      </c>
      <c r="BE177">
        <v>6695.5420000000004</v>
      </c>
      <c r="BF177">
        <v>6.3863607500000003E-3</v>
      </c>
      <c r="BG177">
        <v>29.945805</v>
      </c>
      <c r="BH177">
        <v>-9.623075E-3</v>
      </c>
      <c r="BI177">
        <v>15251.71</v>
      </c>
      <c r="BJ177">
        <v>1.18769345E-2</v>
      </c>
      <c r="BK177">
        <v>290.65345000000002</v>
      </c>
      <c r="BL177">
        <v>-2.1559921999999999E-2</v>
      </c>
      <c r="BM177">
        <v>4860.1840000000002</v>
      </c>
      <c r="BN177">
        <v>7.7638329999999995E-4</v>
      </c>
      <c r="BO177">
        <v>125.49545000000001</v>
      </c>
      <c r="BP177">
        <v>4776.9470000000001</v>
      </c>
      <c r="BQ177">
        <v>-7.2891000000000004E-5</v>
      </c>
      <c r="BR177">
        <v>4477.9070000000002</v>
      </c>
    </row>
    <row r="178" spans="1:70">
      <c r="A178">
        <v>177</v>
      </c>
      <c r="B178">
        <v>2</v>
      </c>
      <c r="C178">
        <v>77</v>
      </c>
      <c r="D178">
        <v>1</v>
      </c>
      <c r="E178">
        <v>60</v>
      </c>
      <c r="F178">
        <v>70</v>
      </c>
      <c r="G178">
        <v>0.31289062499999998</v>
      </c>
      <c r="H178">
        <v>0</v>
      </c>
      <c r="I178">
        <v>90</v>
      </c>
      <c r="J178">
        <v>0</v>
      </c>
      <c r="K178">
        <v>7333.984375</v>
      </c>
      <c r="L178">
        <v>0.46843749999999995</v>
      </c>
      <c r="M178">
        <v>105415.234375</v>
      </c>
      <c r="N178">
        <v>0.31015625000000002</v>
      </c>
      <c r="O178">
        <v>70</v>
      </c>
      <c r="P178">
        <v>480</v>
      </c>
      <c r="Q178">
        <v>480</v>
      </c>
      <c r="R178">
        <v>177</v>
      </c>
      <c r="S178">
        <v>37816.67</v>
      </c>
      <c r="T178">
        <v>17795.669999999998</v>
      </c>
      <c r="U178">
        <v>17708.330000000002</v>
      </c>
      <c r="V178">
        <v>0.41506670000000001</v>
      </c>
      <c r="W178">
        <v>0.19532669999999999</v>
      </c>
      <c r="X178">
        <v>0.41889999999999999</v>
      </c>
      <c r="Y178">
        <v>0.1961667</v>
      </c>
      <c r="Z178">
        <v>0.65969999999999995</v>
      </c>
      <c r="AA178">
        <v>0.65646669999999996</v>
      </c>
      <c r="AB178">
        <v>4698.6670000000004</v>
      </c>
      <c r="AC178">
        <v>5349.3329999999996</v>
      </c>
      <c r="AD178">
        <v>4590.6670000000004</v>
      </c>
      <c r="AE178">
        <v>1.0024630377748964</v>
      </c>
      <c r="AF178">
        <v>0.29625377632873851</v>
      </c>
      <c r="AG178">
        <v>177</v>
      </c>
      <c r="AH178">
        <v>2497.2068525218133</v>
      </c>
      <c r="AI178">
        <v>40230.023852116879</v>
      </c>
      <c r="AJ178">
        <v>0.81677742971182088</v>
      </c>
      <c r="AK178">
        <v>0.55888216969876792</v>
      </c>
      <c r="AL178">
        <v>38022.68798828125</v>
      </c>
      <c r="AM178">
        <v>14887.149525590929</v>
      </c>
      <c r="AN178">
        <v>14887.149525590929</v>
      </c>
      <c r="AO178">
        <v>0.41891278076171873</v>
      </c>
      <c r="AP178">
        <v>0.16401831473100711</v>
      </c>
      <c r="AQ178">
        <v>0.41891278076171873</v>
      </c>
      <c r="AR178">
        <v>0.16401831473100711</v>
      </c>
      <c r="AS178">
        <v>0.36277610241005642</v>
      </c>
      <c r="AT178">
        <v>0.36277610241005642</v>
      </c>
      <c r="AU178">
        <v>4404.1728944397746</v>
      </c>
      <c r="AV178">
        <v>4313.734897155111</v>
      </c>
      <c r="AW178">
        <v>4404.1728944397746</v>
      </c>
      <c r="AX178">
        <v>72369.13</v>
      </c>
      <c r="AY178">
        <v>41454.105000000003</v>
      </c>
      <c r="AZ178">
        <v>41409.18</v>
      </c>
      <c r="BA178">
        <v>9.8215999999999996E-5</v>
      </c>
      <c r="BB178">
        <v>-64.109404999999995</v>
      </c>
      <c r="BC178">
        <v>4.4225415999999997E-3</v>
      </c>
      <c r="BD178">
        <v>55138.65</v>
      </c>
      <c r="BE178">
        <v>44328.154999999999</v>
      </c>
      <c r="BF178">
        <v>-5.9269382999999998E-4</v>
      </c>
      <c r="BG178">
        <v>-174.22964999999999</v>
      </c>
      <c r="BH178">
        <v>4.6417399800000002E-3</v>
      </c>
      <c r="BI178">
        <v>54931.01</v>
      </c>
      <c r="BJ178">
        <v>-8.6363298999999998E-4</v>
      </c>
      <c r="BK178">
        <v>-122.77645</v>
      </c>
      <c r="BL178">
        <v>6.0185798699999996E-3</v>
      </c>
      <c r="BM178">
        <v>4701.9229999999998</v>
      </c>
      <c r="BN178">
        <v>1.9004343E-4</v>
      </c>
      <c r="BO178">
        <v>-122.3065</v>
      </c>
      <c r="BP178">
        <v>5349.9930000000004</v>
      </c>
      <c r="BQ178">
        <v>4.4289400000000003E-6</v>
      </c>
      <c r="BR178">
        <v>4593.848</v>
      </c>
    </row>
    <row r="179" spans="1:70">
      <c r="A179">
        <v>178</v>
      </c>
      <c r="B179">
        <v>2</v>
      </c>
      <c r="C179">
        <v>78</v>
      </c>
      <c r="D179">
        <v>1</v>
      </c>
      <c r="E179">
        <v>60</v>
      </c>
      <c r="F179">
        <v>70</v>
      </c>
      <c r="G179">
        <v>0.38789062499999999</v>
      </c>
      <c r="H179">
        <v>0</v>
      </c>
      <c r="I179">
        <v>90</v>
      </c>
      <c r="J179">
        <v>0</v>
      </c>
      <c r="K179">
        <v>8958.984375</v>
      </c>
      <c r="L179">
        <v>0.28843750000000001</v>
      </c>
      <c r="M179">
        <v>284690.234375</v>
      </c>
      <c r="N179">
        <v>0.26015625000000003</v>
      </c>
      <c r="O179">
        <v>70</v>
      </c>
      <c r="P179">
        <v>480</v>
      </c>
      <c r="Q179">
        <v>480</v>
      </c>
      <c r="R179">
        <v>178</v>
      </c>
      <c r="S179">
        <v>114066.7</v>
      </c>
      <c r="T179">
        <v>20021</v>
      </c>
      <c r="U179">
        <v>19834.669999999998</v>
      </c>
      <c r="V179">
        <v>0.27436329999999998</v>
      </c>
      <c r="W179">
        <v>4.8156669999999999E-2</v>
      </c>
      <c r="X179">
        <v>0.27459</v>
      </c>
      <c r="Y179">
        <v>4.7746669999999998E-2</v>
      </c>
      <c r="Z179">
        <v>0.34033330000000001</v>
      </c>
      <c r="AA179">
        <v>0.33716669999999999</v>
      </c>
      <c r="AB179">
        <v>8148</v>
      </c>
      <c r="AC179">
        <v>7398.6670000000004</v>
      </c>
      <c r="AD179">
        <v>8017.6670000000004</v>
      </c>
      <c r="AE179">
        <v>1.0046860986383577</v>
      </c>
      <c r="AF179">
        <v>0.85001082349350565</v>
      </c>
      <c r="AG179">
        <v>178</v>
      </c>
      <c r="AH179">
        <v>3476.6856657773465</v>
      </c>
      <c r="AI179">
        <v>112958.30750154991</v>
      </c>
      <c r="AJ179">
        <v>0.91118233792922743</v>
      </c>
      <c r="AK179">
        <v>0.65947421548380991</v>
      </c>
      <c r="AL179">
        <v>115912.55126953125</v>
      </c>
      <c r="AM179">
        <v>23651.127936524343</v>
      </c>
      <c r="AN179">
        <v>23651.127936524343</v>
      </c>
      <c r="AO179">
        <v>0.27746746826171875</v>
      </c>
      <c r="AP179">
        <v>5.661525450183421E-2</v>
      </c>
      <c r="AQ179">
        <v>0.27746746826171875</v>
      </c>
      <c r="AR179">
        <v>5.661525450183421E-2</v>
      </c>
      <c r="AS179">
        <v>0.39294980239968946</v>
      </c>
      <c r="AT179">
        <v>0.39294980239968946</v>
      </c>
      <c r="AU179">
        <v>7468.7862399902469</v>
      </c>
      <c r="AV179">
        <v>6621.6286382966136</v>
      </c>
      <c r="AW179">
        <v>7468.7862399902469</v>
      </c>
      <c r="AX179">
        <v>118798.8</v>
      </c>
      <c r="AY179">
        <v>8648.7055</v>
      </c>
      <c r="AZ179">
        <v>8592.5879999999997</v>
      </c>
      <c r="BA179">
        <v>-2.9512589500000001E-3</v>
      </c>
      <c r="BB179">
        <v>-152.02475000000001</v>
      </c>
      <c r="BC179">
        <v>-1.53046965E-3</v>
      </c>
      <c r="BD179">
        <v>23255.51</v>
      </c>
      <c r="BE179">
        <v>8261.7019999999993</v>
      </c>
      <c r="BF179">
        <v>-1.8540327000000001E-3</v>
      </c>
      <c r="BG179">
        <v>-278.92320000000001</v>
      </c>
      <c r="BH179">
        <v>5.0649929999999998E-4</v>
      </c>
      <c r="BI179">
        <v>23039.09</v>
      </c>
      <c r="BJ179">
        <v>-6.9275603499999996E-3</v>
      </c>
      <c r="BK179">
        <v>-307.74304999999998</v>
      </c>
      <c r="BL179">
        <v>-5.3187704500000004E-3</v>
      </c>
      <c r="BM179">
        <v>8164.3459999999995</v>
      </c>
      <c r="BN179">
        <v>-4.4320265000000001E-5</v>
      </c>
      <c r="BO179">
        <v>-362.38189999999997</v>
      </c>
      <c r="BP179">
        <v>7404.1779999999999</v>
      </c>
      <c r="BQ179">
        <v>2.3946110000000001E-4</v>
      </c>
      <c r="BR179">
        <v>8033.7510000000002</v>
      </c>
    </row>
    <row r="180" spans="1:70">
      <c r="A180">
        <v>179</v>
      </c>
      <c r="B180">
        <v>2</v>
      </c>
      <c r="C180">
        <v>79</v>
      </c>
      <c r="D180">
        <v>1</v>
      </c>
      <c r="E180">
        <v>60</v>
      </c>
      <c r="F180">
        <v>70</v>
      </c>
      <c r="G180">
        <v>0.53789062499999996</v>
      </c>
      <c r="H180">
        <v>0</v>
      </c>
      <c r="I180">
        <v>90</v>
      </c>
      <c r="J180">
        <v>0</v>
      </c>
      <c r="K180">
        <v>5708.984375</v>
      </c>
      <c r="L180">
        <v>0.40843750000000001</v>
      </c>
      <c r="M180">
        <v>643240.234375</v>
      </c>
      <c r="N180">
        <v>0.36015625000000001</v>
      </c>
      <c r="O180">
        <v>70</v>
      </c>
      <c r="P180">
        <v>480</v>
      </c>
      <c r="Q180">
        <v>480</v>
      </c>
      <c r="R180">
        <v>179</v>
      </c>
      <c r="S180">
        <v>340100</v>
      </c>
      <c r="T180">
        <v>26500.67</v>
      </c>
      <c r="U180">
        <v>26009.33</v>
      </c>
      <c r="V180">
        <v>0.37856669999999998</v>
      </c>
      <c r="W180">
        <v>2.9496000000000001E-2</v>
      </c>
      <c r="X180">
        <v>0.37933329999999998</v>
      </c>
      <c r="Y180">
        <v>2.9007999999999999E-2</v>
      </c>
      <c r="Z180">
        <v>0.51163329999999996</v>
      </c>
      <c r="AA180">
        <v>0.50216669999999997</v>
      </c>
      <c r="AB180">
        <v>8073.3329999999996</v>
      </c>
      <c r="AC180">
        <v>9599.3330000000005</v>
      </c>
      <c r="AD180">
        <v>7724.6670000000004</v>
      </c>
      <c r="AE180">
        <v>1.0094012647981399</v>
      </c>
      <c r="AF180">
        <v>0.70966758975149624</v>
      </c>
      <c r="AG180">
        <v>179</v>
      </c>
      <c r="AH180">
        <v>2026.7084535167517</v>
      </c>
      <c r="AI180">
        <v>236458.21367030442</v>
      </c>
      <c r="AJ180">
        <v>0.97383832808747406</v>
      </c>
      <c r="AK180">
        <v>0.58101261750338218</v>
      </c>
      <c r="AL180">
        <v>348631.06689453125</v>
      </c>
      <c r="AM180">
        <v>24549.311320213026</v>
      </c>
      <c r="AN180">
        <v>24549.311320213026</v>
      </c>
      <c r="AO180">
        <v>0.38246746826171873</v>
      </c>
      <c r="AP180">
        <v>2.6931945657760636E-2</v>
      </c>
      <c r="AQ180">
        <v>0.38246746826171873</v>
      </c>
      <c r="AR180">
        <v>2.6931945657760636E-2</v>
      </c>
      <c r="AS180">
        <v>0.52558488759250799</v>
      </c>
      <c r="AT180">
        <v>0.52558488759250799</v>
      </c>
      <c r="AU180">
        <v>6574.6766013339375</v>
      </c>
      <c r="AV180">
        <v>5984.2221782930364</v>
      </c>
      <c r="AW180">
        <v>6574.6766013339375</v>
      </c>
      <c r="AX180">
        <v>356134.7</v>
      </c>
      <c r="AY180">
        <v>21279.81</v>
      </c>
      <c r="AZ180">
        <v>21038.68</v>
      </c>
      <c r="BA180">
        <v>8.2208270999999996E-3</v>
      </c>
      <c r="BB180">
        <v>487.54559999999998</v>
      </c>
      <c r="BC180">
        <v>-1.1777397E-2</v>
      </c>
      <c r="BD180">
        <v>36969.760000000002</v>
      </c>
      <c r="BE180">
        <v>19209.084999999999</v>
      </c>
      <c r="BF180">
        <v>2.8366895E-3</v>
      </c>
      <c r="BG180">
        <v>606.94330000000002</v>
      </c>
      <c r="BH180">
        <v>-1.6419066E-2</v>
      </c>
      <c r="BI180">
        <v>36299.14</v>
      </c>
      <c r="BJ180">
        <v>2.4924010199999999E-2</v>
      </c>
      <c r="BK180">
        <v>749.19775000000004</v>
      </c>
      <c r="BL180">
        <v>-1.7399346E-2</v>
      </c>
      <c r="BM180">
        <v>8092.5349999999999</v>
      </c>
      <c r="BN180">
        <v>2.5067811499999999E-3</v>
      </c>
      <c r="BO180">
        <v>385.59285</v>
      </c>
      <c r="BP180">
        <v>9616.4509999999991</v>
      </c>
      <c r="BQ180">
        <v>3.1582814999999999E-3</v>
      </c>
      <c r="BR180">
        <v>7743.0389999999998</v>
      </c>
    </row>
    <row r="181" spans="1:70">
      <c r="A181">
        <v>180</v>
      </c>
      <c r="B181">
        <v>2</v>
      </c>
      <c r="C181">
        <v>80</v>
      </c>
      <c r="D181">
        <v>1</v>
      </c>
      <c r="E181">
        <v>60</v>
      </c>
      <c r="F181">
        <v>70</v>
      </c>
      <c r="G181">
        <v>0.42539062500000002</v>
      </c>
      <c r="H181">
        <v>0</v>
      </c>
      <c r="I181">
        <v>90</v>
      </c>
      <c r="J181">
        <v>0</v>
      </c>
      <c r="K181">
        <v>6521.484375</v>
      </c>
      <c r="L181">
        <v>0.25843749999999999</v>
      </c>
      <c r="M181">
        <v>195052.734375</v>
      </c>
      <c r="N181">
        <v>0.23515625000000001</v>
      </c>
      <c r="O181">
        <v>70</v>
      </c>
      <c r="P181">
        <v>480</v>
      </c>
      <c r="Q181">
        <v>480</v>
      </c>
      <c r="R181">
        <v>180</v>
      </c>
      <c r="S181">
        <v>85196.67</v>
      </c>
      <c r="T181">
        <v>15242.67</v>
      </c>
      <c r="U181">
        <v>15254.67</v>
      </c>
      <c r="V181">
        <v>0.24574670000000001</v>
      </c>
      <c r="W181">
        <v>4.3966669999999999E-2</v>
      </c>
      <c r="X181">
        <v>0.24573329999999999</v>
      </c>
      <c r="Y181">
        <v>4.3999999999999997E-2</v>
      </c>
      <c r="Z181">
        <v>0.30406</v>
      </c>
      <c r="AA181">
        <v>0.30429669999999998</v>
      </c>
      <c r="AB181">
        <v>6642</v>
      </c>
      <c r="AC181">
        <v>5919.3329999999996</v>
      </c>
      <c r="AD181">
        <v>6605.3329999999996</v>
      </c>
      <c r="AE181">
        <v>0.99960660044229976</v>
      </c>
      <c r="AF181">
        <v>0.87928332745272042</v>
      </c>
      <c r="AG181">
        <v>180</v>
      </c>
      <c r="AH181">
        <v>2591.1037993543582</v>
      </c>
      <c r="AI181">
        <v>78958.728652751422</v>
      </c>
      <c r="AJ181">
        <v>0.90598338730114036</v>
      </c>
      <c r="AK181">
        <v>0.67393710106560867</v>
      </c>
      <c r="AL181">
        <v>86720.91064453125</v>
      </c>
      <c r="AM181">
        <v>18789.690725332439</v>
      </c>
      <c r="AN181">
        <v>18789.690725332439</v>
      </c>
      <c r="AO181">
        <v>0.24853387451171874</v>
      </c>
      <c r="AP181">
        <v>5.3849464934536719E-2</v>
      </c>
      <c r="AQ181">
        <v>0.24853387451171874</v>
      </c>
      <c r="AR181">
        <v>5.3849464934536719E-2</v>
      </c>
      <c r="AS181">
        <v>0.39505128017407176</v>
      </c>
      <c r="AT181">
        <v>0.39505128017407176</v>
      </c>
      <c r="AU181">
        <v>6022.3443880033592</v>
      </c>
      <c r="AV181">
        <v>5248.2162590947228</v>
      </c>
      <c r="AW181">
        <v>6022.3443880033592</v>
      </c>
      <c r="AX181">
        <v>87930.71</v>
      </c>
      <c r="AY181">
        <v>5558.4655000000002</v>
      </c>
      <c r="AZ181">
        <v>5567.7444999999998</v>
      </c>
      <c r="BA181">
        <v>7.5026260499999999E-4</v>
      </c>
      <c r="BB181">
        <v>119.259</v>
      </c>
      <c r="BC181">
        <v>3.2483769999999999E-4</v>
      </c>
      <c r="BD181">
        <v>17149.73</v>
      </c>
      <c r="BE181">
        <v>5469.6620000000003</v>
      </c>
      <c r="BF181">
        <v>6.1598021000000005E-4</v>
      </c>
      <c r="BG181">
        <v>104.1546</v>
      </c>
      <c r="BH181">
        <v>3.1458659999999999E-4</v>
      </c>
      <c r="BI181">
        <v>17189.18</v>
      </c>
      <c r="BJ181">
        <v>1.1847751499999999E-3</v>
      </c>
      <c r="BK181">
        <v>404.87400000000002</v>
      </c>
      <c r="BL181">
        <v>7.7920834999999999E-4</v>
      </c>
      <c r="BM181">
        <v>6652.5450000000001</v>
      </c>
      <c r="BN181">
        <v>-3.4254510000000001E-4</v>
      </c>
      <c r="BO181">
        <v>264.12689999999998</v>
      </c>
      <c r="BP181">
        <v>5928.91</v>
      </c>
      <c r="BQ181">
        <v>-5.3093049999999998E-5</v>
      </c>
      <c r="BR181">
        <v>6615.82</v>
      </c>
    </row>
    <row r="182" spans="1:70">
      <c r="A182">
        <v>181</v>
      </c>
      <c r="B182">
        <v>2</v>
      </c>
      <c r="C182">
        <v>81</v>
      </c>
      <c r="D182">
        <v>1</v>
      </c>
      <c r="E182">
        <v>60</v>
      </c>
      <c r="F182">
        <v>70</v>
      </c>
      <c r="G182">
        <v>0.57539062500000004</v>
      </c>
      <c r="H182">
        <v>0</v>
      </c>
      <c r="I182">
        <v>90</v>
      </c>
      <c r="J182">
        <v>0</v>
      </c>
      <c r="K182">
        <v>9771.484375</v>
      </c>
      <c r="L182">
        <v>0.37843749999999998</v>
      </c>
      <c r="M182">
        <v>553602.734375</v>
      </c>
      <c r="N182">
        <v>0.33515625000000004</v>
      </c>
      <c r="O182">
        <v>70</v>
      </c>
      <c r="P182">
        <v>480</v>
      </c>
      <c r="Q182">
        <v>480</v>
      </c>
      <c r="R182">
        <v>181</v>
      </c>
      <c r="S182">
        <v>314553.3</v>
      </c>
      <c r="T182">
        <v>45393.33</v>
      </c>
      <c r="U182">
        <v>47600</v>
      </c>
      <c r="V182">
        <v>0.35036669999999998</v>
      </c>
      <c r="W182">
        <v>5.0563329999999997E-2</v>
      </c>
      <c r="X182">
        <v>0.34903329999999999</v>
      </c>
      <c r="Y182">
        <v>5.2819999999999999E-2</v>
      </c>
      <c r="Z182">
        <v>0.39419999999999999</v>
      </c>
      <c r="AA182">
        <v>0.41333330000000001</v>
      </c>
      <c r="AB182">
        <v>14842.33</v>
      </c>
      <c r="AC182">
        <v>16377</v>
      </c>
      <c r="AD182">
        <v>15525.67</v>
      </c>
      <c r="AE182">
        <v>0.97654563977042153</v>
      </c>
      <c r="AF182">
        <v>0.7863231186362265</v>
      </c>
      <c r="AG182">
        <v>181</v>
      </c>
      <c r="AH182">
        <v>3544.4060303785991</v>
      </c>
      <c r="AI182">
        <v>207317.58338209477</v>
      </c>
      <c r="AJ182">
        <v>0.94885340156060338</v>
      </c>
      <c r="AK182">
        <v>0.60466425526794809</v>
      </c>
      <c r="AL182">
        <v>322686.88720703125</v>
      </c>
      <c r="AM182">
        <v>45020.815056642852</v>
      </c>
      <c r="AN182">
        <v>45020.815056642852</v>
      </c>
      <c r="AO182">
        <v>0.35353387451171875</v>
      </c>
      <c r="AP182">
        <v>4.9324542804984661E-2</v>
      </c>
      <c r="AQ182">
        <v>0.35353387451171875</v>
      </c>
      <c r="AR182">
        <v>4.9324542804984661E-2</v>
      </c>
      <c r="AS182">
        <v>0.5172978038526892</v>
      </c>
      <c r="AT182">
        <v>0.5172978038526892</v>
      </c>
      <c r="AU182">
        <v>12423.077022550809</v>
      </c>
      <c r="AV182">
        <v>11063.823908333663</v>
      </c>
      <c r="AW182">
        <v>12423.077022550809</v>
      </c>
      <c r="AX182">
        <v>334853</v>
      </c>
      <c r="AY182">
        <v>28553.43</v>
      </c>
      <c r="AZ182">
        <v>29496.224999999999</v>
      </c>
      <c r="BA182">
        <v>1.6264326999999999E-2</v>
      </c>
      <c r="BB182">
        <v>-157.15015</v>
      </c>
      <c r="BC182">
        <v>8.8461304499999997E-3</v>
      </c>
      <c r="BD182">
        <v>56666.85</v>
      </c>
      <c r="BE182">
        <v>24922.09</v>
      </c>
      <c r="BF182">
        <v>1.8782565000000001E-2</v>
      </c>
      <c r="BG182">
        <v>201.91014999999999</v>
      </c>
      <c r="BH182">
        <v>1.14233215E-2</v>
      </c>
      <c r="BI182">
        <v>59490.11</v>
      </c>
      <c r="BJ182">
        <v>2.1599517400000001E-2</v>
      </c>
      <c r="BK182">
        <v>-672.26329999999996</v>
      </c>
      <c r="BL182">
        <v>1.06453669E-2</v>
      </c>
      <c r="BM182">
        <v>14852.33</v>
      </c>
      <c r="BN182">
        <v>-2.1727274999999999E-3</v>
      </c>
      <c r="BO182">
        <v>-394.06035000000003</v>
      </c>
      <c r="BP182">
        <v>16389.650000000001</v>
      </c>
      <c r="BQ182">
        <v>-1.01397035E-3</v>
      </c>
      <c r="BR182">
        <v>15536.12</v>
      </c>
    </row>
    <row r="183" spans="1:70">
      <c r="A183">
        <v>182</v>
      </c>
      <c r="B183">
        <v>2</v>
      </c>
      <c r="C183">
        <v>82</v>
      </c>
      <c r="D183">
        <v>1</v>
      </c>
      <c r="E183">
        <v>60</v>
      </c>
      <c r="F183">
        <v>70</v>
      </c>
      <c r="G183">
        <v>0.50039062499999998</v>
      </c>
      <c r="H183">
        <v>0</v>
      </c>
      <c r="I183">
        <v>90</v>
      </c>
      <c r="J183">
        <v>0</v>
      </c>
      <c r="K183">
        <v>8146.484375</v>
      </c>
      <c r="L183">
        <v>0.31843749999999998</v>
      </c>
      <c r="M183">
        <v>732877.734375</v>
      </c>
      <c r="N183">
        <v>0.28515625</v>
      </c>
      <c r="O183">
        <v>70</v>
      </c>
      <c r="P183">
        <v>480</v>
      </c>
      <c r="Q183">
        <v>480</v>
      </c>
      <c r="R183">
        <v>182</v>
      </c>
      <c r="S183">
        <v>362200</v>
      </c>
      <c r="T183">
        <v>26902</v>
      </c>
      <c r="U183">
        <v>26678.33</v>
      </c>
      <c r="V183">
        <v>0.29810999999999999</v>
      </c>
      <c r="W183">
        <v>2.2141669999999999E-2</v>
      </c>
      <c r="X183">
        <v>0.29828670000000002</v>
      </c>
      <c r="Y183">
        <v>2.1970670000000001E-2</v>
      </c>
      <c r="Z183">
        <v>0.35909999999999997</v>
      </c>
      <c r="AA183">
        <v>0.35610000000000003</v>
      </c>
      <c r="AB183">
        <v>10495</v>
      </c>
      <c r="AC183">
        <v>9974.3330000000005</v>
      </c>
      <c r="AD183">
        <v>10301</v>
      </c>
      <c r="AE183">
        <v>1.0041832293293593</v>
      </c>
      <c r="AF183">
        <v>0.85426650643020197</v>
      </c>
      <c r="AG183">
        <v>182</v>
      </c>
      <c r="AH183">
        <v>3089.4465513154778</v>
      </c>
      <c r="AI183">
        <v>285131.76291793311</v>
      </c>
      <c r="AJ183">
        <v>0.96737799139360869</v>
      </c>
      <c r="AK183">
        <v>0.63717016193095111</v>
      </c>
      <c r="AL183">
        <v>370795.20751953125</v>
      </c>
      <c r="AM183">
        <v>31076.451955575172</v>
      </c>
      <c r="AN183">
        <v>31076.451955575172</v>
      </c>
      <c r="AO183">
        <v>0.30178387451171873</v>
      </c>
      <c r="AP183">
        <v>2.5292592479736292E-2</v>
      </c>
      <c r="AQ183">
        <v>0.30178387451171873</v>
      </c>
      <c r="AR183">
        <v>2.5292592479736292E-2</v>
      </c>
      <c r="AS183">
        <v>0.49442547551622018</v>
      </c>
      <c r="AT183">
        <v>0.49442547551622018</v>
      </c>
      <c r="AU183">
        <v>9018.0353591242456</v>
      </c>
      <c r="AV183">
        <v>7812.6648805540081</v>
      </c>
      <c r="AW183">
        <v>9018.0353591242456</v>
      </c>
      <c r="AX183">
        <v>369777.2</v>
      </c>
      <c r="AY183">
        <v>12742.4</v>
      </c>
      <c r="AZ183">
        <v>12668.37</v>
      </c>
      <c r="BA183">
        <v>1.8490062200000001E-2</v>
      </c>
      <c r="BB183">
        <v>234.88444999999999</v>
      </c>
      <c r="BC183">
        <v>-1.3578813699999999E-2</v>
      </c>
      <c r="BD183">
        <v>31301.19</v>
      </c>
      <c r="BE183">
        <v>11437.584999999999</v>
      </c>
      <c r="BF183">
        <v>2.7511674999999998E-3</v>
      </c>
      <c r="BG183">
        <v>402.36849999999998</v>
      </c>
      <c r="BH183">
        <v>-1.30170415E-2</v>
      </c>
      <c r="BI183">
        <v>31041.279999999999</v>
      </c>
      <c r="BJ183">
        <v>2.8233669999999999E-2</v>
      </c>
      <c r="BK183">
        <v>422.57905</v>
      </c>
      <c r="BL183">
        <v>-2.45248915E-2</v>
      </c>
      <c r="BM183">
        <v>10503.45</v>
      </c>
      <c r="BN183">
        <v>-1.3555205E-3</v>
      </c>
      <c r="BO183">
        <v>295.15805</v>
      </c>
      <c r="BP183">
        <v>9982.3330000000005</v>
      </c>
      <c r="BQ183">
        <v>-4.3961029999999999E-4</v>
      </c>
      <c r="BR183">
        <v>10309.290000000001</v>
      </c>
    </row>
    <row r="184" spans="1:70">
      <c r="A184">
        <v>183</v>
      </c>
      <c r="B184">
        <v>2</v>
      </c>
      <c r="C184">
        <v>83</v>
      </c>
      <c r="D184">
        <v>1</v>
      </c>
      <c r="E184">
        <v>60</v>
      </c>
      <c r="F184">
        <v>70</v>
      </c>
      <c r="G184">
        <v>0.35039062500000001</v>
      </c>
      <c r="H184">
        <v>0</v>
      </c>
      <c r="I184">
        <v>90</v>
      </c>
      <c r="J184">
        <v>0</v>
      </c>
      <c r="K184">
        <v>4896.484375</v>
      </c>
      <c r="L184">
        <v>0.43843749999999998</v>
      </c>
      <c r="M184">
        <v>374327.734375</v>
      </c>
      <c r="N184">
        <v>0.38515625000000003</v>
      </c>
      <c r="O184">
        <v>70</v>
      </c>
      <c r="P184">
        <v>480</v>
      </c>
      <c r="Q184">
        <v>480</v>
      </c>
      <c r="R184">
        <v>183</v>
      </c>
      <c r="S184">
        <v>4896.33</v>
      </c>
      <c r="T184">
        <v>4896.33</v>
      </c>
      <c r="U184">
        <v>4896.33</v>
      </c>
      <c r="V184">
        <v>0.438</v>
      </c>
      <c r="W184">
        <v>0.438</v>
      </c>
      <c r="X184">
        <v>0.438</v>
      </c>
      <c r="Y184">
        <v>0.438</v>
      </c>
      <c r="Z184">
        <v>0.438</v>
      </c>
      <c r="AA184">
        <v>0.438</v>
      </c>
      <c r="AB184">
        <v>1702.53</v>
      </c>
      <c r="AC184">
        <v>1702.53</v>
      </c>
      <c r="AD184">
        <v>1702.53</v>
      </c>
      <c r="AE184">
        <v>1</v>
      </c>
      <c r="AF184">
        <v>0.25641265599999996</v>
      </c>
      <c r="AG184">
        <v>183</v>
      </c>
      <c r="AH184">
        <v>1702.014990223767</v>
      </c>
      <c r="AI184">
        <v>135121.12239142696</v>
      </c>
      <c r="AJ184">
        <v>0.96175823639419977</v>
      </c>
      <c r="AK184">
        <v>0.56042124299771279</v>
      </c>
      <c r="AL184">
        <v>134341.73095703125</v>
      </c>
      <c r="AM184">
        <v>12362.770713432448</v>
      </c>
      <c r="AN184">
        <v>12362.770713432448</v>
      </c>
      <c r="AO184">
        <v>0.41976824951171876</v>
      </c>
      <c r="AP184">
        <v>3.8629088552924219E-2</v>
      </c>
      <c r="AQ184">
        <v>0.41976824951171876</v>
      </c>
      <c r="AR184">
        <v>3.8629088552924219E-2</v>
      </c>
      <c r="AS184">
        <v>0.43653428454376997</v>
      </c>
      <c r="AT184">
        <v>0.43653428454376997</v>
      </c>
      <c r="AU184">
        <v>3468.7150768215502</v>
      </c>
      <c r="AV184">
        <v>3300.138317801931</v>
      </c>
      <c r="AW184">
        <v>3468.7150768215502</v>
      </c>
      <c r="AX184">
        <v>235941.8</v>
      </c>
      <c r="AY184">
        <v>5362.9544999999998</v>
      </c>
      <c r="AZ184">
        <v>4928.6414999999997</v>
      </c>
      <c r="BA184">
        <v>9.6004084999999997E-4</v>
      </c>
      <c r="BB184">
        <v>-61.421354999999998</v>
      </c>
      <c r="BC184">
        <v>-6.4285054999999999E-3</v>
      </c>
      <c r="BD184">
        <v>12239.08</v>
      </c>
      <c r="BE184">
        <v>4296.3149999999996</v>
      </c>
      <c r="BF184">
        <v>4.4609849999999998E-3</v>
      </c>
      <c r="BG184">
        <v>-130.97280000000001</v>
      </c>
      <c r="BH184">
        <v>-1.1771323E-2</v>
      </c>
      <c r="BI184">
        <v>10990.53</v>
      </c>
      <c r="BJ184">
        <v>5.8997114999999999E-3</v>
      </c>
      <c r="BK184">
        <v>-45.584505</v>
      </c>
      <c r="BL184">
        <v>-5.7092319999999998E-3</v>
      </c>
      <c r="BM184">
        <v>4214.2889999999998</v>
      </c>
      <c r="BN184">
        <v>-1.5793223500000001E-3</v>
      </c>
      <c r="BO184">
        <v>-124.2671</v>
      </c>
      <c r="BP184">
        <v>3372.7350000000001</v>
      </c>
      <c r="BQ184">
        <v>-3.1075000000000003E-5</v>
      </c>
      <c r="BR184">
        <v>3600.6640000000002</v>
      </c>
    </row>
    <row r="185" spans="1:70">
      <c r="A185">
        <v>184</v>
      </c>
      <c r="B185">
        <v>2</v>
      </c>
      <c r="C185">
        <v>84</v>
      </c>
      <c r="D185">
        <v>1</v>
      </c>
      <c r="E185">
        <v>60</v>
      </c>
      <c r="F185">
        <v>70</v>
      </c>
      <c r="G185">
        <v>0.33164062499999997</v>
      </c>
      <c r="H185">
        <v>0</v>
      </c>
      <c r="I185">
        <v>90</v>
      </c>
      <c r="J185">
        <v>0</v>
      </c>
      <c r="K185">
        <v>4490.234375</v>
      </c>
      <c r="L185">
        <v>0.30343750000000003</v>
      </c>
      <c r="M185">
        <v>688058.984375</v>
      </c>
      <c r="N185">
        <v>0.34765625</v>
      </c>
      <c r="O185">
        <v>70</v>
      </c>
      <c r="P185">
        <v>480</v>
      </c>
      <c r="Q185">
        <v>480</v>
      </c>
      <c r="R185">
        <v>184</v>
      </c>
      <c r="S185">
        <v>232613.3</v>
      </c>
      <c r="T185">
        <v>10505.33</v>
      </c>
      <c r="U185">
        <v>9442.6669999999995</v>
      </c>
      <c r="V185">
        <v>0.32540669999999999</v>
      </c>
      <c r="W185">
        <v>1.4696000000000001E-2</v>
      </c>
      <c r="X185">
        <v>0.32123000000000002</v>
      </c>
      <c r="Y185">
        <v>1.3040329999999999E-2</v>
      </c>
      <c r="Z185">
        <v>0.38416670000000003</v>
      </c>
      <c r="AA185">
        <v>0.34533330000000001</v>
      </c>
      <c r="AB185">
        <v>4210</v>
      </c>
      <c r="AC185">
        <v>3371.3330000000001</v>
      </c>
      <c r="AD185">
        <v>3597</v>
      </c>
      <c r="AE185">
        <v>1.0547693769529272</v>
      </c>
      <c r="AF185">
        <v>0.85510282749192301</v>
      </c>
      <c r="AG185">
        <v>184</v>
      </c>
      <c r="AH185">
        <v>1722.4586430112684</v>
      </c>
      <c r="AI185">
        <v>255279.85507246378</v>
      </c>
      <c r="AJ185">
        <v>0.98067440363008507</v>
      </c>
      <c r="AK185">
        <v>0.6435163157552749</v>
      </c>
      <c r="AL185">
        <v>231189.40185546872</v>
      </c>
      <c r="AM185">
        <v>10982.974369893855</v>
      </c>
      <c r="AN185">
        <v>10982.974369893855</v>
      </c>
      <c r="AO185">
        <v>0.31810223388671877</v>
      </c>
      <c r="AP185">
        <v>1.51118894453819E-2</v>
      </c>
      <c r="AQ185">
        <v>0.31810223388671877</v>
      </c>
      <c r="AR185">
        <v>1.51118894453819E-2</v>
      </c>
      <c r="AS185">
        <v>0.40474715576624976</v>
      </c>
      <c r="AT185">
        <v>0.40474715576624976</v>
      </c>
      <c r="AU185">
        <v>3397.7745732577869</v>
      </c>
      <c r="AV185">
        <v>3034.8187059488841</v>
      </c>
      <c r="AW185">
        <v>3397.7745732577869</v>
      </c>
      <c r="AX185">
        <v>235941.8</v>
      </c>
      <c r="AY185">
        <v>5362.9544999999998</v>
      </c>
      <c r="AZ185">
        <v>4928.6414999999997</v>
      </c>
      <c r="BA185">
        <v>9.6004084999999997E-4</v>
      </c>
      <c r="BB185">
        <v>-61.421354999999998</v>
      </c>
      <c r="BC185">
        <v>-6.4285054999999999E-3</v>
      </c>
      <c r="BD185">
        <v>12239.08</v>
      </c>
      <c r="BE185">
        <v>4296.3149999999996</v>
      </c>
      <c r="BF185">
        <v>4.4609849999999998E-3</v>
      </c>
      <c r="BG185">
        <v>-130.97280000000001</v>
      </c>
      <c r="BH185">
        <v>-1.1771323E-2</v>
      </c>
      <c r="BI185">
        <v>10990.53</v>
      </c>
      <c r="BJ185">
        <v>5.8997114999999999E-3</v>
      </c>
      <c r="BK185">
        <v>-45.584505</v>
      </c>
      <c r="BL185">
        <v>-5.7092319999999998E-3</v>
      </c>
      <c r="BM185">
        <v>4214.2889999999998</v>
      </c>
      <c r="BN185">
        <v>-1.5793223500000001E-3</v>
      </c>
      <c r="BO185">
        <v>-124.2671</v>
      </c>
      <c r="BP185">
        <v>3372.7350000000001</v>
      </c>
      <c r="BQ185">
        <v>-3.1075000000000003E-5</v>
      </c>
      <c r="BR185">
        <v>3600.6640000000002</v>
      </c>
    </row>
    <row r="186" spans="1:70">
      <c r="A186">
        <v>185</v>
      </c>
      <c r="B186">
        <v>2</v>
      </c>
      <c r="C186">
        <v>85</v>
      </c>
      <c r="D186">
        <v>1</v>
      </c>
      <c r="E186">
        <v>60</v>
      </c>
      <c r="F186">
        <v>70</v>
      </c>
      <c r="G186">
        <v>0.48164062499999999</v>
      </c>
      <c r="H186">
        <v>0</v>
      </c>
      <c r="I186">
        <v>90</v>
      </c>
      <c r="J186">
        <v>0</v>
      </c>
      <c r="K186">
        <v>7740.234375</v>
      </c>
      <c r="L186">
        <v>0.42343750000000002</v>
      </c>
      <c r="M186">
        <v>329508.984375</v>
      </c>
      <c r="N186">
        <v>0.24765625000000002</v>
      </c>
      <c r="O186">
        <v>70</v>
      </c>
      <c r="P186">
        <v>480</v>
      </c>
      <c r="Q186">
        <v>480</v>
      </c>
      <c r="R186">
        <v>185</v>
      </c>
      <c r="S186">
        <v>161266.70000000001</v>
      </c>
      <c r="T186">
        <v>30383.33</v>
      </c>
      <c r="U186">
        <v>29965.33</v>
      </c>
      <c r="V186">
        <v>0.32666669999999998</v>
      </c>
      <c r="W186">
        <v>6.1546669999999998E-2</v>
      </c>
      <c r="X186">
        <v>0.32966329999999999</v>
      </c>
      <c r="Y186">
        <v>6.1253330000000002E-2</v>
      </c>
      <c r="Z186">
        <v>0.54306670000000001</v>
      </c>
      <c r="AA186">
        <v>0.53559999999999997</v>
      </c>
      <c r="AB186">
        <v>8782.3330000000005</v>
      </c>
      <c r="AC186">
        <v>10601</v>
      </c>
      <c r="AD186">
        <v>8448.3330000000005</v>
      </c>
      <c r="AE186">
        <v>1.0069505719014371</v>
      </c>
      <c r="AF186">
        <v>0.64710094955757269</v>
      </c>
      <c r="AG186">
        <v>185</v>
      </c>
      <c r="AH186">
        <v>2718.8529088913283</v>
      </c>
      <c r="AI186">
        <v>132051.18973074516</v>
      </c>
      <c r="AJ186">
        <v>0.93269155646741919</v>
      </c>
      <c r="AK186">
        <v>0.57532331097567213</v>
      </c>
      <c r="AL186">
        <v>162717.13623046875</v>
      </c>
      <c r="AM186">
        <v>26679.365528043749</v>
      </c>
      <c r="AN186">
        <v>26679.365528043749</v>
      </c>
      <c r="AO186">
        <v>0.33877410888671877</v>
      </c>
      <c r="AP186">
        <v>5.5545952269123379E-2</v>
      </c>
      <c r="AQ186">
        <v>0.33877410888671877</v>
      </c>
      <c r="AR186">
        <v>5.5545952269123379E-2</v>
      </c>
      <c r="AS186">
        <v>0.46930357202879924</v>
      </c>
      <c r="AT186">
        <v>0.46930357202879924</v>
      </c>
      <c r="AU186">
        <v>7392.3043619367618</v>
      </c>
      <c r="AV186">
        <v>6881.0655139242253</v>
      </c>
      <c r="AW186">
        <v>7392.3043619367618</v>
      </c>
      <c r="AX186">
        <v>176737.6</v>
      </c>
      <c r="AY186">
        <v>23650.94</v>
      </c>
      <c r="AZ186">
        <v>23507.764999999999</v>
      </c>
      <c r="BA186">
        <v>-2.5106597E-4</v>
      </c>
      <c r="BB186">
        <v>352.68934999999999</v>
      </c>
      <c r="BC186">
        <v>2.8478925E-3</v>
      </c>
      <c r="BD186">
        <v>46048.54</v>
      </c>
      <c r="BE186">
        <v>26140.064999999999</v>
      </c>
      <c r="BF186">
        <v>-2.31910796E-3</v>
      </c>
      <c r="BG186">
        <v>681.18780000000004</v>
      </c>
      <c r="BH186">
        <v>3.5372684999999998E-3</v>
      </c>
      <c r="BI186">
        <v>45439.39</v>
      </c>
      <c r="BJ186">
        <v>5.8083677000000001E-4</v>
      </c>
      <c r="BK186">
        <v>820.52125000000001</v>
      </c>
      <c r="BL186">
        <v>6.3467944000000004E-3</v>
      </c>
      <c r="BM186">
        <v>8813.8790000000008</v>
      </c>
      <c r="BN186">
        <v>2.4910534499999998E-4</v>
      </c>
      <c r="BO186">
        <v>517.17010000000005</v>
      </c>
      <c r="BP186">
        <v>10617.35</v>
      </c>
      <c r="BQ186">
        <v>-1.46949025E-3</v>
      </c>
      <c r="BR186">
        <v>8478.6790000000001</v>
      </c>
    </row>
    <row r="187" spans="1:70">
      <c r="A187">
        <v>186</v>
      </c>
      <c r="B187">
        <v>2</v>
      </c>
      <c r="C187">
        <v>86</v>
      </c>
      <c r="D187">
        <v>1</v>
      </c>
      <c r="E187">
        <v>60</v>
      </c>
      <c r="F187">
        <v>70</v>
      </c>
      <c r="G187">
        <v>0.556640625</v>
      </c>
      <c r="H187">
        <v>0</v>
      </c>
      <c r="I187">
        <v>90</v>
      </c>
      <c r="J187">
        <v>0</v>
      </c>
      <c r="K187">
        <v>9365.234375</v>
      </c>
      <c r="L187">
        <v>0.36343749999999997</v>
      </c>
      <c r="M187">
        <v>150233.984375</v>
      </c>
      <c r="N187">
        <v>0.39765625000000004</v>
      </c>
      <c r="O187">
        <v>70</v>
      </c>
      <c r="P187">
        <v>480</v>
      </c>
      <c r="Q187">
        <v>480</v>
      </c>
      <c r="R187">
        <v>186</v>
      </c>
      <c r="S187">
        <v>86640</v>
      </c>
      <c r="T187">
        <v>31709.67</v>
      </c>
      <c r="U187">
        <v>32421.67</v>
      </c>
      <c r="V187">
        <v>0.38513330000000001</v>
      </c>
      <c r="W187">
        <v>0.14095669999999999</v>
      </c>
      <c r="X187">
        <v>0.38576670000000002</v>
      </c>
      <c r="Y187">
        <v>0.14435999999999999</v>
      </c>
      <c r="Z187">
        <v>0.3918333</v>
      </c>
      <c r="AA187">
        <v>0.40063330000000003</v>
      </c>
      <c r="AB187">
        <v>11198</v>
      </c>
      <c r="AC187">
        <v>11615.33</v>
      </c>
      <c r="AD187">
        <v>11416.33</v>
      </c>
      <c r="AE187">
        <v>0.98895873484067331</v>
      </c>
      <c r="AF187">
        <v>0.68947213817997899</v>
      </c>
      <c r="AG187">
        <v>186</v>
      </c>
      <c r="AH187">
        <v>3434.42012376805</v>
      </c>
      <c r="AI187">
        <v>53744.969256567914</v>
      </c>
      <c r="AJ187">
        <v>0.83371826082131739</v>
      </c>
      <c r="AK187">
        <v>0.63236216761401687</v>
      </c>
      <c r="AL187">
        <v>87778.50341796875</v>
      </c>
      <c r="AM187">
        <v>33694.854693340771</v>
      </c>
      <c r="AN187">
        <v>33694.854693340771</v>
      </c>
      <c r="AO187">
        <v>0.38248504638671876</v>
      </c>
      <c r="AP187">
        <v>0.14682157428692266</v>
      </c>
      <c r="AQ187">
        <v>0.38248504638671876</v>
      </c>
      <c r="AR187">
        <v>0.14682157428692266</v>
      </c>
      <c r="AS187">
        <v>0.42580425189322979</v>
      </c>
      <c r="AT187">
        <v>0.42580425189322979</v>
      </c>
      <c r="AU187">
        <v>10027.890238708218</v>
      </c>
      <c r="AV187">
        <v>9098.8064227497998</v>
      </c>
      <c r="AW187">
        <v>10027.890238708218</v>
      </c>
      <c r="AX187">
        <v>105934.9</v>
      </c>
      <c r="AY187">
        <v>24820.9</v>
      </c>
      <c r="AZ187">
        <v>25236.595000000001</v>
      </c>
      <c r="BA187">
        <v>-1.074087E-3</v>
      </c>
      <c r="BB187">
        <v>9.4629595000000002</v>
      </c>
      <c r="BC187">
        <v>2.0139425000000001E-3</v>
      </c>
      <c r="BD187">
        <v>43431.39</v>
      </c>
      <c r="BE187">
        <v>20981.465</v>
      </c>
      <c r="BF187">
        <v>-3.5821725E-3</v>
      </c>
      <c r="BG187">
        <v>126.3296</v>
      </c>
      <c r="BH187">
        <v>4.4369526999999999E-3</v>
      </c>
      <c r="BI187">
        <v>44472.02</v>
      </c>
      <c r="BJ187">
        <v>3.3739164999999999E-4</v>
      </c>
      <c r="BK187">
        <v>-102.63424999999999</v>
      </c>
      <c r="BL187">
        <v>4.1889791500000001E-3</v>
      </c>
      <c r="BM187">
        <v>11198.01</v>
      </c>
      <c r="BN187">
        <v>8.6955349999999997E-4</v>
      </c>
      <c r="BO187">
        <v>-8.5722725000000004</v>
      </c>
      <c r="BP187">
        <v>11616.48</v>
      </c>
      <c r="BQ187">
        <v>8.1048060000000005E-6</v>
      </c>
      <c r="BR187">
        <v>11416.34</v>
      </c>
    </row>
    <row r="188" spans="1:70">
      <c r="A188">
        <v>187</v>
      </c>
      <c r="B188">
        <v>2</v>
      </c>
      <c r="C188">
        <v>87</v>
      </c>
      <c r="D188">
        <v>1</v>
      </c>
      <c r="E188">
        <v>60</v>
      </c>
      <c r="F188">
        <v>70</v>
      </c>
      <c r="G188">
        <v>0.40664062499999998</v>
      </c>
      <c r="H188">
        <v>0</v>
      </c>
      <c r="I188">
        <v>90</v>
      </c>
      <c r="J188">
        <v>0</v>
      </c>
      <c r="K188">
        <v>6115.234375</v>
      </c>
      <c r="L188">
        <v>0.48343749999999996</v>
      </c>
      <c r="M188">
        <v>508783.984375</v>
      </c>
      <c r="N188">
        <v>0.29765625000000001</v>
      </c>
      <c r="O188">
        <v>70</v>
      </c>
      <c r="P188">
        <v>480</v>
      </c>
      <c r="Q188">
        <v>480</v>
      </c>
      <c r="R188">
        <v>187</v>
      </c>
      <c r="S188">
        <v>188050</v>
      </c>
      <c r="T188">
        <v>32725</v>
      </c>
      <c r="U188">
        <v>32655</v>
      </c>
      <c r="V188">
        <v>0.41120000000000001</v>
      </c>
      <c r="W188">
        <v>7.1559999999999999E-2</v>
      </c>
      <c r="X188">
        <v>0.41376669999999999</v>
      </c>
      <c r="Y188">
        <v>7.1853330000000007E-2</v>
      </c>
      <c r="Z188">
        <v>0.7663333</v>
      </c>
      <c r="AA188">
        <v>0.76470000000000005</v>
      </c>
      <c r="AB188">
        <v>4843.6670000000004</v>
      </c>
      <c r="AC188">
        <v>7762.6670000000004</v>
      </c>
      <c r="AD188">
        <v>4835.3329999999996</v>
      </c>
      <c r="AE188">
        <v>1.0010712375862174</v>
      </c>
      <c r="AF188">
        <v>0.30954471180936016</v>
      </c>
      <c r="AG188">
        <v>187</v>
      </c>
      <c r="AH188">
        <v>2061.1702127659573</v>
      </c>
      <c r="AI188">
        <v>196039.58458759784</v>
      </c>
      <c r="AJ188">
        <v>0.96478849480093298</v>
      </c>
      <c r="AK188">
        <v>0.52111992794396989</v>
      </c>
      <c r="AL188">
        <v>210520.76904296875</v>
      </c>
      <c r="AM188">
        <v>17959.383536686921</v>
      </c>
      <c r="AN188">
        <v>17959.383536686921</v>
      </c>
      <c r="AO188">
        <v>0.40789129638671873</v>
      </c>
      <c r="AP188">
        <v>3.4796928903439169E-2</v>
      </c>
      <c r="AQ188">
        <v>0.40789129638671873</v>
      </c>
      <c r="AR188">
        <v>3.4796928903439169E-2</v>
      </c>
      <c r="AS188">
        <v>0.45392367828076907</v>
      </c>
      <c r="AT188">
        <v>0.45392367828076907</v>
      </c>
      <c r="AU188">
        <v>4788.6048232803932</v>
      </c>
      <c r="AV188">
        <v>4706.7139503903063</v>
      </c>
      <c r="AW188">
        <v>4788.6048232803932</v>
      </c>
      <c r="AX188">
        <v>274775.40000000002</v>
      </c>
      <c r="AY188">
        <v>80432.664999999994</v>
      </c>
      <c r="AZ188">
        <v>79931.535000000003</v>
      </c>
      <c r="BA188">
        <v>-5.9406120500000003E-3</v>
      </c>
      <c r="BB188">
        <v>50.955060000000003</v>
      </c>
      <c r="BC188">
        <v>4.1279939000000002E-2</v>
      </c>
      <c r="BD188">
        <v>111033.7</v>
      </c>
      <c r="BE188">
        <v>88415.67</v>
      </c>
      <c r="BF188">
        <v>-1.36322023E-2</v>
      </c>
      <c r="BG188">
        <v>-374.73399999999998</v>
      </c>
      <c r="BH188">
        <v>4.8265077199999999E-2</v>
      </c>
      <c r="BI188">
        <v>109177.9</v>
      </c>
      <c r="BJ188">
        <v>-4.0760783999999996E-3</v>
      </c>
      <c r="BK188">
        <v>563.28790000000004</v>
      </c>
      <c r="BL188">
        <v>5.6025340999999999E-2</v>
      </c>
      <c r="BM188">
        <v>5511.7259999999997</v>
      </c>
      <c r="BN188">
        <v>3.2232939999999998E-3</v>
      </c>
      <c r="BO188">
        <v>45.563299999999998</v>
      </c>
      <c r="BP188">
        <v>9452.7530000000006</v>
      </c>
      <c r="BQ188">
        <v>9.6869594999999999E-4</v>
      </c>
      <c r="BR188">
        <v>5290.0429999999997</v>
      </c>
    </row>
    <row r="189" spans="1:70">
      <c r="A189">
        <v>188</v>
      </c>
      <c r="B189">
        <v>2</v>
      </c>
      <c r="C189">
        <v>88</v>
      </c>
      <c r="D189">
        <v>1</v>
      </c>
      <c r="E189">
        <v>60</v>
      </c>
      <c r="F189">
        <v>70</v>
      </c>
      <c r="G189">
        <v>0.59414062499999998</v>
      </c>
      <c r="H189">
        <v>0</v>
      </c>
      <c r="I189">
        <v>90</v>
      </c>
      <c r="J189">
        <v>0</v>
      </c>
      <c r="K189">
        <v>5302.734375</v>
      </c>
      <c r="L189">
        <v>0.3334375</v>
      </c>
      <c r="M189">
        <v>419146.484375</v>
      </c>
      <c r="N189">
        <v>0.32265625000000003</v>
      </c>
      <c r="O189">
        <v>70</v>
      </c>
      <c r="P189">
        <v>480</v>
      </c>
      <c r="Q189">
        <v>480</v>
      </c>
      <c r="R189">
        <v>188</v>
      </c>
      <c r="S189">
        <v>247110</v>
      </c>
      <c r="T189">
        <v>25022.67</v>
      </c>
      <c r="U189">
        <v>26182.67</v>
      </c>
      <c r="V189">
        <v>0.32591999999999999</v>
      </c>
      <c r="W189">
        <v>3.3002999999999998E-2</v>
      </c>
      <c r="X189">
        <v>0.32568999999999998</v>
      </c>
      <c r="Y189">
        <v>3.4509999999999999E-2</v>
      </c>
      <c r="Z189">
        <v>0.32414999999999999</v>
      </c>
      <c r="AA189">
        <v>0.33916669999999999</v>
      </c>
      <c r="AB189">
        <v>9156</v>
      </c>
      <c r="AC189">
        <v>9383</v>
      </c>
      <c r="AD189">
        <v>9744.6669999999995</v>
      </c>
      <c r="AE189">
        <v>0.97759699563086377</v>
      </c>
      <c r="AF189">
        <v>0.86077198038926683</v>
      </c>
      <c r="AG189">
        <v>188</v>
      </c>
      <c r="AH189">
        <v>1988.3700492149051</v>
      </c>
      <c r="AI189">
        <v>158448.75959834611</v>
      </c>
      <c r="AJ189">
        <v>0.96298282530347723</v>
      </c>
      <c r="AK189">
        <v>0.629647999370338</v>
      </c>
      <c r="AL189">
        <v>251184.11865234375</v>
      </c>
      <c r="AM189">
        <v>26576.019328945062</v>
      </c>
      <c r="AN189">
        <v>26576.019328945062</v>
      </c>
      <c r="AO189">
        <v>0.32703192138671877</v>
      </c>
      <c r="AP189">
        <v>3.4600940181193196E-2</v>
      </c>
      <c r="AQ189">
        <v>0.32703192138671877</v>
      </c>
      <c r="AR189">
        <v>3.4600940181193196E-2</v>
      </c>
      <c r="AS189">
        <v>0.53427412823177156</v>
      </c>
      <c r="AT189">
        <v>0.53427412823177156</v>
      </c>
      <c r="AU189">
        <v>7466.8600883376703</v>
      </c>
      <c r="AV189">
        <v>6423.8335378214188</v>
      </c>
      <c r="AW189">
        <v>7466.8600883376703</v>
      </c>
      <c r="AX189">
        <v>255518</v>
      </c>
      <c r="AY189">
        <v>12685.504999999999</v>
      </c>
      <c r="AZ189">
        <v>13121.3</v>
      </c>
      <c r="BA189">
        <v>2.0634829499999998E-3</v>
      </c>
      <c r="BB189">
        <v>-43.266464999999997</v>
      </c>
      <c r="BC189">
        <v>-2.8883769499999999E-3</v>
      </c>
      <c r="BD189">
        <v>28743.68</v>
      </c>
      <c r="BE189">
        <v>10185.469999999999</v>
      </c>
      <c r="BF189">
        <v>1.0098724999999999E-3</v>
      </c>
      <c r="BG189">
        <v>59.427370000000003</v>
      </c>
      <c r="BH189">
        <v>-4.0788667200000002E-3</v>
      </c>
      <c r="BI189">
        <v>30094.48</v>
      </c>
      <c r="BJ189">
        <v>2.1244384999999999E-3</v>
      </c>
      <c r="BK189">
        <v>-193.57740000000001</v>
      </c>
      <c r="BL189">
        <v>-1.1470174E-2</v>
      </c>
      <c r="BM189">
        <v>9156</v>
      </c>
      <c r="BN189">
        <v>-8.9599345000000003E-4</v>
      </c>
      <c r="BO189">
        <v>-1.8405309999999999</v>
      </c>
      <c r="BP189">
        <v>9384.8619999999992</v>
      </c>
      <c r="BQ189">
        <v>7.4392879899999999E-4</v>
      </c>
      <c r="BR189">
        <v>9744.6669999999995</v>
      </c>
    </row>
    <row r="190" spans="1:70">
      <c r="A190">
        <v>189</v>
      </c>
      <c r="B190">
        <v>2</v>
      </c>
      <c r="C190">
        <v>89</v>
      </c>
      <c r="D190">
        <v>1</v>
      </c>
      <c r="E190">
        <v>60</v>
      </c>
      <c r="F190">
        <v>70</v>
      </c>
      <c r="G190">
        <v>0.44414062499999996</v>
      </c>
      <c r="H190">
        <v>0</v>
      </c>
      <c r="I190">
        <v>90</v>
      </c>
      <c r="J190">
        <v>0</v>
      </c>
      <c r="K190">
        <v>8552.734375</v>
      </c>
      <c r="L190">
        <v>0.45343749999999999</v>
      </c>
      <c r="M190">
        <v>777696.484375</v>
      </c>
      <c r="N190">
        <v>0.22265625</v>
      </c>
      <c r="O190">
        <v>70</v>
      </c>
      <c r="P190">
        <v>480</v>
      </c>
      <c r="Q190">
        <v>480</v>
      </c>
      <c r="R190">
        <v>189</v>
      </c>
      <c r="S190">
        <v>347966.7</v>
      </c>
      <c r="T190">
        <v>37943.33</v>
      </c>
      <c r="U190">
        <v>36656.67</v>
      </c>
      <c r="V190">
        <v>0.33366669999999998</v>
      </c>
      <c r="W190">
        <v>3.6389999999999999E-2</v>
      </c>
      <c r="X190">
        <v>0.34753329999999999</v>
      </c>
      <c r="Y190">
        <v>3.6613329999999999E-2</v>
      </c>
      <c r="Z190">
        <v>0.66913330000000004</v>
      </c>
      <c r="AA190">
        <v>0.64646669999999995</v>
      </c>
      <c r="AB190">
        <v>8790</v>
      </c>
      <c r="AC190">
        <v>12021.33</v>
      </c>
      <c r="AD190">
        <v>8450</v>
      </c>
      <c r="AE190">
        <v>1.017398789506865</v>
      </c>
      <c r="AF190">
        <v>0.52620973268408011</v>
      </c>
      <c r="AG190">
        <v>189</v>
      </c>
      <c r="AH190">
        <v>2942.2436035261235</v>
      </c>
      <c r="AI190">
        <v>318035.62300319487</v>
      </c>
      <c r="AJ190">
        <v>0.96771748858427287</v>
      </c>
      <c r="AK190">
        <v>0.5468273536998528</v>
      </c>
      <c r="AL190">
        <v>350160.72021484369</v>
      </c>
      <c r="AM190">
        <v>27893.342861709483</v>
      </c>
      <c r="AN190">
        <v>27893.342861709483</v>
      </c>
      <c r="AO190">
        <v>0.35093817138671879</v>
      </c>
      <c r="AP190">
        <v>2.7955273600491506E-2</v>
      </c>
      <c r="AQ190">
        <v>0.35093817138671879</v>
      </c>
      <c r="AR190">
        <v>2.7955273600491506E-2</v>
      </c>
      <c r="AS190">
        <v>0.47599820771166168</v>
      </c>
      <c r="AT190">
        <v>0.47599820771166168</v>
      </c>
      <c r="AU190">
        <v>7491.210960589654</v>
      </c>
      <c r="AV190">
        <v>7144.8243043162402</v>
      </c>
      <c r="AW190">
        <v>7491.210960589654</v>
      </c>
      <c r="AX190">
        <v>375232.6</v>
      </c>
      <c r="AY190">
        <v>40279.605000000003</v>
      </c>
      <c r="AZ190">
        <v>39798.254999999997</v>
      </c>
      <c r="BA190">
        <v>-1.0095052E-2</v>
      </c>
      <c r="BB190">
        <v>357.49059999999997</v>
      </c>
      <c r="BC190">
        <v>-1.23049905E-2</v>
      </c>
      <c r="BD190">
        <v>71218.66</v>
      </c>
      <c r="BE190">
        <v>47549.745000000003</v>
      </c>
      <c r="BF190">
        <v>-1.1064378E-2</v>
      </c>
      <c r="BG190">
        <v>595.62144999999998</v>
      </c>
      <c r="BH190">
        <v>-1.60277245E-2</v>
      </c>
      <c r="BI190">
        <v>68918.649999999994</v>
      </c>
      <c r="BJ190">
        <v>-1.8142367E-2</v>
      </c>
      <c r="BK190">
        <v>1113.2465</v>
      </c>
      <c r="BL190">
        <v>-2.027203E-2</v>
      </c>
      <c r="BM190">
        <v>8813.2420000000002</v>
      </c>
      <c r="BN190">
        <v>-1.5340000000000001E-6</v>
      </c>
      <c r="BO190">
        <v>443.74990000000003</v>
      </c>
      <c r="BP190">
        <v>12040.24</v>
      </c>
      <c r="BQ190">
        <v>-3.7967165E-4</v>
      </c>
      <c r="BR190">
        <v>8472.3430000000008</v>
      </c>
    </row>
    <row r="191" spans="1:70">
      <c r="A191">
        <v>190</v>
      </c>
      <c r="B191">
        <v>2</v>
      </c>
      <c r="C191">
        <v>90</v>
      </c>
      <c r="D191">
        <v>1</v>
      </c>
      <c r="E191">
        <v>60</v>
      </c>
      <c r="F191">
        <v>70</v>
      </c>
      <c r="G191">
        <v>0.369140625</v>
      </c>
      <c r="H191">
        <v>0</v>
      </c>
      <c r="I191">
        <v>90</v>
      </c>
      <c r="J191">
        <v>0</v>
      </c>
      <c r="K191">
        <v>6927.734375</v>
      </c>
      <c r="L191">
        <v>0.2734375</v>
      </c>
      <c r="M191">
        <v>598421.484375</v>
      </c>
      <c r="N191">
        <v>0.37265625000000002</v>
      </c>
      <c r="O191">
        <v>70</v>
      </c>
      <c r="P191">
        <v>480</v>
      </c>
      <c r="Q191">
        <v>480</v>
      </c>
      <c r="R191">
        <v>190</v>
      </c>
      <c r="S191">
        <v>225550</v>
      </c>
      <c r="T191">
        <v>15235.67</v>
      </c>
      <c r="U191">
        <v>15469</v>
      </c>
      <c r="V191">
        <v>0.32136330000000002</v>
      </c>
      <c r="W191">
        <v>2.1707669999999998E-2</v>
      </c>
      <c r="X191">
        <v>0.32255329999999999</v>
      </c>
      <c r="Y191">
        <v>2.212167E-2</v>
      </c>
      <c r="Z191">
        <v>0.32567000000000002</v>
      </c>
      <c r="AA191">
        <v>0.33065670000000003</v>
      </c>
      <c r="AB191">
        <v>6270.6670000000004</v>
      </c>
      <c r="AC191">
        <v>5773.3329999999996</v>
      </c>
      <c r="AD191">
        <v>6441</v>
      </c>
      <c r="AE191">
        <v>0.99242948574761003</v>
      </c>
      <c r="AF191">
        <v>0.87357312892259076</v>
      </c>
      <c r="AG191">
        <v>190</v>
      </c>
      <c r="AH191">
        <v>2720.0920245398775</v>
      </c>
      <c r="AI191">
        <v>217979.36824132045</v>
      </c>
      <c r="AJ191">
        <v>0.96605587876707655</v>
      </c>
      <c r="AK191">
        <v>0.66020771349534291</v>
      </c>
      <c r="AL191">
        <v>225272.10693359375</v>
      </c>
      <c r="AM191">
        <v>18447.206665312293</v>
      </c>
      <c r="AN191">
        <v>18447.206665312293</v>
      </c>
      <c r="AO191">
        <v>0.31006317138671879</v>
      </c>
      <c r="AP191">
        <v>2.5390624164397961E-2</v>
      </c>
      <c r="AQ191">
        <v>0.31006317138671879</v>
      </c>
      <c r="AR191">
        <v>2.5390624164397961E-2</v>
      </c>
      <c r="AS191">
        <v>0.40877017957853179</v>
      </c>
      <c r="AT191">
        <v>0.40877017957853179</v>
      </c>
      <c r="AU191">
        <v>5780.7455166598829</v>
      </c>
      <c r="AV191">
        <v>5074.7722251041823</v>
      </c>
      <c r="AW191">
        <v>5780.7455166598829</v>
      </c>
      <c r="AX191">
        <v>230390</v>
      </c>
      <c r="AY191">
        <v>7467.0680000000002</v>
      </c>
      <c r="AZ191">
        <v>7565.4650000000001</v>
      </c>
      <c r="BA191">
        <v>2.5789265999999998E-3</v>
      </c>
      <c r="BB191">
        <v>76.646445</v>
      </c>
      <c r="BC191">
        <v>-4.2345999999999998E-3</v>
      </c>
      <c r="BD191">
        <v>17320.87</v>
      </c>
      <c r="BE191">
        <v>5892.0164999999997</v>
      </c>
      <c r="BF191">
        <v>8.5552881000000008E-3</v>
      </c>
      <c r="BG191">
        <v>164.56755000000001</v>
      </c>
      <c r="BH191">
        <v>8.0893863000000002E-4</v>
      </c>
      <c r="BI191">
        <v>17584.490000000002</v>
      </c>
      <c r="BJ191">
        <v>8.5383282000000005E-3</v>
      </c>
      <c r="BK191">
        <v>40.722385000000003</v>
      </c>
      <c r="BL191">
        <v>-1.11994746E-2</v>
      </c>
      <c r="BM191">
        <v>6271.4930000000004</v>
      </c>
      <c r="BN191">
        <v>3.6141359999999998E-4</v>
      </c>
      <c r="BO191">
        <v>72.969890000000007</v>
      </c>
      <c r="BP191">
        <v>5774.9120000000003</v>
      </c>
      <c r="BQ191">
        <v>-6.7585495000000004E-4</v>
      </c>
      <c r="BR191">
        <v>6441.8490000000002</v>
      </c>
    </row>
    <row r="192" spans="1:70">
      <c r="A192">
        <v>191</v>
      </c>
      <c r="B192">
        <v>2</v>
      </c>
      <c r="C192">
        <v>91</v>
      </c>
      <c r="D192">
        <v>1</v>
      </c>
      <c r="E192">
        <v>60</v>
      </c>
      <c r="F192">
        <v>70</v>
      </c>
      <c r="G192">
        <v>0.51914062500000002</v>
      </c>
      <c r="H192">
        <v>0</v>
      </c>
      <c r="I192">
        <v>90</v>
      </c>
      <c r="J192">
        <v>0</v>
      </c>
      <c r="K192">
        <v>3677.734375</v>
      </c>
      <c r="L192">
        <v>0.3934375</v>
      </c>
      <c r="M192">
        <v>239871.484375</v>
      </c>
      <c r="N192">
        <v>0.27265625000000004</v>
      </c>
      <c r="O192">
        <v>70</v>
      </c>
      <c r="P192">
        <v>480</v>
      </c>
      <c r="Q192">
        <v>480</v>
      </c>
      <c r="R192">
        <v>191</v>
      </c>
      <c r="S192">
        <v>124770</v>
      </c>
      <c r="T192">
        <v>15140.33</v>
      </c>
      <c r="U192">
        <v>14417</v>
      </c>
      <c r="V192">
        <v>0.31782670000000002</v>
      </c>
      <c r="W192">
        <v>3.8566669999999997E-2</v>
      </c>
      <c r="X192">
        <v>0.32289669999999998</v>
      </c>
      <c r="Y192">
        <v>3.7310000000000003E-2</v>
      </c>
      <c r="Z192">
        <v>0.49519999999999997</v>
      </c>
      <c r="AA192">
        <v>0.47153329999999999</v>
      </c>
      <c r="AB192">
        <v>5039.3329999999996</v>
      </c>
      <c r="AC192">
        <v>5591.6670000000004</v>
      </c>
      <c r="AD192">
        <v>4692.3329999999996</v>
      </c>
      <c r="AE192">
        <v>1.0247790099060705</v>
      </c>
      <c r="AF192">
        <v>0.73044786053772071</v>
      </c>
      <c r="AG192">
        <v>191</v>
      </c>
      <c r="AH192">
        <v>1319.6624803767661</v>
      </c>
      <c r="AI192">
        <v>94240.484960098212</v>
      </c>
      <c r="AJ192">
        <v>0.95537216721098561</v>
      </c>
      <c r="AK192">
        <v>0.5936128336408506</v>
      </c>
      <c r="AL192">
        <v>126295.50537109375</v>
      </c>
      <c r="AM192">
        <v>14534.613065810416</v>
      </c>
      <c r="AN192">
        <v>14534.613065810416</v>
      </c>
      <c r="AO192">
        <v>0.3307350463867188</v>
      </c>
      <c r="AP192">
        <v>3.8062367401033873E-2</v>
      </c>
      <c r="AQ192">
        <v>0.3307350463867188</v>
      </c>
      <c r="AR192">
        <v>3.8062367401033873E-2</v>
      </c>
      <c r="AS192">
        <v>0.50173318638556408</v>
      </c>
      <c r="AT192">
        <v>0.50173318638556408</v>
      </c>
      <c r="AU192">
        <v>4010.1774897038217</v>
      </c>
      <c r="AV192">
        <v>3627.3663644542785</v>
      </c>
      <c r="AW192">
        <v>4010.1774897038217</v>
      </c>
      <c r="AX192">
        <v>130929</v>
      </c>
      <c r="AY192">
        <v>9742.6115000000009</v>
      </c>
      <c r="AZ192">
        <v>9485.4215000000004</v>
      </c>
      <c r="BA192">
        <v>-3.7697114500000002E-3</v>
      </c>
      <c r="BB192">
        <v>86.764089999999996</v>
      </c>
      <c r="BC192">
        <v>1.2838052000000001E-2</v>
      </c>
      <c r="BD192">
        <v>20478.53</v>
      </c>
      <c r="BE192">
        <v>10015.025</v>
      </c>
      <c r="BF192">
        <v>-7.8437665E-3</v>
      </c>
      <c r="BG192">
        <v>-65.542465000000007</v>
      </c>
      <c r="BH192">
        <v>1.4080491000000001E-2</v>
      </c>
      <c r="BI192">
        <v>19522.169999999998</v>
      </c>
      <c r="BJ192">
        <v>-1.16411955E-2</v>
      </c>
      <c r="BK192">
        <v>388.16154999999998</v>
      </c>
      <c r="BL192">
        <v>2.05821245E-2</v>
      </c>
      <c r="BM192">
        <v>5041.5020000000004</v>
      </c>
      <c r="BN192">
        <v>-1.1497462E-3</v>
      </c>
      <c r="BO192">
        <v>100.8943</v>
      </c>
      <c r="BP192">
        <v>5603.9530000000004</v>
      </c>
      <c r="BQ192">
        <v>-1.71079436E-4</v>
      </c>
      <c r="BR192">
        <v>4694.3530000000001</v>
      </c>
    </row>
    <row r="193" spans="1:70">
      <c r="A193">
        <v>192</v>
      </c>
      <c r="B193">
        <v>2</v>
      </c>
      <c r="C193">
        <v>92</v>
      </c>
      <c r="D193">
        <v>1</v>
      </c>
      <c r="E193">
        <v>60</v>
      </c>
      <c r="F193">
        <v>70</v>
      </c>
      <c r="G193">
        <v>0.37617187499999999</v>
      </c>
      <c r="H193">
        <v>0</v>
      </c>
      <c r="I193">
        <v>90</v>
      </c>
      <c r="J193">
        <v>0</v>
      </c>
      <c r="K193">
        <v>3626.953125</v>
      </c>
      <c r="L193">
        <v>0.29781249999999998</v>
      </c>
      <c r="M193">
        <v>592819.140625</v>
      </c>
      <c r="N193">
        <v>0.24921875000000002</v>
      </c>
      <c r="O193">
        <v>70</v>
      </c>
      <c r="P193">
        <v>480</v>
      </c>
      <c r="Q193">
        <v>480</v>
      </c>
      <c r="R193">
        <v>192</v>
      </c>
      <c r="S193">
        <v>221376.7</v>
      </c>
      <c r="T193">
        <v>8283.6669999999995</v>
      </c>
      <c r="U193">
        <v>8409.3330000000005</v>
      </c>
      <c r="V193">
        <v>0.27478330000000001</v>
      </c>
      <c r="W193">
        <v>1.0281999999999999E-2</v>
      </c>
      <c r="X193">
        <v>0.27417000000000002</v>
      </c>
      <c r="Y193">
        <v>1.0414669999999999E-2</v>
      </c>
      <c r="Z193">
        <v>0.35970000000000002</v>
      </c>
      <c r="AA193">
        <v>0.36513329999999999</v>
      </c>
      <c r="AB193">
        <v>3269.7</v>
      </c>
      <c r="AC193">
        <v>3059.567</v>
      </c>
      <c r="AD193">
        <v>3363</v>
      </c>
      <c r="AE193">
        <v>0.99250005811096054</v>
      </c>
      <c r="AF193">
        <v>0.86092220683965026</v>
      </c>
      <c r="AG193">
        <v>192</v>
      </c>
      <c r="AH193">
        <v>1397.3332530700698</v>
      </c>
      <c r="AI193">
        <v>237275.95372107567</v>
      </c>
      <c r="AJ193">
        <v>0.98186744191950592</v>
      </c>
      <c r="AK193">
        <v>0.64606642239381318</v>
      </c>
      <c r="AL193">
        <v>225264.48303222656</v>
      </c>
      <c r="AM193">
        <v>9999.5230530711433</v>
      </c>
      <c r="AN193">
        <v>9999.5230530711433</v>
      </c>
      <c r="AO193">
        <v>0.27953289794921876</v>
      </c>
      <c r="AP193">
        <v>1.2408505857246536E-2</v>
      </c>
      <c r="AQ193">
        <v>0.27953289794921876</v>
      </c>
      <c r="AR193">
        <v>1.2408505857246536E-2</v>
      </c>
      <c r="AS193">
        <v>0.43044255201905501</v>
      </c>
      <c r="AT193">
        <v>0.43044255201905501</v>
      </c>
      <c r="AU193">
        <v>3051.1237011545804</v>
      </c>
      <c r="AV193">
        <v>2686.7653009238011</v>
      </c>
      <c r="AW193">
        <v>3051.1237011545804</v>
      </c>
      <c r="AX193">
        <v>223367</v>
      </c>
      <c r="AY193">
        <v>3608.0574999999999</v>
      </c>
      <c r="AZ193">
        <v>3643.6395000000002</v>
      </c>
      <c r="BA193">
        <v>4.0584467000000001E-3</v>
      </c>
      <c r="BB193">
        <v>28.733879999999999</v>
      </c>
      <c r="BC193">
        <v>-1.7997099999999999E-3</v>
      </c>
      <c r="BD193">
        <v>9597.2960000000003</v>
      </c>
      <c r="BE193">
        <v>3541.556</v>
      </c>
      <c r="BF193">
        <v>4.7035706999999996E-3</v>
      </c>
      <c r="BG193">
        <v>94.482855000000001</v>
      </c>
      <c r="BH193">
        <v>-3.0633054999999998E-3</v>
      </c>
      <c r="BI193">
        <v>9740.3680000000004</v>
      </c>
      <c r="BJ193">
        <v>1.3873196000000001E-2</v>
      </c>
      <c r="BK193">
        <v>20.981034999999999</v>
      </c>
      <c r="BL193">
        <v>-1.2419958E-2</v>
      </c>
      <c r="BM193">
        <v>3270.1640000000002</v>
      </c>
      <c r="BN193">
        <v>-5.08365E-5</v>
      </c>
      <c r="BO193">
        <v>39.519359999999999</v>
      </c>
      <c r="BP193">
        <v>3060.52</v>
      </c>
      <c r="BQ193">
        <v>1.1014602499999999E-3</v>
      </c>
      <c r="BR193">
        <v>3363.4780000000001</v>
      </c>
    </row>
    <row r="194" spans="1:70">
      <c r="A194">
        <v>193</v>
      </c>
      <c r="B194">
        <v>2</v>
      </c>
      <c r="C194">
        <v>93</v>
      </c>
      <c r="D194">
        <v>1</v>
      </c>
      <c r="E194">
        <v>60</v>
      </c>
      <c r="F194">
        <v>70</v>
      </c>
      <c r="G194">
        <v>0.52617187499999996</v>
      </c>
      <c r="H194">
        <v>0</v>
      </c>
      <c r="I194">
        <v>90</v>
      </c>
      <c r="J194">
        <v>0</v>
      </c>
      <c r="K194">
        <v>6876.953125</v>
      </c>
      <c r="L194">
        <v>0.41781250000000003</v>
      </c>
      <c r="M194">
        <v>234269.140625</v>
      </c>
      <c r="N194">
        <v>0.34921875000000002</v>
      </c>
      <c r="O194">
        <v>70</v>
      </c>
      <c r="P194">
        <v>480</v>
      </c>
      <c r="Q194">
        <v>480</v>
      </c>
      <c r="R194">
        <v>193</v>
      </c>
      <c r="S194">
        <v>123443.3</v>
      </c>
      <c r="T194">
        <v>28264.33</v>
      </c>
      <c r="U194">
        <v>27222.33</v>
      </c>
      <c r="V194">
        <v>0.37609999999999999</v>
      </c>
      <c r="W194">
        <v>8.6110000000000006E-2</v>
      </c>
      <c r="X194">
        <v>0.37893329999999997</v>
      </c>
      <c r="Y194">
        <v>8.3563330000000005E-2</v>
      </c>
      <c r="Z194">
        <v>0.52993330000000005</v>
      </c>
      <c r="AA194">
        <v>0.51036669999999995</v>
      </c>
      <c r="AB194">
        <v>8666.6669999999995</v>
      </c>
      <c r="AC194">
        <v>10180</v>
      </c>
      <c r="AD194">
        <v>8138</v>
      </c>
      <c r="AE194">
        <v>1.0189589783073474</v>
      </c>
      <c r="AF194">
        <v>0.63218231486800514</v>
      </c>
      <c r="AG194">
        <v>193</v>
      </c>
      <c r="AH194">
        <v>2425.198368966277</v>
      </c>
      <c r="AI194">
        <v>86816.589461493932</v>
      </c>
      <c r="AJ194">
        <v>0.91681878101675907</v>
      </c>
      <c r="AK194">
        <v>0.58258066963381216</v>
      </c>
      <c r="AL194">
        <v>126524.32678222655</v>
      </c>
      <c r="AM194">
        <v>26105.114338401676</v>
      </c>
      <c r="AN194">
        <v>26105.114338401676</v>
      </c>
      <c r="AO194">
        <v>0.38172039794921875</v>
      </c>
      <c r="AP194">
        <v>7.8758408656985274E-2</v>
      </c>
      <c r="AQ194">
        <v>0.38172039794921875</v>
      </c>
      <c r="AR194">
        <v>7.8758408656985274E-2</v>
      </c>
      <c r="AS194">
        <v>0.47529212135962051</v>
      </c>
      <c r="AT194">
        <v>0.47529212135962051</v>
      </c>
      <c r="AU194">
        <v>7228.7505007668369</v>
      </c>
      <c r="AV194">
        <v>6691.6141755583576</v>
      </c>
      <c r="AW194">
        <v>7228.7505007668369</v>
      </c>
      <c r="AX194">
        <v>142457.60000000001</v>
      </c>
      <c r="AY194">
        <v>25459.02</v>
      </c>
      <c r="AZ194">
        <v>24911.415000000001</v>
      </c>
      <c r="BA194">
        <v>5.2119324E-3</v>
      </c>
      <c r="BB194">
        <v>186.15790000000001</v>
      </c>
      <c r="BC194">
        <v>4.91802553E-3</v>
      </c>
      <c r="BD194">
        <v>43295.360000000001</v>
      </c>
      <c r="BE194">
        <v>24214.89</v>
      </c>
      <c r="BF194">
        <v>4.0505104500000002E-3</v>
      </c>
      <c r="BG194">
        <v>-136.0617</v>
      </c>
      <c r="BH194">
        <v>3.1470910500000001E-3</v>
      </c>
      <c r="BI194">
        <v>41711.08</v>
      </c>
      <c r="BJ194">
        <v>4.3284025E-3</v>
      </c>
      <c r="BK194">
        <v>674.86535000000003</v>
      </c>
      <c r="BL194">
        <v>4.0952114499999996E-3</v>
      </c>
      <c r="BM194">
        <v>8669.5460000000003</v>
      </c>
      <c r="BN194">
        <v>2.7908365000000002E-4</v>
      </c>
      <c r="BO194">
        <v>153.10050000000001</v>
      </c>
      <c r="BP194">
        <v>10200.450000000001</v>
      </c>
      <c r="BQ194">
        <v>-3.2699265000000002E-4</v>
      </c>
      <c r="BR194">
        <v>8140.7039999999997</v>
      </c>
    </row>
    <row r="195" spans="1:70">
      <c r="A195">
        <v>194</v>
      </c>
      <c r="B195">
        <v>2</v>
      </c>
      <c r="C195">
        <v>94</v>
      </c>
      <c r="D195">
        <v>1</v>
      </c>
      <c r="E195">
        <v>60</v>
      </c>
      <c r="F195">
        <v>70</v>
      </c>
      <c r="G195">
        <v>0.451171875</v>
      </c>
      <c r="H195">
        <v>0</v>
      </c>
      <c r="I195">
        <v>90</v>
      </c>
      <c r="J195">
        <v>0</v>
      </c>
      <c r="K195">
        <v>8501.953125</v>
      </c>
      <c r="L195">
        <v>0.35781249999999998</v>
      </c>
      <c r="M195">
        <v>413544.140625</v>
      </c>
      <c r="N195">
        <v>0.29921875000000003</v>
      </c>
      <c r="O195">
        <v>70</v>
      </c>
      <c r="P195">
        <v>480</v>
      </c>
      <c r="Q195">
        <v>480</v>
      </c>
      <c r="R195">
        <v>194</v>
      </c>
      <c r="S195">
        <v>187070</v>
      </c>
      <c r="T195">
        <v>25062.67</v>
      </c>
      <c r="U195">
        <v>24122.33</v>
      </c>
      <c r="V195">
        <v>0.32534999999999997</v>
      </c>
      <c r="W195">
        <v>4.3589999999999997E-2</v>
      </c>
      <c r="X195">
        <v>0.32740330000000001</v>
      </c>
      <c r="Y195">
        <v>4.2216669999999998E-2</v>
      </c>
      <c r="Z195">
        <v>0.44640000000000002</v>
      </c>
      <c r="AA195">
        <v>0.42966670000000001</v>
      </c>
      <c r="AB195">
        <v>9024.3330000000005</v>
      </c>
      <c r="AC195">
        <v>8983.6669999999995</v>
      </c>
      <c r="AD195">
        <v>8698.6669999999995</v>
      </c>
      <c r="AE195">
        <v>1.0193047327108755</v>
      </c>
      <c r="AF195">
        <v>0.7679289164670331</v>
      </c>
      <c r="AG195">
        <v>194</v>
      </c>
      <c r="AH195">
        <v>3130.7537399309549</v>
      </c>
      <c r="AI195">
        <v>159151.08238123872</v>
      </c>
      <c r="AJ195">
        <v>0.94075955155266322</v>
      </c>
      <c r="AK195">
        <v>0.61836363331727418</v>
      </c>
      <c r="AL195">
        <v>191245.59631347656</v>
      </c>
      <c r="AM195">
        <v>27311.27852640305</v>
      </c>
      <c r="AN195">
        <v>27311.27852640305</v>
      </c>
      <c r="AO195">
        <v>0.33137664794921873</v>
      </c>
      <c r="AP195">
        <v>4.7323023921828043E-2</v>
      </c>
      <c r="AQ195">
        <v>0.33137664794921873</v>
      </c>
      <c r="AR195">
        <v>4.7323023921828043E-2</v>
      </c>
      <c r="AS195">
        <v>0.46072083186183732</v>
      </c>
      <c r="AT195">
        <v>0.46072083186183732</v>
      </c>
      <c r="AU195">
        <v>7927.3654059586352</v>
      </c>
      <c r="AV195">
        <v>7106.9757261000887</v>
      </c>
      <c r="AW195">
        <v>7927.3654059586352</v>
      </c>
      <c r="AX195">
        <v>196890.2</v>
      </c>
      <c r="AY195">
        <v>15222.66</v>
      </c>
      <c r="AZ195">
        <v>14870.37</v>
      </c>
      <c r="BA195">
        <v>6.5630799999999995E-5</v>
      </c>
      <c r="BB195">
        <v>314.49239999999998</v>
      </c>
      <c r="BC195">
        <v>-7.0795613000000004E-3</v>
      </c>
      <c r="BD195">
        <v>32201.38</v>
      </c>
      <c r="BE195">
        <v>14499.415000000001</v>
      </c>
      <c r="BF195">
        <v>-3.9682475499999998E-3</v>
      </c>
      <c r="BG195">
        <v>377.12015000000002</v>
      </c>
      <c r="BH195">
        <v>-6.5797788499999997E-3</v>
      </c>
      <c r="BI195">
        <v>31018.04</v>
      </c>
      <c r="BJ195">
        <v>-3.57021235E-3</v>
      </c>
      <c r="BK195">
        <v>679.83979999999997</v>
      </c>
      <c r="BL195">
        <v>-1.2932545300000001E-2</v>
      </c>
      <c r="BM195">
        <v>9044.1209999999992</v>
      </c>
      <c r="BN195">
        <v>-1.4350585500000001E-3</v>
      </c>
      <c r="BO195">
        <v>415.33920000000001</v>
      </c>
      <c r="BP195">
        <v>8998.7109999999993</v>
      </c>
      <c r="BQ195">
        <v>-3.7248558499999998E-4</v>
      </c>
      <c r="BR195">
        <v>8717.741</v>
      </c>
    </row>
    <row r="196" spans="1:70">
      <c r="A196">
        <v>195</v>
      </c>
      <c r="B196">
        <v>2</v>
      </c>
      <c r="C196">
        <v>95</v>
      </c>
      <c r="D196">
        <v>1</v>
      </c>
      <c r="E196">
        <v>60</v>
      </c>
      <c r="F196">
        <v>70</v>
      </c>
      <c r="G196">
        <v>0.30117187499999998</v>
      </c>
      <c r="H196">
        <v>0</v>
      </c>
      <c r="I196">
        <v>90</v>
      </c>
      <c r="J196">
        <v>0</v>
      </c>
      <c r="K196">
        <v>5251.953125</v>
      </c>
      <c r="L196">
        <v>0.47781249999999997</v>
      </c>
      <c r="M196">
        <v>772094.140625</v>
      </c>
      <c r="N196">
        <v>0.39921875000000001</v>
      </c>
      <c r="O196">
        <v>70</v>
      </c>
      <c r="P196">
        <v>480</v>
      </c>
      <c r="Q196">
        <v>480</v>
      </c>
      <c r="R196">
        <v>195</v>
      </c>
      <c r="S196">
        <v>233833.3</v>
      </c>
      <c r="T196">
        <v>20948.330000000002</v>
      </c>
      <c r="U196">
        <v>20593</v>
      </c>
      <c r="V196">
        <v>0.4501</v>
      </c>
      <c r="W196">
        <v>4.0323329999999998E-2</v>
      </c>
      <c r="X196">
        <v>0.45529999999999998</v>
      </c>
      <c r="Y196">
        <v>4.0096670000000001E-2</v>
      </c>
      <c r="Z196">
        <v>0.79143330000000001</v>
      </c>
      <c r="AA196">
        <v>0.77803330000000004</v>
      </c>
      <c r="AB196">
        <v>3645</v>
      </c>
      <c r="AC196">
        <v>4400</v>
      </c>
      <c r="AD196">
        <v>3420</v>
      </c>
      <c r="AE196">
        <v>1.0085905474667003</v>
      </c>
      <c r="AF196">
        <v>0.3192648363597369</v>
      </c>
      <c r="AG196">
        <v>195</v>
      </c>
      <c r="AH196">
        <v>1776.9348699513639</v>
      </c>
      <c r="AI196">
        <v>275901.87046342826</v>
      </c>
      <c r="AJ196">
        <v>0.97986723907896922</v>
      </c>
      <c r="AK196">
        <v>0.52432816740695798</v>
      </c>
      <c r="AL196">
        <v>236203.25256347653</v>
      </c>
      <c r="AM196">
        <v>11848.268998039499</v>
      </c>
      <c r="AN196">
        <v>11848.268998039499</v>
      </c>
      <c r="AO196">
        <v>0.45414227294921872</v>
      </c>
      <c r="AP196">
        <v>2.2780379841879615E-2</v>
      </c>
      <c r="AQ196">
        <v>0.45414227294921872</v>
      </c>
      <c r="AR196">
        <v>2.2780379841879615E-2</v>
      </c>
      <c r="AS196">
        <v>0.41977575125623967</v>
      </c>
      <c r="AT196">
        <v>0.41977575125623967</v>
      </c>
      <c r="AU196">
        <v>3280.6393220311811</v>
      </c>
      <c r="AV196">
        <v>3220.4232884637927</v>
      </c>
      <c r="AW196">
        <v>3280.6393220311811</v>
      </c>
      <c r="AX196">
        <v>281429.7</v>
      </c>
      <c r="AY196">
        <v>52792.47</v>
      </c>
      <c r="AZ196">
        <v>52351.67</v>
      </c>
      <c r="BA196">
        <v>2.7869102E-2</v>
      </c>
      <c r="BB196">
        <v>-203.81739999999999</v>
      </c>
      <c r="BC196">
        <v>2.3235199500000001E-2</v>
      </c>
      <c r="BD196">
        <v>64446.080000000002</v>
      </c>
      <c r="BE196">
        <v>52245.834999999999</v>
      </c>
      <c r="BF196">
        <v>3.2783529300000003E-2</v>
      </c>
      <c r="BG196">
        <v>-362.10845</v>
      </c>
      <c r="BH196">
        <v>2.6725281699999999E-2</v>
      </c>
      <c r="BI196">
        <v>63335.73</v>
      </c>
      <c r="BJ196">
        <v>3.0912290500000002E-2</v>
      </c>
      <c r="BK196">
        <v>-151.48439999999999</v>
      </c>
      <c r="BL196">
        <v>2.7117420699999999E-2</v>
      </c>
      <c r="BM196">
        <v>3647.5970000000002</v>
      </c>
      <c r="BN196">
        <v>-1.9375309999999999E-3</v>
      </c>
      <c r="BO196">
        <v>-94.272530000000003</v>
      </c>
      <c r="BP196">
        <v>4403</v>
      </c>
      <c r="BQ196">
        <v>1.11793255E-4</v>
      </c>
      <c r="BR196">
        <v>3422.4360000000001</v>
      </c>
    </row>
    <row r="197" spans="1:70">
      <c r="A197">
        <v>196</v>
      </c>
      <c r="B197">
        <v>2</v>
      </c>
      <c r="C197">
        <v>96</v>
      </c>
      <c r="D197">
        <v>1</v>
      </c>
      <c r="E197">
        <v>60</v>
      </c>
      <c r="F197">
        <v>70</v>
      </c>
      <c r="G197">
        <v>0.48867187499999998</v>
      </c>
      <c r="H197">
        <v>0</v>
      </c>
      <c r="I197">
        <v>90</v>
      </c>
      <c r="J197">
        <v>0</v>
      </c>
      <c r="K197">
        <v>6064.453125</v>
      </c>
      <c r="L197">
        <v>0.32781250000000001</v>
      </c>
      <c r="M197">
        <v>144631.640625</v>
      </c>
      <c r="N197">
        <v>0.22421875000000002</v>
      </c>
      <c r="O197">
        <v>70</v>
      </c>
      <c r="P197">
        <v>480</v>
      </c>
      <c r="Q197">
        <v>480</v>
      </c>
      <c r="R197">
        <v>196</v>
      </c>
      <c r="S197">
        <v>72146.67</v>
      </c>
      <c r="T197">
        <v>17586.669999999998</v>
      </c>
      <c r="U197">
        <v>17295</v>
      </c>
      <c r="V197">
        <v>0.26681670000000002</v>
      </c>
      <c r="W197">
        <v>6.5040000000000001E-2</v>
      </c>
      <c r="X197">
        <v>0.26820670000000002</v>
      </c>
      <c r="Y197">
        <v>6.429667E-2</v>
      </c>
      <c r="Z197">
        <v>0.37156670000000003</v>
      </c>
      <c r="AA197">
        <v>0.3654</v>
      </c>
      <c r="AB197">
        <v>6892.6670000000004</v>
      </c>
      <c r="AC197">
        <v>6670.6670000000004</v>
      </c>
      <c r="AD197">
        <v>6669</v>
      </c>
      <c r="AE197">
        <v>1.0083969514430695</v>
      </c>
      <c r="AF197">
        <v>0.81688277708865664</v>
      </c>
      <c r="AG197">
        <v>196</v>
      </c>
      <c r="AH197">
        <v>2283.6255589550483</v>
      </c>
      <c r="AI197">
        <v>59070.995532865352</v>
      </c>
      <c r="AJ197">
        <v>0.88394172042849983</v>
      </c>
      <c r="AK197">
        <v>0.64245801916471768</v>
      </c>
      <c r="AL197">
        <v>73778.340454101563</v>
      </c>
      <c r="AM197">
        <v>19899.257183220816</v>
      </c>
      <c r="AN197">
        <v>19899.257183220816</v>
      </c>
      <c r="AO197">
        <v>0.27718914794921878</v>
      </c>
      <c r="AP197">
        <v>7.4762567299420823E-2</v>
      </c>
      <c r="AQ197">
        <v>0.27718914794921878</v>
      </c>
      <c r="AR197">
        <v>7.4762567299420823E-2</v>
      </c>
      <c r="AS197">
        <v>0.42611040504503528</v>
      </c>
      <c r="AT197">
        <v>0.42611040504503528</v>
      </c>
      <c r="AU197">
        <v>6055.2638412195483</v>
      </c>
      <c r="AV197">
        <v>5371.7291898510593</v>
      </c>
      <c r="AW197">
        <v>6055.2638412195483</v>
      </c>
      <c r="AX197">
        <v>76332.429999999993</v>
      </c>
      <c r="AY197">
        <v>7863.0145000000002</v>
      </c>
      <c r="AZ197">
        <v>7787.5995000000003</v>
      </c>
      <c r="BA197">
        <v>1.00613576E-3</v>
      </c>
      <c r="BB197">
        <v>165.37295</v>
      </c>
      <c r="BC197">
        <v>2.7143970500000001E-3</v>
      </c>
      <c r="BD197">
        <v>21176.51</v>
      </c>
      <c r="BE197">
        <v>8257.6324999999997</v>
      </c>
      <c r="BF197">
        <v>8.7485336500000004E-4</v>
      </c>
      <c r="BG197">
        <v>354.1327</v>
      </c>
      <c r="BH197">
        <v>3.7870241199999999E-3</v>
      </c>
      <c r="BI197">
        <v>20829.29</v>
      </c>
      <c r="BJ197">
        <v>1.88302191E-3</v>
      </c>
      <c r="BK197">
        <v>406.61869999999999</v>
      </c>
      <c r="BL197">
        <v>8.3199833500000007E-3</v>
      </c>
      <c r="BM197">
        <v>6910.4809999999998</v>
      </c>
      <c r="BN197">
        <v>-7.4540699999999999E-6</v>
      </c>
      <c r="BO197">
        <v>345.12684999999999</v>
      </c>
      <c r="BP197">
        <v>6680.7039999999997</v>
      </c>
      <c r="BQ197">
        <v>2.0826799999999999E-5</v>
      </c>
      <c r="BR197">
        <v>6686.2370000000001</v>
      </c>
    </row>
    <row r="198" spans="1:70">
      <c r="A198">
        <v>197</v>
      </c>
      <c r="B198">
        <v>2</v>
      </c>
      <c r="C198">
        <v>97</v>
      </c>
      <c r="D198">
        <v>1</v>
      </c>
      <c r="E198">
        <v>60</v>
      </c>
      <c r="F198">
        <v>70</v>
      </c>
      <c r="G198">
        <v>0.33867187500000001</v>
      </c>
      <c r="H198">
        <v>0</v>
      </c>
      <c r="I198">
        <v>90</v>
      </c>
      <c r="J198">
        <v>0</v>
      </c>
      <c r="K198">
        <v>9314.453125</v>
      </c>
      <c r="L198">
        <v>0.4478125</v>
      </c>
      <c r="M198">
        <v>503181.640625</v>
      </c>
      <c r="N198">
        <v>0.32421875</v>
      </c>
      <c r="O198">
        <v>70</v>
      </c>
      <c r="P198">
        <v>480</v>
      </c>
      <c r="Q198">
        <v>480</v>
      </c>
      <c r="R198">
        <v>197</v>
      </c>
      <c r="S198">
        <v>174213.3</v>
      </c>
      <c r="T198">
        <v>29224</v>
      </c>
      <c r="U198">
        <v>27544.67</v>
      </c>
      <c r="V198">
        <v>0.39313330000000002</v>
      </c>
      <c r="W198">
        <v>6.5946669999999999E-2</v>
      </c>
      <c r="X198">
        <v>0.40936669999999997</v>
      </c>
      <c r="Y198">
        <v>6.472667E-2</v>
      </c>
      <c r="Z198">
        <v>0.67076670000000005</v>
      </c>
      <c r="AA198">
        <v>0.6322333</v>
      </c>
      <c r="AB198">
        <v>7607.3329999999996</v>
      </c>
      <c r="AC198">
        <v>7328.6670000000004</v>
      </c>
      <c r="AD198">
        <v>6586.6670000000004</v>
      </c>
      <c r="AE198">
        <v>1.0300327723159979</v>
      </c>
      <c r="AF198">
        <v>0.4893601713895378</v>
      </c>
      <c r="AG198">
        <v>197</v>
      </c>
      <c r="AH198">
        <v>3216.7332182171381</v>
      </c>
      <c r="AI198">
        <v>189991.88790560473</v>
      </c>
      <c r="AJ198">
        <v>0.946449224642265</v>
      </c>
      <c r="AK198">
        <v>0.55492061016473349</v>
      </c>
      <c r="AL198">
        <v>176573.37951660156</v>
      </c>
      <c r="AM198">
        <v>22496.669814532917</v>
      </c>
      <c r="AN198">
        <v>22496.669814532917</v>
      </c>
      <c r="AO198">
        <v>0.40595477294921878</v>
      </c>
      <c r="AP198">
        <v>5.1721445846901269E-2</v>
      </c>
      <c r="AQ198">
        <v>0.40595477294921878</v>
      </c>
      <c r="AR198">
        <v>5.1721445846901269E-2</v>
      </c>
      <c r="AS198">
        <v>0.42348736917386931</v>
      </c>
      <c r="AT198">
        <v>0.42348736917386931</v>
      </c>
      <c r="AU198">
        <v>6348.2629161077193</v>
      </c>
      <c r="AV198">
        <v>6090.1400943517838</v>
      </c>
      <c r="AW198">
        <v>6348.2629161077193</v>
      </c>
      <c r="AX198">
        <v>205030.7</v>
      </c>
      <c r="AY198">
        <v>38939.175000000003</v>
      </c>
      <c r="AZ198">
        <v>37886.224999999999</v>
      </c>
      <c r="BA198">
        <v>-4.3917074999999996E-3</v>
      </c>
      <c r="BB198">
        <v>-121.1443</v>
      </c>
      <c r="BC198">
        <v>1.1430332099999999E-2</v>
      </c>
      <c r="BD198">
        <v>58152.04</v>
      </c>
      <c r="BE198">
        <v>39277.544999999998</v>
      </c>
      <c r="BF198">
        <v>-2.9117044999999999E-3</v>
      </c>
      <c r="BG198">
        <v>-337.66804999999999</v>
      </c>
      <c r="BH198">
        <v>1.0772911200000001E-2</v>
      </c>
      <c r="BI198">
        <v>54828.14</v>
      </c>
      <c r="BJ198">
        <v>-3.867055E-4</v>
      </c>
      <c r="BK198">
        <v>-44.795285</v>
      </c>
      <c r="BL198">
        <v>2.0763598000000001E-2</v>
      </c>
      <c r="BM198">
        <v>7613.7579999999998</v>
      </c>
      <c r="BN198">
        <v>4.2963430000000002E-4</v>
      </c>
      <c r="BO198">
        <v>-205.80295000000001</v>
      </c>
      <c r="BP198">
        <v>7331.8190000000004</v>
      </c>
      <c r="BQ198">
        <v>-2.1750600000000001E-5</v>
      </c>
      <c r="BR198">
        <v>6592.23</v>
      </c>
    </row>
    <row r="199" spans="1:70">
      <c r="A199">
        <v>198</v>
      </c>
      <c r="B199">
        <v>2</v>
      </c>
      <c r="C199">
        <v>98</v>
      </c>
      <c r="D199">
        <v>1</v>
      </c>
      <c r="E199">
        <v>60</v>
      </c>
      <c r="F199">
        <v>70</v>
      </c>
      <c r="G199">
        <v>0.41367187499999997</v>
      </c>
      <c r="H199">
        <v>0</v>
      </c>
      <c r="I199">
        <v>90</v>
      </c>
      <c r="J199">
        <v>0</v>
      </c>
      <c r="K199">
        <v>7689.453125</v>
      </c>
      <c r="L199">
        <v>0.26781250000000001</v>
      </c>
      <c r="M199">
        <v>682456.640625</v>
      </c>
      <c r="N199">
        <v>0.27421875000000001</v>
      </c>
      <c r="O199">
        <v>70</v>
      </c>
      <c r="P199">
        <v>480</v>
      </c>
      <c r="Q199">
        <v>480</v>
      </c>
      <c r="R199">
        <v>198</v>
      </c>
      <c r="S199">
        <v>281083.3</v>
      </c>
      <c r="T199">
        <v>19174.669999999998</v>
      </c>
      <c r="U199">
        <v>18484</v>
      </c>
      <c r="V199">
        <v>0.27132329999999999</v>
      </c>
      <c r="W199">
        <v>1.8508670000000001E-2</v>
      </c>
      <c r="X199">
        <v>0.27115669999999997</v>
      </c>
      <c r="Y199">
        <v>1.7831329999999999E-2</v>
      </c>
      <c r="Z199">
        <v>0.31728329999999999</v>
      </c>
      <c r="AA199">
        <v>0.30585329999999999</v>
      </c>
      <c r="AB199">
        <v>8089</v>
      </c>
      <c r="AC199">
        <v>7120.3329999999996</v>
      </c>
      <c r="AD199">
        <v>7765.3329999999996</v>
      </c>
      <c r="AE199">
        <v>1.01851157573537</v>
      </c>
      <c r="AF199">
        <v>0.89003093521320598</v>
      </c>
      <c r="AG199">
        <v>198</v>
      </c>
      <c r="AH199">
        <v>3032.5671678580234</v>
      </c>
      <c r="AI199">
        <v>267794.14469650522</v>
      </c>
      <c r="AJ199">
        <v>0.96694298609707807</v>
      </c>
      <c r="AK199">
        <v>0.66242398548137615</v>
      </c>
      <c r="AL199">
        <v>286821.66076660156</v>
      </c>
      <c r="AM199">
        <v>23068.17470578065</v>
      </c>
      <c r="AN199">
        <v>23068.17470578065</v>
      </c>
      <c r="AO199">
        <v>0.27046258544921875</v>
      </c>
      <c r="AP199">
        <v>2.1752465123604098E-2</v>
      </c>
      <c r="AQ199">
        <v>0.27046258544921875</v>
      </c>
      <c r="AR199">
        <v>2.1752465123604098E-2</v>
      </c>
      <c r="AS199">
        <v>0.43199640303693965</v>
      </c>
      <c r="AT199">
        <v>0.43199640303693965</v>
      </c>
      <c r="AU199">
        <v>7150.7994283953922</v>
      </c>
      <c r="AV199">
        <v>6187.8389848427196</v>
      </c>
      <c r="AW199">
        <v>7150.7994283953922</v>
      </c>
      <c r="AX199">
        <v>285165.90000000002</v>
      </c>
      <c r="AY199">
        <v>7631.7089999999998</v>
      </c>
      <c r="AZ199">
        <v>7419.7430000000004</v>
      </c>
      <c r="BA199">
        <v>1.2424282499999999E-3</v>
      </c>
      <c r="BB199">
        <v>22.183084999999998</v>
      </c>
      <c r="BC199">
        <v>1.6724922499999999E-3</v>
      </c>
      <c r="BD199">
        <v>21441.23</v>
      </c>
      <c r="BE199">
        <v>6690.7224999999999</v>
      </c>
      <c r="BF199">
        <v>-9.5339520000000001E-3</v>
      </c>
      <c r="BG199">
        <v>-105.82</v>
      </c>
      <c r="BH199">
        <v>4.7736200000000001E-3</v>
      </c>
      <c r="BI199">
        <v>20668.419999999998</v>
      </c>
      <c r="BJ199">
        <v>4.7208325000000001E-3</v>
      </c>
      <c r="BK199">
        <v>186.69730000000001</v>
      </c>
      <c r="BL199">
        <v>-2.8164089000000002E-3</v>
      </c>
      <c r="BM199">
        <v>8089.57</v>
      </c>
      <c r="BN199">
        <v>-3.4804675000000001E-4</v>
      </c>
      <c r="BO199">
        <v>66.511070000000004</v>
      </c>
      <c r="BP199">
        <v>7123.4539999999997</v>
      </c>
      <c r="BQ199">
        <v>-5.5748400000000002E-4</v>
      </c>
      <c r="BR199">
        <v>7765.88</v>
      </c>
    </row>
    <row r="200" spans="1:70">
      <c r="A200">
        <v>199</v>
      </c>
      <c r="B200">
        <v>2</v>
      </c>
      <c r="C200">
        <v>99</v>
      </c>
      <c r="D200">
        <v>1</v>
      </c>
      <c r="E200">
        <v>60</v>
      </c>
      <c r="F200">
        <v>70</v>
      </c>
      <c r="G200">
        <v>0.56367187500000004</v>
      </c>
      <c r="H200">
        <v>0</v>
      </c>
      <c r="I200">
        <v>90</v>
      </c>
      <c r="J200">
        <v>0</v>
      </c>
      <c r="K200">
        <v>4439.453125</v>
      </c>
      <c r="L200">
        <v>0.3878125</v>
      </c>
      <c r="M200">
        <v>323906.640625</v>
      </c>
      <c r="N200">
        <v>0.37421875000000004</v>
      </c>
      <c r="O200">
        <v>70</v>
      </c>
      <c r="P200">
        <v>480</v>
      </c>
      <c r="Q200">
        <v>480</v>
      </c>
      <c r="R200">
        <v>199</v>
      </c>
      <c r="S200">
        <v>179673.3</v>
      </c>
      <c r="T200">
        <v>20437</v>
      </c>
      <c r="U200">
        <v>21168.33</v>
      </c>
      <c r="V200">
        <v>0.37919999999999998</v>
      </c>
      <c r="W200">
        <v>4.3133329999999998E-2</v>
      </c>
      <c r="X200">
        <v>0.3788667</v>
      </c>
      <c r="Y200">
        <v>4.4636670000000003E-2</v>
      </c>
      <c r="Z200">
        <v>0.42816670000000001</v>
      </c>
      <c r="AA200">
        <v>0.44350000000000001</v>
      </c>
      <c r="AB200">
        <v>6461.3329999999996</v>
      </c>
      <c r="AC200">
        <v>7353.3329999999996</v>
      </c>
      <c r="AD200">
        <v>6640.3329999999996</v>
      </c>
      <c r="AE200">
        <v>0.98257401312905879</v>
      </c>
      <c r="AF200">
        <v>0.76234540096587355</v>
      </c>
      <c r="AG200">
        <v>199</v>
      </c>
      <c r="AH200">
        <v>1599.4426930871427</v>
      </c>
      <c r="AI200">
        <v>117851.1938601478</v>
      </c>
      <c r="AJ200">
        <v>0.95997915324128358</v>
      </c>
      <c r="AK200">
        <v>0.59717068461928147</v>
      </c>
      <c r="AL200">
        <v>184514.12170410156</v>
      </c>
      <c r="AM200">
        <v>20144.288152033623</v>
      </c>
      <c r="AN200">
        <v>20144.288152033623</v>
      </c>
      <c r="AO200">
        <v>0.3801500854492188</v>
      </c>
      <c r="AP200">
        <v>4.1502800932439639E-2</v>
      </c>
      <c r="AQ200">
        <v>0.3801500854492188</v>
      </c>
      <c r="AR200">
        <v>4.1502800932439639E-2</v>
      </c>
      <c r="AS200">
        <v>0.52459299628144751</v>
      </c>
      <c r="AT200">
        <v>0.52459299628144751</v>
      </c>
      <c r="AU200">
        <v>5486.7794272509418</v>
      </c>
      <c r="AV200">
        <v>4915.1927216814947</v>
      </c>
      <c r="AW200">
        <v>5486.7794272509418</v>
      </c>
      <c r="AX200">
        <v>190930.2</v>
      </c>
      <c r="AY200">
        <v>14670.465</v>
      </c>
      <c r="AZ200">
        <v>15028.405000000001</v>
      </c>
      <c r="BA200">
        <v>5.2425400000000004E-4</v>
      </c>
      <c r="BB200">
        <v>15.062055000000001</v>
      </c>
      <c r="BC200">
        <v>-2.8020154999999999E-3</v>
      </c>
      <c r="BD200">
        <v>26357.3</v>
      </c>
      <c r="BE200">
        <v>12341.13</v>
      </c>
      <c r="BF200">
        <v>1.4023096300000001E-3</v>
      </c>
      <c r="BG200">
        <v>138.58734999999999</v>
      </c>
      <c r="BH200">
        <v>-3.2345524E-3</v>
      </c>
      <c r="BI200">
        <v>27314.51</v>
      </c>
      <c r="BJ200">
        <v>2.2855284999999999E-3</v>
      </c>
      <c r="BK200">
        <v>-98.316415000000006</v>
      </c>
      <c r="BL200">
        <v>-1.9533354999999998E-3</v>
      </c>
      <c r="BM200">
        <v>6461.36</v>
      </c>
      <c r="BN200">
        <v>-3.0165894999999998E-3</v>
      </c>
      <c r="BO200">
        <v>-13.391120000000001</v>
      </c>
      <c r="BP200">
        <v>7355.299</v>
      </c>
      <c r="BQ200">
        <v>7.5339920000000004E-4</v>
      </c>
      <c r="BR200">
        <v>6640.3609999999999</v>
      </c>
    </row>
    <row r="201" spans="1:70">
      <c r="A201">
        <v>200</v>
      </c>
      <c r="B201">
        <v>3</v>
      </c>
      <c r="C201">
        <v>1</v>
      </c>
      <c r="D201">
        <v>1</v>
      </c>
      <c r="E201">
        <v>60</v>
      </c>
      <c r="F201">
        <v>70</v>
      </c>
      <c r="G201">
        <v>0.544921875</v>
      </c>
      <c r="H201">
        <v>0</v>
      </c>
      <c r="I201">
        <v>90</v>
      </c>
      <c r="J201">
        <v>0</v>
      </c>
      <c r="K201">
        <v>4845.703125</v>
      </c>
      <c r="L201">
        <v>0.34281249999999996</v>
      </c>
      <c r="M201">
        <v>727275.390625</v>
      </c>
      <c r="N201">
        <v>0.31171875000000004</v>
      </c>
      <c r="O201">
        <v>70</v>
      </c>
      <c r="P201">
        <v>480</v>
      </c>
      <c r="Q201">
        <v>480</v>
      </c>
      <c r="R201">
        <v>200</v>
      </c>
      <c r="S201">
        <v>392533.3</v>
      </c>
      <c r="T201">
        <v>19988</v>
      </c>
      <c r="U201">
        <v>19732.330000000002</v>
      </c>
      <c r="V201">
        <v>0.32225670000000001</v>
      </c>
      <c r="W201">
        <v>1.6409670000000001E-2</v>
      </c>
      <c r="X201">
        <v>0.32249</v>
      </c>
      <c r="Y201">
        <v>1.6211670000000001E-2</v>
      </c>
      <c r="Z201">
        <v>0.39023330000000001</v>
      </c>
      <c r="AA201">
        <v>0.3852333</v>
      </c>
      <c r="AB201">
        <v>7522.6670000000004</v>
      </c>
      <c r="AC201">
        <v>7547</v>
      </c>
      <c r="AD201">
        <v>7409.6670000000004</v>
      </c>
      <c r="AE201">
        <v>1.0064576040692297</v>
      </c>
      <c r="AF201">
        <v>0.83507563633627047</v>
      </c>
      <c r="AG201">
        <v>200</v>
      </c>
      <c r="AH201">
        <v>1804.3111473120782</v>
      </c>
      <c r="AI201">
        <v>277222.30494341871</v>
      </c>
      <c r="AJ201">
        <v>0.98027440389900533</v>
      </c>
      <c r="AK201">
        <v>0.62206696538759143</v>
      </c>
      <c r="AL201">
        <v>398513.44299316406</v>
      </c>
      <c r="AM201">
        <v>21515.690633175978</v>
      </c>
      <c r="AN201">
        <v>21515.690633175978</v>
      </c>
      <c r="AO201">
        <v>0.32586883544921874</v>
      </c>
      <c r="AP201">
        <v>1.7593617414404232E-2</v>
      </c>
      <c r="AQ201">
        <v>0.32586883544921874</v>
      </c>
      <c r="AR201">
        <v>1.7593617414404232E-2</v>
      </c>
      <c r="AS201">
        <v>0.5319961767742003</v>
      </c>
      <c r="AT201">
        <v>0.5319961767742003</v>
      </c>
      <c r="AU201">
        <v>6004.4376839075103</v>
      </c>
      <c r="AV201">
        <v>5212.1536681534599</v>
      </c>
      <c r="AW201">
        <v>6004.4376839075103</v>
      </c>
      <c r="AX201">
        <v>399393.2</v>
      </c>
      <c r="AY201">
        <v>10687.75</v>
      </c>
      <c r="AZ201">
        <v>10591.254999999999</v>
      </c>
      <c r="BA201">
        <v>-3.4267616899999998E-3</v>
      </c>
      <c r="BB201">
        <v>11.871835000000001</v>
      </c>
      <c r="BC201">
        <v>-4.7944565500000003E-3</v>
      </c>
      <c r="BD201">
        <v>23832.42</v>
      </c>
      <c r="BE201">
        <v>9325.98</v>
      </c>
      <c r="BF201">
        <v>-2.1362255E-3</v>
      </c>
      <c r="BG201">
        <v>408.03134999999997</v>
      </c>
      <c r="BH201">
        <v>-6.3122589999999998E-3</v>
      </c>
      <c r="BI201">
        <v>23522.52</v>
      </c>
      <c r="BJ201">
        <v>-4.8018204999999998E-3</v>
      </c>
      <c r="BK201">
        <v>-369.91444999999999</v>
      </c>
      <c r="BL201">
        <v>-8.9121909999999999E-3</v>
      </c>
      <c r="BM201">
        <v>7523.1670000000004</v>
      </c>
      <c r="BN201">
        <v>-2.9690496999999999E-3</v>
      </c>
      <c r="BO201">
        <v>-60.882154999999997</v>
      </c>
      <c r="BP201">
        <v>7568.098</v>
      </c>
      <c r="BQ201">
        <v>-1.0080731E-3</v>
      </c>
      <c r="BR201">
        <v>7410.1589999999997</v>
      </c>
    </row>
    <row r="202" spans="1:70">
      <c r="A202">
        <v>201</v>
      </c>
      <c r="B202">
        <v>3</v>
      </c>
      <c r="C202">
        <v>2</v>
      </c>
      <c r="D202">
        <v>1</v>
      </c>
      <c r="E202">
        <v>60</v>
      </c>
      <c r="F202">
        <v>70</v>
      </c>
      <c r="G202">
        <v>0.39492187499999998</v>
      </c>
      <c r="H202">
        <v>0</v>
      </c>
      <c r="I202">
        <v>90</v>
      </c>
      <c r="J202">
        <v>0</v>
      </c>
      <c r="K202">
        <v>8095.703125</v>
      </c>
      <c r="L202">
        <v>0.46281249999999996</v>
      </c>
      <c r="M202">
        <v>368725.390625</v>
      </c>
      <c r="N202">
        <v>0.21171875000000001</v>
      </c>
      <c r="O202">
        <v>70</v>
      </c>
      <c r="P202">
        <v>480</v>
      </c>
      <c r="Q202">
        <v>480</v>
      </c>
      <c r="R202">
        <v>201</v>
      </c>
      <c r="S202">
        <v>150263.29999999999</v>
      </c>
      <c r="T202">
        <v>31904.33</v>
      </c>
      <c r="U202">
        <v>31369.33</v>
      </c>
      <c r="V202">
        <v>0.35006670000000001</v>
      </c>
      <c r="W202">
        <v>7.4323330000000007E-2</v>
      </c>
      <c r="X202">
        <v>0.36059999999999998</v>
      </c>
      <c r="Y202">
        <v>7.528E-2</v>
      </c>
      <c r="Z202">
        <v>0.68383329999999998</v>
      </c>
      <c r="AA202">
        <v>0.67236669999999998</v>
      </c>
      <c r="AB202">
        <v>7200.3329999999996</v>
      </c>
      <c r="AC202">
        <v>9062</v>
      </c>
      <c r="AD202">
        <v>6842.3329999999996</v>
      </c>
      <c r="AE202">
        <v>1.0084913856532247</v>
      </c>
      <c r="AF202">
        <v>0.45100897969414888</v>
      </c>
      <c r="AG202">
        <v>201</v>
      </c>
      <c r="AH202">
        <v>2767.1704763939329</v>
      </c>
      <c r="AI202">
        <v>152149.74210186978</v>
      </c>
      <c r="AJ202">
        <v>0.93690296299829412</v>
      </c>
      <c r="AK202">
        <v>0.54307720857915021</v>
      </c>
      <c r="AL202">
        <v>150516.25549316406</v>
      </c>
      <c r="AM202">
        <v>22359.773645547823</v>
      </c>
      <c r="AN202">
        <v>22359.773645547823</v>
      </c>
      <c r="AO202">
        <v>0.36365008544921873</v>
      </c>
      <c r="AP202">
        <v>5.4021630887555155E-2</v>
      </c>
      <c r="AQ202">
        <v>0.36365008544921873</v>
      </c>
      <c r="AR202">
        <v>5.4021630887555155E-2</v>
      </c>
      <c r="AS202">
        <v>0.43752047728019461</v>
      </c>
      <c r="AT202">
        <v>0.43752047728019461</v>
      </c>
      <c r="AU202">
        <v>6170.9129330268488</v>
      </c>
      <c r="AV202">
        <v>5962.4760705000599</v>
      </c>
      <c r="AW202">
        <v>6170.9129330268488</v>
      </c>
      <c r="AX202">
        <v>179984.1</v>
      </c>
      <c r="AY202">
        <v>41915.26</v>
      </c>
      <c r="AZ202">
        <v>41730.33</v>
      </c>
      <c r="BA202">
        <v>9.0049915000000001E-3</v>
      </c>
      <c r="BB202">
        <v>13.275460000000001</v>
      </c>
      <c r="BC202">
        <v>-1.7323275E-3</v>
      </c>
      <c r="BD202">
        <v>68854.350000000006</v>
      </c>
      <c r="BE202">
        <v>49397.61</v>
      </c>
      <c r="BF202">
        <v>1.1788729E-2</v>
      </c>
      <c r="BG202">
        <v>560.84590000000003</v>
      </c>
      <c r="BH202">
        <v>-5.4278834499999996E-3</v>
      </c>
      <c r="BI202">
        <v>67769.83</v>
      </c>
      <c r="BJ202">
        <v>1.46807742E-2</v>
      </c>
      <c r="BK202">
        <v>-482.99700000000001</v>
      </c>
      <c r="BL202">
        <v>-4.0160537999999997E-3</v>
      </c>
      <c r="BM202">
        <v>7200.5349999999999</v>
      </c>
      <c r="BN202">
        <v>-1.3994637499999999E-3</v>
      </c>
      <c r="BO202">
        <v>37.120869999999996</v>
      </c>
      <c r="BP202">
        <v>9090.8140000000003</v>
      </c>
      <c r="BQ202">
        <v>3.9017639000000001E-4</v>
      </c>
      <c r="BR202">
        <v>6842.5249999999996</v>
      </c>
    </row>
    <row r="203" spans="1:70">
      <c r="A203">
        <v>202</v>
      </c>
      <c r="B203">
        <v>3</v>
      </c>
      <c r="C203">
        <v>3</v>
      </c>
      <c r="D203">
        <v>1</v>
      </c>
      <c r="E203">
        <v>60</v>
      </c>
      <c r="F203">
        <v>70</v>
      </c>
      <c r="G203">
        <v>0.31992187499999997</v>
      </c>
      <c r="H203">
        <v>0</v>
      </c>
      <c r="I203">
        <v>90</v>
      </c>
      <c r="J203">
        <v>0</v>
      </c>
      <c r="K203">
        <v>9720.703125</v>
      </c>
      <c r="L203">
        <v>0.28281250000000002</v>
      </c>
      <c r="M203">
        <v>189450.390625</v>
      </c>
      <c r="N203">
        <v>0.36171875000000003</v>
      </c>
      <c r="O203">
        <v>70</v>
      </c>
      <c r="P203">
        <v>480</v>
      </c>
      <c r="Q203">
        <v>480</v>
      </c>
      <c r="R203">
        <v>202</v>
      </c>
      <c r="S203">
        <v>67560</v>
      </c>
      <c r="T203">
        <v>18568.330000000002</v>
      </c>
      <c r="U203">
        <v>18045</v>
      </c>
      <c r="V203">
        <v>0.31788</v>
      </c>
      <c r="W203">
        <v>8.7366669999999994E-2</v>
      </c>
      <c r="X203">
        <v>0.3156233</v>
      </c>
      <c r="Y203">
        <v>8.4303329999999996E-2</v>
      </c>
      <c r="Z203">
        <v>0.33689999999999998</v>
      </c>
      <c r="AA203">
        <v>0.32740330000000001</v>
      </c>
      <c r="AB203">
        <v>7492.3329999999996</v>
      </c>
      <c r="AC203">
        <v>6729</v>
      </c>
      <c r="AD203">
        <v>7252</v>
      </c>
      <c r="AE203">
        <v>1.0143970551146753</v>
      </c>
      <c r="AF203">
        <v>0.81726135231594155</v>
      </c>
      <c r="AG203">
        <v>202</v>
      </c>
      <c r="AH203">
        <v>3788.8246041412913</v>
      </c>
      <c r="AI203">
        <v>69562.966150315537</v>
      </c>
      <c r="AJ203">
        <v>0.86039610070255423</v>
      </c>
      <c r="AK203">
        <v>0.67040213204169508</v>
      </c>
      <c r="AL203">
        <v>67220.161743164063</v>
      </c>
      <c r="AM203">
        <v>20796.597192911799</v>
      </c>
      <c r="AN203">
        <v>20796.597192911799</v>
      </c>
      <c r="AO203">
        <v>0.30805633544921879</v>
      </c>
      <c r="AP203">
        <v>9.5306576999027059E-2</v>
      </c>
      <c r="AQ203">
        <v>0.30805633544921879</v>
      </c>
      <c r="AR203">
        <v>9.5306576999027059E-2</v>
      </c>
      <c r="AS203">
        <v>0.33720990784019533</v>
      </c>
      <c r="AT203">
        <v>0.33720990784019533</v>
      </c>
      <c r="AU203">
        <v>6837.1091885304477</v>
      </c>
      <c r="AV203">
        <v>6210.0905036355007</v>
      </c>
      <c r="AW203">
        <v>6837.1091885304477</v>
      </c>
      <c r="AX203">
        <v>73548.87</v>
      </c>
      <c r="AY203">
        <v>9570.99</v>
      </c>
      <c r="AZ203">
        <v>9334.9014999999999</v>
      </c>
      <c r="BA203">
        <v>-3.4835460000000001E-3</v>
      </c>
      <c r="BB203">
        <v>-72.910375000000002</v>
      </c>
      <c r="BC203">
        <v>9.1771729999999996E-4</v>
      </c>
      <c r="BD203">
        <v>22116.58</v>
      </c>
      <c r="BE203">
        <v>8048.9615000000003</v>
      </c>
      <c r="BF203">
        <v>-2.9538748500000001E-3</v>
      </c>
      <c r="BG203">
        <v>-78.892555000000002</v>
      </c>
      <c r="BH203">
        <v>1.3540961E-3</v>
      </c>
      <c r="BI203">
        <v>21468.82</v>
      </c>
      <c r="BJ203">
        <v>-1.2148389999999999E-3</v>
      </c>
      <c r="BK203">
        <v>-121.1058</v>
      </c>
      <c r="BL203">
        <v>2.2182644500000001E-3</v>
      </c>
      <c r="BM203">
        <v>7494.9459999999999</v>
      </c>
      <c r="BN203">
        <v>-2.7604354999999998E-4</v>
      </c>
      <c r="BO203">
        <v>-137.66575</v>
      </c>
      <c r="BP203">
        <v>6729.7430000000004</v>
      </c>
      <c r="BQ203">
        <v>-1.1715617E-4</v>
      </c>
      <c r="BR203">
        <v>7254.5290000000005</v>
      </c>
    </row>
    <row r="204" spans="1:70">
      <c r="A204">
        <v>203</v>
      </c>
      <c r="B204">
        <v>3</v>
      </c>
      <c r="C204">
        <v>4</v>
      </c>
      <c r="D204">
        <v>1</v>
      </c>
      <c r="E204">
        <v>60</v>
      </c>
      <c r="F204">
        <v>70</v>
      </c>
      <c r="G204">
        <v>0.46992187499999999</v>
      </c>
      <c r="H204">
        <v>0</v>
      </c>
      <c r="I204">
        <v>90</v>
      </c>
      <c r="J204">
        <v>0</v>
      </c>
      <c r="K204">
        <v>6470.703125</v>
      </c>
      <c r="L204">
        <v>0.40281250000000002</v>
      </c>
      <c r="M204">
        <v>548000.390625</v>
      </c>
      <c r="N204">
        <v>0.26171875</v>
      </c>
      <c r="O204">
        <v>70</v>
      </c>
      <c r="P204">
        <v>480</v>
      </c>
      <c r="Q204">
        <v>480</v>
      </c>
      <c r="R204">
        <v>203</v>
      </c>
      <c r="S204">
        <v>258340</v>
      </c>
      <c r="T204">
        <v>23963</v>
      </c>
      <c r="U204">
        <v>23662.33</v>
      </c>
      <c r="V204">
        <v>0.32475670000000001</v>
      </c>
      <c r="W204">
        <v>3.0123670000000002E-2</v>
      </c>
      <c r="X204">
        <v>0.32656669999999999</v>
      </c>
      <c r="Y204">
        <v>2.991133E-2</v>
      </c>
      <c r="Z204">
        <v>0.51466670000000003</v>
      </c>
      <c r="AA204">
        <v>0.50819999999999999</v>
      </c>
      <c r="AB204">
        <v>7233.3329999999996</v>
      </c>
      <c r="AC204">
        <v>8093</v>
      </c>
      <c r="AD204">
        <v>7355</v>
      </c>
      <c r="AE204">
        <v>1.0063332919886614</v>
      </c>
      <c r="AF204">
        <v>0.70889675440934885</v>
      </c>
      <c r="AG204">
        <v>203</v>
      </c>
      <c r="AH204">
        <v>2306.3321452439295</v>
      </c>
      <c r="AI204">
        <v>217164.24148606812</v>
      </c>
      <c r="AJ204">
        <v>0.96539371912889249</v>
      </c>
      <c r="AK204">
        <v>0.58581694215528257</v>
      </c>
      <c r="AL204">
        <v>260947.34924316406</v>
      </c>
      <c r="AM204">
        <v>22589.757691659503</v>
      </c>
      <c r="AN204">
        <v>22589.757691659503</v>
      </c>
      <c r="AO204">
        <v>0.33650946044921876</v>
      </c>
      <c r="AP204">
        <v>2.9131038098475975E-2</v>
      </c>
      <c r="AQ204">
        <v>0.33650946044921876</v>
      </c>
      <c r="AR204">
        <v>2.9131038098475975E-2</v>
      </c>
      <c r="AS204">
        <v>0.48994346628963803</v>
      </c>
      <c r="AT204">
        <v>0.48994346628963803</v>
      </c>
      <c r="AU204">
        <v>6236.357254350266</v>
      </c>
      <c r="AV204">
        <v>5704.8100373668667</v>
      </c>
      <c r="AW204">
        <v>6236.357254350266</v>
      </c>
      <c r="AX204">
        <v>269109.09999999998</v>
      </c>
      <c r="AY204">
        <v>16591.63</v>
      </c>
      <c r="AZ204">
        <v>16477.615000000002</v>
      </c>
      <c r="BA204">
        <v>5.2226929999999996E-3</v>
      </c>
      <c r="BB204">
        <v>-62.992935000000003</v>
      </c>
      <c r="BC204">
        <v>1.46668701E-2</v>
      </c>
      <c r="BD204">
        <v>33501.629999999997</v>
      </c>
      <c r="BE204">
        <v>17493.224999999999</v>
      </c>
      <c r="BF204">
        <v>2.9035914999999998E-3</v>
      </c>
      <c r="BG204">
        <v>-481.52080000000001</v>
      </c>
      <c r="BH204">
        <v>1.35606722E-2</v>
      </c>
      <c r="BI204">
        <v>33059.5</v>
      </c>
      <c r="BJ204">
        <v>9.7914850000000008E-3</v>
      </c>
      <c r="BK204">
        <v>237.30115000000001</v>
      </c>
      <c r="BL204">
        <v>2.5757647000000002E-2</v>
      </c>
      <c r="BM204">
        <v>7233.8389999999999</v>
      </c>
      <c r="BN204">
        <v>1.3445015000000001E-3</v>
      </c>
      <c r="BO204">
        <v>-60.991394999999997</v>
      </c>
      <c r="BP204">
        <v>8109.9049999999997</v>
      </c>
      <c r="BQ204">
        <v>-1.3711702E-3</v>
      </c>
      <c r="BR204">
        <v>7355.5140000000001</v>
      </c>
    </row>
    <row r="205" spans="1:70">
      <c r="A205">
        <v>204</v>
      </c>
      <c r="B205">
        <v>3</v>
      </c>
      <c r="C205">
        <v>5</v>
      </c>
      <c r="D205">
        <v>1</v>
      </c>
      <c r="E205">
        <v>60</v>
      </c>
      <c r="F205">
        <v>70</v>
      </c>
      <c r="G205">
        <v>0.357421875</v>
      </c>
      <c r="H205">
        <v>0</v>
      </c>
      <c r="I205">
        <v>90</v>
      </c>
      <c r="J205">
        <v>0</v>
      </c>
      <c r="K205">
        <v>5658.203125</v>
      </c>
      <c r="L205">
        <v>0.2528125</v>
      </c>
      <c r="M205">
        <v>279087.890625</v>
      </c>
      <c r="N205">
        <v>0.33671875000000001</v>
      </c>
      <c r="O205">
        <v>70</v>
      </c>
      <c r="P205">
        <v>480</v>
      </c>
      <c r="Q205">
        <v>480</v>
      </c>
      <c r="R205">
        <v>204</v>
      </c>
      <c r="S205">
        <v>103416.7</v>
      </c>
      <c r="T205">
        <v>12293.33</v>
      </c>
      <c r="U205">
        <v>12968</v>
      </c>
      <c r="V205">
        <v>0.29363329999999999</v>
      </c>
      <c r="W205">
        <v>3.4903330000000003E-2</v>
      </c>
      <c r="X205">
        <v>0.29693999999999998</v>
      </c>
      <c r="Y205">
        <v>3.7236669999999999E-2</v>
      </c>
      <c r="Z205">
        <v>0.27903670000000003</v>
      </c>
      <c r="AA205">
        <v>0.29435</v>
      </c>
      <c r="AB205">
        <v>5249.3329999999996</v>
      </c>
      <c r="AC205">
        <v>4552</v>
      </c>
      <c r="AD205">
        <v>5554</v>
      </c>
      <c r="AE205">
        <v>0.9736396891528436</v>
      </c>
      <c r="AF205">
        <v>0.89045830911154633</v>
      </c>
      <c r="AG205">
        <v>204</v>
      </c>
      <c r="AH205">
        <v>2258.2002993265151</v>
      </c>
      <c r="AI205">
        <v>104392.89888953828</v>
      </c>
      <c r="AJ205">
        <v>0.94154835325213371</v>
      </c>
      <c r="AK205">
        <v>0.67264968378776391</v>
      </c>
      <c r="AL205">
        <v>103387.95471191406</v>
      </c>
      <c r="AM205">
        <v>14268.185076810176</v>
      </c>
      <c r="AN205">
        <v>14268.185076810176</v>
      </c>
      <c r="AO205">
        <v>0.28280242919921877</v>
      </c>
      <c r="AP205">
        <v>3.9028505895387172E-2</v>
      </c>
      <c r="AQ205">
        <v>0.28280242919921877</v>
      </c>
      <c r="AR205">
        <v>3.9028505895387172E-2</v>
      </c>
      <c r="AS205">
        <v>0.3800866417047416</v>
      </c>
      <c r="AT205">
        <v>0.3800866417047416</v>
      </c>
      <c r="AU205">
        <v>4608.6148013264255</v>
      </c>
      <c r="AV205">
        <v>4053.0626192588488</v>
      </c>
      <c r="AW205">
        <v>4608.6148013264255</v>
      </c>
      <c r="AX205">
        <v>106602.3</v>
      </c>
      <c r="AY205">
        <v>5260.88</v>
      </c>
      <c r="AZ205">
        <v>5524.8765000000003</v>
      </c>
      <c r="BA205">
        <v>-2.1327638499999998E-3</v>
      </c>
      <c r="BB205">
        <v>108.30714999999999</v>
      </c>
      <c r="BC205">
        <v>-5.34013E-5</v>
      </c>
      <c r="BD205">
        <v>13653.07</v>
      </c>
      <c r="BE205">
        <v>4215.9375</v>
      </c>
      <c r="BF205">
        <v>1.8377923500000001E-3</v>
      </c>
      <c r="BG205">
        <v>19.78199</v>
      </c>
      <c r="BH205">
        <v>1.90144545E-3</v>
      </c>
      <c r="BI205">
        <v>14433.87</v>
      </c>
      <c r="BJ205">
        <v>-1.4405113999999999E-3</v>
      </c>
      <c r="BK205">
        <v>300.70925</v>
      </c>
      <c r="BL205">
        <v>3.5434279999999999E-3</v>
      </c>
      <c r="BM205">
        <v>5250.973</v>
      </c>
      <c r="BN205">
        <v>3.839588E-4</v>
      </c>
      <c r="BO205">
        <v>95.442750000000004</v>
      </c>
      <c r="BP205">
        <v>4558.6390000000001</v>
      </c>
      <c r="BQ205">
        <v>-1.06672835E-3</v>
      </c>
      <c r="BR205">
        <v>5555.7349999999997</v>
      </c>
    </row>
    <row r="206" spans="1:70">
      <c r="A206">
        <v>205</v>
      </c>
      <c r="B206">
        <v>3</v>
      </c>
      <c r="C206">
        <v>6</v>
      </c>
      <c r="D206">
        <v>1</v>
      </c>
      <c r="E206">
        <v>60</v>
      </c>
      <c r="F206">
        <v>70</v>
      </c>
      <c r="G206">
        <v>0.50742187500000002</v>
      </c>
      <c r="H206">
        <v>0</v>
      </c>
      <c r="I206">
        <v>90</v>
      </c>
      <c r="J206">
        <v>0</v>
      </c>
      <c r="K206">
        <v>8908.203125</v>
      </c>
      <c r="L206">
        <v>0.37281249999999999</v>
      </c>
      <c r="M206">
        <v>637637.890625</v>
      </c>
      <c r="N206">
        <v>0.23671875000000001</v>
      </c>
      <c r="O206">
        <v>70</v>
      </c>
      <c r="P206">
        <v>480</v>
      </c>
      <c r="Q206">
        <v>480</v>
      </c>
      <c r="R206">
        <v>205</v>
      </c>
      <c r="S206">
        <v>324010</v>
      </c>
      <c r="T206">
        <v>33843.33</v>
      </c>
      <c r="U206">
        <v>32999</v>
      </c>
      <c r="V206">
        <v>0.28930670000000003</v>
      </c>
      <c r="W206">
        <v>3.0217999999999998E-2</v>
      </c>
      <c r="X206">
        <v>0.2919833</v>
      </c>
      <c r="Y206">
        <v>2.9737329999999999E-2</v>
      </c>
      <c r="Z206">
        <v>0.4486</v>
      </c>
      <c r="AA206">
        <v>0.43740000000000001</v>
      </c>
      <c r="AB206">
        <v>11730.33</v>
      </c>
      <c r="AC206">
        <v>12080.67</v>
      </c>
      <c r="AD206">
        <v>11340.67</v>
      </c>
      <c r="AE206">
        <v>1.0127124631035407</v>
      </c>
      <c r="AF206">
        <v>0.77863879358360788</v>
      </c>
      <c r="AG206">
        <v>205</v>
      </c>
      <c r="AH206">
        <v>3244.5083086728887</v>
      </c>
      <c r="AI206">
        <v>257794.21983575489</v>
      </c>
      <c r="AJ206">
        <v>0.95922734887479644</v>
      </c>
      <c r="AK206">
        <v>0.60641181938592414</v>
      </c>
      <c r="AL206">
        <v>327939.40002441406</v>
      </c>
      <c r="AM206">
        <v>34251.243231919769</v>
      </c>
      <c r="AN206">
        <v>34251.243231919769</v>
      </c>
      <c r="AO206">
        <v>0.30375555419921874</v>
      </c>
      <c r="AP206">
        <v>3.172539002373452E-2</v>
      </c>
      <c r="AQ206">
        <v>0.30375555419921874</v>
      </c>
      <c r="AR206">
        <v>3.172539002373452E-2</v>
      </c>
      <c r="AS206">
        <v>0.49883548559961621</v>
      </c>
      <c r="AT206">
        <v>0.49883548559961621</v>
      </c>
      <c r="AU206">
        <v>9600.1500197790974</v>
      </c>
      <c r="AV206">
        <v>8572.7939499862241</v>
      </c>
      <c r="AW206">
        <v>9600.1500197790974</v>
      </c>
      <c r="AX206">
        <v>334488.90000000002</v>
      </c>
      <c r="AY206">
        <v>18158.584999999999</v>
      </c>
      <c r="AZ206">
        <v>17910.395</v>
      </c>
      <c r="BA206">
        <v>-1.9655181400000002E-3</v>
      </c>
      <c r="BB206">
        <v>440.70920000000001</v>
      </c>
      <c r="BC206">
        <v>-3.4161504500000001E-3</v>
      </c>
      <c r="BD206">
        <v>43155.06</v>
      </c>
      <c r="BE206">
        <v>19459.264999999999</v>
      </c>
      <c r="BF206">
        <v>-5.9231799999999999E-4</v>
      </c>
      <c r="BG206">
        <v>905.51969999999994</v>
      </c>
      <c r="BH206">
        <v>-3.3563604999999998E-3</v>
      </c>
      <c r="BI206">
        <v>42090.05</v>
      </c>
      <c r="BJ206">
        <v>-8.5215012500000006E-3</v>
      </c>
      <c r="BK206">
        <v>985.30070000000001</v>
      </c>
      <c r="BL206">
        <v>-9.1686189999999994E-3</v>
      </c>
      <c r="BM206">
        <v>11762.61</v>
      </c>
      <c r="BN206">
        <v>2.0897099999999999E-4</v>
      </c>
      <c r="BO206">
        <v>605.85415</v>
      </c>
      <c r="BP206">
        <v>12109.7</v>
      </c>
      <c r="BQ206">
        <v>-1.0218759999999999E-3</v>
      </c>
      <c r="BR206">
        <v>11371.87</v>
      </c>
    </row>
    <row r="207" spans="1:70">
      <c r="A207">
        <v>206</v>
      </c>
      <c r="B207">
        <v>3</v>
      </c>
      <c r="C207">
        <v>7</v>
      </c>
      <c r="D207">
        <v>1</v>
      </c>
      <c r="E207">
        <v>60</v>
      </c>
      <c r="F207">
        <v>70</v>
      </c>
      <c r="G207">
        <v>0.58242187499999998</v>
      </c>
      <c r="H207">
        <v>0</v>
      </c>
      <c r="I207">
        <v>90</v>
      </c>
      <c r="J207">
        <v>0</v>
      </c>
      <c r="K207">
        <v>7283.203125</v>
      </c>
      <c r="L207">
        <v>0.31281249999999999</v>
      </c>
      <c r="M207">
        <v>458362.890625</v>
      </c>
      <c r="N207">
        <v>0.38671875</v>
      </c>
      <c r="O207">
        <v>70</v>
      </c>
      <c r="P207">
        <v>480</v>
      </c>
      <c r="Q207">
        <v>480</v>
      </c>
      <c r="R207">
        <v>206</v>
      </c>
      <c r="S207">
        <v>265420</v>
      </c>
      <c r="T207">
        <v>30469.33</v>
      </c>
      <c r="U207">
        <v>30270</v>
      </c>
      <c r="V207">
        <v>0.36423329999999998</v>
      </c>
      <c r="W207">
        <v>4.1813330000000003E-2</v>
      </c>
      <c r="X207">
        <v>0.36399999999999999</v>
      </c>
      <c r="Y207">
        <v>4.1513330000000001E-2</v>
      </c>
      <c r="Z207">
        <v>0.32986670000000001</v>
      </c>
      <c r="AA207">
        <v>0.32770670000000002</v>
      </c>
      <c r="AB207">
        <v>12078</v>
      </c>
      <c r="AC207">
        <v>11867</v>
      </c>
      <c r="AD207">
        <v>11951.67</v>
      </c>
      <c r="AE207">
        <v>1.0032871312459952</v>
      </c>
      <c r="AF207">
        <v>0.85158438690507465</v>
      </c>
      <c r="AG207">
        <v>206</v>
      </c>
      <c r="AH207">
        <v>2773.8931206855514</v>
      </c>
      <c r="AI207">
        <v>165268.87323943662</v>
      </c>
      <c r="AJ207">
        <v>0.9537994167006002</v>
      </c>
      <c r="AK207">
        <v>0.64230436494632348</v>
      </c>
      <c r="AL207">
        <v>270001.88049316406</v>
      </c>
      <c r="AM207">
        <v>34590.579362594719</v>
      </c>
      <c r="AN207">
        <v>34590.579362594719</v>
      </c>
      <c r="AO207">
        <v>0.35585711669921871</v>
      </c>
      <c r="AP207">
        <v>4.5589696688205485E-2</v>
      </c>
      <c r="AQ207">
        <v>0.35585711669921871</v>
      </c>
      <c r="AR207">
        <v>4.5589696688205485E-2</v>
      </c>
      <c r="AS207">
        <v>0.51880457816218728</v>
      </c>
      <c r="AT207">
        <v>0.51880457816218728</v>
      </c>
      <c r="AU207">
        <v>9926.9001544172861</v>
      </c>
      <c r="AV207">
        <v>8488.0309982981144</v>
      </c>
      <c r="AW207">
        <v>9926.9001544172861</v>
      </c>
      <c r="AX207">
        <v>277988</v>
      </c>
      <c r="AY207">
        <v>17298.02</v>
      </c>
      <c r="AZ207">
        <v>17217.669999999998</v>
      </c>
      <c r="BA207">
        <v>-4.0617183000000003E-3</v>
      </c>
      <c r="BB207">
        <v>-166.66655</v>
      </c>
      <c r="BC207">
        <v>1.1157621499999999E-2</v>
      </c>
      <c r="BD207">
        <v>35241.01</v>
      </c>
      <c r="BE207">
        <v>12258.465</v>
      </c>
      <c r="BF207">
        <v>-2.9156799999999999E-3</v>
      </c>
      <c r="BG207">
        <v>157.36615</v>
      </c>
      <c r="BH207">
        <v>9.8993624999999998E-3</v>
      </c>
      <c r="BI207">
        <v>35033.21</v>
      </c>
      <c r="BJ207">
        <v>1.489672E-3</v>
      </c>
      <c r="BK207">
        <v>-587.50210000000004</v>
      </c>
      <c r="BL207">
        <v>1.0826417499999999E-2</v>
      </c>
      <c r="BM207">
        <v>12080.56</v>
      </c>
      <c r="BN207">
        <v>1.10218E-5</v>
      </c>
      <c r="BO207">
        <v>-174.97829999999999</v>
      </c>
      <c r="BP207">
        <v>11881.11</v>
      </c>
      <c r="BQ207">
        <v>3.0852999999999999E-6</v>
      </c>
      <c r="BR207">
        <v>11954.2</v>
      </c>
    </row>
    <row r="208" spans="1:70">
      <c r="A208">
        <v>207</v>
      </c>
      <c r="B208">
        <v>3</v>
      </c>
      <c r="C208">
        <v>8</v>
      </c>
      <c r="D208">
        <v>1</v>
      </c>
      <c r="E208">
        <v>60</v>
      </c>
      <c r="F208">
        <v>70</v>
      </c>
      <c r="G208">
        <v>0.43242187499999996</v>
      </c>
      <c r="H208">
        <v>0</v>
      </c>
      <c r="I208">
        <v>90</v>
      </c>
      <c r="J208">
        <v>0</v>
      </c>
      <c r="K208">
        <v>4033.203125</v>
      </c>
      <c r="L208">
        <v>0.43281249999999999</v>
      </c>
      <c r="M208">
        <v>99812.890625</v>
      </c>
      <c r="N208">
        <v>0.28671875000000002</v>
      </c>
      <c r="O208">
        <v>70</v>
      </c>
      <c r="P208">
        <v>480</v>
      </c>
      <c r="Q208">
        <v>480</v>
      </c>
      <c r="R208">
        <v>207</v>
      </c>
      <c r="S208">
        <v>45213.33</v>
      </c>
      <c r="T208">
        <v>13438</v>
      </c>
      <c r="U208">
        <v>13305</v>
      </c>
      <c r="V208">
        <v>0.36120000000000002</v>
      </c>
      <c r="W208">
        <v>0.1073467</v>
      </c>
      <c r="X208">
        <v>0.36363329999999999</v>
      </c>
      <c r="Y208">
        <v>0.1070033</v>
      </c>
      <c r="Z208">
        <v>0.55900000000000005</v>
      </c>
      <c r="AA208">
        <v>0.55346669999999998</v>
      </c>
      <c r="AB208">
        <v>3743.3330000000001</v>
      </c>
      <c r="AC208">
        <v>4254.3329999999996</v>
      </c>
      <c r="AD208">
        <v>3704.3330000000001</v>
      </c>
      <c r="AE208">
        <v>1.0049856924425742</v>
      </c>
      <c r="AF208">
        <v>0.56971956120512868</v>
      </c>
      <c r="AG208">
        <v>207</v>
      </c>
      <c r="AH208">
        <v>1407.4427480916031</v>
      </c>
      <c r="AI208">
        <v>38785.822707953856</v>
      </c>
      <c r="AJ208">
        <v>0.88784122880389327</v>
      </c>
      <c r="AK208">
        <v>0.57522316557193254</v>
      </c>
      <c r="AL208">
        <v>45450.435180664055</v>
      </c>
      <c r="AM208">
        <v>11573.32891900735</v>
      </c>
      <c r="AN208">
        <v>11573.32891900735</v>
      </c>
      <c r="AO208">
        <v>0.36963836669921879</v>
      </c>
      <c r="AP208">
        <v>9.4123331974490659E-2</v>
      </c>
      <c r="AQ208">
        <v>0.36963836669921879</v>
      </c>
      <c r="AR208">
        <v>9.4123331974490659E-2</v>
      </c>
      <c r="AS208">
        <v>0.42689099938684838</v>
      </c>
      <c r="AT208">
        <v>0.42689099938684838</v>
      </c>
      <c r="AU208">
        <v>3300.8081475798112</v>
      </c>
      <c r="AV208">
        <v>3121.5452859784141</v>
      </c>
      <c r="AW208">
        <v>3300.8081475798112</v>
      </c>
      <c r="AX208">
        <v>54807.95</v>
      </c>
      <c r="AY208">
        <v>13266.475</v>
      </c>
      <c r="AZ208">
        <v>13208.775</v>
      </c>
      <c r="BA208">
        <v>1.44200145E-3</v>
      </c>
      <c r="BB208">
        <v>-43.018889999999999</v>
      </c>
      <c r="BC208">
        <v>-3.654951E-4</v>
      </c>
      <c r="BD208">
        <v>22669.31</v>
      </c>
      <c r="BE208">
        <v>13966.504999999999</v>
      </c>
      <c r="BF208">
        <v>3.0969666899999999E-3</v>
      </c>
      <c r="BG208">
        <v>-6.0036145000000003</v>
      </c>
      <c r="BH208">
        <v>-6.3634187499999998E-4</v>
      </c>
      <c r="BI208">
        <v>22453.74</v>
      </c>
      <c r="BJ208">
        <v>8.3389864300000005E-4</v>
      </c>
      <c r="BK208">
        <v>-154.68754999999999</v>
      </c>
      <c r="BL208">
        <v>5.5992642999999999E-4</v>
      </c>
      <c r="BM208">
        <v>3744.2170000000001</v>
      </c>
      <c r="BN208">
        <v>4.6087700000000003E-5</v>
      </c>
      <c r="BO208">
        <v>-57.231749999999998</v>
      </c>
      <c r="BP208">
        <v>4255.9859999999999</v>
      </c>
      <c r="BQ208">
        <v>-5.37537E-5</v>
      </c>
      <c r="BR208">
        <v>3705.2080000000001</v>
      </c>
    </row>
    <row r="209" spans="1:70">
      <c r="A209">
        <v>208</v>
      </c>
      <c r="B209">
        <v>3</v>
      </c>
      <c r="C209">
        <v>9</v>
      </c>
      <c r="D209">
        <v>1</v>
      </c>
      <c r="E209">
        <v>60</v>
      </c>
      <c r="F209">
        <v>70</v>
      </c>
      <c r="G209">
        <v>0.310546875</v>
      </c>
      <c r="H209">
        <v>0</v>
      </c>
      <c r="I209">
        <v>90</v>
      </c>
      <c r="J209">
        <v>0</v>
      </c>
      <c r="K209">
        <v>4236.328125</v>
      </c>
      <c r="L209">
        <v>0.3203125</v>
      </c>
      <c r="M209">
        <v>346316.015625</v>
      </c>
      <c r="N209">
        <v>0.26796875000000003</v>
      </c>
      <c r="O209">
        <v>70</v>
      </c>
      <c r="P209">
        <v>480</v>
      </c>
      <c r="Q209">
        <v>480</v>
      </c>
      <c r="R209">
        <v>208</v>
      </c>
      <c r="S209">
        <v>110220</v>
      </c>
      <c r="T209">
        <v>8653.3330000000005</v>
      </c>
      <c r="U209">
        <v>8491</v>
      </c>
      <c r="V209">
        <v>0.29868</v>
      </c>
      <c r="W209">
        <v>2.3449669999999999E-2</v>
      </c>
      <c r="X209">
        <v>0.29972330000000003</v>
      </c>
      <c r="Y209">
        <v>2.308967E-2</v>
      </c>
      <c r="Z209">
        <v>0.41126669999999999</v>
      </c>
      <c r="AA209">
        <v>0.40353329999999998</v>
      </c>
      <c r="AB209">
        <v>3309</v>
      </c>
      <c r="AC209">
        <v>3040.1</v>
      </c>
      <c r="AD209">
        <v>3203.4670000000001</v>
      </c>
      <c r="AE209">
        <v>1.0095138646127479</v>
      </c>
      <c r="AF209">
        <v>0.81444333488432508</v>
      </c>
      <c r="AG209">
        <v>208</v>
      </c>
      <c r="AH209">
        <v>1604.2899408284025</v>
      </c>
      <c r="AI209">
        <v>136563.30868761553</v>
      </c>
      <c r="AJ209">
        <v>0.96417871994662319</v>
      </c>
      <c r="AK209">
        <v>0.63650486117802541</v>
      </c>
      <c r="AL209">
        <v>110468.10607910156</v>
      </c>
      <c r="AM209">
        <v>9668.0744944119306</v>
      </c>
      <c r="AN209">
        <v>9668.0744944119306</v>
      </c>
      <c r="AO209">
        <v>0.30405731201171876</v>
      </c>
      <c r="AP209">
        <v>2.6610836805647683E-2</v>
      </c>
      <c r="AQ209">
        <v>0.30405731201171876</v>
      </c>
      <c r="AR209">
        <v>2.6610836805647683E-2</v>
      </c>
      <c r="AS209">
        <v>0.38959602265039861</v>
      </c>
      <c r="AT209">
        <v>0.38959602265039861</v>
      </c>
      <c r="AU209">
        <v>3001.3397111532795</v>
      </c>
      <c r="AV209">
        <v>2716.9845211334136</v>
      </c>
      <c r="AW209">
        <v>3001.3397111532795</v>
      </c>
      <c r="AX209">
        <v>112873.60000000001</v>
      </c>
      <c r="AY209">
        <v>4461.7690000000002</v>
      </c>
      <c r="AZ209">
        <v>4407.9894999999997</v>
      </c>
      <c r="BA209">
        <v>2.5874735E-3</v>
      </c>
      <c r="BB209">
        <v>-68.811684999999997</v>
      </c>
      <c r="BC209">
        <v>1.4178254999999999E-3</v>
      </c>
      <c r="BD209">
        <v>10558.01</v>
      </c>
      <c r="BE209">
        <v>4366.2370000000001</v>
      </c>
      <c r="BF209">
        <v>2.3076816E-3</v>
      </c>
      <c r="BG209">
        <v>-142.75035</v>
      </c>
      <c r="BH209">
        <v>2.9023635E-3</v>
      </c>
      <c r="BI209">
        <v>10356.84</v>
      </c>
      <c r="BJ209">
        <v>6.2612984999999999E-3</v>
      </c>
      <c r="BK209">
        <v>-114.8168</v>
      </c>
      <c r="BL209">
        <v>5.2490145500000002E-3</v>
      </c>
      <c r="BM209">
        <v>3312.9580000000001</v>
      </c>
      <c r="BN209">
        <v>8.9097066499999999E-4</v>
      </c>
      <c r="BO209">
        <v>-112.67305</v>
      </c>
      <c r="BP209">
        <v>3042.395</v>
      </c>
      <c r="BQ209">
        <v>5.53885E-5</v>
      </c>
      <c r="BR209">
        <v>3207.299</v>
      </c>
    </row>
    <row r="210" spans="1:70">
      <c r="A210">
        <v>209</v>
      </c>
      <c r="B210">
        <v>3</v>
      </c>
      <c r="C210">
        <v>10</v>
      </c>
      <c r="D210">
        <v>1</v>
      </c>
      <c r="E210">
        <v>60</v>
      </c>
      <c r="F210">
        <v>70</v>
      </c>
      <c r="G210">
        <v>0.46054687500000002</v>
      </c>
      <c r="H210">
        <v>0</v>
      </c>
      <c r="I210">
        <v>90</v>
      </c>
      <c r="J210">
        <v>0</v>
      </c>
      <c r="K210">
        <v>7486.328125</v>
      </c>
      <c r="L210">
        <v>0.4403125</v>
      </c>
      <c r="M210">
        <v>704866.015625</v>
      </c>
      <c r="N210">
        <v>0.36796875000000001</v>
      </c>
      <c r="O210">
        <v>70</v>
      </c>
      <c r="P210">
        <v>480</v>
      </c>
      <c r="Q210">
        <v>480</v>
      </c>
      <c r="R210">
        <v>209</v>
      </c>
      <c r="S210">
        <v>323263.3</v>
      </c>
      <c r="T210">
        <v>31618.33</v>
      </c>
      <c r="U210">
        <v>30926.67</v>
      </c>
      <c r="V210">
        <v>0.40210000000000001</v>
      </c>
      <c r="W210">
        <v>3.9329999999999997E-2</v>
      </c>
      <c r="X210">
        <v>0.40436670000000002</v>
      </c>
      <c r="Y210">
        <v>3.8686669999999999E-2</v>
      </c>
      <c r="Z210">
        <v>0.6171333</v>
      </c>
      <c r="AA210">
        <v>0.60363330000000004</v>
      </c>
      <c r="AB210">
        <v>8260.6669999999995</v>
      </c>
      <c r="AC210">
        <v>10716.67</v>
      </c>
      <c r="AD210">
        <v>7623</v>
      </c>
      <c r="AE210">
        <v>1.0111204259654949</v>
      </c>
      <c r="AF210">
        <v>0.57681953859214385</v>
      </c>
      <c r="AG210">
        <v>209</v>
      </c>
      <c r="AH210">
        <v>2598.8555001084833</v>
      </c>
      <c r="AI210">
        <v>257632.35294117648</v>
      </c>
      <c r="AJ210">
        <v>0.96879997525487216</v>
      </c>
      <c r="AK210">
        <v>0.55782801020488593</v>
      </c>
      <c r="AL210">
        <v>328662.36389160156</v>
      </c>
      <c r="AM210">
        <v>25580.041745418686</v>
      </c>
      <c r="AN210">
        <v>25580.041745418686</v>
      </c>
      <c r="AO210">
        <v>0.40699481201171872</v>
      </c>
      <c r="AP210">
        <v>3.1676715758249402E-2</v>
      </c>
      <c r="AQ210">
        <v>0.40699481201171872</v>
      </c>
      <c r="AR210">
        <v>3.1676715758249402E-2</v>
      </c>
      <c r="AS210">
        <v>0.4874486825349188</v>
      </c>
      <c r="AT210">
        <v>0.4874486825349188</v>
      </c>
      <c r="AU210">
        <v>6874.7500478788597</v>
      </c>
      <c r="AV210">
        <v>6476.2964895935511</v>
      </c>
      <c r="AW210">
        <v>6874.7500478788597</v>
      </c>
      <c r="AX210">
        <v>351663</v>
      </c>
      <c r="AY210">
        <v>35422.584999999999</v>
      </c>
      <c r="AZ210">
        <v>35010.269999999997</v>
      </c>
      <c r="BA210">
        <v>-3.96759421E-2</v>
      </c>
      <c r="BB210">
        <v>320.69369999999998</v>
      </c>
      <c r="BC210">
        <v>2.1809450000000001E-4</v>
      </c>
      <c r="BD210">
        <v>53957.66</v>
      </c>
      <c r="BE210">
        <v>33944.504999999997</v>
      </c>
      <c r="BF210">
        <v>-4.0433928399999999E-2</v>
      </c>
      <c r="BG210">
        <v>47.67409</v>
      </c>
      <c r="BH210">
        <v>-6.77518E-4</v>
      </c>
      <c r="BI210">
        <v>52831.76</v>
      </c>
      <c r="BJ210">
        <v>-5.1156535699999998E-2</v>
      </c>
      <c r="BK210">
        <v>827.7672</v>
      </c>
      <c r="BL210">
        <v>-8.8152209999999998E-3</v>
      </c>
      <c r="BM210">
        <v>8266.5660000000007</v>
      </c>
      <c r="BN210">
        <v>-8.9210915000000003E-4</v>
      </c>
      <c r="BO210">
        <v>212.14734999999999</v>
      </c>
      <c r="BP210">
        <v>10736.93</v>
      </c>
      <c r="BQ210">
        <v>2.2195604999999999E-3</v>
      </c>
      <c r="BR210">
        <v>7628.4440000000004</v>
      </c>
    </row>
    <row r="211" spans="1:70">
      <c r="A211">
        <v>210</v>
      </c>
      <c r="B211">
        <v>3</v>
      </c>
      <c r="C211">
        <v>11</v>
      </c>
      <c r="D211">
        <v>1</v>
      </c>
      <c r="E211">
        <v>60</v>
      </c>
      <c r="F211">
        <v>70</v>
      </c>
      <c r="G211">
        <v>0.53554687499999998</v>
      </c>
      <c r="H211">
        <v>0</v>
      </c>
      <c r="I211">
        <v>90</v>
      </c>
      <c r="J211">
        <v>0</v>
      </c>
      <c r="K211">
        <v>9111.328125</v>
      </c>
      <c r="L211">
        <v>0.2603125</v>
      </c>
      <c r="M211">
        <v>525591.015625</v>
      </c>
      <c r="N211">
        <v>0.21796875000000002</v>
      </c>
      <c r="O211">
        <v>70</v>
      </c>
      <c r="P211">
        <v>480</v>
      </c>
      <c r="Q211">
        <v>480</v>
      </c>
      <c r="R211">
        <v>210</v>
      </c>
      <c r="S211">
        <v>280023.3</v>
      </c>
      <c r="T211">
        <v>30484</v>
      </c>
      <c r="U211">
        <v>29716.67</v>
      </c>
      <c r="V211">
        <v>0.2317833</v>
      </c>
      <c r="W211">
        <v>2.5232330000000001E-2</v>
      </c>
      <c r="X211">
        <v>0.23233329999999999</v>
      </c>
      <c r="Y211">
        <v>2.4656000000000001E-2</v>
      </c>
      <c r="Z211">
        <v>0.30204330000000001</v>
      </c>
      <c r="AA211">
        <v>0.29444330000000002</v>
      </c>
      <c r="AB211">
        <v>13799.33</v>
      </c>
      <c r="AC211">
        <v>12309.67</v>
      </c>
      <c r="AD211">
        <v>13249.67</v>
      </c>
      <c r="AE211">
        <v>1.0128284819452029</v>
      </c>
      <c r="AF211">
        <v>0.89603629535032925</v>
      </c>
      <c r="AG211">
        <v>210</v>
      </c>
      <c r="AH211">
        <v>3614.7098933796183</v>
      </c>
      <c r="AI211">
        <v>215765.39448364335</v>
      </c>
      <c r="AJ211">
        <v>0.94973648918984344</v>
      </c>
      <c r="AK211">
        <v>0.66768161015061589</v>
      </c>
      <c r="AL211">
        <v>285710.41076660156</v>
      </c>
      <c r="AM211">
        <v>37405.273544503674</v>
      </c>
      <c r="AN211">
        <v>37405.273544503674</v>
      </c>
      <c r="AO211">
        <v>0.23763543701171874</v>
      </c>
      <c r="AP211">
        <v>3.1111286779648844E-2</v>
      </c>
      <c r="AQ211">
        <v>0.23763543701171874</v>
      </c>
      <c r="AR211">
        <v>3.1111286779648844E-2</v>
      </c>
      <c r="AS211">
        <v>0.47612359547665628</v>
      </c>
      <c r="AT211">
        <v>0.47612359547665628</v>
      </c>
      <c r="AU211">
        <v>11380.929850312863</v>
      </c>
      <c r="AV211">
        <v>9580.0556706751104</v>
      </c>
      <c r="AW211">
        <v>11380.929850312863</v>
      </c>
      <c r="AX211">
        <v>284726.8</v>
      </c>
      <c r="AY211">
        <v>10226.799999999999</v>
      </c>
      <c r="AZ211">
        <v>10043.625</v>
      </c>
      <c r="BA211">
        <v>6.9344286500000003E-3</v>
      </c>
      <c r="BB211">
        <v>285.85930000000002</v>
      </c>
      <c r="BC211">
        <v>-6.6975419999999999E-3</v>
      </c>
      <c r="BD211">
        <v>33855.61</v>
      </c>
      <c r="BE211">
        <v>10246.52</v>
      </c>
      <c r="BF211">
        <v>7.7829626999999998E-3</v>
      </c>
      <c r="BG211">
        <v>603.6318</v>
      </c>
      <c r="BH211">
        <v>-3.3572214999999998E-3</v>
      </c>
      <c r="BI211">
        <v>33011.85</v>
      </c>
      <c r="BJ211">
        <v>2.4485988E-2</v>
      </c>
      <c r="BK211">
        <v>712.97069999999997</v>
      </c>
      <c r="BL211">
        <v>-2.1537690500000001E-2</v>
      </c>
      <c r="BM211">
        <v>13826.55</v>
      </c>
      <c r="BN211">
        <v>9.880799999999999E-4</v>
      </c>
      <c r="BO211">
        <v>601.10720000000003</v>
      </c>
      <c r="BP211">
        <v>12329.83</v>
      </c>
      <c r="BQ211">
        <v>2.7821604999999998E-4</v>
      </c>
      <c r="BR211">
        <v>13275.8</v>
      </c>
    </row>
    <row r="212" spans="1:70">
      <c r="A212">
        <v>211</v>
      </c>
      <c r="B212">
        <v>3</v>
      </c>
      <c r="C212">
        <v>12</v>
      </c>
      <c r="D212">
        <v>1</v>
      </c>
      <c r="E212">
        <v>60</v>
      </c>
      <c r="F212">
        <v>70</v>
      </c>
      <c r="G212">
        <v>0.38554687499999996</v>
      </c>
      <c r="H212">
        <v>0</v>
      </c>
      <c r="I212">
        <v>90</v>
      </c>
      <c r="J212">
        <v>0</v>
      </c>
      <c r="K212">
        <v>5861.328125</v>
      </c>
      <c r="L212">
        <v>0.3803125</v>
      </c>
      <c r="M212">
        <v>167041.015625</v>
      </c>
      <c r="N212">
        <v>0.31796875000000002</v>
      </c>
      <c r="O212">
        <v>70</v>
      </c>
      <c r="P212">
        <v>480</v>
      </c>
      <c r="Q212">
        <v>480</v>
      </c>
      <c r="R212">
        <v>211</v>
      </c>
      <c r="S212">
        <v>67310</v>
      </c>
      <c r="T212">
        <v>14673.67</v>
      </c>
      <c r="U212">
        <v>14568</v>
      </c>
      <c r="V212">
        <v>0.3516667</v>
      </c>
      <c r="W212">
        <v>7.6660000000000006E-2</v>
      </c>
      <c r="X212">
        <v>0.35223330000000003</v>
      </c>
      <c r="Y212">
        <v>7.6230000000000006E-2</v>
      </c>
      <c r="Z212">
        <v>0.47963329999999998</v>
      </c>
      <c r="AA212">
        <v>0.47620000000000001</v>
      </c>
      <c r="AB212">
        <v>4943.6670000000004</v>
      </c>
      <c r="AC212">
        <v>4910.6670000000004</v>
      </c>
      <c r="AD212">
        <v>4867</v>
      </c>
      <c r="AE212">
        <v>1.0036202316949006</v>
      </c>
      <c r="AF212">
        <v>0.69207220902843269</v>
      </c>
      <c r="AG212">
        <v>211</v>
      </c>
      <c r="AH212">
        <v>2123.1888159384198</v>
      </c>
      <c r="AI212">
        <v>63370.628334321285</v>
      </c>
      <c r="AJ212">
        <v>0.90163558294273827</v>
      </c>
      <c r="AK212">
        <v>0.61008746517743651</v>
      </c>
      <c r="AL212">
        <v>68003.652954101563</v>
      </c>
      <c r="AM212">
        <v>15231.050705815676</v>
      </c>
      <c r="AN212">
        <v>15231.050705815676</v>
      </c>
      <c r="AO212">
        <v>0.35627606201171874</v>
      </c>
      <c r="AP212">
        <v>7.9796577537259009E-2</v>
      </c>
      <c r="AQ212">
        <v>0.35627606201171874</v>
      </c>
      <c r="AR212">
        <v>7.9796577537259009E-2</v>
      </c>
      <c r="AS212">
        <v>0.41458352526789266</v>
      </c>
      <c r="AT212">
        <v>0.41458352526789266</v>
      </c>
      <c r="AU212">
        <v>4517.4772157264333</v>
      </c>
      <c r="AV212">
        <v>4163.3842850368192</v>
      </c>
      <c r="AW212">
        <v>4517.4772157264333</v>
      </c>
      <c r="AX212">
        <v>75047.69</v>
      </c>
      <c r="AY212">
        <v>11016.725</v>
      </c>
      <c r="AZ212">
        <v>10970.155000000001</v>
      </c>
      <c r="BA212">
        <v>-3.7629348000000002E-3</v>
      </c>
      <c r="BB212">
        <v>-124.06014999999999</v>
      </c>
      <c r="BC212">
        <v>4.3391235000000001E-4</v>
      </c>
      <c r="BD212">
        <v>20639.689999999999</v>
      </c>
      <c r="BE212">
        <v>10672.635</v>
      </c>
      <c r="BF212">
        <v>-3.9885598000000003E-3</v>
      </c>
      <c r="BG212">
        <v>-178.71979999999999</v>
      </c>
      <c r="BH212">
        <v>5.4238759999999996E-4</v>
      </c>
      <c r="BI212">
        <v>20491.79</v>
      </c>
      <c r="BJ212">
        <v>-4.6854629600000001E-3</v>
      </c>
      <c r="BK212">
        <v>-215.59934999999999</v>
      </c>
      <c r="BL212">
        <v>-1.28064205E-3</v>
      </c>
      <c r="BM212">
        <v>4953.2349999999997</v>
      </c>
      <c r="BN212">
        <v>-4.0025426E-4</v>
      </c>
      <c r="BO212">
        <v>-216.00989999999999</v>
      </c>
      <c r="BP212">
        <v>4913.2309999999998</v>
      </c>
      <c r="BQ212">
        <v>4.9498714999999995E-4</v>
      </c>
      <c r="BR212">
        <v>4876.42</v>
      </c>
    </row>
    <row r="213" spans="1:70">
      <c r="A213">
        <v>212</v>
      </c>
      <c r="B213">
        <v>3</v>
      </c>
      <c r="C213">
        <v>13</v>
      </c>
      <c r="D213">
        <v>1</v>
      </c>
      <c r="E213">
        <v>60</v>
      </c>
      <c r="F213">
        <v>70</v>
      </c>
      <c r="G213">
        <v>0.57304687499999996</v>
      </c>
      <c r="H213">
        <v>0</v>
      </c>
      <c r="I213">
        <v>90</v>
      </c>
      <c r="J213">
        <v>0</v>
      </c>
      <c r="K213">
        <v>6673.828125</v>
      </c>
      <c r="L213">
        <v>0.29031249999999997</v>
      </c>
      <c r="M213">
        <v>615228.515625</v>
      </c>
      <c r="N213">
        <v>0.29296875</v>
      </c>
      <c r="O213">
        <v>70</v>
      </c>
      <c r="P213">
        <v>480</v>
      </c>
      <c r="Q213">
        <v>480</v>
      </c>
      <c r="R213">
        <v>212</v>
      </c>
      <c r="S213">
        <v>347700</v>
      </c>
      <c r="T213">
        <v>26902.67</v>
      </c>
      <c r="U213">
        <v>28483.33</v>
      </c>
      <c r="V213">
        <v>0.29214000000000001</v>
      </c>
      <c r="W213">
        <v>2.2603000000000002E-2</v>
      </c>
      <c r="X213">
        <v>0.29221000000000003</v>
      </c>
      <c r="Y213">
        <v>2.3936329999999999E-2</v>
      </c>
      <c r="Z213">
        <v>0.29007329999999998</v>
      </c>
      <c r="AA213">
        <v>0.30711329999999998</v>
      </c>
      <c r="AB213">
        <v>11214</v>
      </c>
      <c r="AC213">
        <v>10611</v>
      </c>
      <c r="AD213">
        <v>11753.67</v>
      </c>
      <c r="AE213">
        <v>0.97185687545387733</v>
      </c>
      <c r="AF213">
        <v>0.89326009843818199</v>
      </c>
      <c r="AG213">
        <v>212</v>
      </c>
      <c r="AH213">
        <v>2586.1286025672075</v>
      </c>
      <c r="AI213">
        <v>237913.14199395772</v>
      </c>
      <c r="AJ213">
        <v>0.96814787885567266</v>
      </c>
      <c r="AK213">
        <v>0.65156144556131179</v>
      </c>
      <c r="AL213">
        <v>355404.19006347656</v>
      </c>
      <c r="AM213">
        <v>31623.637072373662</v>
      </c>
      <c r="AN213">
        <v>31623.637072373662</v>
      </c>
      <c r="AO213">
        <v>0.29183465576171874</v>
      </c>
      <c r="AP213">
        <v>2.5967260648506654E-2</v>
      </c>
      <c r="AQ213">
        <v>0.29183465576171874</v>
      </c>
      <c r="AR213">
        <v>2.5967260648506654E-2</v>
      </c>
      <c r="AS213">
        <v>0.52142408193425149</v>
      </c>
      <c r="AT213">
        <v>0.52142408193425149</v>
      </c>
      <c r="AU213">
        <v>9188.3420085578655</v>
      </c>
      <c r="AV213">
        <v>7740.0850517662984</v>
      </c>
      <c r="AW213">
        <v>9188.3420085578655</v>
      </c>
      <c r="AX213">
        <v>354573.4</v>
      </c>
      <c r="AY213">
        <v>11500.575000000001</v>
      </c>
      <c r="AZ213">
        <v>12024.82</v>
      </c>
      <c r="BA213">
        <v>-3.7655519000000001E-3</v>
      </c>
      <c r="BB213">
        <v>-122.2266</v>
      </c>
      <c r="BC213">
        <v>1.13531537E-2</v>
      </c>
      <c r="BD213">
        <v>29906.91</v>
      </c>
      <c r="BE213">
        <v>9458.2790000000005</v>
      </c>
      <c r="BF213">
        <v>-2.0184249999999999E-3</v>
      </c>
      <c r="BG213">
        <v>42.272534999999998</v>
      </c>
      <c r="BH213">
        <v>1.25075905E-2</v>
      </c>
      <c r="BI213">
        <v>31696.26</v>
      </c>
      <c r="BJ213">
        <v>-1.185019E-2</v>
      </c>
      <c r="BK213">
        <v>-459.43849999999998</v>
      </c>
      <c r="BL213">
        <v>1.69822058E-2</v>
      </c>
      <c r="BM213">
        <v>11223.21</v>
      </c>
      <c r="BN213">
        <v>4.1374883500000003E-3</v>
      </c>
      <c r="BO213">
        <v>-329.10404999999997</v>
      </c>
      <c r="BP213">
        <v>10618.85</v>
      </c>
      <c r="BQ213">
        <v>-7.2630109999999998E-4</v>
      </c>
      <c r="BR213">
        <v>11763.32</v>
      </c>
    </row>
    <row r="214" spans="1:70">
      <c r="A214">
        <v>213</v>
      </c>
      <c r="B214">
        <v>3</v>
      </c>
      <c r="C214">
        <v>14</v>
      </c>
      <c r="D214">
        <v>1</v>
      </c>
      <c r="E214">
        <v>60</v>
      </c>
      <c r="F214">
        <v>70</v>
      </c>
      <c r="G214">
        <v>0.42304687499999999</v>
      </c>
      <c r="H214">
        <v>0</v>
      </c>
      <c r="I214">
        <v>90</v>
      </c>
      <c r="J214">
        <v>0</v>
      </c>
      <c r="K214">
        <v>9923.828125</v>
      </c>
      <c r="L214">
        <v>0.41031249999999997</v>
      </c>
      <c r="M214">
        <v>256678.515625</v>
      </c>
      <c r="N214">
        <v>0.39296875000000003</v>
      </c>
      <c r="O214">
        <v>70</v>
      </c>
      <c r="P214">
        <v>480</v>
      </c>
      <c r="Q214">
        <v>480</v>
      </c>
      <c r="R214">
        <v>213</v>
      </c>
      <c r="S214">
        <v>107163.3</v>
      </c>
      <c r="T214">
        <v>27101.33</v>
      </c>
      <c r="U214">
        <v>27274</v>
      </c>
      <c r="V214">
        <v>0.40243329999999999</v>
      </c>
      <c r="W214">
        <v>0.1017733</v>
      </c>
      <c r="X214">
        <v>0.40226669999999998</v>
      </c>
      <c r="Y214">
        <v>0.10238</v>
      </c>
      <c r="Z214">
        <v>0.5270667</v>
      </c>
      <c r="AA214">
        <v>0.53039999999999998</v>
      </c>
      <c r="AB214">
        <v>8456</v>
      </c>
      <c r="AC214">
        <v>8765.6669999999995</v>
      </c>
      <c r="AD214">
        <v>8573</v>
      </c>
      <c r="AE214">
        <v>0.99682950503605927</v>
      </c>
      <c r="AF214">
        <v>0.59487363048402209</v>
      </c>
      <c r="AG214">
        <v>213</v>
      </c>
      <c r="AH214">
        <v>3518.3082206957683</v>
      </c>
      <c r="AI214">
        <v>92133.623107122825</v>
      </c>
      <c r="AJ214">
        <v>0.89233755281414084</v>
      </c>
      <c r="AK214">
        <v>0.59223614918019707</v>
      </c>
      <c r="AL214">
        <v>114312.62756347656</v>
      </c>
      <c r="AM214">
        <v>27978.068569233776</v>
      </c>
      <c r="AN214">
        <v>27978.068569233776</v>
      </c>
      <c r="AO214">
        <v>0.40297528076171873</v>
      </c>
      <c r="AP214">
        <v>9.8628386707295373E-2</v>
      </c>
      <c r="AQ214">
        <v>0.40297528076171873</v>
      </c>
      <c r="AR214">
        <v>9.8628386707295373E-2</v>
      </c>
      <c r="AS214">
        <v>0.43026839401072958</v>
      </c>
      <c r="AT214">
        <v>0.43026839401072958</v>
      </c>
      <c r="AU214">
        <v>8053.6563425047725</v>
      </c>
      <c r="AV214">
        <v>7518.8162764000881</v>
      </c>
      <c r="AW214">
        <v>8053.6563425047725</v>
      </c>
      <c r="AX214">
        <v>136368</v>
      </c>
      <c r="AY214">
        <v>29163.724999999999</v>
      </c>
      <c r="AZ214">
        <v>29237.355</v>
      </c>
      <c r="BA214">
        <v>-2.3401439100000001E-3</v>
      </c>
      <c r="BB214">
        <v>361.23415</v>
      </c>
      <c r="BC214">
        <v>3.5806064999999998E-3</v>
      </c>
      <c r="BD214">
        <v>45453.69</v>
      </c>
      <c r="BE214">
        <v>27098.5</v>
      </c>
      <c r="BF214">
        <v>-7.7749104600000002E-3</v>
      </c>
      <c r="BG214">
        <v>88.899124999999998</v>
      </c>
      <c r="BH214">
        <v>2.8223742500000002E-3</v>
      </c>
      <c r="BI214">
        <v>45641.81</v>
      </c>
      <c r="BJ214">
        <v>-1.2428552E-4</v>
      </c>
      <c r="BK214">
        <v>832.28904999999997</v>
      </c>
      <c r="BL214">
        <v>7.5447217299999996E-3</v>
      </c>
      <c r="BM214">
        <v>8899.5290000000005</v>
      </c>
      <c r="BN214">
        <v>2.50050075E-4</v>
      </c>
      <c r="BO214">
        <v>341.82135</v>
      </c>
      <c r="BP214">
        <v>9343.1039999999994</v>
      </c>
      <c r="BQ214">
        <v>3.8940750000000002E-5</v>
      </c>
      <c r="BR214">
        <v>8854.4619999999995</v>
      </c>
    </row>
    <row r="215" spans="1:70">
      <c r="A215">
        <v>214</v>
      </c>
      <c r="B215">
        <v>3</v>
      </c>
      <c r="C215">
        <v>15</v>
      </c>
      <c r="D215">
        <v>1</v>
      </c>
      <c r="E215">
        <v>60</v>
      </c>
      <c r="F215">
        <v>70</v>
      </c>
      <c r="G215">
        <v>0.34804687499999998</v>
      </c>
      <c r="H215">
        <v>0</v>
      </c>
      <c r="I215">
        <v>90</v>
      </c>
      <c r="J215">
        <v>0</v>
      </c>
      <c r="K215">
        <v>8298.828125</v>
      </c>
      <c r="L215">
        <v>0.35031250000000003</v>
      </c>
      <c r="M215">
        <v>77403.515625</v>
      </c>
      <c r="N215">
        <v>0.24296875000000001</v>
      </c>
      <c r="O215">
        <v>70</v>
      </c>
      <c r="P215">
        <v>480</v>
      </c>
      <c r="Q215">
        <v>480</v>
      </c>
      <c r="R215">
        <v>214</v>
      </c>
      <c r="S215">
        <v>32232.67</v>
      </c>
      <c r="T215">
        <v>15739.67</v>
      </c>
      <c r="U215">
        <v>16051.33</v>
      </c>
      <c r="V215">
        <v>0.30750329999999998</v>
      </c>
      <c r="W215">
        <v>0.1501567</v>
      </c>
      <c r="X215">
        <v>0.30438670000000001</v>
      </c>
      <c r="Y215">
        <v>0.15157999999999999</v>
      </c>
      <c r="Z215">
        <v>0.39536670000000002</v>
      </c>
      <c r="AA215">
        <v>0.4032</v>
      </c>
      <c r="AB215">
        <v>5705</v>
      </c>
      <c r="AC215">
        <v>5572.6670000000004</v>
      </c>
      <c r="AD215">
        <v>5943.3329999999996</v>
      </c>
      <c r="AE215">
        <v>0.9902441822244451</v>
      </c>
      <c r="AF215">
        <v>0.71141845139484428</v>
      </c>
      <c r="AG215">
        <v>214</v>
      </c>
      <c r="AH215">
        <v>3072.9287202036567</v>
      </c>
      <c r="AI215">
        <v>31136.549340037713</v>
      </c>
      <c r="AJ215">
        <v>0.73514708510116644</v>
      </c>
      <c r="AK215">
        <v>0.65317633962996235</v>
      </c>
      <c r="AL215">
        <v>32350.498657226563</v>
      </c>
      <c r="AM215">
        <v>16859.318594602031</v>
      </c>
      <c r="AN215">
        <v>16859.318594602031</v>
      </c>
      <c r="AO215">
        <v>0.31295184326171877</v>
      </c>
      <c r="AP215">
        <v>0.16309346221278942</v>
      </c>
      <c r="AQ215">
        <v>0.31295184326171877</v>
      </c>
      <c r="AR215">
        <v>0.16309346221278942</v>
      </c>
      <c r="AS215">
        <v>0.31561809017051856</v>
      </c>
      <c r="AT215">
        <v>0.31561809017051856</v>
      </c>
      <c r="AU215">
        <v>5528.9197720322863</v>
      </c>
      <c r="AV215">
        <v>5167.6510114793155</v>
      </c>
      <c r="AW215">
        <v>5528.9197720322863</v>
      </c>
      <c r="AX215">
        <v>38085.230000000003</v>
      </c>
      <c r="AY215">
        <v>9518.8880000000008</v>
      </c>
      <c r="AZ215">
        <v>9611.3349999999991</v>
      </c>
      <c r="BA215">
        <v>2.7205500000000002E-6</v>
      </c>
      <c r="BB215">
        <v>33.053455</v>
      </c>
      <c r="BC215">
        <v>-1.91424255E-4</v>
      </c>
      <c r="BD215">
        <v>21104.11</v>
      </c>
      <c r="BE215">
        <v>9952.6640000000007</v>
      </c>
      <c r="BF215">
        <v>1.1204481000000001E-3</v>
      </c>
      <c r="BG215">
        <v>56.058875</v>
      </c>
      <c r="BH215">
        <v>-1.43502175E-4</v>
      </c>
      <c r="BI215">
        <v>21522.21</v>
      </c>
      <c r="BJ215">
        <v>9.4733635999999998E-4</v>
      </c>
      <c r="BK215">
        <v>93.461690000000004</v>
      </c>
      <c r="BL215">
        <v>-1.9178245999999999E-4</v>
      </c>
      <c r="BM215">
        <v>5705.8410000000003</v>
      </c>
      <c r="BN215">
        <v>-9.8001199999999999E-5</v>
      </c>
      <c r="BO215">
        <v>70.691990000000004</v>
      </c>
      <c r="BP215">
        <v>5573.0870000000004</v>
      </c>
      <c r="BQ215">
        <v>-5.3068714999999997E-5</v>
      </c>
      <c r="BR215">
        <v>5944.2089999999998</v>
      </c>
    </row>
    <row r="216" spans="1:70">
      <c r="A216">
        <v>215</v>
      </c>
      <c r="B216">
        <v>3</v>
      </c>
      <c r="C216">
        <v>16</v>
      </c>
      <c r="D216">
        <v>1</v>
      </c>
      <c r="E216">
        <v>60</v>
      </c>
      <c r="F216">
        <v>70</v>
      </c>
      <c r="G216">
        <v>0.498046875</v>
      </c>
      <c r="H216">
        <v>0</v>
      </c>
      <c r="I216">
        <v>90</v>
      </c>
      <c r="J216">
        <v>0</v>
      </c>
      <c r="K216">
        <v>5048.828125</v>
      </c>
      <c r="L216">
        <v>0.47031250000000002</v>
      </c>
      <c r="M216">
        <v>435953.515625</v>
      </c>
      <c r="N216">
        <v>0.34296875000000004</v>
      </c>
      <c r="O216">
        <v>70</v>
      </c>
      <c r="P216">
        <v>480</v>
      </c>
      <c r="Q216">
        <v>480</v>
      </c>
      <c r="R216">
        <v>215</v>
      </c>
      <c r="S216">
        <v>215640</v>
      </c>
      <c r="T216">
        <v>33122.33</v>
      </c>
      <c r="U216">
        <v>32870</v>
      </c>
      <c r="V216">
        <v>0.40186670000000002</v>
      </c>
      <c r="W216">
        <v>6.173E-2</v>
      </c>
      <c r="X216">
        <v>0.40363329999999997</v>
      </c>
      <c r="Y216">
        <v>6.1526669999999999E-2</v>
      </c>
      <c r="Z216">
        <v>0.66810000000000003</v>
      </c>
      <c r="AA216">
        <v>0.66303330000000005</v>
      </c>
      <c r="AB216">
        <v>5838.6670000000004</v>
      </c>
      <c r="AC216">
        <v>10184.33</v>
      </c>
      <c r="AD216">
        <v>5730.3329999999996</v>
      </c>
      <c r="AE216">
        <v>1.0038309642598273</v>
      </c>
      <c r="AF216">
        <v>0.47434535653886656</v>
      </c>
      <c r="AG216">
        <v>215</v>
      </c>
      <c r="AH216">
        <v>1716.9234856535602</v>
      </c>
      <c r="AI216">
        <v>162309.62769051775</v>
      </c>
      <c r="AJ216">
        <v>0.96604316874377671</v>
      </c>
      <c r="AK216">
        <v>0.53301620079561896</v>
      </c>
      <c r="AL216">
        <v>219659.56115722656</v>
      </c>
      <c r="AM216">
        <v>19093.902230602496</v>
      </c>
      <c r="AN216">
        <v>19093.902230602496</v>
      </c>
      <c r="AO216">
        <v>0.40688934326171877</v>
      </c>
      <c r="AP216">
        <v>3.5368846673386529E-2</v>
      </c>
      <c r="AQ216">
        <v>0.40688934326171877</v>
      </c>
      <c r="AR216">
        <v>3.5368846673386529E-2</v>
      </c>
      <c r="AS216">
        <v>0.49073238179565815</v>
      </c>
      <c r="AT216">
        <v>0.49073238179565815</v>
      </c>
      <c r="AU216">
        <v>4984.8403087727875</v>
      </c>
      <c r="AV216">
        <v>4818.1281296155003</v>
      </c>
      <c r="AW216">
        <v>4984.8403087727875</v>
      </c>
      <c r="AX216">
        <v>253242.3</v>
      </c>
      <c r="AY216">
        <v>46766.42</v>
      </c>
      <c r="AZ216">
        <v>46603.91</v>
      </c>
      <c r="BA216">
        <v>1.5294614999999999E-3</v>
      </c>
      <c r="BB216">
        <v>393.88209999999998</v>
      </c>
      <c r="BC216">
        <v>-7.1808675000000002E-3</v>
      </c>
      <c r="BD216">
        <v>68112.800000000003</v>
      </c>
      <c r="BE216">
        <v>48055.464999999997</v>
      </c>
      <c r="BF216">
        <v>-3.318653E-3</v>
      </c>
      <c r="BG216">
        <v>447.13170000000002</v>
      </c>
      <c r="BH216">
        <v>-1.22676698E-2</v>
      </c>
      <c r="BI216">
        <v>67628.179999999993</v>
      </c>
      <c r="BJ216">
        <v>4.8171450000000001E-4</v>
      </c>
      <c r="BK216">
        <v>727.15729999999996</v>
      </c>
      <c r="BL216">
        <v>-1.0431674700000001E-2</v>
      </c>
      <c r="BM216">
        <v>5843.393</v>
      </c>
      <c r="BN216">
        <v>5.2291255000000002E-4</v>
      </c>
      <c r="BO216">
        <v>164.64070000000001</v>
      </c>
      <c r="BP216">
        <v>10192.32</v>
      </c>
      <c r="BQ216">
        <v>-3.1166195000000002E-4</v>
      </c>
      <c r="BR216">
        <v>5734.9719999999998</v>
      </c>
    </row>
    <row r="217" spans="1:70">
      <c r="A217">
        <v>216</v>
      </c>
      <c r="B217">
        <v>3</v>
      </c>
      <c r="C217">
        <v>17</v>
      </c>
      <c r="D217">
        <v>1</v>
      </c>
      <c r="E217">
        <v>60</v>
      </c>
      <c r="F217">
        <v>70</v>
      </c>
      <c r="G217">
        <v>0.47929687499999996</v>
      </c>
      <c r="H217">
        <v>0</v>
      </c>
      <c r="I217">
        <v>90</v>
      </c>
      <c r="J217">
        <v>0</v>
      </c>
      <c r="K217">
        <v>4642.578125</v>
      </c>
      <c r="L217">
        <v>0.27531250000000002</v>
      </c>
      <c r="M217">
        <v>211859.765625</v>
      </c>
      <c r="N217">
        <v>0.38046875000000002</v>
      </c>
      <c r="O217">
        <v>70</v>
      </c>
      <c r="P217">
        <v>480</v>
      </c>
      <c r="Q217">
        <v>480</v>
      </c>
      <c r="R217">
        <v>216</v>
      </c>
      <c r="S217">
        <v>98930</v>
      </c>
      <c r="T217">
        <v>12841</v>
      </c>
      <c r="U217">
        <v>12626.67</v>
      </c>
      <c r="V217">
        <v>0.33789999999999998</v>
      </c>
      <c r="W217">
        <v>4.385667E-2</v>
      </c>
      <c r="X217">
        <v>0.33673330000000001</v>
      </c>
      <c r="Y217">
        <v>4.2976670000000002E-2</v>
      </c>
      <c r="Z217">
        <v>0.31659330000000002</v>
      </c>
      <c r="AA217">
        <v>0.31130999999999998</v>
      </c>
      <c r="AB217">
        <v>5450</v>
      </c>
      <c r="AC217">
        <v>4965</v>
      </c>
      <c r="AD217">
        <v>5310</v>
      </c>
      <c r="AE217">
        <v>1.0084514804086187</v>
      </c>
      <c r="AF217">
        <v>0.86295564215471399</v>
      </c>
      <c r="AG217">
        <v>216</v>
      </c>
      <c r="AH217">
        <v>1820.1727517765253</v>
      </c>
      <c r="AI217">
        <v>76734.719864176572</v>
      </c>
      <c r="AJ217">
        <v>0.93701987702492884</v>
      </c>
      <c r="AK217">
        <v>0.66320666782572246</v>
      </c>
      <c r="AL217">
        <v>103961.12854003905</v>
      </c>
      <c r="AM217">
        <v>15997.117968167982</v>
      </c>
      <c r="AN217">
        <v>15997.117968167982</v>
      </c>
      <c r="AO217">
        <v>0.32571356201171875</v>
      </c>
      <c r="AP217">
        <v>5.0119485508729598E-2</v>
      </c>
      <c r="AQ217">
        <v>0.32571356201171875</v>
      </c>
      <c r="AR217">
        <v>5.0119485508729598E-2</v>
      </c>
      <c r="AS217">
        <v>0.45042152988053841</v>
      </c>
      <c r="AT217">
        <v>0.45042152988053841</v>
      </c>
      <c r="AU217">
        <v>4885.0193397677594</v>
      </c>
      <c r="AV217">
        <v>4207.9007748747845</v>
      </c>
      <c r="AW217">
        <v>4885.0193397677594</v>
      </c>
      <c r="AX217">
        <v>108177.4</v>
      </c>
      <c r="AY217">
        <v>7033.6395000000002</v>
      </c>
      <c r="AZ217">
        <v>6909.2330000000002</v>
      </c>
      <c r="BA217">
        <v>2.1492937899999999E-4</v>
      </c>
      <c r="BB217">
        <v>278.27440000000001</v>
      </c>
      <c r="BC217">
        <v>2.9724655E-5</v>
      </c>
      <c r="BD217">
        <v>15512.6</v>
      </c>
      <c r="BE217">
        <v>5169.1710000000003</v>
      </c>
      <c r="BF217">
        <v>-3.6520260000000001E-4</v>
      </c>
      <c r="BG217">
        <v>336.64080000000001</v>
      </c>
      <c r="BH217">
        <v>8.8814500000000002E-4</v>
      </c>
      <c r="BI217">
        <v>15186.54</v>
      </c>
      <c r="BJ217">
        <v>5.5324629999999996E-4</v>
      </c>
      <c r="BK217">
        <v>392.19385</v>
      </c>
      <c r="BL217">
        <v>2.3205825E-3</v>
      </c>
      <c r="BM217">
        <v>5826.9849999999997</v>
      </c>
      <c r="BN217">
        <v>-5.1626744000000003E-4</v>
      </c>
      <c r="BO217">
        <v>332.0677</v>
      </c>
      <c r="BP217">
        <v>5322.8050000000003</v>
      </c>
      <c r="BQ217">
        <v>-1.9598166000000001E-4</v>
      </c>
      <c r="BR217">
        <v>5611.2569999999996</v>
      </c>
    </row>
    <row r="218" spans="1:70">
      <c r="A218">
        <v>217</v>
      </c>
      <c r="B218">
        <v>3</v>
      </c>
      <c r="C218">
        <v>18</v>
      </c>
      <c r="D218">
        <v>1</v>
      </c>
      <c r="E218">
        <v>60</v>
      </c>
      <c r="F218">
        <v>70</v>
      </c>
      <c r="G218">
        <v>0.32929687499999999</v>
      </c>
      <c r="H218">
        <v>0</v>
      </c>
      <c r="I218">
        <v>90</v>
      </c>
      <c r="J218">
        <v>0</v>
      </c>
      <c r="K218">
        <v>7892.578125</v>
      </c>
      <c r="L218">
        <v>0.39531249999999996</v>
      </c>
      <c r="M218">
        <v>570409.765625</v>
      </c>
      <c r="N218">
        <v>0.28046875000000004</v>
      </c>
      <c r="O218">
        <v>70</v>
      </c>
      <c r="P218">
        <v>480</v>
      </c>
      <c r="Q218">
        <v>480</v>
      </c>
      <c r="R218">
        <v>217</v>
      </c>
      <c r="S218">
        <v>188890</v>
      </c>
      <c r="T218">
        <v>19106.330000000002</v>
      </c>
      <c r="U218">
        <v>18540</v>
      </c>
      <c r="V218">
        <v>0.34806670000000001</v>
      </c>
      <c r="W218">
        <v>3.5206670000000002E-2</v>
      </c>
      <c r="X218">
        <v>0.35310000000000002</v>
      </c>
      <c r="Y218">
        <v>3.4660000000000003E-2</v>
      </c>
      <c r="Z218">
        <v>0.55123330000000004</v>
      </c>
      <c r="AA218">
        <v>0.53490000000000004</v>
      </c>
      <c r="AB218">
        <v>6086</v>
      </c>
      <c r="AC218">
        <v>5874.3329999999996</v>
      </c>
      <c r="AD218">
        <v>5839.6670000000004</v>
      </c>
      <c r="AE218">
        <v>1.0151583059759781</v>
      </c>
      <c r="AF218">
        <v>0.66735340024075629</v>
      </c>
      <c r="AG218">
        <v>217</v>
      </c>
      <c r="AH218">
        <v>2828.2474804031358</v>
      </c>
      <c r="AI218">
        <v>222734.74679682733</v>
      </c>
      <c r="AJ218">
        <v>0.95960774566373841</v>
      </c>
      <c r="AK218">
        <v>0.59181305545924123</v>
      </c>
      <c r="AL218">
        <v>193127.73010253906</v>
      </c>
      <c r="AM218">
        <v>18831.203530133691</v>
      </c>
      <c r="AN218">
        <v>18831.203530133691</v>
      </c>
      <c r="AO218">
        <v>0.35749481201171873</v>
      </c>
      <c r="AP218">
        <v>3.4858057734045989E-2</v>
      </c>
      <c r="AQ218">
        <v>0.35749481201171873</v>
      </c>
      <c r="AR218">
        <v>3.4858057734045989E-2</v>
      </c>
      <c r="AS218">
        <v>0.41937721577467535</v>
      </c>
      <c r="AT218">
        <v>0.41937721577467535</v>
      </c>
      <c r="AU218">
        <v>5502.8571657950952</v>
      </c>
      <c r="AV218">
        <v>5120.6412359986407</v>
      </c>
      <c r="AW218">
        <v>5502.8571657950952</v>
      </c>
      <c r="AX218">
        <v>199587.4</v>
      </c>
      <c r="AY218">
        <v>15373.09</v>
      </c>
      <c r="AZ218">
        <v>15141.74</v>
      </c>
      <c r="BA218">
        <v>-1.0331049199999999E-2</v>
      </c>
      <c r="BB218">
        <v>-55.387104999999998</v>
      </c>
      <c r="BC218">
        <v>6.815761E-3</v>
      </c>
      <c r="BD218">
        <v>28279.94</v>
      </c>
      <c r="BE218">
        <v>15660.62</v>
      </c>
      <c r="BF218">
        <v>-1.43095705E-2</v>
      </c>
      <c r="BG218">
        <v>-41.645795</v>
      </c>
      <c r="BH218">
        <v>6.0523200499999997E-3</v>
      </c>
      <c r="BI218">
        <v>27445.21</v>
      </c>
      <c r="BJ218">
        <v>-1.2816712500000001E-2</v>
      </c>
      <c r="BK218">
        <v>-158.06174999999999</v>
      </c>
      <c r="BL218">
        <v>1.4444610199999999E-2</v>
      </c>
      <c r="BM218">
        <v>6089.9870000000001</v>
      </c>
      <c r="BN218">
        <v>5.4025080000000003E-3</v>
      </c>
      <c r="BO218">
        <v>-152.63444999999999</v>
      </c>
      <c r="BP218">
        <v>5875.3670000000002</v>
      </c>
      <c r="BQ218">
        <v>-2.1749064E-3</v>
      </c>
      <c r="BR218">
        <v>5843.4920000000002</v>
      </c>
    </row>
    <row r="219" spans="1:70">
      <c r="A219">
        <v>218</v>
      </c>
      <c r="B219">
        <v>3</v>
      </c>
      <c r="C219">
        <v>19</v>
      </c>
      <c r="D219">
        <v>1</v>
      </c>
      <c r="E219">
        <v>60</v>
      </c>
      <c r="F219">
        <v>70</v>
      </c>
      <c r="G219">
        <v>0.404296875</v>
      </c>
      <c r="H219">
        <v>0</v>
      </c>
      <c r="I219">
        <v>90</v>
      </c>
      <c r="J219">
        <v>0</v>
      </c>
      <c r="K219">
        <v>9517.578125</v>
      </c>
      <c r="L219">
        <v>0.33531250000000001</v>
      </c>
      <c r="M219">
        <v>749684.765625</v>
      </c>
      <c r="N219">
        <v>0.33046874999999998</v>
      </c>
      <c r="O219">
        <v>70</v>
      </c>
      <c r="P219">
        <v>480</v>
      </c>
      <c r="Q219">
        <v>480</v>
      </c>
      <c r="R219">
        <v>218</v>
      </c>
      <c r="S219">
        <v>300523.3</v>
      </c>
      <c r="T219">
        <v>25161.67</v>
      </c>
      <c r="U219">
        <v>24235</v>
      </c>
      <c r="V219">
        <v>0.33280999999999999</v>
      </c>
      <c r="W219">
        <v>2.7864670000000001E-2</v>
      </c>
      <c r="X219">
        <v>0.33296999999999999</v>
      </c>
      <c r="Y219">
        <v>2.685133E-2</v>
      </c>
      <c r="Z219">
        <v>0.41176669999999999</v>
      </c>
      <c r="AA219">
        <v>0.39660000000000001</v>
      </c>
      <c r="AB219">
        <v>9432.6669999999995</v>
      </c>
      <c r="AC219">
        <v>8595.3330000000005</v>
      </c>
      <c r="AD219">
        <v>8943.3330000000005</v>
      </c>
      <c r="AE219">
        <v>1.0189390794029629</v>
      </c>
      <c r="AF219">
        <v>0.81111961034563529</v>
      </c>
      <c r="AG219">
        <v>218</v>
      </c>
      <c r="AH219">
        <v>3563.8017786098758</v>
      </c>
      <c r="AI219">
        <v>281737.0816206694</v>
      </c>
      <c r="AJ219">
        <v>0.96285677844102635</v>
      </c>
      <c r="AK219">
        <v>0.62864104877220417</v>
      </c>
      <c r="AL219">
        <v>308764.85900878906</v>
      </c>
      <c r="AM219">
        <v>27717.420623757676</v>
      </c>
      <c r="AN219">
        <v>27717.420623757676</v>
      </c>
      <c r="AO219">
        <v>0.33335418701171871</v>
      </c>
      <c r="AP219">
        <v>2.9924772682216324E-2</v>
      </c>
      <c r="AQ219">
        <v>0.33335418701171871</v>
      </c>
      <c r="AR219">
        <v>2.9924772682216324E-2</v>
      </c>
      <c r="AS219">
        <v>0.44773673064484643</v>
      </c>
      <c r="AT219">
        <v>0.44773673064484643</v>
      </c>
      <c r="AU219">
        <v>8201.7338326434292</v>
      </c>
      <c r="AV219">
        <v>7311.4768393798977</v>
      </c>
      <c r="AW219">
        <v>8201.7338326434292</v>
      </c>
      <c r="AX219">
        <v>309998.59999999998</v>
      </c>
      <c r="AY219">
        <v>14421.084999999999</v>
      </c>
      <c r="AZ219">
        <v>14042.645</v>
      </c>
      <c r="BA219">
        <v>7.5608200000000002E-3</v>
      </c>
      <c r="BB219">
        <v>18.381620000000002</v>
      </c>
      <c r="BC219">
        <v>-4.4792371999999997E-3</v>
      </c>
      <c r="BD219">
        <v>30751.94</v>
      </c>
      <c r="BE219">
        <v>12573.49</v>
      </c>
      <c r="BF219">
        <v>2.3863494999999998E-2</v>
      </c>
      <c r="BG219">
        <v>268.55554999999998</v>
      </c>
      <c r="BH219">
        <v>-6.6395150000000003E-3</v>
      </c>
      <c r="BI219">
        <v>29606.639999999999</v>
      </c>
      <c r="BJ219">
        <v>1.6292290500000001E-2</v>
      </c>
      <c r="BK219">
        <v>-212.92099999999999</v>
      </c>
      <c r="BL219">
        <v>1.3878649999999999E-4</v>
      </c>
      <c r="BM219">
        <v>9432.9599999999991</v>
      </c>
      <c r="BN219">
        <v>-5.7453275000000003E-3</v>
      </c>
      <c r="BO219">
        <v>51.178474999999999</v>
      </c>
      <c r="BP219">
        <v>8601.9359999999997</v>
      </c>
      <c r="BQ219">
        <v>1.192418E-3</v>
      </c>
      <c r="BR219">
        <v>8943.6110000000008</v>
      </c>
    </row>
    <row r="220" spans="1:70">
      <c r="A220">
        <v>219</v>
      </c>
      <c r="B220">
        <v>3</v>
      </c>
      <c r="C220">
        <v>20</v>
      </c>
      <c r="D220">
        <v>1</v>
      </c>
      <c r="E220">
        <v>60</v>
      </c>
      <c r="F220">
        <v>70</v>
      </c>
      <c r="G220">
        <v>0.55429687499999991</v>
      </c>
      <c r="H220">
        <v>0</v>
      </c>
      <c r="I220">
        <v>90</v>
      </c>
      <c r="J220">
        <v>0</v>
      </c>
      <c r="K220">
        <v>6267.578125</v>
      </c>
      <c r="L220">
        <v>0.45531250000000001</v>
      </c>
      <c r="M220">
        <v>391134.765625</v>
      </c>
      <c r="N220">
        <v>0.23046875</v>
      </c>
      <c r="O220">
        <v>70</v>
      </c>
      <c r="P220">
        <v>480</v>
      </c>
      <c r="Q220">
        <v>480</v>
      </c>
      <c r="R220">
        <v>219</v>
      </c>
      <c r="S220">
        <v>217673.3</v>
      </c>
      <c r="T220">
        <v>41776.67</v>
      </c>
      <c r="U220">
        <v>43030</v>
      </c>
      <c r="V220">
        <v>0.3233067</v>
      </c>
      <c r="W220">
        <v>6.2053329999999997E-2</v>
      </c>
      <c r="X220">
        <v>0.3153667</v>
      </c>
      <c r="Y220">
        <v>6.234E-2</v>
      </c>
      <c r="Z220">
        <v>0.56079999999999997</v>
      </c>
      <c r="AA220">
        <v>0.5776</v>
      </c>
      <c r="AB220">
        <v>8700</v>
      </c>
      <c r="AC220">
        <v>13725</v>
      </c>
      <c r="AD220">
        <v>8941</v>
      </c>
      <c r="AE220">
        <v>0.98532893582928804</v>
      </c>
      <c r="AF220">
        <v>0.61375295390334961</v>
      </c>
      <c r="AG220">
        <v>219</v>
      </c>
      <c r="AH220">
        <v>2153.3444277431822</v>
      </c>
      <c r="AI220">
        <v>158937.3015873016</v>
      </c>
      <c r="AJ220">
        <v>0.95342052167854507</v>
      </c>
      <c r="AK220">
        <v>0.54723965083043713</v>
      </c>
      <c r="AL220">
        <v>219598.25744628903</v>
      </c>
      <c r="AM220">
        <v>27341.530314258096</v>
      </c>
      <c r="AN220">
        <v>27341.530314258096</v>
      </c>
      <c r="AO220">
        <v>0.33068231201171877</v>
      </c>
      <c r="AP220">
        <v>4.1172277792180412E-2</v>
      </c>
      <c r="AQ220">
        <v>0.33068231201171877</v>
      </c>
      <c r="AR220">
        <v>4.1172277792180412E-2</v>
      </c>
      <c r="AS220">
        <v>0.49983689159844114</v>
      </c>
      <c r="AT220">
        <v>0.49983689159844114</v>
      </c>
      <c r="AU220">
        <v>7198.4101850663101</v>
      </c>
      <c r="AV220">
        <v>6836.497668771538</v>
      </c>
      <c r="AW220">
        <v>7198.4101850663101</v>
      </c>
      <c r="AX220">
        <v>239778.7</v>
      </c>
      <c r="AY220">
        <v>34406.410000000003</v>
      </c>
      <c r="AZ220">
        <v>34821.305</v>
      </c>
      <c r="BA220">
        <v>-5.091015E-3</v>
      </c>
      <c r="BB220">
        <v>12.545755</v>
      </c>
      <c r="BC220">
        <v>1.6298224000000001E-3</v>
      </c>
      <c r="BD220">
        <v>66734.2</v>
      </c>
      <c r="BE220">
        <v>40684.805</v>
      </c>
      <c r="BF220">
        <v>-8.0076035E-3</v>
      </c>
      <c r="BG220">
        <v>259.35755</v>
      </c>
      <c r="BH220">
        <v>5.6770655999999996E-3</v>
      </c>
      <c r="BI220">
        <v>68705.94</v>
      </c>
      <c r="BJ220">
        <v>-1.2511177E-2</v>
      </c>
      <c r="BK220">
        <v>-199.74270000000001</v>
      </c>
      <c r="BL220">
        <v>2.1692539999999998E-3</v>
      </c>
      <c r="BM220">
        <v>8700.0360000000001</v>
      </c>
      <c r="BN220">
        <v>-4.5571959999999998E-4</v>
      </c>
      <c r="BO220">
        <v>-18.024225000000001</v>
      </c>
      <c r="BP220">
        <v>13728.93</v>
      </c>
      <c r="BQ220">
        <v>-2.0599454999999998E-3</v>
      </c>
      <c r="BR220">
        <v>8941.0370000000003</v>
      </c>
    </row>
    <row r="221" spans="1:70">
      <c r="A221">
        <v>220</v>
      </c>
      <c r="B221">
        <v>3</v>
      </c>
      <c r="C221">
        <v>21</v>
      </c>
      <c r="D221">
        <v>1</v>
      </c>
      <c r="E221">
        <v>60</v>
      </c>
      <c r="F221">
        <v>70</v>
      </c>
      <c r="G221">
        <v>0.44179687499999998</v>
      </c>
      <c r="H221">
        <v>0</v>
      </c>
      <c r="I221">
        <v>90</v>
      </c>
      <c r="J221">
        <v>0</v>
      </c>
      <c r="K221">
        <v>5455.078125</v>
      </c>
      <c r="L221">
        <v>0.36531249999999998</v>
      </c>
      <c r="M221">
        <v>480772.265625</v>
      </c>
      <c r="N221">
        <v>0.35546875</v>
      </c>
      <c r="O221">
        <v>70</v>
      </c>
      <c r="P221">
        <v>480</v>
      </c>
      <c r="Q221">
        <v>480</v>
      </c>
      <c r="R221">
        <v>220</v>
      </c>
      <c r="S221">
        <v>214986.7</v>
      </c>
      <c r="T221">
        <v>16888</v>
      </c>
      <c r="U221">
        <v>16203.33</v>
      </c>
      <c r="V221">
        <v>0.35983330000000002</v>
      </c>
      <c r="W221">
        <v>2.826733E-2</v>
      </c>
      <c r="X221">
        <v>0.36023329999999998</v>
      </c>
      <c r="Y221">
        <v>2.7149329999999999E-2</v>
      </c>
      <c r="Z221">
        <v>0.46546670000000001</v>
      </c>
      <c r="AA221">
        <v>0.4466</v>
      </c>
      <c r="AB221">
        <v>5926</v>
      </c>
      <c r="AC221">
        <v>5991.3329999999996</v>
      </c>
      <c r="AD221">
        <v>5700</v>
      </c>
      <c r="AE221">
        <v>1.020908857106547</v>
      </c>
      <c r="AF221">
        <v>0.76307564546220497</v>
      </c>
      <c r="AG221">
        <v>220</v>
      </c>
      <c r="AH221">
        <v>1997.739757381552</v>
      </c>
      <c r="AI221">
        <v>177345.38904899135</v>
      </c>
      <c r="AJ221">
        <v>0.96671584411622402</v>
      </c>
      <c r="AK221">
        <v>0.61054246536626988</v>
      </c>
      <c r="AL221">
        <v>215448.72619628906</v>
      </c>
      <c r="AM221">
        <v>17655.050532642461</v>
      </c>
      <c r="AN221">
        <v>17655.050532642461</v>
      </c>
      <c r="AO221">
        <v>0.36096356201171875</v>
      </c>
      <c r="AP221">
        <v>2.9579334444304932E-2</v>
      </c>
      <c r="AQ221">
        <v>0.36096356201171875</v>
      </c>
      <c r="AR221">
        <v>2.9579334444304932E-2</v>
      </c>
      <c r="AS221">
        <v>0.47618557308777498</v>
      </c>
      <c r="AT221">
        <v>0.47618557308777498</v>
      </c>
      <c r="AU221">
        <v>5035.9897857515534</v>
      </c>
      <c r="AV221">
        <v>4521.4380900953411</v>
      </c>
      <c r="AW221">
        <v>5035.9897857515534</v>
      </c>
      <c r="AX221">
        <v>223183</v>
      </c>
      <c r="AY221">
        <v>11537.325000000001</v>
      </c>
      <c r="AZ221">
        <v>11228.74</v>
      </c>
      <c r="BA221">
        <v>6.7820692499999998E-3</v>
      </c>
      <c r="BB221">
        <v>277.51254999999998</v>
      </c>
      <c r="BC221">
        <v>-1.1344990500000001E-2</v>
      </c>
      <c r="BD221">
        <v>21928.400000000001</v>
      </c>
      <c r="BE221">
        <v>10123.575000000001</v>
      </c>
      <c r="BF221">
        <v>1.0118269299999999E-3</v>
      </c>
      <c r="BG221">
        <v>283.28854999999999</v>
      </c>
      <c r="BH221">
        <v>-1.0100864500000001E-2</v>
      </c>
      <c r="BI221">
        <v>21059.5</v>
      </c>
      <c r="BJ221">
        <v>1.0501227E-2</v>
      </c>
      <c r="BK221">
        <v>497.66849999999999</v>
      </c>
      <c r="BL221">
        <v>-1.7612365500000001E-2</v>
      </c>
      <c r="BM221">
        <v>5941.098</v>
      </c>
      <c r="BN221">
        <v>-2.9184605000000001E-3</v>
      </c>
      <c r="BO221">
        <v>293.72714999999999</v>
      </c>
      <c r="BP221">
        <v>6003.2079999999996</v>
      </c>
      <c r="BQ221">
        <v>-5.6392655000000005E-4</v>
      </c>
      <c r="BR221">
        <v>5714.5219999999999</v>
      </c>
    </row>
    <row r="222" spans="1:70">
      <c r="A222">
        <v>221</v>
      </c>
      <c r="B222">
        <v>3</v>
      </c>
      <c r="C222">
        <v>22</v>
      </c>
      <c r="D222">
        <v>1</v>
      </c>
      <c r="E222">
        <v>60</v>
      </c>
      <c r="F222">
        <v>70</v>
      </c>
      <c r="G222">
        <v>0.591796875</v>
      </c>
      <c r="H222">
        <v>0</v>
      </c>
      <c r="I222">
        <v>90</v>
      </c>
      <c r="J222">
        <v>0</v>
      </c>
      <c r="K222">
        <v>8705.078125</v>
      </c>
      <c r="L222">
        <v>0.48531249999999998</v>
      </c>
      <c r="M222">
        <v>122222.265625</v>
      </c>
      <c r="N222">
        <v>0.25546875000000002</v>
      </c>
      <c r="O222">
        <v>70</v>
      </c>
      <c r="P222">
        <v>480</v>
      </c>
      <c r="Q222">
        <v>480</v>
      </c>
      <c r="R222">
        <v>221</v>
      </c>
      <c r="S222">
        <v>75573.33</v>
      </c>
      <c r="T222">
        <v>53970</v>
      </c>
      <c r="U222">
        <v>54096.67</v>
      </c>
      <c r="V222">
        <v>0.35336669999999998</v>
      </c>
      <c r="W222">
        <v>0.25235999999999997</v>
      </c>
      <c r="X222">
        <v>0.34870000000000001</v>
      </c>
      <c r="Y222">
        <v>0.2495967</v>
      </c>
      <c r="Z222">
        <v>0.55196670000000003</v>
      </c>
      <c r="AA222">
        <v>0.5532667</v>
      </c>
      <c r="AB222">
        <v>10652.67</v>
      </c>
      <c r="AC222">
        <v>17294</v>
      </c>
      <c r="AD222">
        <v>11104.33</v>
      </c>
      <c r="AE222">
        <v>0.99882853937273552</v>
      </c>
      <c r="AF222">
        <v>0.42103256479018125</v>
      </c>
      <c r="AG222">
        <v>221</v>
      </c>
      <c r="AH222">
        <v>2930.3860719545551</v>
      </c>
      <c r="AI222">
        <v>48675.94897324207</v>
      </c>
      <c r="AJ222">
        <v>0.81297155757723261</v>
      </c>
      <c r="AK222">
        <v>0.5435103485043028</v>
      </c>
      <c r="AL222">
        <v>75884.194946289063</v>
      </c>
      <c r="AM222">
        <v>32919.272075060682</v>
      </c>
      <c r="AN222">
        <v>32919.272075060682</v>
      </c>
      <c r="AO222">
        <v>0.34929168701171875</v>
      </c>
      <c r="AP222">
        <v>0.15152599413401319</v>
      </c>
      <c r="AQ222">
        <v>0.34929168701171875</v>
      </c>
      <c r="AR222">
        <v>0.15152599413401319</v>
      </c>
      <c r="AS222">
        <v>0.38875683329433608</v>
      </c>
      <c r="AT222">
        <v>0.38875683329433608</v>
      </c>
      <c r="AU222">
        <v>9397.3974596696189</v>
      </c>
      <c r="AV222">
        <v>9259.9209485229821</v>
      </c>
      <c r="AW222">
        <v>9397.3974596696189</v>
      </c>
      <c r="AX222">
        <v>124679.2</v>
      </c>
      <c r="AY222">
        <v>70026.054999999993</v>
      </c>
      <c r="AZ222">
        <v>69862.375</v>
      </c>
      <c r="BA222">
        <v>2.114808E-4</v>
      </c>
      <c r="BB222">
        <v>43.866990000000001</v>
      </c>
      <c r="BC222">
        <v>-1.37723534E-3</v>
      </c>
      <c r="BD222">
        <v>117028.7</v>
      </c>
      <c r="BE222">
        <v>82224.36</v>
      </c>
      <c r="BF222">
        <v>-6.1298764999999996E-4</v>
      </c>
      <c r="BG222">
        <v>146.3614</v>
      </c>
      <c r="BH222">
        <v>-2.48180515E-3</v>
      </c>
      <c r="BI222">
        <v>117028.2</v>
      </c>
      <c r="BJ222">
        <v>-2.5645985000000002E-4</v>
      </c>
      <c r="BK222">
        <v>-145.90369999999999</v>
      </c>
      <c r="BL222">
        <v>-2.14897142E-3</v>
      </c>
      <c r="BM222">
        <v>10652.76</v>
      </c>
      <c r="BN222">
        <v>3.8285350000000001E-4</v>
      </c>
      <c r="BO222">
        <v>-31.381</v>
      </c>
      <c r="BP222">
        <v>17295.25</v>
      </c>
      <c r="BQ222">
        <v>3.7361551999999998E-4</v>
      </c>
      <c r="BR222">
        <v>11104.43</v>
      </c>
    </row>
    <row r="223" spans="1:70">
      <c r="A223">
        <v>222</v>
      </c>
      <c r="B223">
        <v>3</v>
      </c>
      <c r="C223">
        <v>23</v>
      </c>
      <c r="D223">
        <v>1</v>
      </c>
      <c r="E223">
        <v>60</v>
      </c>
      <c r="F223">
        <v>70</v>
      </c>
      <c r="G223">
        <v>0.51679687500000004</v>
      </c>
      <c r="H223">
        <v>0</v>
      </c>
      <c r="I223">
        <v>90</v>
      </c>
      <c r="J223">
        <v>0</v>
      </c>
      <c r="K223">
        <v>7080.078125</v>
      </c>
      <c r="L223">
        <v>0.30531249999999999</v>
      </c>
      <c r="M223">
        <v>301497.265625</v>
      </c>
      <c r="N223">
        <v>0.30546875000000001</v>
      </c>
      <c r="O223">
        <v>70</v>
      </c>
      <c r="P223">
        <v>480</v>
      </c>
      <c r="Q223">
        <v>480</v>
      </c>
      <c r="R223">
        <v>222</v>
      </c>
      <c r="S223">
        <v>157976.70000000001</v>
      </c>
      <c r="T223">
        <v>23660</v>
      </c>
      <c r="U223">
        <v>22443</v>
      </c>
      <c r="V223">
        <v>0.3054133</v>
      </c>
      <c r="W223">
        <v>4.5740000000000003E-2</v>
      </c>
      <c r="X223">
        <v>0.30541000000000001</v>
      </c>
      <c r="Y223">
        <v>4.3386670000000002E-2</v>
      </c>
      <c r="Z223">
        <v>0.36356670000000002</v>
      </c>
      <c r="AA223">
        <v>0.34486670000000003</v>
      </c>
      <c r="AB223">
        <v>9891</v>
      </c>
      <c r="AC223">
        <v>9267.3330000000005</v>
      </c>
      <c r="AD223">
        <v>9265</v>
      </c>
      <c r="AE223">
        <v>1.0267552104012785</v>
      </c>
      <c r="AF223">
        <v>0.83776242612468632</v>
      </c>
      <c r="AG223">
        <v>222</v>
      </c>
      <c r="AH223">
        <v>2712.024180033517</v>
      </c>
      <c r="AI223">
        <v>115474.7157390784</v>
      </c>
      <c r="AJ223">
        <v>0.93271112002108691</v>
      </c>
      <c r="AK223">
        <v>0.6485779109869545</v>
      </c>
      <c r="AL223">
        <v>159233.96057128906</v>
      </c>
      <c r="AM223">
        <v>26845.913993247159</v>
      </c>
      <c r="AN223">
        <v>26845.913993247159</v>
      </c>
      <c r="AO223">
        <v>0.30539324951171876</v>
      </c>
      <c r="AP223">
        <v>5.1487514856099904E-2</v>
      </c>
      <c r="AQ223">
        <v>0.30539324951171876</v>
      </c>
      <c r="AR223">
        <v>5.1487514856099904E-2</v>
      </c>
      <c r="AS223">
        <v>0.47037660387642388</v>
      </c>
      <c r="AT223">
        <v>0.47037660387642388</v>
      </c>
      <c r="AU223">
        <v>7987.9645779946022</v>
      </c>
      <c r="AV223">
        <v>6916.3647098467009</v>
      </c>
      <c r="AW223">
        <v>7987.9645779946022</v>
      </c>
      <c r="AX223">
        <v>164928.6</v>
      </c>
      <c r="AY223">
        <v>11599.195</v>
      </c>
      <c r="AZ223">
        <v>11163.615</v>
      </c>
      <c r="BA223">
        <v>9.5177650000000005E-4</v>
      </c>
      <c r="BB223">
        <v>138.99815000000001</v>
      </c>
      <c r="BC223">
        <v>4.2214214500000003E-3</v>
      </c>
      <c r="BD223">
        <v>27867.88</v>
      </c>
      <c r="BE223">
        <v>10111.52</v>
      </c>
      <c r="BF223">
        <v>-3.2209195000000002E-3</v>
      </c>
      <c r="BG223">
        <v>-44.369605</v>
      </c>
      <c r="BH223">
        <v>6.638985E-3</v>
      </c>
      <c r="BI223">
        <v>26441.86</v>
      </c>
      <c r="BJ223">
        <v>1.3618924999999999E-3</v>
      </c>
      <c r="BK223">
        <v>499.40775000000002</v>
      </c>
      <c r="BL223">
        <v>2.1471354999999998E-3</v>
      </c>
      <c r="BM223">
        <v>9894.56</v>
      </c>
      <c r="BN223">
        <v>4.6644155000000003E-4</v>
      </c>
      <c r="BO223">
        <v>181.65864999999999</v>
      </c>
      <c r="BP223">
        <v>9279.0730000000003</v>
      </c>
      <c r="BQ223">
        <v>-1.36549125E-3</v>
      </c>
      <c r="BR223">
        <v>9268.3349999999991</v>
      </c>
    </row>
    <row r="224" spans="1:70">
      <c r="A224">
        <v>223</v>
      </c>
      <c r="B224">
        <v>3</v>
      </c>
      <c r="C224">
        <v>24</v>
      </c>
      <c r="D224">
        <v>1</v>
      </c>
      <c r="E224">
        <v>60</v>
      </c>
      <c r="F224">
        <v>70</v>
      </c>
      <c r="G224">
        <v>0.36679687499999997</v>
      </c>
      <c r="H224">
        <v>0</v>
      </c>
      <c r="I224">
        <v>90</v>
      </c>
      <c r="J224">
        <v>0</v>
      </c>
      <c r="K224">
        <v>3830.078125</v>
      </c>
      <c r="L224">
        <v>0.42531249999999998</v>
      </c>
      <c r="M224">
        <v>660047.265625</v>
      </c>
      <c r="N224">
        <v>0.20546875000000001</v>
      </c>
      <c r="O224">
        <v>70</v>
      </c>
      <c r="P224">
        <v>480</v>
      </c>
      <c r="Q224">
        <v>480</v>
      </c>
      <c r="R224">
        <v>223</v>
      </c>
      <c r="S224">
        <v>238530</v>
      </c>
      <c r="T224">
        <v>12409</v>
      </c>
      <c r="U224">
        <v>13048.33</v>
      </c>
      <c r="V224">
        <v>0.33846670000000001</v>
      </c>
      <c r="W224">
        <v>1.7608329999999998E-2</v>
      </c>
      <c r="X224">
        <v>0.32272329999999999</v>
      </c>
      <c r="Y224">
        <v>1.7654E-2</v>
      </c>
      <c r="Z224">
        <v>0.56576669999999996</v>
      </c>
      <c r="AA224">
        <v>0.59489999999999998</v>
      </c>
      <c r="AB224">
        <v>3274.8</v>
      </c>
      <c r="AC224">
        <v>3421</v>
      </c>
      <c r="AD224">
        <v>3499</v>
      </c>
      <c r="AE224">
        <v>0.97519378857669137</v>
      </c>
      <c r="AF224">
        <v>0.64500702035340618</v>
      </c>
      <c r="AG224">
        <v>223</v>
      </c>
      <c r="AH224">
        <v>1343.5924139443105</v>
      </c>
      <c r="AI224">
        <v>273772.03499675955</v>
      </c>
      <c r="AJ224">
        <v>0.98279151317094227</v>
      </c>
      <c r="AK224">
        <v>0.56711591304216369</v>
      </c>
      <c r="AL224">
        <v>244528.49182128903</v>
      </c>
      <c r="AM224">
        <v>10306.946608073273</v>
      </c>
      <c r="AN224">
        <v>10306.946608073273</v>
      </c>
      <c r="AO224">
        <v>0.34467449951171875</v>
      </c>
      <c r="AP224">
        <v>1.4528129778136443E-2</v>
      </c>
      <c r="AQ224">
        <v>0.34467449951171875</v>
      </c>
      <c r="AR224">
        <v>1.4528129778136443E-2</v>
      </c>
      <c r="AS224">
        <v>0.4534860501409107</v>
      </c>
      <c r="AT224">
        <v>0.4534860501409107</v>
      </c>
      <c r="AU224">
        <v>2876.3270797936698</v>
      </c>
      <c r="AV224">
        <v>2702.4377038736075</v>
      </c>
      <c r="AW224">
        <v>2876.3270797936698</v>
      </c>
      <c r="AX224">
        <v>245343.4</v>
      </c>
      <c r="AY224">
        <v>10205.285</v>
      </c>
      <c r="AZ224">
        <v>10413.065000000001</v>
      </c>
      <c r="BA224">
        <v>1.255415E-3</v>
      </c>
      <c r="BB224">
        <v>85.514165000000006</v>
      </c>
      <c r="BC224">
        <v>6.5807490000000003E-3</v>
      </c>
      <c r="BD224">
        <v>19128.939999999999</v>
      </c>
      <c r="BE224">
        <v>11560.055</v>
      </c>
      <c r="BF224">
        <v>2.5886255E-3</v>
      </c>
      <c r="BG224">
        <v>-0.52679434999999997</v>
      </c>
      <c r="BH224">
        <v>5.9364824999999996E-3</v>
      </c>
      <c r="BI224">
        <v>20161.95</v>
      </c>
      <c r="BJ224">
        <v>-5.7774875000000002E-3</v>
      </c>
      <c r="BK224">
        <v>425.70855</v>
      </c>
      <c r="BL224">
        <v>1.30138522E-2</v>
      </c>
      <c r="BM224">
        <v>3276.2469999999998</v>
      </c>
      <c r="BN224">
        <v>1.02512815E-3</v>
      </c>
      <c r="BO224">
        <v>71.176145000000005</v>
      </c>
      <c r="BP224">
        <v>3434.7860000000001</v>
      </c>
      <c r="BQ224">
        <v>4.3861570000000002E-4</v>
      </c>
      <c r="BR224">
        <v>3500.5459999999998</v>
      </c>
    </row>
    <row r="225" spans="1:70">
      <c r="A225">
        <v>224</v>
      </c>
      <c r="B225">
        <v>3</v>
      </c>
      <c r="C225">
        <v>25</v>
      </c>
      <c r="D225">
        <v>1</v>
      </c>
      <c r="E225">
        <v>60</v>
      </c>
      <c r="F225">
        <v>70</v>
      </c>
      <c r="G225">
        <v>0.58710937500000004</v>
      </c>
      <c r="H225">
        <v>0</v>
      </c>
      <c r="I225">
        <v>90</v>
      </c>
      <c r="J225">
        <v>0</v>
      </c>
      <c r="K225">
        <v>3728.515625</v>
      </c>
      <c r="L225">
        <v>0.36156250000000001</v>
      </c>
      <c r="M225">
        <v>178245.703125</v>
      </c>
      <c r="N225">
        <v>0.33359375000000002</v>
      </c>
      <c r="O225">
        <v>70</v>
      </c>
      <c r="P225">
        <v>480</v>
      </c>
      <c r="Q225">
        <v>480</v>
      </c>
      <c r="R225">
        <v>224</v>
      </c>
      <c r="S225">
        <v>103593.3</v>
      </c>
      <c r="T225">
        <v>16689</v>
      </c>
      <c r="U225">
        <v>16588</v>
      </c>
      <c r="V225">
        <v>0.3427</v>
      </c>
      <c r="W225">
        <v>5.5206669999999999E-2</v>
      </c>
      <c r="X225">
        <v>0.34279999999999999</v>
      </c>
      <c r="Y225">
        <v>5.4890000000000001E-2</v>
      </c>
      <c r="Z225">
        <v>0.38553330000000002</v>
      </c>
      <c r="AA225">
        <v>0.38319999999999999</v>
      </c>
      <c r="AB225">
        <v>5841.3329999999996</v>
      </c>
      <c r="AC225">
        <v>6274</v>
      </c>
      <c r="AD225">
        <v>5786.3329999999996</v>
      </c>
      <c r="AE225">
        <v>1.0030397493855163</v>
      </c>
      <c r="AF225">
        <v>0.80002401929179368</v>
      </c>
      <c r="AG225">
        <v>224</v>
      </c>
      <c r="AH225">
        <v>1369.2047280238696</v>
      </c>
      <c r="AI225">
        <v>66829.086115992977</v>
      </c>
      <c r="AJ225">
        <v>0.93976638570968807</v>
      </c>
      <c r="AK225">
        <v>0.61644176438399512</v>
      </c>
      <c r="AL225">
        <v>106189.19250488283</v>
      </c>
      <c r="AM225">
        <v>17496.540329956202</v>
      </c>
      <c r="AN225">
        <v>17496.540329956202</v>
      </c>
      <c r="AO225">
        <v>0.34514178466796874</v>
      </c>
      <c r="AP225">
        <v>5.6868189808661526E-2</v>
      </c>
      <c r="AQ225">
        <v>0.34514178466796874</v>
      </c>
      <c r="AR225">
        <v>5.6868189808661526E-2</v>
      </c>
      <c r="AS225">
        <v>0.51177279209041049</v>
      </c>
      <c r="AT225">
        <v>0.51177279209041049</v>
      </c>
      <c r="AU225">
        <v>4904.8566243977657</v>
      </c>
      <c r="AV225">
        <v>4323.2384945356234</v>
      </c>
      <c r="AW225">
        <v>4904.8566243977657</v>
      </c>
      <c r="AX225">
        <v>110358.6</v>
      </c>
      <c r="AY225">
        <v>9887.7369999999992</v>
      </c>
      <c r="AZ225">
        <v>9850.9465</v>
      </c>
      <c r="BA225">
        <v>1.9789669999999999E-3</v>
      </c>
      <c r="BB225">
        <v>-73.806250000000006</v>
      </c>
      <c r="BC225">
        <v>6.66146155E-3</v>
      </c>
      <c r="BD225">
        <v>20469.97</v>
      </c>
      <c r="BE225">
        <v>8380.5234999999993</v>
      </c>
      <c r="BF225">
        <v>5.9428424500000002E-3</v>
      </c>
      <c r="BG225">
        <v>108.04445</v>
      </c>
      <c r="BH225">
        <v>4.8736614500000004E-3</v>
      </c>
      <c r="BI225">
        <v>20359.41</v>
      </c>
      <c r="BJ225">
        <v>2.6699355000000002E-3</v>
      </c>
      <c r="BK225">
        <v>-329.7543</v>
      </c>
      <c r="BL225">
        <v>5.2726140000000001E-3</v>
      </c>
      <c r="BM225">
        <v>5842.52</v>
      </c>
      <c r="BN225">
        <v>2.7925398E-3</v>
      </c>
      <c r="BO225">
        <v>-82.884420000000006</v>
      </c>
      <c r="BP225">
        <v>6282.8329999999996</v>
      </c>
      <c r="BQ225">
        <v>4.178707E-4</v>
      </c>
      <c r="BR225">
        <v>5787.509</v>
      </c>
    </row>
    <row r="226" spans="1:70">
      <c r="A226">
        <v>225</v>
      </c>
      <c r="B226">
        <v>3</v>
      </c>
      <c r="C226">
        <v>26</v>
      </c>
      <c r="D226">
        <v>1</v>
      </c>
      <c r="E226">
        <v>60</v>
      </c>
      <c r="F226">
        <v>70</v>
      </c>
      <c r="G226">
        <v>0.43710937500000002</v>
      </c>
      <c r="H226">
        <v>0</v>
      </c>
      <c r="I226">
        <v>90</v>
      </c>
      <c r="J226">
        <v>0</v>
      </c>
      <c r="K226">
        <v>6978.515625</v>
      </c>
      <c r="L226">
        <v>0.4815625</v>
      </c>
      <c r="M226">
        <v>536795.703125</v>
      </c>
      <c r="N226">
        <v>0.23359375000000002</v>
      </c>
      <c r="O226">
        <v>70</v>
      </c>
      <c r="P226">
        <v>480</v>
      </c>
      <c r="Q226">
        <v>480</v>
      </c>
      <c r="R226">
        <v>225</v>
      </c>
      <c r="S226">
        <v>234963.3</v>
      </c>
      <c r="T226">
        <v>44520</v>
      </c>
      <c r="U226">
        <v>44106.67</v>
      </c>
      <c r="V226">
        <v>0.36509999999999998</v>
      </c>
      <c r="W226">
        <v>6.9176669999999996E-2</v>
      </c>
      <c r="X226">
        <v>0.37216670000000002</v>
      </c>
      <c r="Y226">
        <v>6.9860000000000005E-2</v>
      </c>
      <c r="Z226">
        <v>0.73856670000000002</v>
      </c>
      <c r="AA226">
        <v>0.73170000000000002</v>
      </c>
      <c r="AB226">
        <v>6789</v>
      </c>
      <c r="AC226">
        <v>12225</v>
      </c>
      <c r="AD226">
        <v>6702</v>
      </c>
      <c r="AE226">
        <v>1.0046746463403751</v>
      </c>
      <c r="AF226">
        <v>0.37065917450413305</v>
      </c>
      <c r="AG226">
        <v>225</v>
      </c>
      <c r="AH226">
        <v>2355.1202278000424</v>
      </c>
      <c r="AI226">
        <v>217573.93920202658</v>
      </c>
      <c r="AJ226">
        <v>0.96198739367357322</v>
      </c>
      <c r="AK226">
        <v>0.52300154753449191</v>
      </c>
      <c r="AL226">
        <v>238566.57531738281</v>
      </c>
      <c r="AM226">
        <v>22169.490892552818</v>
      </c>
      <c r="AN226">
        <v>22169.490892552818</v>
      </c>
      <c r="AO226">
        <v>0.37317303466796881</v>
      </c>
      <c r="AP226">
        <v>3.4678186507944672E-2</v>
      </c>
      <c r="AQ226">
        <v>0.37317303466796881</v>
      </c>
      <c r="AR226">
        <v>3.4678186507944672E-2</v>
      </c>
      <c r="AS226">
        <v>0.46231790520740812</v>
      </c>
      <c r="AT226">
        <v>0.46231790520740812</v>
      </c>
      <c r="AU226">
        <v>5875.9362203734609</v>
      </c>
      <c r="AV226">
        <v>5759.3989399414304</v>
      </c>
      <c r="AW226">
        <v>5875.9362203734609</v>
      </c>
      <c r="AX226">
        <v>291338.90000000002</v>
      </c>
      <c r="AY226">
        <v>76558.710000000006</v>
      </c>
      <c r="AZ226">
        <v>76379.255000000005</v>
      </c>
      <c r="BA226">
        <v>-1.09333187E-2</v>
      </c>
      <c r="BB226">
        <v>-122.35835</v>
      </c>
      <c r="BC226">
        <v>9.7740321500000005E-3</v>
      </c>
      <c r="BD226">
        <v>116987.9</v>
      </c>
      <c r="BE226">
        <v>90944.76</v>
      </c>
      <c r="BF226">
        <v>-7.2589297500000004E-3</v>
      </c>
      <c r="BG226">
        <v>69.420755</v>
      </c>
      <c r="BH226">
        <v>1.27109861E-2</v>
      </c>
      <c r="BI226">
        <v>116032.4</v>
      </c>
      <c r="BJ226">
        <v>-1.7189564000000001E-2</v>
      </c>
      <c r="BK226">
        <v>-721.64660000000003</v>
      </c>
      <c r="BL226">
        <v>1.8993541400000001E-2</v>
      </c>
      <c r="BM226">
        <v>6791.357</v>
      </c>
      <c r="BN226">
        <v>4.9322000000000005E-4</v>
      </c>
      <c r="BO226">
        <v>-125.70820000000001</v>
      </c>
      <c r="BP226">
        <v>12238.37</v>
      </c>
      <c r="BQ226">
        <v>-6.0939500000000003E-6</v>
      </c>
      <c r="BR226">
        <v>6704.3270000000002</v>
      </c>
    </row>
    <row r="227" spans="1:70">
      <c r="A227">
        <v>226</v>
      </c>
      <c r="B227">
        <v>3</v>
      </c>
      <c r="C227">
        <v>27</v>
      </c>
      <c r="D227">
        <v>1</v>
      </c>
      <c r="E227">
        <v>60</v>
      </c>
      <c r="F227">
        <v>70</v>
      </c>
      <c r="G227">
        <v>0.36210937499999996</v>
      </c>
      <c r="H227">
        <v>0</v>
      </c>
      <c r="I227">
        <v>90</v>
      </c>
      <c r="J227">
        <v>0</v>
      </c>
      <c r="K227">
        <v>8603.515625</v>
      </c>
      <c r="L227">
        <v>0.30156250000000001</v>
      </c>
      <c r="M227">
        <v>716070.703125</v>
      </c>
      <c r="N227">
        <v>0.38359375000000001</v>
      </c>
      <c r="O227">
        <v>70</v>
      </c>
      <c r="P227">
        <v>480</v>
      </c>
      <c r="Q227">
        <v>480</v>
      </c>
      <c r="R227">
        <v>226</v>
      </c>
      <c r="S227">
        <v>261523.3</v>
      </c>
      <c r="T227">
        <v>20011.330000000002</v>
      </c>
      <c r="U227">
        <v>21166</v>
      </c>
      <c r="V227">
        <v>0.33989999999999998</v>
      </c>
      <c r="W227">
        <v>2.600767E-2</v>
      </c>
      <c r="X227">
        <v>0.34366669999999999</v>
      </c>
      <c r="Y227">
        <v>2.7813330000000001E-2</v>
      </c>
      <c r="Z227">
        <v>0.33789999999999998</v>
      </c>
      <c r="AA227">
        <v>0.3574</v>
      </c>
      <c r="AB227">
        <v>7873</v>
      </c>
      <c r="AC227">
        <v>6981</v>
      </c>
      <c r="AD227">
        <v>8370.3330000000005</v>
      </c>
      <c r="AE227">
        <v>0.97234096036874329</v>
      </c>
      <c r="AF227">
        <v>0.85444715658554748</v>
      </c>
      <c r="AG227">
        <v>226</v>
      </c>
      <c r="AH227">
        <v>3305.0720288115249</v>
      </c>
      <c r="AI227">
        <v>258772.02145680407</v>
      </c>
      <c r="AJ227">
        <v>0.96480113105166176</v>
      </c>
      <c r="AK227">
        <v>0.64662984813699809</v>
      </c>
      <c r="AL227">
        <v>264784.01672363281</v>
      </c>
      <c r="AM227">
        <v>22462.658732285716</v>
      </c>
      <c r="AN227">
        <v>22462.658732285716</v>
      </c>
      <c r="AO227">
        <v>0.33126678466796877</v>
      </c>
      <c r="AP227">
        <v>2.8102650701552018E-2</v>
      </c>
      <c r="AQ227">
        <v>0.33126678466796877</v>
      </c>
      <c r="AR227">
        <v>2.8102650701552018E-2</v>
      </c>
      <c r="AS227">
        <v>0.41494203966064913</v>
      </c>
      <c r="AT227">
        <v>0.41494203966064913</v>
      </c>
      <c r="AU227">
        <v>6911.1581775275181</v>
      </c>
      <c r="AV227">
        <v>6137.7272435249251</v>
      </c>
      <c r="AW227">
        <v>6911.1581775275181</v>
      </c>
      <c r="AX227">
        <v>269117.2</v>
      </c>
      <c r="AY227">
        <v>10837.975</v>
      </c>
      <c r="AZ227">
        <v>11375.45</v>
      </c>
      <c r="BA227">
        <v>6.8285725000000004E-3</v>
      </c>
      <c r="BB227">
        <v>222.38745</v>
      </c>
      <c r="BC227">
        <v>1.1550696500000001E-2</v>
      </c>
      <c r="BD227">
        <v>23196.5</v>
      </c>
      <c r="BE227">
        <v>8594.2705000000005</v>
      </c>
      <c r="BF227">
        <v>5.0007799999999998E-3</v>
      </c>
      <c r="BG227">
        <v>32.153219999999997</v>
      </c>
      <c r="BH227">
        <v>1.5701646E-2</v>
      </c>
      <c r="BI227">
        <v>24595.32</v>
      </c>
      <c r="BJ227">
        <v>-1.27977235E-2</v>
      </c>
      <c r="BK227">
        <v>546.65229999999997</v>
      </c>
      <c r="BL227">
        <v>2.0276029000000001E-2</v>
      </c>
      <c r="BM227">
        <v>7875.9409999999998</v>
      </c>
      <c r="BN227">
        <v>9.0650075000000001E-4</v>
      </c>
      <c r="BO227">
        <v>156.93825000000001</v>
      </c>
      <c r="BP227">
        <v>6994.402</v>
      </c>
      <c r="BQ227">
        <v>-1.2591547000000001E-4</v>
      </c>
      <c r="BR227">
        <v>8373.4609999999993</v>
      </c>
    </row>
    <row r="228" spans="1:70">
      <c r="A228">
        <v>227</v>
      </c>
      <c r="B228">
        <v>3</v>
      </c>
      <c r="C228">
        <v>28</v>
      </c>
      <c r="D228">
        <v>1</v>
      </c>
      <c r="E228">
        <v>60</v>
      </c>
      <c r="F228">
        <v>70</v>
      </c>
      <c r="G228">
        <v>0.51210937499999998</v>
      </c>
      <c r="H228">
        <v>0</v>
      </c>
      <c r="I228">
        <v>90</v>
      </c>
      <c r="J228">
        <v>0</v>
      </c>
      <c r="K228">
        <v>5353.515625</v>
      </c>
      <c r="L228">
        <v>0.42156250000000001</v>
      </c>
      <c r="M228">
        <v>357520.703125</v>
      </c>
      <c r="N228">
        <v>0.28359375000000003</v>
      </c>
      <c r="O228">
        <v>70</v>
      </c>
      <c r="P228">
        <v>480</v>
      </c>
      <c r="Q228">
        <v>480</v>
      </c>
      <c r="R228">
        <v>227</v>
      </c>
      <c r="S228">
        <v>181866.7</v>
      </c>
      <c r="T228">
        <v>23748</v>
      </c>
      <c r="U228">
        <v>23215</v>
      </c>
      <c r="V228">
        <v>0.34010000000000001</v>
      </c>
      <c r="W228">
        <v>4.4406670000000002E-2</v>
      </c>
      <c r="X228">
        <v>0.34336670000000002</v>
      </c>
      <c r="Y228">
        <v>4.3830000000000001E-2</v>
      </c>
      <c r="Z228">
        <v>0.54283329999999996</v>
      </c>
      <c r="AA228">
        <v>0.53063329999999997</v>
      </c>
      <c r="AB228">
        <v>6778.6670000000004</v>
      </c>
      <c r="AC228">
        <v>8054</v>
      </c>
      <c r="AD228">
        <v>6555.3329999999996</v>
      </c>
      <c r="AE228">
        <v>1.0114145013594564</v>
      </c>
      <c r="AF228">
        <v>0.66562015287538701</v>
      </c>
      <c r="AG228">
        <v>227</v>
      </c>
      <c r="AH228">
        <v>1882.9687843482084</v>
      </c>
      <c r="AI228">
        <v>139265.52038953133</v>
      </c>
      <c r="AJ228">
        <v>0.95638420092864573</v>
      </c>
      <c r="AK228">
        <v>0.57364482355647861</v>
      </c>
      <c r="AL228">
        <v>185701.63391113281</v>
      </c>
      <c r="AM228">
        <v>20770.24612429184</v>
      </c>
      <c r="AN228">
        <v>20770.24612429184</v>
      </c>
      <c r="AO228">
        <v>0.35090740966796874</v>
      </c>
      <c r="AP228">
        <v>3.924808367130083E-2</v>
      </c>
      <c r="AQ228">
        <v>0.35090740966796874</v>
      </c>
      <c r="AR228">
        <v>3.924808367130083E-2</v>
      </c>
      <c r="AS228">
        <v>0.49862072549081804</v>
      </c>
      <c r="AT228">
        <v>0.49862072549081804</v>
      </c>
      <c r="AU228">
        <v>5625.569051817808</v>
      </c>
      <c r="AV228">
        <v>5199.7333907934235</v>
      </c>
      <c r="AW228">
        <v>5625.569051817808</v>
      </c>
      <c r="AX228">
        <v>194545</v>
      </c>
      <c r="AY228">
        <v>18665.665000000001</v>
      </c>
      <c r="AZ228">
        <v>18448.424999999999</v>
      </c>
      <c r="BA228">
        <v>-3.4279027500000001E-3</v>
      </c>
      <c r="BB228">
        <v>383.41500000000002</v>
      </c>
      <c r="BC228">
        <v>-1.8193976499999999E-3</v>
      </c>
      <c r="BD228">
        <v>35194.97</v>
      </c>
      <c r="BE228">
        <v>19522.78</v>
      </c>
      <c r="BF228">
        <v>-4.49225015E-3</v>
      </c>
      <c r="BG228">
        <v>659.38599999999997</v>
      </c>
      <c r="BH228">
        <v>-2.1637576500000001E-3</v>
      </c>
      <c r="BI228">
        <v>34414.519999999997</v>
      </c>
      <c r="BJ228">
        <v>-7.9767778500000001E-3</v>
      </c>
      <c r="BK228">
        <v>718.57155</v>
      </c>
      <c r="BL228">
        <v>-1.1465430999999999E-3</v>
      </c>
      <c r="BM228">
        <v>6797.0249999999996</v>
      </c>
      <c r="BN228">
        <v>-3.7856260000000003E-4</v>
      </c>
      <c r="BO228">
        <v>347.38049999999998</v>
      </c>
      <c r="BP228">
        <v>8071.6729999999998</v>
      </c>
      <c r="BQ228">
        <v>-4.3102054999999997E-4</v>
      </c>
      <c r="BR228">
        <v>6573.0870000000004</v>
      </c>
    </row>
    <row r="229" spans="1:70">
      <c r="A229">
        <v>228</v>
      </c>
      <c r="B229">
        <v>3</v>
      </c>
      <c r="C229">
        <v>29</v>
      </c>
      <c r="D229">
        <v>1</v>
      </c>
      <c r="E229">
        <v>60</v>
      </c>
      <c r="F229">
        <v>70</v>
      </c>
      <c r="G229">
        <v>0.32460937499999998</v>
      </c>
      <c r="H229">
        <v>0</v>
      </c>
      <c r="I229">
        <v>90</v>
      </c>
      <c r="J229">
        <v>0</v>
      </c>
      <c r="K229">
        <v>6166.015625</v>
      </c>
      <c r="L229">
        <v>0.27156249999999998</v>
      </c>
      <c r="M229">
        <v>447158.203125</v>
      </c>
      <c r="N229">
        <v>0.30859375</v>
      </c>
      <c r="O229">
        <v>70</v>
      </c>
      <c r="P229">
        <v>480</v>
      </c>
      <c r="Q229">
        <v>480</v>
      </c>
      <c r="R229">
        <v>228</v>
      </c>
      <c r="S229">
        <v>148023.29999999999</v>
      </c>
      <c r="T229">
        <v>12575</v>
      </c>
      <c r="U229">
        <v>12125.67</v>
      </c>
      <c r="V229">
        <v>0.28846670000000002</v>
      </c>
      <c r="W229">
        <v>2.4506E-2</v>
      </c>
      <c r="X229">
        <v>0.28729329999999997</v>
      </c>
      <c r="Y229">
        <v>2.3534329999999999E-2</v>
      </c>
      <c r="Z229">
        <v>0.33553329999999998</v>
      </c>
      <c r="AA229">
        <v>0.32355329999999999</v>
      </c>
      <c r="AB229">
        <v>5200</v>
      </c>
      <c r="AC229">
        <v>4529.6670000000004</v>
      </c>
      <c r="AD229">
        <v>4991.3329999999996</v>
      </c>
      <c r="AE229">
        <v>1.0183595124974472</v>
      </c>
      <c r="AF229">
        <v>0.87305077772071604</v>
      </c>
      <c r="AG229">
        <v>228</v>
      </c>
      <c r="AH229">
        <v>2424.58220693045</v>
      </c>
      <c r="AI229">
        <v>170854.4776119403</v>
      </c>
      <c r="AJ229">
        <v>0.95974224152954823</v>
      </c>
      <c r="AK229">
        <v>0.66166998538083655</v>
      </c>
      <c r="AL229">
        <v>149316.21398925781</v>
      </c>
      <c r="AM229">
        <v>14536.752104961926</v>
      </c>
      <c r="AN229">
        <v>14536.752104961926</v>
      </c>
      <c r="AO229">
        <v>0.28358319091796874</v>
      </c>
      <c r="AP229">
        <v>2.7608378469903987E-2</v>
      </c>
      <c r="AQ229">
        <v>0.28358319091796874</v>
      </c>
      <c r="AR229">
        <v>2.7608378469903987E-2</v>
      </c>
      <c r="AS229">
        <v>0.37717769666792056</v>
      </c>
      <c r="AT229">
        <v>0.37717769666792056</v>
      </c>
      <c r="AU229">
        <v>4659.922508762902</v>
      </c>
      <c r="AV229">
        <v>4143.0465458087247</v>
      </c>
      <c r="AW229">
        <v>4659.922508762902</v>
      </c>
      <c r="AX229">
        <v>151141.20000000001</v>
      </c>
      <c r="AY229">
        <v>5494.5415000000003</v>
      </c>
      <c r="AZ229">
        <v>5335.5510000000004</v>
      </c>
      <c r="BA229">
        <v>-3.3580049999999998E-3</v>
      </c>
      <c r="BB229">
        <v>-50.317255000000003</v>
      </c>
      <c r="BC229">
        <v>6.9036360000000003E-3</v>
      </c>
      <c r="BD229">
        <v>14307.15</v>
      </c>
      <c r="BE229">
        <v>4759.4444999999996</v>
      </c>
      <c r="BF229">
        <v>-1.2355785500000001E-2</v>
      </c>
      <c r="BG229">
        <v>-68.052269999999993</v>
      </c>
      <c r="BH229">
        <v>8.5447308499999996E-3</v>
      </c>
      <c r="BI229">
        <v>13792.64</v>
      </c>
      <c r="BJ229">
        <v>-4.9078335000000001E-3</v>
      </c>
      <c r="BK229">
        <v>-94.764094999999998</v>
      </c>
      <c r="BL229">
        <v>1.9349176499999999E-2</v>
      </c>
      <c r="BM229">
        <v>5203.3230000000003</v>
      </c>
      <c r="BN229">
        <v>-1.89869275E-3</v>
      </c>
      <c r="BO229">
        <v>-128.83654999999999</v>
      </c>
      <c r="BP229">
        <v>4530.4170000000004</v>
      </c>
      <c r="BQ229">
        <v>5.4605414999999997E-4</v>
      </c>
      <c r="BR229">
        <v>4994.5230000000001</v>
      </c>
    </row>
    <row r="230" spans="1:70">
      <c r="A230">
        <v>229</v>
      </c>
      <c r="B230">
        <v>3</v>
      </c>
      <c r="C230">
        <v>30</v>
      </c>
      <c r="D230">
        <v>1</v>
      </c>
      <c r="E230">
        <v>60</v>
      </c>
      <c r="F230">
        <v>70</v>
      </c>
      <c r="G230">
        <v>0.474609375</v>
      </c>
      <c r="H230">
        <v>0</v>
      </c>
      <c r="I230">
        <v>90</v>
      </c>
      <c r="J230">
        <v>0</v>
      </c>
      <c r="K230">
        <v>9416.015625</v>
      </c>
      <c r="L230">
        <v>0.39156250000000004</v>
      </c>
      <c r="M230">
        <v>88608.203125</v>
      </c>
      <c r="N230">
        <v>0.20859375000000002</v>
      </c>
      <c r="O230">
        <v>70</v>
      </c>
      <c r="P230">
        <v>480</v>
      </c>
      <c r="Q230">
        <v>480</v>
      </c>
      <c r="R230">
        <v>229</v>
      </c>
      <c r="S230">
        <v>46396.67</v>
      </c>
      <c r="T230">
        <v>24229.33</v>
      </c>
      <c r="U230">
        <v>24064</v>
      </c>
      <c r="V230">
        <v>0.29509669999999999</v>
      </c>
      <c r="W230">
        <v>0.15411</v>
      </c>
      <c r="X230">
        <v>0.29705670000000001</v>
      </c>
      <c r="Y230">
        <v>0.15407670000000001</v>
      </c>
      <c r="Z230">
        <v>0.44006669999999998</v>
      </c>
      <c r="AA230">
        <v>0.43703330000000001</v>
      </c>
      <c r="AB230">
        <v>8330</v>
      </c>
      <c r="AC230">
        <v>8555.3330000000005</v>
      </c>
      <c r="AD230">
        <v>8364</v>
      </c>
      <c r="AE230">
        <v>1.0034293342614531</v>
      </c>
      <c r="AF230">
        <v>0.6764150778600867</v>
      </c>
      <c r="AG230">
        <v>229</v>
      </c>
      <c r="AH230">
        <v>3383.2528632382664</v>
      </c>
      <c r="AI230">
        <v>36657.563025210089</v>
      </c>
      <c r="AJ230">
        <v>0.73708129883256313</v>
      </c>
      <c r="AK230">
        <v>0.62703377395181525</v>
      </c>
      <c r="AL230">
        <v>47001.370239257813</v>
      </c>
      <c r="AM230">
        <v>24614.851591699717</v>
      </c>
      <c r="AN230">
        <v>24614.851591699717</v>
      </c>
      <c r="AO230">
        <v>0.30472381591796877</v>
      </c>
      <c r="AP230">
        <v>0.15958537947075108</v>
      </c>
      <c r="AQ230">
        <v>0.30472381591796877</v>
      </c>
      <c r="AR230">
        <v>0.15958537947075108</v>
      </c>
      <c r="AS230">
        <v>0.34432696701620924</v>
      </c>
      <c r="AT230">
        <v>0.34432696701620924</v>
      </c>
      <c r="AU230">
        <v>7790.0662056536567</v>
      </c>
      <c r="AV230">
        <v>7288.3055241877537</v>
      </c>
      <c r="AW230">
        <v>7790.0662056536567</v>
      </c>
      <c r="AX230">
        <v>55400.29</v>
      </c>
      <c r="AY230">
        <v>15221.655000000001</v>
      </c>
      <c r="AZ230">
        <v>15187.84</v>
      </c>
      <c r="BA230">
        <v>-5.4920234999999995E-4</v>
      </c>
      <c r="BB230">
        <v>-16.542715000000001</v>
      </c>
      <c r="BC230">
        <v>1.49065445E-3</v>
      </c>
      <c r="BD230">
        <v>34188.29</v>
      </c>
      <c r="BE230">
        <v>17279.689999999999</v>
      </c>
      <c r="BF230">
        <v>-8.2702690000000003E-5</v>
      </c>
      <c r="BG230">
        <v>-252.7972</v>
      </c>
      <c r="BH230">
        <v>1.5777397600000001E-3</v>
      </c>
      <c r="BI230">
        <v>33960.31</v>
      </c>
      <c r="BJ230">
        <v>-1.1131559000000001E-3</v>
      </c>
      <c r="BK230">
        <v>141.20429999999999</v>
      </c>
      <c r="BL230">
        <v>2.91939304E-3</v>
      </c>
      <c r="BM230">
        <v>8330.3379999999997</v>
      </c>
      <c r="BN230">
        <v>1.2530076499999999E-4</v>
      </c>
      <c r="BO230">
        <v>-53.180675000000001</v>
      </c>
      <c r="BP230">
        <v>8560.0759999999991</v>
      </c>
      <c r="BQ230">
        <v>3.5789700000000001E-5</v>
      </c>
      <c r="BR230">
        <v>8364.34</v>
      </c>
    </row>
    <row r="231" spans="1:70">
      <c r="A231">
        <v>230</v>
      </c>
      <c r="B231">
        <v>3</v>
      </c>
      <c r="C231">
        <v>31</v>
      </c>
      <c r="D231">
        <v>1</v>
      </c>
      <c r="E231">
        <v>60</v>
      </c>
      <c r="F231">
        <v>70</v>
      </c>
      <c r="G231">
        <v>0.54960937499999996</v>
      </c>
      <c r="H231">
        <v>0</v>
      </c>
      <c r="I231">
        <v>90</v>
      </c>
      <c r="J231">
        <v>0</v>
      </c>
      <c r="K231">
        <v>7791.015625</v>
      </c>
      <c r="L231">
        <v>0.33156249999999998</v>
      </c>
      <c r="M231">
        <v>267883.203125</v>
      </c>
      <c r="N231">
        <v>0.35859375000000004</v>
      </c>
      <c r="O231">
        <v>70</v>
      </c>
      <c r="P231">
        <v>480</v>
      </c>
      <c r="Q231">
        <v>480</v>
      </c>
      <c r="R231">
        <v>230</v>
      </c>
      <c r="S231">
        <v>147370</v>
      </c>
      <c r="T231">
        <v>28143.33</v>
      </c>
      <c r="U231">
        <v>27835.33</v>
      </c>
      <c r="V231">
        <v>0.34933330000000001</v>
      </c>
      <c r="W231">
        <v>6.6713330000000001E-2</v>
      </c>
      <c r="X231">
        <v>0.34913329999999998</v>
      </c>
      <c r="Y231">
        <v>6.5946669999999999E-2</v>
      </c>
      <c r="Z231">
        <v>0.372</v>
      </c>
      <c r="AA231">
        <v>0.3679</v>
      </c>
      <c r="AB231">
        <v>10877.67</v>
      </c>
      <c r="AC231">
        <v>10658.67</v>
      </c>
      <c r="AD231">
        <v>10711.67</v>
      </c>
      <c r="AE231">
        <v>1.005517316854095</v>
      </c>
      <c r="AF231">
        <v>0.79967369416314105</v>
      </c>
      <c r="AG231">
        <v>230</v>
      </c>
      <c r="AH231">
        <v>2925.5163107251819</v>
      </c>
      <c r="AI231">
        <v>98588.412880966076</v>
      </c>
      <c r="AJ231">
        <v>0.91754527878336045</v>
      </c>
      <c r="AK231">
        <v>0.63709173931947027</v>
      </c>
      <c r="AL231">
        <v>150740.12023925781</v>
      </c>
      <c r="AM231">
        <v>31568.756504835907</v>
      </c>
      <c r="AN231">
        <v>31568.756504835907</v>
      </c>
      <c r="AO231">
        <v>0.34641912841796874</v>
      </c>
      <c r="AP231">
        <v>7.2548841650692975E-2</v>
      </c>
      <c r="AQ231">
        <v>0.34641912841796874</v>
      </c>
      <c r="AR231">
        <v>7.2548841650692975E-2</v>
      </c>
      <c r="AS231">
        <v>0.47791943629120737</v>
      </c>
      <c r="AT231">
        <v>0.47791943629120737</v>
      </c>
      <c r="AU231">
        <v>9211.8214718374165</v>
      </c>
      <c r="AV231">
        <v>8070.3878390436448</v>
      </c>
      <c r="AW231">
        <v>9211.8214718374165</v>
      </c>
      <c r="AX231">
        <v>159066.5</v>
      </c>
      <c r="AY231">
        <v>16816.46</v>
      </c>
      <c r="AZ231">
        <v>16675.134999999998</v>
      </c>
      <c r="BA231">
        <v>-1.35116345E-3</v>
      </c>
      <c r="BB231">
        <v>30.805019999999999</v>
      </c>
      <c r="BC231">
        <v>-3.990548E-3</v>
      </c>
      <c r="BD231">
        <v>34404.089999999997</v>
      </c>
      <c r="BE231">
        <v>13741.924999999999</v>
      </c>
      <c r="BF231">
        <v>-1.0368852E-3</v>
      </c>
      <c r="BG231">
        <v>471.69265000000001</v>
      </c>
      <c r="BH231">
        <v>-2.8108096999999999E-3</v>
      </c>
      <c r="BI231">
        <v>34011.14</v>
      </c>
      <c r="BJ231">
        <v>2.69428095E-3</v>
      </c>
      <c r="BK231">
        <v>-385.959</v>
      </c>
      <c r="BL231">
        <v>-6.4369105000000003E-3</v>
      </c>
      <c r="BM231">
        <v>10877.8</v>
      </c>
      <c r="BN231">
        <v>1.9348370000000001E-4</v>
      </c>
      <c r="BO231">
        <v>-38.461399999999998</v>
      </c>
      <c r="BP231">
        <v>10676.7</v>
      </c>
      <c r="BQ231">
        <v>-3.7716555000000002E-4</v>
      </c>
      <c r="BR231">
        <v>10711.8</v>
      </c>
    </row>
    <row r="232" spans="1:70">
      <c r="A232">
        <v>231</v>
      </c>
      <c r="B232">
        <v>3</v>
      </c>
      <c r="C232">
        <v>32</v>
      </c>
      <c r="D232">
        <v>1</v>
      </c>
      <c r="E232">
        <v>60</v>
      </c>
      <c r="F232">
        <v>70</v>
      </c>
      <c r="G232">
        <v>0.39960937499999999</v>
      </c>
      <c r="H232">
        <v>0</v>
      </c>
      <c r="I232">
        <v>90</v>
      </c>
      <c r="J232">
        <v>0</v>
      </c>
      <c r="K232">
        <v>4541.015625</v>
      </c>
      <c r="L232">
        <v>0.45156249999999998</v>
      </c>
      <c r="M232">
        <v>626433.203125</v>
      </c>
      <c r="N232">
        <v>0.25859375000000001</v>
      </c>
      <c r="O232">
        <v>70</v>
      </c>
      <c r="P232">
        <v>480</v>
      </c>
      <c r="Q232">
        <v>480</v>
      </c>
      <c r="R232">
        <v>231</v>
      </c>
      <c r="S232">
        <v>249166.7</v>
      </c>
      <c r="T232">
        <v>18119.669999999998</v>
      </c>
      <c r="U232">
        <v>17685.669999999998</v>
      </c>
      <c r="V232">
        <v>0.36199999999999999</v>
      </c>
      <c r="W232">
        <v>2.6324670000000001E-2</v>
      </c>
      <c r="X232">
        <v>0.37053330000000001</v>
      </c>
      <c r="Y232">
        <v>2.6301000000000001E-2</v>
      </c>
      <c r="Z232">
        <v>0.67190000000000005</v>
      </c>
      <c r="AA232">
        <v>0.65580000000000005</v>
      </c>
      <c r="AB232">
        <v>4225</v>
      </c>
      <c r="AC232">
        <v>5132.6670000000004</v>
      </c>
      <c r="AD232">
        <v>3994.6669999999999</v>
      </c>
      <c r="AE232">
        <v>1.0121954561328081</v>
      </c>
      <c r="AF232">
        <v>0.52729948790081604</v>
      </c>
      <c r="AG232">
        <v>231</v>
      </c>
      <c r="AH232">
        <v>1564.1819160387513</v>
      </c>
      <c r="AI232">
        <v>248862.35257603973</v>
      </c>
      <c r="AJ232">
        <v>0.97856377606998257</v>
      </c>
      <c r="AK232">
        <v>0.54702465167879677</v>
      </c>
      <c r="AL232">
        <v>253054.96398925781</v>
      </c>
      <c r="AM232">
        <v>13289.092931295152</v>
      </c>
      <c r="AN232">
        <v>13289.092931295152</v>
      </c>
      <c r="AO232">
        <v>0.37445037841796869</v>
      </c>
      <c r="AP232">
        <v>1.9664130663590768E-2</v>
      </c>
      <c r="AQ232">
        <v>0.37445037841796869</v>
      </c>
      <c r="AR232">
        <v>1.9664130663590768E-2</v>
      </c>
      <c r="AS232">
        <v>0.46548068056630898</v>
      </c>
      <c r="AT232">
        <v>0.46548068056630898</v>
      </c>
      <c r="AU232">
        <v>3603.3994142239653</v>
      </c>
      <c r="AV232">
        <v>3441.0561492282654</v>
      </c>
      <c r="AW232">
        <v>3603.3994142239653</v>
      </c>
      <c r="AX232">
        <v>264320.3</v>
      </c>
      <c r="AY232">
        <v>20790.38</v>
      </c>
      <c r="AZ232">
        <v>20585.084999999999</v>
      </c>
      <c r="BA232">
        <v>2.0975506500000001E-2</v>
      </c>
      <c r="BB232">
        <v>11.71984</v>
      </c>
      <c r="BC232">
        <v>1.0475583E-3</v>
      </c>
      <c r="BD232">
        <v>34047.919999999998</v>
      </c>
      <c r="BE232">
        <v>22845.865000000002</v>
      </c>
      <c r="BF232">
        <v>2.6173729999999999E-2</v>
      </c>
      <c r="BG232">
        <v>318.01364999999998</v>
      </c>
      <c r="BH232">
        <v>-1.8339974999999999E-3</v>
      </c>
      <c r="BI232">
        <v>33234.81</v>
      </c>
      <c r="BJ232">
        <v>2.7768794999999999E-2</v>
      </c>
      <c r="BK232">
        <v>-271.59204999999997</v>
      </c>
      <c r="BL232">
        <v>1.9020972E-3</v>
      </c>
      <c r="BM232">
        <v>4225.1480000000001</v>
      </c>
      <c r="BN232">
        <v>-8.8168989999999996E-3</v>
      </c>
      <c r="BO232">
        <v>24.341899999999999</v>
      </c>
      <c r="BP232">
        <v>5148.7730000000001</v>
      </c>
      <c r="BQ232">
        <v>5.9405079999999999E-4</v>
      </c>
      <c r="BR232">
        <v>3994.8069999999998</v>
      </c>
    </row>
    <row r="233" spans="1:70">
      <c r="A233">
        <v>232</v>
      </c>
      <c r="B233">
        <v>3</v>
      </c>
      <c r="C233">
        <v>33</v>
      </c>
      <c r="D233">
        <v>1</v>
      </c>
      <c r="E233">
        <v>60</v>
      </c>
      <c r="F233">
        <v>70</v>
      </c>
      <c r="G233">
        <v>0.41835937499999998</v>
      </c>
      <c r="H233">
        <v>0</v>
      </c>
      <c r="I233">
        <v>90</v>
      </c>
      <c r="J233">
        <v>0</v>
      </c>
      <c r="K233">
        <v>4947.265625</v>
      </c>
      <c r="L233">
        <v>0.2865625</v>
      </c>
      <c r="M233">
        <v>402339.453125</v>
      </c>
      <c r="N233">
        <v>0.22109375000000001</v>
      </c>
      <c r="O233">
        <v>70</v>
      </c>
      <c r="P233">
        <v>480</v>
      </c>
      <c r="Q233">
        <v>480</v>
      </c>
      <c r="R233">
        <v>232</v>
      </c>
      <c r="S233">
        <v>170786.7</v>
      </c>
      <c r="T233">
        <v>12461</v>
      </c>
      <c r="U233">
        <v>12471.33</v>
      </c>
      <c r="V233">
        <v>0.25116670000000002</v>
      </c>
      <c r="W233">
        <v>1.8325999999999999E-2</v>
      </c>
      <c r="X233">
        <v>0.25112669999999998</v>
      </c>
      <c r="Y233">
        <v>1.833833E-2</v>
      </c>
      <c r="Z233">
        <v>0.3439333</v>
      </c>
      <c r="AA233">
        <v>0.34423330000000002</v>
      </c>
      <c r="AB233">
        <v>5249</v>
      </c>
      <c r="AC233">
        <v>4700.6670000000004</v>
      </c>
      <c r="AD233">
        <v>5206.6670000000004</v>
      </c>
      <c r="AE233">
        <v>0.9995857643101993</v>
      </c>
      <c r="AF233">
        <v>0.86923015480019727</v>
      </c>
      <c r="AG233">
        <v>232</v>
      </c>
      <c r="AH233">
        <v>1922.6682050036434</v>
      </c>
      <c r="AI233">
        <v>164745.52143314137</v>
      </c>
      <c r="AJ233">
        <v>0.96399666830598141</v>
      </c>
      <c r="AK233">
        <v>0.65367342408211182</v>
      </c>
      <c r="AL233">
        <v>171200.01281738281</v>
      </c>
      <c r="AM233">
        <v>14978.475858763482</v>
      </c>
      <c r="AN233">
        <v>14978.475858763482</v>
      </c>
      <c r="AO233">
        <v>0.25917303466796876</v>
      </c>
      <c r="AP233">
        <v>2.2675331497536432E-2</v>
      </c>
      <c r="AQ233">
        <v>0.25917303466796876</v>
      </c>
      <c r="AR233">
        <v>2.2675331497536432E-2</v>
      </c>
      <c r="AS233">
        <v>0.43918596793187559</v>
      </c>
      <c r="AT233">
        <v>0.43918596793187559</v>
      </c>
      <c r="AU233">
        <v>4580.5998060969841</v>
      </c>
      <c r="AV233">
        <v>3987.0899827609956</v>
      </c>
      <c r="AW233">
        <v>4580.5998060969841</v>
      </c>
      <c r="AX233">
        <v>173220.6</v>
      </c>
      <c r="AY233">
        <v>4841.7434999999996</v>
      </c>
      <c r="AZ233">
        <v>4850.7250000000004</v>
      </c>
      <c r="BA233">
        <v>3.4896353499999999E-3</v>
      </c>
      <c r="BB233">
        <v>101.8993</v>
      </c>
      <c r="BC233">
        <v>2.5280575E-3</v>
      </c>
      <c r="BD233">
        <v>14271.16</v>
      </c>
      <c r="BE233">
        <v>5007.5164999999997</v>
      </c>
      <c r="BF233">
        <v>3.03850695E-3</v>
      </c>
      <c r="BG233">
        <v>84.290374999999997</v>
      </c>
      <c r="BH233">
        <v>2.31185495E-3</v>
      </c>
      <c r="BI233">
        <v>14311.97</v>
      </c>
      <c r="BJ233">
        <v>8.9706515600000009E-3</v>
      </c>
      <c r="BK233">
        <v>378.71879999999999</v>
      </c>
      <c r="BL233">
        <v>7.1577669999999998E-3</v>
      </c>
      <c r="BM233">
        <v>5259.96</v>
      </c>
      <c r="BN233">
        <v>-1.03009695E-3</v>
      </c>
      <c r="BO233">
        <v>239.1275</v>
      </c>
      <c r="BP233">
        <v>4710.875</v>
      </c>
      <c r="BQ233">
        <v>-6.7451920000000001E-4</v>
      </c>
      <c r="BR233">
        <v>5217.5379999999996</v>
      </c>
    </row>
    <row r="234" spans="1:70">
      <c r="A234">
        <v>233</v>
      </c>
      <c r="B234">
        <v>3</v>
      </c>
      <c r="C234">
        <v>34</v>
      </c>
      <c r="D234">
        <v>1</v>
      </c>
      <c r="E234">
        <v>60</v>
      </c>
      <c r="F234">
        <v>70</v>
      </c>
      <c r="G234">
        <v>0.568359375</v>
      </c>
      <c r="H234">
        <v>0</v>
      </c>
      <c r="I234">
        <v>90</v>
      </c>
      <c r="J234">
        <v>0</v>
      </c>
      <c r="K234">
        <v>8197.265625</v>
      </c>
      <c r="L234">
        <v>0.40656249999999999</v>
      </c>
      <c r="M234">
        <v>760889.453125</v>
      </c>
      <c r="N234">
        <v>0.32109375000000001</v>
      </c>
      <c r="O234">
        <v>70</v>
      </c>
      <c r="P234">
        <v>480</v>
      </c>
      <c r="Q234">
        <v>480</v>
      </c>
      <c r="R234">
        <v>233</v>
      </c>
      <c r="S234">
        <v>430066.7</v>
      </c>
      <c r="T234">
        <v>44463.33</v>
      </c>
      <c r="U234">
        <v>46720</v>
      </c>
      <c r="V234">
        <v>0.3521667</v>
      </c>
      <c r="W234">
        <v>3.6409999999999998E-2</v>
      </c>
      <c r="X234">
        <v>0.34923330000000002</v>
      </c>
      <c r="Y234">
        <v>3.7940000000000002E-2</v>
      </c>
      <c r="Z234">
        <v>0.43856669999999998</v>
      </c>
      <c r="AA234">
        <v>0.4608333</v>
      </c>
      <c r="AB234">
        <v>12690.67</v>
      </c>
      <c r="AC234">
        <v>15497.33</v>
      </c>
      <c r="AD234">
        <v>13304.33</v>
      </c>
      <c r="AE234">
        <v>0.97555009508158963</v>
      </c>
      <c r="AF234">
        <v>0.76010202993008058</v>
      </c>
      <c r="AG234">
        <v>233</v>
      </c>
      <c r="AH234">
        <v>2913.9357920462121</v>
      </c>
      <c r="AI234">
        <v>287977.08456534595</v>
      </c>
      <c r="AJ234">
        <v>0.9683618891301693</v>
      </c>
      <c r="AK234">
        <v>0.58298836765699458</v>
      </c>
      <c r="AL234">
        <v>435996.92687988281</v>
      </c>
      <c r="AM234">
        <v>38299.795772419682</v>
      </c>
      <c r="AN234">
        <v>38299.795772419682</v>
      </c>
      <c r="AO234">
        <v>0.35798553466796879</v>
      </c>
      <c r="AP234">
        <v>3.1446948411728119E-2</v>
      </c>
      <c r="AQ234">
        <v>0.35798553466796879</v>
      </c>
      <c r="AR234">
        <v>3.1446948411728119E-2</v>
      </c>
      <c r="AS234">
        <v>0.53142595757481725</v>
      </c>
      <c r="AT234">
        <v>0.53142595757481725</v>
      </c>
      <c r="AU234">
        <v>10240.715393006751</v>
      </c>
      <c r="AV234">
        <v>9283.2150216758291</v>
      </c>
      <c r="AW234">
        <v>10240.715393006751</v>
      </c>
      <c r="AX234">
        <v>451450.6</v>
      </c>
      <c r="AY234">
        <v>30012.674999999999</v>
      </c>
      <c r="AZ234">
        <v>30966</v>
      </c>
      <c r="BA234">
        <v>1.11732975E-2</v>
      </c>
      <c r="BB234">
        <v>-141.75395</v>
      </c>
      <c r="BC234">
        <v>7.553153E-3</v>
      </c>
      <c r="BD234">
        <v>57725.95</v>
      </c>
      <c r="BE234">
        <v>27726.45</v>
      </c>
      <c r="BF234">
        <v>-1.7517499999999998E-2</v>
      </c>
      <c r="BG234">
        <v>264.03244999999998</v>
      </c>
      <c r="BH234">
        <v>1.0145175100000001E-2</v>
      </c>
      <c r="BI234">
        <v>60709.59</v>
      </c>
      <c r="BJ234">
        <v>4.8884324999999999E-2</v>
      </c>
      <c r="BK234">
        <v>-707.8107</v>
      </c>
      <c r="BL234">
        <v>1.3973378E-2</v>
      </c>
      <c r="BM234">
        <v>12701.35</v>
      </c>
      <c r="BN234">
        <v>8.0148830000000004E-4</v>
      </c>
      <c r="BO234">
        <v>-377.09500000000003</v>
      </c>
      <c r="BP234">
        <v>15513.24</v>
      </c>
      <c r="BQ234">
        <v>-3.5884749999999998E-4</v>
      </c>
      <c r="BR234">
        <v>13315.53</v>
      </c>
    </row>
    <row r="235" spans="1:70">
      <c r="A235">
        <v>234</v>
      </c>
      <c r="B235">
        <v>3</v>
      </c>
      <c r="C235">
        <v>35</v>
      </c>
      <c r="D235">
        <v>1</v>
      </c>
      <c r="E235">
        <v>60</v>
      </c>
      <c r="F235">
        <v>70</v>
      </c>
      <c r="G235">
        <v>0.49335937499999999</v>
      </c>
      <c r="H235">
        <v>0</v>
      </c>
      <c r="I235">
        <v>90</v>
      </c>
      <c r="J235">
        <v>0</v>
      </c>
      <c r="K235">
        <v>9822.265625</v>
      </c>
      <c r="L235">
        <v>0.3465625</v>
      </c>
      <c r="M235">
        <v>581614.453125</v>
      </c>
      <c r="N235">
        <v>0.27109375000000002</v>
      </c>
      <c r="O235">
        <v>70</v>
      </c>
      <c r="P235">
        <v>480</v>
      </c>
      <c r="Q235">
        <v>480</v>
      </c>
      <c r="R235">
        <v>234</v>
      </c>
      <c r="S235">
        <v>289186.7</v>
      </c>
      <c r="T235">
        <v>33250.33</v>
      </c>
      <c r="U235">
        <v>33003.33</v>
      </c>
      <c r="V235">
        <v>0.30149330000000002</v>
      </c>
      <c r="W235">
        <v>3.4666669999999997E-2</v>
      </c>
      <c r="X235">
        <v>0.30190669999999997</v>
      </c>
      <c r="Y235">
        <v>3.4453329999999997E-2</v>
      </c>
      <c r="Z235">
        <v>0.39573330000000001</v>
      </c>
      <c r="AA235">
        <v>0.39276670000000002</v>
      </c>
      <c r="AB235">
        <v>12133</v>
      </c>
      <c r="AC235">
        <v>12032</v>
      </c>
      <c r="AD235">
        <v>11924.67</v>
      </c>
      <c r="AE235">
        <v>1.0037350712572517</v>
      </c>
      <c r="AF235">
        <v>0.81549420670590433</v>
      </c>
      <c r="AG235">
        <v>234</v>
      </c>
      <c r="AH235">
        <v>3647.1629148294264</v>
      </c>
      <c r="AI235">
        <v>228785.03380454826</v>
      </c>
      <c r="AJ235">
        <v>0.95099150675373223</v>
      </c>
      <c r="AK235">
        <v>0.62350700721630481</v>
      </c>
      <c r="AL235">
        <v>291921.30187988281</v>
      </c>
      <c r="AM235">
        <v>35867.372628299257</v>
      </c>
      <c r="AN235">
        <v>35867.372628299257</v>
      </c>
      <c r="AO235">
        <v>0.30932928466796872</v>
      </c>
      <c r="AP235">
        <v>3.8006231976166274E-2</v>
      </c>
      <c r="AQ235">
        <v>0.30932928466796872</v>
      </c>
      <c r="AR235">
        <v>3.8006231976166274E-2</v>
      </c>
      <c r="AS235">
        <v>0.48360682917000375</v>
      </c>
      <c r="AT235">
        <v>0.48360682917000375</v>
      </c>
      <c r="AU235">
        <v>10323.335455794801</v>
      </c>
      <c r="AV235">
        <v>9116.2880239874903</v>
      </c>
      <c r="AW235">
        <v>10323.335455794801</v>
      </c>
      <c r="AX235">
        <v>299502.7</v>
      </c>
      <c r="AY235">
        <v>17137.805</v>
      </c>
      <c r="AZ235">
        <v>17057.61</v>
      </c>
      <c r="BA235">
        <v>2.0232549999999998E-2</v>
      </c>
      <c r="BB235">
        <v>260.77575000000002</v>
      </c>
      <c r="BC235">
        <v>-1.0193595600000001E-2</v>
      </c>
      <c r="BD235">
        <v>40366.18</v>
      </c>
      <c r="BE235">
        <v>16457.86</v>
      </c>
      <c r="BF235">
        <v>9.0826394999999997E-3</v>
      </c>
      <c r="BG235">
        <v>453.25040000000001</v>
      </c>
      <c r="BH235">
        <v>-1.45574439E-2</v>
      </c>
      <c r="BI235">
        <v>40069.410000000003</v>
      </c>
      <c r="BJ235">
        <v>1.7121589999999999E-2</v>
      </c>
      <c r="BK235">
        <v>515.25744999999995</v>
      </c>
      <c r="BL235">
        <v>-1.5560246E-2</v>
      </c>
      <c r="BM235">
        <v>12141.78</v>
      </c>
      <c r="BN235">
        <v>-7.3601784999999999E-3</v>
      </c>
      <c r="BO235">
        <v>323.75319999999999</v>
      </c>
      <c r="BP235">
        <v>12040.37</v>
      </c>
      <c r="BQ235">
        <v>-2.3855624999999999E-4</v>
      </c>
      <c r="BR235">
        <v>11933.3</v>
      </c>
    </row>
    <row r="236" spans="1:70">
      <c r="A236">
        <v>235</v>
      </c>
      <c r="B236">
        <v>3</v>
      </c>
      <c r="C236">
        <v>36</v>
      </c>
      <c r="D236">
        <v>1</v>
      </c>
      <c r="E236">
        <v>60</v>
      </c>
      <c r="F236">
        <v>70</v>
      </c>
      <c r="G236">
        <v>0.34335937499999997</v>
      </c>
      <c r="H236">
        <v>0</v>
      </c>
      <c r="I236">
        <v>90</v>
      </c>
      <c r="J236">
        <v>0</v>
      </c>
      <c r="K236">
        <v>6572.265625</v>
      </c>
      <c r="L236">
        <v>0.46656249999999999</v>
      </c>
      <c r="M236">
        <v>223064.453125</v>
      </c>
      <c r="N236">
        <v>0.37109375</v>
      </c>
      <c r="O236">
        <v>70</v>
      </c>
      <c r="P236">
        <v>480</v>
      </c>
      <c r="Q236">
        <v>480</v>
      </c>
      <c r="R236">
        <v>235</v>
      </c>
      <c r="S236">
        <v>78860</v>
      </c>
      <c r="T236">
        <v>21649</v>
      </c>
      <c r="U236">
        <v>20779</v>
      </c>
      <c r="V236">
        <v>0.42549999999999999</v>
      </c>
      <c r="W236">
        <v>0.11681</v>
      </c>
      <c r="X236">
        <v>0.43833329999999998</v>
      </c>
      <c r="Y236">
        <v>0.11549669999999999</v>
      </c>
      <c r="Z236">
        <v>0.70026670000000002</v>
      </c>
      <c r="AA236">
        <v>0.67210000000000003</v>
      </c>
      <c r="AB236">
        <v>5135.3329999999996</v>
      </c>
      <c r="AC236">
        <v>5264</v>
      </c>
      <c r="AD236">
        <v>4499.3329999999996</v>
      </c>
      <c r="AE236">
        <v>1.0207199394839876</v>
      </c>
      <c r="AF236">
        <v>0.36019670397042336</v>
      </c>
      <c r="AG236">
        <v>235</v>
      </c>
      <c r="AH236">
        <v>2240.7042403579799</v>
      </c>
      <c r="AI236">
        <v>81345.441595441589</v>
      </c>
      <c r="AJ236">
        <v>0.91652816709250118</v>
      </c>
      <c r="AK236">
        <v>0.5442509860750111</v>
      </c>
      <c r="AL236">
        <v>80906.887817382798</v>
      </c>
      <c r="AM236">
        <v>15626.452012425754</v>
      </c>
      <c r="AN236">
        <v>15626.452012425754</v>
      </c>
      <c r="AO236">
        <v>0.43378240966796877</v>
      </c>
      <c r="AP236">
        <v>8.3781247695632791E-2</v>
      </c>
      <c r="AQ236">
        <v>0.43378240966796877</v>
      </c>
      <c r="AR236">
        <v>8.3781247695632791E-2</v>
      </c>
      <c r="AS236">
        <v>0.41270862705236455</v>
      </c>
      <c r="AT236">
        <v>0.41270862705236455</v>
      </c>
      <c r="AU236">
        <v>4397.9318125771397</v>
      </c>
      <c r="AV236">
        <v>4280.2411276893799</v>
      </c>
      <c r="AW236">
        <v>4397.9318125771397</v>
      </c>
      <c r="AX236">
        <v>115895.8</v>
      </c>
      <c r="AY236">
        <v>43285.095000000001</v>
      </c>
      <c r="AZ236">
        <v>42475.24</v>
      </c>
      <c r="BA236">
        <v>-2.6963865E-3</v>
      </c>
      <c r="BB236">
        <v>-89.282579999999996</v>
      </c>
      <c r="BC236">
        <v>-9.1787154999999998E-4</v>
      </c>
      <c r="BD236">
        <v>57071.82</v>
      </c>
      <c r="BE236">
        <v>43350.275000000001</v>
      </c>
      <c r="BF236">
        <v>-2.7548870599999999E-3</v>
      </c>
      <c r="BG236">
        <v>-242.4864</v>
      </c>
      <c r="BH236">
        <v>-2.7776466000000001E-3</v>
      </c>
      <c r="BI236">
        <v>54820.85</v>
      </c>
      <c r="BJ236">
        <v>-1.4520920000000001E-3</v>
      </c>
      <c r="BK236">
        <v>-5.6899519999999999</v>
      </c>
      <c r="BL236">
        <v>1.4013191999999999E-3</v>
      </c>
      <c r="BM236">
        <v>5138.9390000000003</v>
      </c>
      <c r="BN236">
        <v>-1.20693015E-3</v>
      </c>
      <c r="BO236">
        <v>-127.40795</v>
      </c>
      <c r="BP236">
        <v>5266.4889999999996</v>
      </c>
      <c r="BQ236">
        <v>-1.58326743E-3</v>
      </c>
      <c r="BR236">
        <v>4502.4920000000002</v>
      </c>
    </row>
    <row r="237" spans="1:70">
      <c r="A237">
        <v>236</v>
      </c>
      <c r="B237">
        <v>3</v>
      </c>
      <c r="C237">
        <v>37</v>
      </c>
      <c r="D237">
        <v>1</v>
      </c>
      <c r="E237">
        <v>60</v>
      </c>
      <c r="F237">
        <v>70</v>
      </c>
      <c r="G237">
        <v>0.45585937499999996</v>
      </c>
      <c r="H237">
        <v>0</v>
      </c>
      <c r="I237">
        <v>90</v>
      </c>
      <c r="J237">
        <v>0</v>
      </c>
      <c r="K237">
        <v>5759.765625</v>
      </c>
      <c r="L237">
        <v>0.31656249999999997</v>
      </c>
      <c r="M237">
        <v>671251.953125</v>
      </c>
      <c r="N237">
        <v>0.24609375</v>
      </c>
      <c r="O237">
        <v>70</v>
      </c>
      <c r="P237">
        <v>480</v>
      </c>
      <c r="Q237">
        <v>480</v>
      </c>
      <c r="R237">
        <v>236</v>
      </c>
      <c r="S237">
        <v>307086.7</v>
      </c>
      <c r="T237">
        <v>17214.669999999998</v>
      </c>
      <c r="U237">
        <v>16501.669999999998</v>
      </c>
      <c r="V237">
        <v>0.27515329999999999</v>
      </c>
      <c r="W237">
        <v>1.5424999999999999E-2</v>
      </c>
      <c r="X237">
        <v>0.2772867</v>
      </c>
      <c r="Y237">
        <v>1.490033E-2</v>
      </c>
      <c r="Z237">
        <v>0.3866</v>
      </c>
      <c r="AA237">
        <v>0.37056670000000003</v>
      </c>
      <c r="AB237">
        <v>7009</v>
      </c>
      <c r="AC237">
        <v>6560</v>
      </c>
      <c r="AD237">
        <v>6458.6670000000004</v>
      </c>
      <c r="AE237">
        <v>1.0213754197474534</v>
      </c>
      <c r="AF237">
        <v>0.84519307403693533</v>
      </c>
      <c r="AG237">
        <v>236</v>
      </c>
      <c r="AH237">
        <v>2187.4258248279139</v>
      </c>
      <c r="AI237">
        <v>269342.47648902819</v>
      </c>
      <c r="AJ237">
        <v>0.97469241573435472</v>
      </c>
      <c r="AK237">
        <v>0.63717287785612031</v>
      </c>
      <c r="AL237">
        <v>309130.61828613275</v>
      </c>
      <c r="AM237">
        <v>19576.387391478733</v>
      </c>
      <c r="AN237">
        <v>19576.387391478733</v>
      </c>
      <c r="AO237">
        <v>0.28443865966796872</v>
      </c>
      <c r="AP237">
        <v>1.8012713918939938E-2</v>
      </c>
      <c r="AQ237">
        <v>0.28443865966796872</v>
      </c>
      <c r="AR237">
        <v>1.8012713918939938E-2</v>
      </c>
      <c r="AS237">
        <v>0.4768705211355514</v>
      </c>
      <c r="AT237">
        <v>0.4768705211355514</v>
      </c>
      <c r="AU237">
        <v>5745.4259055338971</v>
      </c>
      <c r="AV237">
        <v>5009.9749577667662</v>
      </c>
      <c r="AW237">
        <v>5745.4259055338971</v>
      </c>
      <c r="AX237">
        <v>311283.40000000002</v>
      </c>
      <c r="AY237">
        <v>7697.9965000000002</v>
      </c>
      <c r="AZ237">
        <v>7496.7205000000004</v>
      </c>
      <c r="BA237">
        <v>3.3895374999999999E-3</v>
      </c>
      <c r="BB237">
        <v>105.0808</v>
      </c>
      <c r="BC237">
        <v>-6.1393039999999999E-3</v>
      </c>
      <c r="BD237">
        <v>20283.919999999998</v>
      </c>
      <c r="BE237">
        <v>7634.0635000000002</v>
      </c>
      <c r="BF237">
        <v>4.7579135500000003E-3</v>
      </c>
      <c r="BG237">
        <v>47.196674999999999</v>
      </c>
      <c r="BH237">
        <v>-5.276429E-3</v>
      </c>
      <c r="BI237">
        <v>19463.400000000001</v>
      </c>
      <c r="BJ237">
        <v>6.2837535000000002E-3</v>
      </c>
      <c r="BK237">
        <v>381.18804999999998</v>
      </c>
      <c r="BL237">
        <v>-1.9456748999999999E-2</v>
      </c>
      <c r="BM237">
        <v>7014.0690000000004</v>
      </c>
      <c r="BN237">
        <v>1.6208535E-3</v>
      </c>
      <c r="BO237">
        <v>181.00200000000001</v>
      </c>
      <c r="BP237">
        <v>6568.0720000000001</v>
      </c>
      <c r="BQ237">
        <v>1.5078849999999999E-4</v>
      </c>
      <c r="BR237">
        <v>6463.3379999999997</v>
      </c>
    </row>
    <row r="238" spans="1:70">
      <c r="A238">
        <v>237</v>
      </c>
      <c r="B238">
        <v>3</v>
      </c>
      <c r="C238">
        <v>38</v>
      </c>
      <c r="D238">
        <v>1</v>
      </c>
      <c r="E238">
        <v>60</v>
      </c>
      <c r="F238">
        <v>70</v>
      </c>
      <c r="G238">
        <v>0.30585937499999999</v>
      </c>
      <c r="H238">
        <v>0</v>
      </c>
      <c r="I238">
        <v>90</v>
      </c>
      <c r="J238">
        <v>0</v>
      </c>
      <c r="K238">
        <v>9009.765625</v>
      </c>
      <c r="L238">
        <v>0.43656249999999996</v>
      </c>
      <c r="M238">
        <v>312701.953125</v>
      </c>
      <c r="N238">
        <v>0.34609374999999998</v>
      </c>
      <c r="O238">
        <v>70</v>
      </c>
      <c r="P238">
        <v>480</v>
      </c>
      <c r="Q238">
        <v>480</v>
      </c>
      <c r="R238">
        <v>237</v>
      </c>
      <c r="S238">
        <v>99560</v>
      </c>
      <c r="T238">
        <v>22948.67</v>
      </c>
      <c r="U238">
        <v>22489</v>
      </c>
      <c r="V238">
        <v>0.40400000000000003</v>
      </c>
      <c r="W238">
        <v>9.3123330000000004E-2</v>
      </c>
      <c r="X238">
        <v>0.40810000000000002</v>
      </c>
      <c r="Y238">
        <v>9.2186669999999998E-2</v>
      </c>
      <c r="Z238">
        <v>0.61623329999999998</v>
      </c>
      <c r="AA238">
        <v>0.60389999999999999</v>
      </c>
      <c r="AB238">
        <v>6179.3329999999996</v>
      </c>
      <c r="AC238">
        <v>6201</v>
      </c>
      <c r="AD238">
        <v>5838.6670000000004</v>
      </c>
      <c r="AE238">
        <v>1.0101681892410259</v>
      </c>
      <c r="AF238">
        <v>0.50671271929381057</v>
      </c>
      <c r="AG238">
        <v>237</v>
      </c>
      <c r="AH238">
        <v>3135.8766586904503</v>
      </c>
      <c r="AI238">
        <v>116151.62507254787</v>
      </c>
      <c r="AJ238">
        <v>0.91827172363452536</v>
      </c>
      <c r="AK238">
        <v>0.56827426727595687</v>
      </c>
      <c r="AL238">
        <v>101896.86828613281</v>
      </c>
      <c r="AM238">
        <v>19566.158084299223</v>
      </c>
      <c r="AN238">
        <v>19566.158084299223</v>
      </c>
      <c r="AO238">
        <v>0.40889178466796872</v>
      </c>
      <c r="AP238">
        <v>7.8515085230283735E-2</v>
      </c>
      <c r="AQ238">
        <v>0.40889178466796872</v>
      </c>
      <c r="AR238">
        <v>7.8515085230283735E-2</v>
      </c>
      <c r="AS238">
        <v>0.39699935250438123</v>
      </c>
      <c r="AT238">
        <v>0.39699935250438123</v>
      </c>
      <c r="AU238">
        <v>5694.8209586613584</v>
      </c>
      <c r="AV238">
        <v>5453.2252530816777</v>
      </c>
      <c r="AW238">
        <v>5694.8209586613584</v>
      </c>
      <c r="AX238">
        <v>123367.6</v>
      </c>
      <c r="AY238">
        <v>29468.744999999999</v>
      </c>
      <c r="AZ238">
        <v>29166.724999999999</v>
      </c>
      <c r="BA238">
        <v>1.6213845000000001E-2</v>
      </c>
      <c r="BB238">
        <v>-175.28784999999999</v>
      </c>
      <c r="BC238">
        <v>1.11872775E-2</v>
      </c>
      <c r="BD238">
        <v>43605.73</v>
      </c>
      <c r="BE238">
        <v>29045.93</v>
      </c>
      <c r="BF238">
        <v>2.0186832700000001E-2</v>
      </c>
      <c r="BG238">
        <v>-354.4633</v>
      </c>
      <c r="BH238">
        <v>1.27925157E-2</v>
      </c>
      <c r="BI238">
        <v>42716.639999999999</v>
      </c>
      <c r="BJ238">
        <v>1.9653430999999999E-2</v>
      </c>
      <c r="BK238">
        <v>-161.47555</v>
      </c>
      <c r="BL238">
        <v>1.44601982E-2</v>
      </c>
      <c r="BM238">
        <v>6183.01</v>
      </c>
      <c r="BN238">
        <v>-1.6093011399999999E-3</v>
      </c>
      <c r="BO238">
        <v>-146.5498</v>
      </c>
      <c r="BP238">
        <v>6204.1310000000003</v>
      </c>
      <c r="BQ238">
        <v>-1.06270095E-4</v>
      </c>
      <c r="BR238">
        <v>5842.14</v>
      </c>
    </row>
    <row r="239" spans="1:70">
      <c r="A239">
        <v>238</v>
      </c>
      <c r="B239">
        <v>3</v>
      </c>
      <c r="C239">
        <v>39</v>
      </c>
      <c r="D239">
        <v>1</v>
      </c>
      <c r="E239">
        <v>60</v>
      </c>
      <c r="F239">
        <v>70</v>
      </c>
      <c r="G239">
        <v>0.380859375</v>
      </c>
      <c r="H239">
        <v>0</v>
      </c>
      <c r="I239">
        <v>90</v>
      </c>
      <c r="J239">
        <v>0</v>
      </c>
      <c r="K239">
        <v>7384.765625</v>
      </c>
      <c r="L239">
        <v>0.25656250000000003</v>
      </c>
      <c r="M239">
        <v>133426.953125</v>
      </c>
      <c r="N239">
        <v>0.29609375000000004</v>
      </c>
      <c r="O239">
        <v>70</v>
      </c>
      <c r="P239">
        <v>480</v>
      </c>
      <c r="Q239">
        <v>480</v>
      </c>
      <c r="R239">
        <v>238</v>
      </c>
      <c r="S239">
        <v>55436.67</v>
      </c>
      <c r="T239">
        <v>15332.67</v>
      </c>
      <c r="U239">
        <v>15214.67</v>
      </c>
      <c r="V239">
        <v>0.27650330000000001</v>
      </c>
      <c r="W239">
        <v>7.6476669999999997E-2</v>
      </c>
      <c r="X239">
        <v>0.27624670000000001</v>
      </c>
      <c r="Y239">
        <v>7.5819999999999999E-2</v>
      </c>
      <c r="Z239">
        <v>0.29757</v>
      </c>
      <c r="AA239">
        <v>0.29528330000000003</v>
      </c>
      <c r="AB239">
        <v>6487.6670000000004</v>
      </c>
      <c r="AC239">
        <v>5864.3329999999996</v>
      </c>
      <c r="AD239">
        <v>6409.3329999999996</v>
      </c>
      <c r="AE239">
        <v>1.0038703465339267</v>
      </c>
      <c r="AF239">
        <v>0.85756490941149754</v>
      </c>
      <c r="AG239">
        <v>238</v>
      </c>
      <c r="AH239">
        <v>2938.4792340213876</v>
      </c>
      <c r="AI239">
        <v>51472.724532851113</v>
      </c>
      <c r="AJ239">
        <v>0.85050727101636081</v>
      </c>
      <c r="AK239">
        <v>0.68292159200896241</v>
      </c>
      <c r="AL239">
        <v>55389.114379882813</v>
      </c>
      <c r="AM239">
        <v>17999.397073111122</v>
      </c>
      <c r="AN239">
        <v>17999.397073111122</v>
      </c>
      <c r="AO239">
        <v>0.27161834716796879</v>
      </c>
      <c r="AP239">
        <v>8.8265835945448484E-2</v>
      </c>
      <c r="AQ239">
        <v>0.27161834716796879</v>
      </c>
      <c r="AR239">
        <v>8.8265835945448484E-2</v>
      </c>
      <c r="AS239">
        <v>0.34708567930841094</v>
      </c>
      <c r="AT239">
        <v>0.34708567930841094</v>
      </c>
      <c r="AU239">
        <v>5962.2639490098909</v>
      </c>
      <c r="AV239">
        <v>5312.1536323829814</v>
      </c>
      <c r="AW239">
        <v>5962.2639490098909</v>
      </c>
      <c r="AX239">
        <v>58966.76</v>
      </c>
      <c r="AY239">
        <v>6406.375</v>
      </c>
      <c r="AZ239">
        <v>6365.5524999999998</v>
      </c>
      <c r="BA239">
        <v>-1.1375533E-3</v>
      </c>
      <c r="BB239">
        <v>-123.56440000000001</v>
      </c>
      <c r="BC239">
        <v>-8.0033987499999996E-5</v>
      </c>
      <c r="BD239">
        <v>17511.54</v>
      </c>
      <c r="BE239">
        <v>5661.5640000000003</v>
      </c>
      <c r="BF239">
        <v>-7.6539338500000004E-4</v>
      </c>
      <c r="BG239">
        <v>-198.49045000000001</v>
      </c>
      <c r="BH239">
        <v>3.5334700499999998E-4</v>
      </c>
      <c r="BI239">
        <v>17374.5</v>
      </c>
      <c r="BJ239">
        <v>-1.7514619899999999E-3</v>
      </c>
      <c r="BK239">
        <v>-216.0386</v>
      </c>
      <c r="BL239">
        <v>-9.6656854999999998E-4</v>
      </c>
      <c r="BM239">
        <v>6496.97</v>
      </c>
      <c r="BN239">
        <v>-1.6198785E-5</v>
      </c>
      <c r="BO239">
        <v>-244.36295000000001</v>
      </c>
      <c r="BP239">
        <v>5868.0680000000002</v>
      </c>
      <c r="BQ239">
        <v>1.7224075E-4</v>
      </c>
      <c r="BR239">
        <v>6418.5240000000003</v>
      </c>
    </row>
    <row r="240" spans="1:70">
      <c r="A240">
        <v>239</v>
      </c>
      <c r="B240">
        <v>3</v>
      </c>
      <c r="C240">
        <v>40</v>
      </c>
      <c r="D240">
        <v>1</v>
      </c>
      <c r="E240">
        <v>60</v>
      </c>
      <c r="F240">
        <v>70</v>
      </c>
      <c r="G240">
        <v>0.53085937499999991</v>
      </c>
      <c r="H240">
        <v>0</v>
      </c>
      <c r="I240">
        <v>90</v>
      </c>
      <c r="J240">
        <v>0</v>
      </c>
      <c r="K240">
        <v>4134.765625</v>
      </c>
      <c r="L240">
        <v>0.37656250000000002</v>
      </c>
      <c r="M240">
        <v>491976.953125</v>
      </c>
      <c r="N240">
        <v>0.39609375000000002</v>
      </c>
      <c r="O240">
        <v>70</v>
      </c>
      <c r="P240">
        <v>480</v>
      </c>
      <c r="Q240">
        <v>480</v>
      </c>
      <c r="R240">
        <v>239</v>
      </c>
      <c r="S240">
        <v>243406.7</v>
      </c>
      <c r="T240">
        <v>15791.67</v>
      </c>
      <c r="U240">
        <v>15361</v>
      </c>
      <c r="V240">
        <v>0.38833329999999999</v>
      </c>
      <c r="W240">
        <v>2.5193E-2</v>
      </c>
      <c r="X240">
        <v>0.38790000000000002</v>
      </c>
      <c r="Y240">
        <v>2.4479330000000001E-2</v>
      </c>
      <c r="Z240">
        <v>0.45826670000000003</v>
      </c>
      <c r="AA240">
        <v>0.44576670000000002</v>
      </c>
      <c r="AB240">
        <v>5466</v>
      </c>
      <c r="AC240">
        <v>5595.6670000000004</v>
      </c>
      <c r="AD240">
        <v>5145</v>
      </c>
      <c r="AE240">
        <v>1.013921390522833</v>
      </c>
      <c r="AF240">
        <v>0.76772876296017889</v>
      </c>
      <c r="AG240">
        <v>239</v>
      </c>
      <c r="AH240">
        <v>1501.8444948921681</v>
      </c>
      <c r="AI240">
        <v>176197.67767207613</v>
      </c>
      <c r="AJ240">
        <v>0.97520363008548128</v>
      </c>
      <c r="AK240">
        <v>0.60241549228249991</v>
      </c>
      <c r="AL240">
        <v>263110.36437988275</v>
      </c>
      <c r="AM240">
        <v>17449.302943002014</v>
      </c>
      <c r="AN240">
        <v>17449.302943002014</v>
      </c>
      <c r="AO240">
        <v>0.38693084716796877</v>
      </c>
      <c r="AP240">
        <v>2.5660994336498776E-2</v>
      </c>
      <c r="AQ240">
        <v>0.38693084716796877</v>
      </c>
      <c r="AR240">
        <v>2.5660994336498776E-2</v>
      </c>
      <c r="AS240">
        <v>0.52528651031336104</v>
      </c>
      <c r="AT240">
        <v>0.52528651031336104</v>
      </c>
      <c r="AU240">
        <v>4780.5274484875981</v>
      </c>
      <c r="AV240">
        <v>4254.7382530344948</v>
      </c>
      <c r="AW240">
        <v>4780.5274484875981</v>
      </c>
      <c r="AX240">
        <v>269781.5</v>
      </c>
      <c r="AY240">
        <v>12650.65</v>
      </c>
      <c r="AZ240">
        <v>12462.885</v>
      </c>
      <c r="BA240">
        <v>7.2270396000000004E-3</v>
      </c>
      <c r="BB240">
        <v>348.0077</v>
      </c>
      <c r="BC240">
        <v>-1.00799815E-2</v>
      </c>
      <c r="BD240">
        <v>22287.4</v>
      </c>
      <c r="BE240">
        <v>10243.535</v>
      </c>
      <c r="BF240">
        <v>3.4017435300000001E-3</v>
      </c>
      <c r="BG240">
        <v>397.34584999999998</v>
      </c>
      <c r="BH240">
        <v>-1.5220021E-2</v>
      </c>
      <c r="BI240">
        <v>21813.57</v>
      </c>
      <c r="BJ240">
        <v>2.3681419700000001E-2</v>
      </c>
      <c r="BK240">
        <v>480.93914999999998</v>
      </c>
      <c r="BL240">
        <v>-1.7191202499999999E-2</v>
      </c>
      <c r="BM240">
        <v>5998.2479999999996</v>
      </c>
      <c r="BN240">
        <v>1.5222300500000001E-3</v>
      </c>
      <c r="BO240">
        <v>285.96334999999999</v>
      </c>
      <c r="BP240">
        <v>6448.9530000000004</v>
      </c>
      <c r="BQ240">
        <v>1.6483036E-3</v>
      </c>
      <c r="BR240">
        <v>5739.3</v>
      </c>
    </row>
    <row r="241" spans="1:70">
      <c r="A241">
        <v>240</v>
      </c>
      <c r="B241">
        <v>3</v>
      </c>
      <c r="C241">
        <v>41</v>
      </c>
      <c r="D241">
        <v>1</v>
      </c>
      <c r="E241">
        <v>60</v>
      </c>
      <c r="F241">
        <v>70</v>
      </c>
      <c r="G241">
        <v>0.521484375</v>
      </c>
      <c r="H241">
        <v>0</v>
      </c>
      <c r="I241">
        <v>90</v>
      </c>
      <c r="J241">
        <v>0</v>
      </c>
      <c r="K241">
        <v>3931.640625</v>
      </c>
      <c r="L241">
        <v>0.26406249999999998</v>
      </c>
      <c r="M241">
        <v>783298.828125</v>
      </c>
      <c r="N241">
        <v>0.35234375000000001</v>
      </c>
      <c r="O241">
        <v>70</v>
      </c>
      <c r="P241">
        <v>480</v>
      </c>
      <c r="Q241">
        <v>480</v>
      </c>
      <c r="R241">
        <v>240</v>
      </c>
      <c r="S241">
        <v>372900</v>
      </c>
      <c r="T241">
        <v>12270.33</v>
      </c>
      <c r="U241">
        <v>11493.33</v>
      </c>
      <c r="V241">
        <v>0.32034000000000001</v>
      </c>
      <c r="W241">
        <v>1.054133E-2</v>
      </c>
      <c r="X241">
        <v>0.31711329999999999</v>
      </c>
      <c r="Y241">
        <v>9.7743329999999996E-3</v>
      </c>
      <c r="Z241">
        <v>0.31440669999999998</v>
      </c>
      <c r="AA241">
        <v>0.29448999999999997</v>
      </c>
      <c r="AB241">
        <v>5506.3329999999996</v>
      </c>
      <c r="AC241">
        <v>4643</v>
      </c>
      <c r="AD241">
        <v>5042.6670000000004</v>
      </c>
      <c r="AE241">
        <v>1.0332494509843793</v>
      </c>
      <c r="AF241">
        <v>0.8989651503175462</v>
      </c>
      <c r="AG241">
        <v>240</v>
      </c>
      <c r="AH241">
        <v>1555.160692212608</v>
      </c>
      <c r="AI241">
        <v>289607.88561525132</v>
      </c>
      <c r="AJ241">
        <v>0.98509164969450103</v>
      </c>
      <c r="AK241">
        <v>0.66212140426197352</v>
      </c>
      <c r="AL241">
        <v>410359.45129394531</v>
      </c>
      <c r="AM241">
        <v>16391.627402342292</v>
      </c>
      <c r="AN241">
        <v>16391.627402342292</v>
      </c>
      <c r="AO241">
        <v>0.31009979248046876</v>
      </c>
      <c r="AP241">
        <v>1.2386799523821539E-2</v>
      </c>
      <c r="AQ241">
        <v>0.31009979248046876</v>
      </c>
      <c r="AR241">
        <v>1.2386799523821539E-2</v>
      </c>
      <c r="AS241">
        <v>0.50469080189202842</v>
      </c>
      <c r="AT241">
        <v>0.50469080189202842</v>
      </c>
      <c r="AU241">
        <v>4869.9770966402311</v>
      </c>
      <c r="AV241">
        <v>4078.7741291832435</v>
      </c>
      <c r="AW241">
        <v>4869.9770966402311</v>
      </c>
      <c r="AX241">
        <v>407452.4</v>
      </c>
      <c r="AY241">
        <v>6447.8950000000004</v>
      </c>
      <c r="AZ241">
        <v>6111.87</v>
      </c>
      <c r="BA241">
        <v>6.2823519999999997E-3</v>
      </c>
      <c r="BB241">
        <v>106.72580000000001</v>
      </c>
      <c r="BC241">
        <v>1.5409335E-2</v>
      </c>
      <c r="BD241">
        <v>15229.05</v>
      </c>
      <c r="BE241">
        <v>4711.1225000000004</v>
      </c>
      <c r="BF241">
        <v>1.8751255000000001E-2</v>
      </c>
      <c r="BG241">
        <v>-14.28694</v>
      </c>
      <c r="BH241">
        <v>2.6633955599999998E-2</v>
      </c>
      <c r="BI241">
        <v>14276.26</v>
      </c>
      <c r="BJ241">
        <v>9.9683399999999991E-3</v>
      </c>
      <c r="BK241">
        <v>316.92340000000002</v>
      </c>
      <c r="BL241">
        <v>2.4563827E-2</v>
      </c>
      <c r="BM241">
        <v>6216.51</v>
      </c>
      <c r="BN241">
        <v>1.6022100599999999E-2</v>
      </c>
      <c r="BO241">
        <v>135.17840000000001</v>
      </c>
      <c r="BP241">
        <v>5495.7359999999999</v>
      </c>
      <c r="BQ241">
        <v>2.1083652000000001E-3</v>
      </c>
      <c r="BR241">
        <v>5752.2730000000001</v>
      </c>
    </row>
    <row r="242" spans="1:70">
      <c r="A242">
        <v>241</v>
      </c>
      <c r="B242">
        <v>3</v>
      </c>
      <c r="C242">
        <v>42</v>
      </c>
      <c r="D242">
        <v>1</v>
      </c>
      <c r="E242">
        <v>60</v>
      </c>
      <c r="F242">
        <v>70</v>
      </c>
      <c r="G242">
        <v>0.37148437499999998</v>
      </c>
      <c r="H242">
        <v>0</v>
      </c>
      <c r="I242">
        <v>90</v>
      </c>
      <c r="J242">
        <v>0</v>
      </c>
      <c r="K242">
        <v>7181.640625</v>
      </c>
      <c r="L242">
        <v>0.38406249999999997</v>
      </c>
      <c r="M242">
        <v>424748.828125</v>
      </c>
      <c r="N242">
        <v>0.25234375000000003</v>
      </c>
      <c r="O242">
        <v>70</v>
      </c>
      <c r="P242">
        <v>480</v>
      </c>
      <c r="Q242">
        <v>480</v>
      </c>
      <c r="R242">
        <v>241</v>
      </c>
      <c r="S242">
        <v>161556.70000000001</v>
      </c>
      <c r="T242">
        <v>18382.669999999998</v>
      </c>
      <c r="U242">
        <v>18580.330000000002</v>
      </c>
      <c r="V242">
        <v>0.3267833</v>
      </c>
      <c r="W242">
        <v>3.7183330000000001E-2</v>
      </c>
      <c r="X242">
        <v>0.32504329999999998</v>
      </c>
      <c r="Y242">
        <v>3.7383329999999999E-2</v>
      </c>
      <c r="Z242">
        <v>0.49983329999999998</v>
      </c>
      <c r="AA242">
        <v>0.50519999999999998</v>
      </c>
      <c r="AB242">
        <v>5943.3329999999996</v>
      </c>
      <c r="AC242">
        <v>6148</v>
      </c>
      <c r="AD242">
        <v>6102</v>
      </c>
      <c r="AE242">
        <v>0.99466671210470659</v>
      </c>
      <c r="AF242">
        <v>0.71097023592143582</v>
      </c>
      <c r="AG242">
        <v>241</v>
      </c>
      <c r="AH242">
        <v>2594.4061864980808</v>
      </c>
      <c r="AI242">
        <v>169581.56581409855</v>
      </c>
      <c r="AJ242">
        <v>0.95093525909439058</v>
      </c>
      <c r="AK242">
        <v>0.60032424927652894</v>
      </c>
      <c r="AL242">
        <v>162301.32629394531</v>
      </c>
      <c r="AM242">
        <v>18949.706355060287</v>
      </c>
      <c r="AN242">
        <v>18949.706355060287</v>
      </c>
      <c r="AO242">
        <v>0.33513104248046877</v>
      </c>
      <c r="AP242">
        <v>3.9128668819184073E-2</v>
      </c>
      <c r="AQ242">
        <v>0.33513104248046877</v>
      </c>
      <c r="AR242">
        <v>3.9128668819184073E-2</v>
      </c>
      <c r="AS242">
        <v>0.43397418234455065</v>
      </c>
      <c r="AT242">
        <v>0.43397418234455065</v>
      </c>
      <c r="AU242">
        <v>5516.7767246954254</v>
      </c>
      <c r="AV242">
        <v>5072.3314180620428</v>
      </c>
      <c r="AW242">
        <v>5516.7767246954254</v>
      </c>
      <c r="AX242">
        <v>169854.6</v>
      </c>
      <c r="AY242">
        <v>12697.57</v>
      </c>
      <c r="AZ242">
        <v>12763.56</v>
      </c>
      <c r="BA242">
        <v>4.74153235E-3</v>
      </c>
      <c r="BB242">
        <v>63.704790000000003</v>
      </c>
      <c r="BC242">
        <v>-1.14899897E-2</v>
      </c>
      <c r="BD242">
        <v>25550.27</v>
      </c>
      <c r="BE242">
        <v>13379.254999999999</v>
      </c>
      <c r="BF242">
        <v>5.5858155199999997E-3</v>
      </c>
      <c r="BG242">
        <v>231.27365</v>
      </c>
      <c r="BH242">
        <v>-1.15277695E-2</v>
      </c>
      <c r="BI242">
        <v>25816.34</v>
      </c>
      <c r="BJ242">
        <v>1.2057752099999999E-2</v>
      </c>
      <c r="BK242">
        <v>25.712859999999999</v>
      </c>
      <c r="BL242">
        <v>-2.3185105899999999E-2</v>
      </c>
      <c r="BM242">
        <v>5944.0919999999996</v>
      </c>
      <c r="BN242">
        <v>9.8964965000000003E-5</v>
      </c>
      <c r="BO242">
        <v>68.049040000000005</v>
      </c>
      <c r="BP242">
        <v>6150.58</v>
      </c>
      <c r="BQ242">
        <v>-2.9177905E-4</v>
      </c>
      <c r="BR242">
        <v>6102.7790000000005</v>
      </c>
    </row>
    <row r="243" spans="1:70">
      <c r="A243">
        <v>242</v>
      </c>
      <c r="B243">
        <v>3</v>
      </c>
      <c r="C243">
        <v>43</v>
      </c>
      <c r="D243">
        <v>1</v>
      </c>
      <c r="E243">
        <v>60</v>
      </c>
      <c r="F243">
        <v>70</v>
      </c>
      <c r="G243">
        <v>0.44648437499999999</v>
      </c>
      <c r="H243">
        <v>0</v>
      </c>
      <c r="I243">
        <v>90</v>
      </c>
      <c r="J243">
        <v>0</v>
      </c>
      <c r="K243">
        <v>8806.640625</v>
      </c>
      <c r="L243">
        <v>0.32406250000000003</v>
      </c>
      <c r="M243">
        <v>245473.828125</v>
      </c>
      <c r="N243">
        <v>0.30234375000000002</v>
      </c>
      <c r="O243">
        <v>70</v>
      </c>
      <c r="P243">
        <v>480</v>
      </c>
      <c r="Q243">
        <v>480</v>
      </c>
      <c r="R243">
        <v>242</v>
      </c>
      <c r="S243">
        <v>113136.7</v>
      </c>
      <c r="T243">
        <v>23455.67</v>
      </c>
      <c r="U243">
        <v>22654.67</v>
      </c>
      <c r="V243">
        <v>0.31186000000000003</v>
      </c>
      <c r="W243">
        <v>6.4653329999999995E-2</v>
      </c>
      <c r="X243">
        <v>0.31250329999999998</v>
      </c>
      <c r="Y243">
        <v>6.2576670000000001E-2</v>
      </c>
      <c r="Z243">
        <v>0.38829999999999998</v>
      </c>
      <c r="AA243">
        <v>0.37503330000000001</v>
      </c>
      <c r="AB243">
        <v>9122.6669999999995</v>
      </c>
      <c r="AC243">
        <v>8698.3330000000005</v>
      </c>
      <c r="AD243">
        <v>8823.6669999999995</v>
      </c>
      <c r="AE243">
        <v>1.0175249129525308</v>
      </c>
      <c r="AF243">
        <v>0.79950173639080713</v>
      </c>
      <c r="AG243">
        <v>242</v>
      </c>
      <c r="AH243">
        <v>3325.6136417276371</v>
      </c>
      <c r="AI243">
        <v>94243.101379724059</v>
      </c>
      <c r="AJ243">
        <v>0.89957728473369825</v>
      </c>
      <c r="AK243">
        <v>0.64319467711501943</v>
      </c>
      <c r="AL243">
        <v>114474.84191894531</v>
      </c>
      <c r="AM243">
        <v>26541.140609082882</v>
      </c>
      <c r="AN243">
        <v>26541.140609082882</v>
      </c>
      <c r="AO243">
        <v>0.31436541748046876</v>
      </c>
      <c r="AP243">
        <v>7.2886029874493455E-2</v>
      </c>
      <c r="AQ243">
        <v>0.31436541748046876</v>
      </c>
      <c r="AR243">
        <v>7.2886029874493455E-2</v>
      </c>
      <c r="AS243">
        <v>0.42431486118970774</v>
      </c>
      <c r="AT243">
        <v>0.42431486118970774</v>
      </c>
      <c r="AU243">
        <v>8064.4041299321043</v>
      </c>
      <c r="AV243">
        <v>7178.5983660700713</v>
      </c>
      <c r="AW243">
        <v>8064.4041299321043</v>
      </c>
      <c r="AX243">
        <v>120909.8</v>
      </c>
      <c r="AY243">
        <v>12597.195</v>
      </c>
      <c r="AZ243">
        <v>12303.705</v>
      </c>
      <c r="BA243">
        <v>1.4507509000000001E-3</v>
      </c>
      <c r="BB243">
        <v>265.80475000000001</v>
      </c>
      <c r="BC243">
        <v>-1.608571E-3</v>
      </c>
      <c r="BD243">
        <v>28775.53</v>
      </c>
      <c r="BE243">
        <v>11595.785</v>
      </c>
      <c r="BF243">
        <v>-9.5332100000000003E-4</v>
      </c>
      <c r="BG243">
        <v>314.73205000000002</v>
      </c>
      <c r="BH243">
        <v>-3.17458655E-3</v>
      </c>
      <c r="BI243">
        <v>27801.58</v>
      </c>
      <c r="BJ243">
        <v>-2.5037471999999998E-3</v>
      </c>
      <c r="BK243">
        <v>567.02864999999997</v>
      </c>
      <c r="BL243">
        <v>-2.619471E-3</v>
      </c>
      <c r="BM243">
        <v>9138.0789999999997</v>
      </c>
      <c r="BN243">
        <v>9.3044134499999998E-4</v>
      </c>
      <c r="BO243">
        <v>369.07819999999998</v>
      </c>
      <c r="BP243">
        <v>8710.1550000000007</v>
      </c>
      <c r="BQ243">
        <v>5.4017205000000002E-4</v>
      </c>
      <c r="BR243">
        <v>8838.5730000000003</v>
      </c>
    </row>
    <row r="244" spans="1:70">
      <c r="A244">
        <v>243</v>
      </c>
      <c r="B244">
        <v>3</v>
      </c>
      <c r="C244">
        <v>44</v>
      </c>
      <c r="D244">
        <v>1</v>
      </c>
      <c r="E244">
        <v>60</v>
      </c>
      <c r="F244">
        <v>70</v>
      </c>
      <c r="G244">
        <v>0.59648437499999996</v>
      </c>
      <c r="H244">
        <v>0</v>
      </c>
      <c r="I244">
        <v>90</v>
      </c>
      <c r="J244">
        <v>0</v>
      </c>
      <c r="K244">
        <v>5556.640625</v>
      </c>
      <c r="L244">
        <v>0.44406250000000003</v>
      </c>
      <c r="M244">
        <v>604023.828125</v>
      </c>
      <c r="N244">
        <v>0.20234375000000002</v>
      </c>
      <c r="O244">
        <v>70</v>
      </c>
      <c r="P244">
        <v>480</v>
      </c>
      <c r="Q244">
        <v>480</v>
      </c>
      <c r="R244">
        <v>243</v>
      </c>
      <c r="S244">
        <v>355533.3</v>
      </c>
      <c r="T244">
        <v>44063.33</v>
      </c>
      <c r="U244">
        <v>45553.33</v>
      </c>
      <c r="V244">
        <v>0.28815000000000002</v>
      </c>
      <c r="W244">
        <v>3.5709999999999999E-2</v>
      </c>
      <c r="X244">
        <v>0.28179999999999999</v>
      </c>
      <c r="Y244">
        <v>3.610667E-2</v>
      </c>
      <c r="Z244">
        <v>0.49120000000000003</v>
      </c>
      <c r="AA244">
        <v>0.50783330000000004</v>
      </c>
      <c r="AB244">
        <v>9130.3330000000005</v>
      </c>
      <c r="AC244">
        <v>14422</v>
      </c>
      <c r="AD244">
        <v>9749.6669999999995</v>
      </c>
      <c r="AE244">
        <v>0.98350957543720108</v>
      </c>
      <c r="AF244">
        <v>0.71986685471620515</v>
      </c>
      <c r="AG244">
        <v>243</v>
      </c>
      <c r="AH244">
        <v>1923.9612637957152</v>
      </c>
      <c r="AI244">
        <v>251185.99740090966</v>
      </c>
      <c r="AJ244">
        <v>0.97290047759931575</v>
      </c>
      <c r="AK244">
        <v>0.55375357321049434</v>
      </c>
      <c r="AL244">
        <v>362532.96691894531</v>
      </c>
      <c r="AM244">
        <v>28607.265896291559</v>
      </c>
      <c r="AN244">
        <v>28607.265896291559</v>
      </c>
      <c r="AO244">
        <v>0.29988104248046876</v>
      </c>
      <c r="AP244">
        <v>2.3663438920891042E-2</v>
      </c>
      <c r="AQ244">
        <v>0.29988104248046876</v>
      </c>
      <c r="AR244">
        <v>2.3663438920891042E-2</v>
      </c>
      <c r="AS244">
        <v>0.53373472867407545</v>
      </c>
      <c r="AT244">
        <v>0.53373472867407545</v>
      </c>
      <c r="AU244">
        <v>7402.4428625660739</v>
      </c>
      <c r="AV244">
        <v>6918.4252745829681</v>
      </c>
      <c r="AW244">
        <v>7402.4428625660739</v>
      </c>
      <c r="AX244">
        <v>370688.9</v>
      </c>
      <c r="AY244">
        <v>26396.75</v>
      </c>
      <c r="AZ244">
        <v>26790.805</v>
      </c>
      <c r="BA244">
        <v>7.266471E-3</v>
      </c>
      <c r="BB244">
        <v>-68.467979999999997</v>
      </c>
      <c r="BC244">
        <v>-6.9316739999999996E-3</v>
      </c>
      <c r="BD244">
        <v>60587.6</v>
      </c>
      <c r="BE244">
        <v>31720.62</v>
      </c>
      <c r="BF244">
        <v>1.23285255E-2</v>
      </c>
      <c r="BG244">
        <v>6.4491565</v>
      </c>
      <c r="BH244">
        <v>-6.8920264999999996E-3</v>
      </c>
      <c r="BI244">
        <v>62638.22</v>
      </c>
      <c r="BJ244">
        <v>2.0188352E-2</v>
      </c>
      <c r="BK244">
        <v>-362.89940000000001</v>
      </c>
      <c r="BL244">
        <v>-1.5987017400000001E-2</v>
      </c>
      <c r="BM244">
        <v>9130.3359999999993</v>
      </c>
      <c r="BN244">
        <v>5.1326929999999998E-3</v>
      </c>
      <c r="BO244">
        <v>4.7940975000000003</v>
      </c>
      <c r="BP244">
        <v>14424.92</v>
      </c>
      <c r="BQ244">
        <v>3.1949521000000001E-3</v>
      </c>
      <c r="BR244">
        <v>9749.6689999999999</v>
      </c>
    </row>
    <row r="245" spans="1:70">
      <c r="A245">
        <v>244</v>
      </c>
      <c r="B245">
        <v>3</v>
      </c>
      <c r="C245">
        <v>45</v>
      </c>
      <c r="D245">
        <v>1</v>
      </c>
      <c r="E245">
        <v>60</v>
      </c>
      <c r="F245">
        <v>70</v>
      </c>
      <c r="G245">
        <v>0.40898437499999996</v>
      </c>
      <c r="H245">
        <v>0</v>
      </c>
      <c r="I245">
        <v>90</v>
      </c>
      <c r="J245">
        <v>0</v>
      </c>
      <c r="K245">
        <v>6369.140625</v>
      </c>
      <c r="L245">
        <v>0.3540625</v>
      </c>
      <c r="M245">
        <v>335111.328125</v>
      </c>
      <c r="N245">
        <v>0.37734375000000003</v>
      </c>
      <c r="O245">
        <v>70</v>
      </c>
      <c r="P245">
        <v>480</v>
      </c>
      <c r="Q245">
        <v>480</v>
      </c>
      <c r="R245">
        <v>244</v>
      </c>
      <c r="S245">
        <v>139566.70000000001</v>
      </c>
      <c r="T245">
        <v>17367.330000000002</v>
      </c>
      <c r="U245">
        <v>16811.669999999998</v>
      </c>
      <c r="V245">
        <v>0.36606670000000002</v>
      </c>
      <c r="W245">
        <v>4.555E-2</v>
      </c>
      <c r="X245">
        <v>0.36533330000000003</v>
      </c>
      <c r="Y245">
        <v>4.4006669999999998E-2</v>
      </c>
      <c r="Z245">
        <v>0.43490000000000001</v>
      </c>
      <c r="AA245">
        <v>0.42099999999999999</v>
      </c>
      <c r="AB245">
        <v>6129.3329999999996</v>
      </c>
      <c r="AC245">
        <v>5900.6670000000004</v>
      </c>
      <c r="AD245">
        <v>5895.3329999999996</v>
      </c>
      <c r="AE245">
        <v>1.0163916767841314</v>
      </c>
      <c r="AF245">
        <v>0.77014399525365906</v>
      </c>
      <c r="AG245">
        <v>244</v>
      </c>
      <c r="AH245">
        <v>2351.8636048926842</v>
      </c>
      <c r="AI245">
        <v>121651.30459444129</v>
      </c>
      <c r="AJ245">
        <v>0.94506987686623734</v>
      </c>
      <c r="AK245">
        <v>0.62044811875223738</v>
      </c>
      <c r="AL245">
        <v>140819.55871582028</v>
      </c>
      <c r="AM245">
        <v>18407.615767627627</v>
      </c>
      <c r="AN245">
        <v>18407.615767627627</v>
      </c>
      <c r="AO245">
        <v>0.36358416748046873</v>
      </c>
      <c r="AP245">
        <v>4.7526904040932419E-2</v>
      </c>
      <c r="AQ245">
        <v>0.36358416748046873</v>
      </c>
      <c r="AR245">
        <v>4.7526904040932419E-2</v>
      </c>
      <c r="AS245">
        <v>0.4449585992097701</v>
      </c>
      <c r="AT245">
        <v>0.4449585992097701</v>
      </c>
      <c r="AU245">
        <v>5403.2882556633685</v>
      </c>
      <c r="AV245">
        <v>4869.952975458702</v>
      </c>
      <c r="AW245">
        <v>5403.2882556633685</v>
      </c>
      <c r="AX245">
        <v>148041.29999999999</v>
      </c>
      <c r="AY245">
        <v>11722.77</v>
      </c>
      <c r="AZ245">
        <v>11450.96</v>
      </c>
      <c r="BA245">
        <v>-1.3986795299999999E-3</v>
      </c>
      <c r="BB245">
        <v>26.231159999999999</v>
      </c>
      <c r="BC245">
        <v>2.6479199999999998E-3</v>
      </c>
      <c r="BD245">
        <v>22190.01</v>
      </c>
      <c r="BE245">
        <v>9853.9694999999992</v>
      </c>
      <c r="BF245">
        <v>-2.1620649999999999E-3</v>
      </c>
      <c r="BG245">
        <v>-102.9725</v>
      </c>
      <c r="BH245">
        <v>1.543813E-3</v>
      </c>
      <c r="BI245">
        <v>21470.3</v>
      </c>
      <c r="BJ245">
        <v>-8.5709410000000001E-4</v>
      </c>
      <c r="BK245">
        <v>172.41405</v>
      </c>
      <c r="BL245">
        <v>1.16029918E-3</v>
      </c>
      <c r="BM245">
        <v>6129.7219999999998</v>
      </c>
      <c r="BN245">
        <v>1.4315775E-3</v>
      </c>
      <c r="BO245">
        <v>47.884099999999997</v>
      </c>
      <c r="BP245">
        <v>5903.9279999999999</v>
      </c>
      <c r="BQ245">
        <v>-4.5082975000000001E-4</v>
      </c>
      <c r="BR245">
        <v>5895.7070000000003</v>
      </c>
    </row>
    <row r="246" spans="1:70">
      <c r="A246">
        <v>245</v>
      </c>
      <c r="B246">
        <v>3</v>
      </c>
      <c r="C246">
        <v>46</v>
      </c>
      <c r="D246">
        <v>1</v>
      </c>
      <c r="E246">
        <v>60</v>
      </c>
      <c r="F246">
        <v>70</v>
      </c>
      <c r="G246">
        <v>0.55898437499999998</v>
      </c>
      <c r="H246">
        <v>0</v>
      </c>
      <c r="I246">
        <v>90</v>
      </c>
      <c r="J246">
        <v>0</v>
      </c>
      <c r="K246">
        <v>9619.140625</v>
      </c>
      <c r="L246">
        <v>0.4740625</v>
      </c>
      <c r="M246">
        <v>693661.328125</v>
      </c>
      <c r="N246">
        <v>0.27734375</v>
      </c>
      <c r="O246">
        <v>70</v>
      </c>
      <c r="P246">
        <v>480</v>
      </c>
      <c r="Q246">
        <v>480</v>
      </c>
      <c r="R246">
        <v>245</v>
      </c>
      <c r="S246">
        <v>385300</v>
      </c>
      <c r="T246">
        <v>84310</v>
      </c>
      <c r="U246">
        <v>86616.67</v>
      </c>
      <c r="V246">
        <v>0.36180000000000001</v>
      </c>
      <c r="W246">
        <v>7.9166669999999995E-2</v>
      </c>
      <c r="X246">
        <v>0.35349999999999998</v>
      </c>
      <c r="Y246">
        <v>7.9469999999999999E-2</v>
      </c>
      <c r="Z246">
        <v>0.61616669999999996</v>
      </c>
      <c r="AA246">
        <v>0.63303330000000002</v>
      </c>
      <c r="AB246">
        <v>13285.67</v>
      </c>
      <c r="AC246">
        <v>26671.33</v>
      </c>
      <c r="AD246">
        <v>13659</v>
      </c>
      <c r="AE246">
        <v>0.98659475674278574</v>
      </c>
      <c r="AF246">
        <v>0.51777941152229157</v>
      </c>
      <c r="AG246">
        <v>245</v>
      </c>
      <c r="AH246">
        <v>3262.7994488022046</v>
      </c>
      <c r="AI246">
        <v>271524.92354740063</v>
      </c>
      <c r="AJ246">
        <v>0.9595210580907747</v>
      </c>
      <c r="AK246">
        <v>0.53037032651837901</v>
      </c>
      <c r="AL246">
        <v>391988.03527832031</v>
      </c>
      <c r="AM246">
        <v>43002.363464606664</v>
      </c>
      <c r="AN246">
        <v>43002.363464606664</v>
      </c>
      <c r="AO246">
        <v>0.36409979248046875</v>
      </c>
      <c r="AP246">
        <v>3.9942932448221405E-2</v>
      </c>
      <c r="AQ246">
        <v>0.36409979248046875</v>
      </c>
      <c r="AR246">
        <v>3.9942932448221405E-2</v>
      </c>
      <c r="AS246">
        <v>0.4999091777647181</v>
      </c>
      <c r="AT246">
        <v>0.4999091777647181</v>
      </c>
      <c r="AU246">
        <v>11101.582566146611</v>
      </c>
      <c r="AV246">
        <v>10751.567347530952</v>
      </c>
      <c r="AW246">
        <v>11101.582566146611</v>
      </c>
      <c r="AX246">
        <v>453885.2</v>
      </c>
      <c r="AY246">
        <v>95349.84</v>
      </c>
      <c r="AZ246">
        <v>96428.38</v>
      </c>
      <c r="BA246">
        <v>-1.56443335E-2</v>
      </c>
      <c r="BB246">
        <v>24.999424999999999</v>
      </c>
      <c r="BC246">
        <v>1.4118887E-2</v>
      </c>
      <c r="BD246">
        <v>158263.70000000001</v>
      </c>
      <c r="BE246">
        <v>107751.6</v>
      </c>
      <c r="BF246">
        <v>-1.5485006000000001E-2</v>
      </c>
      <c r="BG246">
        <v>458.66624999999999</v>
      </c>
      <c r="BH246">
        <v>2.40308165E-2</v>
      </c>
      <c r="BI246">
        <v>162498.4</v>
      </c>
      <c r="BJ246">
        <v>-2.3006818500000002E-2</v>
      </c>
      <c r="BK246">
        <v>-360.50984999999997</v>
      </c>
      <c r="BL246">
        <v>2.2079607500000001E-2</v>
      </c>
      <c r="BM246">
        <v>13285.73</v>
      </c>
      <c r="BN246">
        <v>3.36316E-3</v>
      </c>
      <c r="BO246">
        <v>-28.801435000000001</v>
      </c>
      <c r="BP246">
        <v>26677.74</v>
      </c>
      <c r="BQ246">
        <v>-2.8473794999999999E-3</v>
      </c>
      <c r="BR246">
        <v>13659.06</v>
      </c>
    </row>
    <row r="247" spans="1:70">
      <c r="A247">
        <v>246</v>
      </c>
      <c r="B247">
        <v>3</v>
      </c>
      <c r="C247">
        <v>47</v>
      </c>
      <c r="D247">
        <v>1</v>
      </c>
      <c r="E247">
        <v>60</v>
      </c>
      <c r="F247">
        <v>70</v>
      </c>
      <c r="G247">
        <v>0.48398437500000002</v>
      </c>
      <c r="H247">
        <v>0</v>
      </c>
      <c r="I247">
        <v>90</v>
      </c>
      <c r="J247">
        <v>0</v>
      </c>
      <c r="K247">
        <v>7994.140625</v>
      </c>
      <c r="L247">
        <v>0.2940625</v>
      </c>
      <c r="M247">
        <v>514386.328125</v>
      </c>
      <c r="N247">
        <v>0.32734375000000004</v>
      </c>
      <c r="O247">
        <v>70</v>
      </c>
      <c r="P247">
        <v>480</v>
      </c>
      <c r="Q247">
        <v>480</v>
      </c>
      <c r="R247">
        <v>246</v>
      </c>
      <c r="S247">
        <v>249373.3</v>
      </c>
      <c r="T247">
        <v>24305.33</v>
      </c>
      <c r="U247">
        <v>23786.33</v>
      </c>
      <c r="V247">
        <v>0.31445329999999999</v>
      </c>
      <c r="W247">
        <v>3.0648330000000001E-2</v>
      </c>
      <c r="X247">
        <v>0.314</v>
      </c>
      <c r="Y247">
        <v>2.9950330000000001E-2</v>
      </c>
      <c r="Z247">
        <v>0.33979999999999999</v>
      </c>
      <c r="AA247">
        <v>0.33255669999999998</v>
      </c>
      <c r="AB247">
        <v>10167.67</v>
      </c>
      <c r="AC247">
        <v>9433.6669999999995</v>
      </c>
      <c r="AD247">
        <v>9764</v>
      </c>
      <c r="AE247">
        <v>1.0108507580296284</v>
      </c>
      <c r="AF247">
        <v>0.86155459211123575</v>
      </c>
      <c r="AG247">
        <v>246</v>
      </c>
      <c r="AH247">
        <v>3088.7768654914275</v>
      </c>
      <c r="AI247">
        <v>193765.30311948204</v>
      </c>
      <c r="AJ247">
        <v>0.9547821078703953</v>
      </c>
      <c r="AK247">
        <v>0.65150626474639917</v>
      </c>
      <c r="AL247">
        <v>253080.04699707031</v>
      </c>
      <c r="AM247">
        <v>28596.966956231849</v>
      </c>
      <c r="AN247">
        <v>28596.966956231849</v>
      </c>
      <c r="AO247">
        <v>0.31017010498046876</v>
      </c>
      <c r="AP247">
        <v>3.5047900252049929E-2</v>
      </c>
      <c r="AQ247">
        <v>0.31017010498046876</v>
      </c>
      <c r="AR247">
        <v>3.5047900252049929E-2</v>
      </c>
      <c r="AS247">
        <v>0.47051885163506235</v>
      </c>
      <c r="AT247">
        <v>0.47051885163506235</v>
      </c>
      <c r="AU247">
        <v>8540.5725507838342</v>
      </c>
      <c r="AV247">
        <v>7366.4120248807321</v>
      </c>
      <c r="AW247">
        <v>8540.5725507838342</v>
      </c>
      <c r="AX247">
        <v>256758.3</v>
      </c>
      <c r="AY247">
        <v>11845.844999999999</v>
      </c>
      <c r="AZ247">
        <v>11653.455</v>
      </c>
      <c r="BA247">
        <v>2.5831104000000001E-3</v>
      </c>
      <c r="BB247">
        <v>443.17595</v>
      </c>
      <c r="BC247">
        <v>1.7666285000000001E-3</v>
      </c>
      <c r="BD247">
        <v>27986.23</v>
      </c>
      <c r="BE247">
        <v>9695.2469999999994</v>
      </c>
      <c r="BF247">
        <v>4.5530550000000003E-3</v>
      </c>
      <c r="BG247">
        <v>619.1123</v>
      </c>
      <c r="BH247">
        <v>2.7001435499999999E-3</v>
      </c>
      <c r="BI247">
        <v>27399.32</v>
      </c>
      <c r="BJ247">
        <v>1.8536575E-3</v>
      </c>
      <c r="BK247">
        <v>732.88019999999995</v>
      </c>
      <c r="BL247">
        <v>7.92416705E-3</v>
      </c>
      <c r="BM247">
        <v>10207.67</v>
      </c>
      <c r="BN247">
        <v>-5.6439098999999996E-4</v>
      </c>
      <c r="BO247">
        <v>626.17520000000002</v>
      </c>
      <c r="BP247">
        <v>9458.5429999999997</v>
      </c>
      <c r="BQ247">
        <v>-5.8452020000000001E-4</v>
      </c>
      <c r="BR247">
        <v>9802.4120000000003</v>
      </c>
    </row>
    <row r="248" spans="1:70">
      <c r="A248">
        <v>247</v>
      </c>
      <c r="B248">
        <v>3</v>
      </c>
      <c r="C248">
        <v>48</v>
      </c>
      <c r="D248">
        <v>1</v>
      </c>
      <c r="E248">
        <v>60</v>
      </c>
      <c r="F248">
        <v>70</v>
      </c>
      <c r="G248">
        <v>0.333984375</v>
      </c>
      <c r="H248">
        <v>0</v>
      </c>
      <c r="I248">
        <v>90</v>
      </c>
      <c r="J248">
        <v>0</v>
      </c>
      <c r="K248">
        <v>4744.140625</v>
      </c>
      <c r="L248">
        <v>0.4140625</v>
      </c>
      <c r="M248">
        <v>155836.328125</v>
      </c>
      <c r="N248">
        <v>0.22734375000000001</v>
      </c>
      <c r="O248">
        <v>70</v>
      </c>
      <c r="P248">
        <v>480</v>
      </c>
      <c r="Q248">
        <v>480</v>
      </c>
      <c r="R248">
        <v>247</v>
      </c>
      <c r="S248">
        <v>55250</v>
      </c>
      <c r="T248">
        <v>12472.67</v>
      </c>
      <c r="U248">
        <v>11698.33</v>
      </c>
      <c r="V248">
        <v>0.33108330000000002</v>
      </c>
      <c r="W248">
        <v>7.4740000000000001E-2</v>
      </c>
      <c r="X248">
        <v>0.35120000000000001</v>
      </c>
      <c r="Y248">
        <v>7.4363330000000005E-2</v>
      </c>
      <c r="Z248">
        <v>0.57020000000000004</v>
      </c>
      <c r="AA248">
        <v>0.53480000000000005</v>
      </c>
      <c r="AB248">
        <v>3856.6669999999999</v>
      </c>
      <c r="AC248">
        <v>3487.3330000000001</v>
      </c>
      <c r="AD248">
        <v>3375.3330000000001</v>
      </c>
      <c r="AE248">
        <v>1.0325659078002605</v>
      </c>
      <c r="AF248">
        <v>0.61611987597719986</v>
      </c>
      <c r="AG248">
        <v>247</v>
      </c>
      <c r="AH248">
        <v>1677.4861878453039</v>
      </c>
      <c r="AI248">
        <v>63485.200509229791</v>
      </c>
      <c r="AJ248">
        <v>0.91391226068033771</v>
      </c>
      <c r="AK248">
        <v>0.58460725913661205</v>
      </c>
      <c r="AL248">
        <v>55206.570434570313</v>
      </c>
      <c r="AM248">
        <v>10996.874053920059</v>
      </c>
      <c r="AN248">
        <v>10996.874053920059</v>
      </c>
      <c r="AO248">
        <v>0.35170135498046873</v>
      </c>
      <c r="AP248">
        <v>7.0057159408173392E-2</v>
      </c>
      <c r="AQ248">
        <v>0.35170135498046873</v>
      </c>
      <c r="AR248">
        <v>7.0057159408173392E-2</v>
      </c>
      <c r="AS248">
        <v>0.40217098491525494</v>
      </c>
      <c r="AT248">
        <v>0.40217098491525494</v>
      </c>
      <c r="AU248">
        <v>3233.1073296555483</v>
      </c>
      <c r="AV248">
        <v>3047.3364356073384</v>
      </c>
      <c r="AW248">
        <v>3233.1073296555483</v>
      </c>
      <c r="AX248">
        <v>62329</v>
      </c>
      <c r="AY248">
        <v>10505.9</v>
      </c>
      <c r="AZ248">
        <v>10252.969999999999</v>
      </c>
      <c r="BA248">
        <v>-7.3430800000000003E-4</v>
      </c>
      <c r="BB248">
        <v>-32.393689999999999</v>
      </c>
      <c r="BC248">
        <v>2.3245040999999998E-3</v>
      </c>
      <c r="BD248">
        <v>19720.43</v>
      </c>
      <c r="BE248">
        <v>11325.6</v>
      </c>
      <c r="BF248">
        <v>-6.9623530000000001E-4</v>
      </c>
      <c r="BG248">
        <v>-134.77205000000001</v>
      </c>
      <c r="BH248">
        <v>2.3178644500000001E-3</v>
      </c>
      <c r="BI248">
        <v>18517.400000000001</v>
      </c>
      <c r="BJ248">
        <v>-8.8981469999999997E-4</v>
      </c>
      <c r="BK248">
        <v>-19.291554999999999</v>
      </c>
      <c r="BL248">
        <v>3.4444492000000001E-3</v>
      </c>
      <c r="BM248">
        <v>3859.4259999999999</v>
      </c>
      <c r="BN248">
        <v>-9.8112054999999996E-5</v>
      </c>
      <c r="BO248">
        <v>-96.547120000000007</v>
      </c>
      <c r="BP248">
        <v>3488.5419999999999</v>
      </c>
      <c r="BQ248">
        <v>-1.305822E-4</v>
      </c>
      <c r="BR248">
        <v>3377.7489999999998</v>
      </c>
    </row>
    <row r="249" spans="1:70">
      <c r="A249">
        <v>248</v>
      </c>
      <c r="B249">
        <v>3</v>
      </c>
      <c r="C249">
        <v>49</v>
      </c>
      <c r="D249">
        <v>1</v>
      </c>
      <c r="E249">
        <v>60</v>
      </c>
      <c r="F249">
        <v>70</v>
      </c>
      <c r="G249">
        <v>0.35273437499999999</v>
      </c>
      <c r="H249">
        <v>0</v>
      </c>
      <c r="I249">
        <v>90</v>
      </c>
      <c r="J249">
        <v>0</v>
      </c>
      <c r="K249">
        <v>4337.890625</v>
      </c>
      <c r="L249">
        <v>0.33906249999999999</v>
      </c>
      <c r="M249">
        <v>559205.078125</v>
      </c>
      <c r="N249">
        <v>0.28984375000000001</v>
      </c>
      <c r="O249">
        <v>70</v>
      </c>
      <c r="P249">
        <v>480</v>
      </c>
      <c r="Q249">
        <v>480</v>
      </c>
      <c r="R249">
        <v>248</v>
      </c>
      <c r="S249">
        <v>196210</v>
      </c>
      <c r="T249">
        <v>9865.3330000000005</v>
      </c>
      <c r="U249">
        <v>10224.67</v>
      </c>
      <c r="V249">
        <v>0.31829669999999999</v>
      </c>
      <c r="W249">
        <v>1.6004000000000001E-2</v>
      </c>
      <c r="X249">
        <v>0.31651669999999998</v>
      </c>
      <c r="Y249">
        <v>1.6494669999999999E-2</v>
      </c>
      <c r="Z249">
        <v>0.41913329999999999</v>
      </c>
      <c r="AA249">
        <v>0.43440000000000001</v>
      </c>
      <c r="AB249">
        <v>3537</v>
      </c>
      <c r="AC249">
        <v>3413.6669999999999</v>
      </c>
      <c r="AD249">
        <v>3786.3330000000001</v>
      </c>
      <c r="AE249">
        <v>0.98227077879745039</v>
      </c>
      <c r="AF249">
        <v>0.80321270027501512</v>
      </c>
      <c r="AG249">
        <v>248</v>
      </c>
      <c r="AH249">
        <v>1619.7491248541423</v>
      </c>
      <c r="AI249">
        <v>216772.41066020593</v>
      </c>
      <c r="AJ249">
        <v>0.97708379907482246</v>
      </c>
      <c r="AK249">
        <v>0.62457574219582246</v>
      </c>
      <c r="AL249">
        <v>200058.62121582031</v>
      </c>
      <c r="AM249">
        <v>11181.840769163007</v>
      </c>
      <c r="AN249">
        <v>11181.840769163007</v>
      </c>
      <c r="AO249">
        <v>0.3217013549804687</v>
      </c>
      <c r="AP249">
        <v>1.7980796352359964E-2</v>
      </c>
      <c r="AQ249">
        <v>0.3217013549804687</v>
      </c>
      <c r="AR249">
        <v>1.7980796352359964E-2</v>
      </c>
      <c r="AS249">
        <v>0.42768202267578137</v>
      </c>
      <c r="AT249">
        <v>0.42768202267578137</v>
      </c>
      <c r="AU249">
        <v>3345.0153189023081</v>
      </c>
      <c r="AV249">
        <v>3013.3818743491447</v>
      </c>
      <c r="AW249">
        <v>3345.0153189023081</v>
      </c>
      <c r="AX249">
        <v>199805.7</v>
      </c>
      <c r="AY249">
        <v>5599.3890000000001</v>
      </c>
      <c r="AZ249">
        <v>5729.2804999999998</v>
      </c>
      <c r="BA249">
        <v>1.4589410000000001E-2</v>
      </c>
      <c r="BB249">
        <v>53.509045</v>
      </c>
      <c r="BC249">
        <v>1.16069859E-2</v>
      </c>
      <c r="BD249">
        <v>12219.77</v>
      </c>
      <c r="BE249">
        <v>5402.3215</v>
      </c>
      <c r="BF249">
        <v>2.281064E-2</v>
      </c>
      <c r="BG249">
        <v>72.662395000000004</v>
      </c>
      <c r="BH249">
        <v>1.0451772E-2</v>
      </c>
      <c r="BI249">
        <v>12668.56</v>
      </c>
      <c r="BJ249">
        <v>2.1661944999999998E-2</v>
      </c>
      <c r="BK249">
        <v>112.26515000000001</v>
      </c>
      <c r="BL249">
        <v>2.3884186200000001E-2</v>
      </c>
      <c r="BM249">
        <v>3538.6640000000002</v>
      </c>
      <c r="BN249">
        <v>1.42011131E-3</v>
      </c>
      <c r="BO249">
        <v>79.400935000000004</v>
      </c>
      <c r="BP249">
        <v>3414.7240000000002</v>
      </c>
      <c r="BQ249">
        <v>3.3367760000000001E-3</v>
      </c>
      <c r="BR249">
        <v>3788.1149999999998</v>
      </c>
    </row>
    <row r="250" spans="1:70">
      <c r="A250">
        <v>249</v>
      </c>
      <c r="B250">
        <v>3</v>
      </c>
      <c r="C250">
        <v>50</v>
      </c>
      <c r="D250">
        <v>1</v>
      </c>
      <c r="E250">
        <v>60</v>
      </c>
      <c r="F250">
        <v>70</v>
      </c>
      <c r="G250">
        <v>0.50273437499999996</v>
      </c>
      <c r="H250">
        <v>0</v>
      </c>
      <c r="I250">
        <v>90</v>
      </c>
      <c r="J250">
        <v>0</v>
      </c>
      <c r="K250">
        <v>7587.890625</v>
      </c>
      <c r="L250">
        <v>0.45906249999999998</v>
      </c>
      <c r="M250">
        <v>200655.078125</v>
      </c>
      <c r="N250">
        <v>0.38984375000000004</v>
      </c>
      <c r="O250">
        <v>70</v>
      </c>
      <c r="P250">
        <v>480</v>
      </c>
      <c r="Q250">
        <v>480</v>
      </c>
      <c r="R250">
        <v>249</v>
      </c>
      <c r="S250">
        <v>101933.3</v>
      </c>
      <c r="T250">
        <v>34423.33</v>
      </c>
      <c r="U250">
        <v>34263.33</v>
      </c>
      <c r="V250">
        <v>0.42199999999999999</v>
      </c>
      <c r="W250">
        <v>0.1425033</v>
      </c>
      <c r="X250">
        <v>0.42263329999999999</v>
      </c>
      <c r="Y250">
        <v>0.14205329999999999</v>
      </c>
      <c r="Z250">
        <v>0.59976669999999999</v>
      </c>
      <c r="AA250">
        <v>0.59696669999999996</v>
      </c>
      <c r="AB250">
        <v>8020.3329999999996</v>
      </c>
      <c r="AC250">
        <v>11003.67</v>
      </c>
      <c r="AD250">
        <v>7915</v>
      </c>
      <c r="AE250">
        <v>1.0023321382691035</v>
      </c>
      <c r="AF250">
        <v>0.44987980778221132</v>
      </c>
      <c r="AG250">
        <v>249</v>
      </c>
      <c r="AH250">
        <v>2600.2623688155923</v>
      </c>
      <c r="AI250">
        <v>72186.20011242271</v>
      </c>
      <c r="AJ250">
        <v>0.89453004106586642</v>
      </c>
      <c r="AK250">
        <v>0.55448716312339286</v>
      </c>
      <c r="AL250">
        <v>104649.4024658203</v>
      </c>
      <c r="AM250">
        <v>26190.976800917677</v>
      </c>
      <c r="AN250">
        <v>26190.976800917677</v>
      </c>
      <c r="AO250">
        <v>0.42426385498046876</v>
      </c>
      <c r="AP250">
        <v>0.10618201844860632</v>
      </c>
      <c r="AQ250">
        <v>0.42426385498046876</v>
      </c>
      <c r="AR250">
        <v>0.10618201844860632</v>
      </c>
      <c r="AS250">
        <v>0.4504806481510264</v>
      </c>
      <c r="AT250">
        <v>0.4504806481510264</v>
      </c>
      <c r="AU250">
        <v>7171.0288097376351</v>
      </c>
      <c r="AV250">
        <v>6888.8769202895091</v>
      </c>
      <c r="AW250">
        <v>7171.0288097376351</v>
      </c>
      <c r="AX250">
        <v>145463.9</v>
      </c>
      <c r="AY250">
        <v>51601.72</v>
      </c>
      <c r="AZ250">
        <v>51479.324999999997</v>
      </c>
      <c r="BA250">
        <v>8.3285324999999993E-3</v>
      </c>
      <c r="BB250">
        <v>318.37085000000002</v>
      </c>
      <c r="BC250">
        <v>-8.0980432999999998E-3</v>
      </c>
      <c r="BD250">
        <v>71929.710000000006</v>
      </c>
      <c r="BE250">
        <v>50279.22</v>
      </c>
      <c r="BF250">
        <v>5.26786045E-3</v>
      </c>
      <c r="BG250">
        <v>271.01299999999998</v>
      </c>
      <c r="BH250">
        <v>-8.7294626900000002E-3</v>
      </c>
      <c r="BI250">
        <v>71609.77</v>
      </c>
      <c r="BJ250">
        <v>8.1654843500000001E-3</v>
      </c>
      <c r="BK250">
        <v>561.53989999999999</v>
      </c>
      <c r="BL250">
        <v>-1.14395707E-2</v>
      </c>
      <c r="BM250">
        <v>8024.2439999999997</v>
      </c>
      <c r="BN250">
        <v>2.6096780000000003E-4</v>
      </c>
      <c r="BO250">
        <v>175.97495000000001</v>
      </c>
      <c r="BP250">
        <v>11008.5</v>
      </c>
      <c r="BQ250">
        <v>1.9029505000000001E-4</v>
      </c>
      <c r="BR250">
        <v>7918.8590000000004</v>
      </c>
    </row>
    <row r="251" spans="1:70">
      <c r="A251">
        <v>250</v>
      </c>
      <c r="B251">
        <v>3</v>
      </c>
      <c r="C251">
        <v>51</v>
      </c>
      <c r="D251">
        <v>1</v>
      </c>
      <c r="E251">
        <v>60</v>
      </c>
      <c r="F251">
        <v>70</v>
      </c>
      <c r="G251">
        <v>0.57773437499999991</v>
      </c>
      <c r="H251">
        <v>0</v>
      </c>
      <c r="I251">
        <v>90</v>
      </c>
      <c r="J251">
        <v>0</v>
      </c>
      <c r="K251">
        <v>9212.890625</v>
      </c>
      <c r="L251">
        <v>0.27906249999999999</v>
      </c>
      <c r="M251">
        <v>379930.078125</v>
      </c>
      <c r="N251">
        <v>0.23984375000000002</v>
      </c>
      <c r="O251">
        <v>70</v>
      </c>
      <c r="P251">
        <v>480</v>
      </c>
      <c r="Q251">
        <v>480</v>
      </c>
      <c r="R251">
        <v>250</v>
      </c>
      <c r="S251">
        <v>221353.3</v>
      </c>
      <c r="T251">
        <v>35390</v>
      </c>
      <c r="U251">
        <v>35216.67</v>
      </c>
      <c r="V251">
        <v>0.25151000000000001</v>
      </c>
      <c r="W251">
        <v>4.0213329999999999E-2</v>
      </c>
      <c r="X251">
        <v>0.25160329999999997</v>
      </c>
      <c r="Y251">
        <v>4.0030000000000003E-2</v>
      </c>
      <c r="Z251">
        <v>0.29170000000000001</v>
      </c>
      <c r="AA251">
        <v>0.29026999999999997</v>
      </c>
      <c r="AB251">
        <v>15118.33</v>
      </c>
      <c r="AC251">
        <v>14161.67</v>
      </c>
      <c r="AD251">
        <v>14988.33</v>
      </c>
      <c r="AE251">
        <v>1.0024578878214703</v>
      </c>
      <c r="AF251">
        <v>0.88926871486861925</v>
      </c>
      <c r="AG251">
        <v>250</v>
      </c>
      <c r="AH251">
        <v>3601.4231614952359</v>
      </c>
      <c r="AI251">
        <v>153216.91871455577</v>
      </c>
      <c r="AJ251">
        <v>0.93061813646129454</v>
      </c>
      <c r="AK251">
        <v>0.66138028201272059</v>
      </c>
      <c r="AL251">
        <v>223388.95324707028</v>
      </c>
      <c r="AM251">
        <v>41352.908274339112</v>
      </c>
      <c r="AN251">
        <v>41352.908274339112</v>
      </c>
      <c r="AO251">
        <v>0.25640447998046878</v>
      </c>
      <c r="AP251">
        <v>4.7464616256269611E-2</v>
      </c>
      <c r="AQ251">
        <v>0.25640447998046878</v>
      </c>
      <c r="AR251">
        <v>4.7464616256269611E-2</v>
      </c>
      <c r="AS251">
        <v>0.4809387151301292</v>
      </c>
      <c r="AT251">
        <v>0.4809387151301292</v>
      </c>
      <c r="AU251">
        <v>12447.641460754996</v>
      </c>
      <c r="AV251">
        <v>10539.116164064675</v>
      </c>
      <c r="AW251">
        <v>12447.641460754996</v>
      </c>
      <c r="AX251">
        <v>227840.8</v>
      </c>
      <c r="AY251">
        <v>12914.834999999999</v>
      </c>
      <c r="AZ251">
        <v>12874.105</v>
      </c>
      <c r="BA251">
        <v>-2.1652670999999998E-3</v>
      </c>
      <c r="BB251">
        <v>-107.7544</v>
      </c>
      <c r="BC251">
        <v>5.2484310900000001E-3</v>
      </c>
      <c r="BD251">
        <v>39397.61</v>
      </c>
      <c r="BE251">
        <v>11945.89</v>
      </c>
      <c r="BF251">
        <v>3.0249401500000001E-3</v>
      </c>
      <c r="BG251">
        <v>154.71975</v>
      </c>
      <c r="BH251">
        <v>6.4060200000000001E-3</v>
      </c>
      <c r="BI251">
        <v>39227.21</v>
      </c>
      <c r="BJ251">
        <v>-1.7586415E-3</v>
      </c>
      <c r="BK251">
        <v>-606.08820000000003</v>
      </c>
      <c r="BL251">
        <v>-2.9742358500000001E-3</v>
      </c>
      <c r="BM251">
        <v>15121.3</v>
      </c>
      <c r="BN251">
        <v>5.9613370000000001E-4</v>
      </c>
      <c r="BO251">
        <v>-210.85939999999999</v>
      </c>
      <c r="BP251">
        <v>14174.25</v>
      </c>
      <c r="BQ251">
        <v>1.4041545000000001E-3</v>
      </c>
      <c r="BR251">
        <v>14991.27</v>
      </c>
    </row>
    <row r="252" spans="1:70">
      <c r="A252">
        <v>251</v>
      </c>
      <c r="B252">
        <v>3</v>
      </c>
      <c r="C252">
        <v>52</v>
      </c>
      <c r="D252">
        <v>1</v>
      </c>
      <c r="E252">
        <v>60</v>
      </c>
      <c r="F252">
        <v>70</v>
      </c>
      <c r="G252">
        <v>0.427734375</v>
      </c>
      <c r="H252">
        <v>0</v>
      </c>
      <c r="I252">
        <v>90</v>
      </c>
      <c r="J252">
        <v>0</v>
      </c>
      <c r="K252">
        <v>5962.890625</v>
      </c>
      <c r="L252">
        <v>0.39906249999999999</v>
      </c>
      <c r="M252">
        <v>738480.078125</v>
      </c>
      <c r="N252">
        <v>0.33984375</v>
      </c>
      <c r="O252">
        <v>70</v>
      </c>
      <c r="P252">
        <v>480</v>
      </c>
      <c r="Q252">
        <v>480</v>
      </c>
      <c r="R252">
        <v>251</v>
      </c>
      <c r="S252">
        <v>311646.7</v>
      </c>
      <c r="T252">
        <v>18485</v>
      </c>
      <c r="U252">
        <v>18535</v>
      </c>
      <c r="V252">
        <v>0.36993330000000002</v>
      </c>
      <c r="W252">
        <v>2.1942E-2</v>
      </c>
      <c r="X252">
        <v>0.36973329999999999</v>
      </c>
      <c r="Y252">
        <v>2.1990329999999999E-2</v>
      </c>
      <c r="Z252">
        <v>0.53373329999999997</v>
      </c>
      <c r="AA252">
        <v>0.5351667</v>
      </c>
      <c r="AB252">
        <v>5892</v>
      </c>
      <c r="AC252">
        <v>6103</v>
      </c>
      <c r="AD252">
        <v>5841</v>
      </c>
      <c r="AE252">
        <v>0.9986502895724968</v>
      </c>
      <c r="AF252">
        <v>0.68943279640769684</v>
      </c>
      <c r="AG252">
        <v>251</v>
      </c>
      <c r="AH252">
        <v>2131.0308242126425</v>
      </c>
      <c r="AI252">
        <v>275584.4023323615</v>
      </c>
      <c r="AJ252">
        <v>0.9761613376927798</v>
      </c>
      <c r="AK252">
        <v>0.58720032037114012</v>
      </c>
      <c r="AL252">
        <v>319285.67199707031</v>
      </c>
      <c r="AM252">
        <v>18786.375927923942</v>
      </c>
      <c r="AN252">
        <v>18786.375927923942</v>
      </c>
      <c r="AO252">
        <v>0.37373260498046873</v>
      </c>
      <c r="AP252">
        <v>2.1989966445314868E-2</v>
      </c>
      <c r="AQ252">
        <v>0.37373260498046873</v>
      </c>
      <c r="AR252">
        <v>2.1989966445314868E-2</v>
      </c>
      <c r="AS252">
        <v>0.47919475342663786</v>
      </c>
      <c r="AT252">
        <v>0.47919475342663786</v>
      </c>
      <c r="AU252">
        <v>5232.2046588005887</v>
      </c>
      <c r="AV252">
        <v>4796.3839323541251</v>
      </c>
      <c r="AW252">
        <v>5232.2046588005887</v>
      </c>
      <c r="AX252">
        <v>322925.5</v>
      </c>
      <c r="AY252">
        <v>15225.945</v>
      </c>
      <c r="AZ252">
        <v>15273.245000000001</v>
      </c>
      <c r="BA252">
        <v>8.6028294999999997E-4</v>
      </c>
      <c r="BB252">
        <v>236.29675</v>
      </c>
      <c r="BC252">
        <v>3.5809743999999999E-3</v>
      </c>
      <c r="BD252">
        <v>26594.35</v>
      </c>
      <c r="BE252">
        <v>14572.545</v>
      </c>
      <c r="BF252">
        <v>-2.0730252000000001E-3</v>
      </c>
      <c r="BG252">
        <v>51.85248</v>
      </c>
      <c r="BH252">
        <v>3.2303958500000001E-3</v>
      </c>
      <c r="BI252">
        <v>26734.14</v>
      </c>
      <c r="BJ252">
        <v>-1.64357495E-3</v>
      </c>
      <c r="BK252">
        <v>644.97910000000002</v>
      </c>
      <c r="BL252">
        <v>4.7225321999999998E-3</v>
      </c>
      <c r="BM252">
        <v>5904.9750000000004</v>
      </c>
      <c r="BN252">
        <v>-1.77041995E-3</v>
      </c>
      <c r="BO252">
        <v>275.59249999999997</v>
      </c>
      <c r="BP252">
        <v>6123.3779999999997</v>
      </c>
      <c r="BQ252">
        <v>-1.9211317E-3</v>
      </c>
      <c r="BR252">
        <v>5853.8620000000001</v>
      </c>
    </row>
    <row r="253" spans="1:70">
      <c r="A253">
        <v>252</v>
      </c>
      <c r="B253">
        <v>3</v>
      </c>
      <c r="C253">
        <v>53</v>
      </c>
      <c r="D253">
        <v>1</v>
      </c>
      <c r="E253">
        <v>60</v>
      </c>
      <c r="F253">
        <v>70</v>
      </c>
      <c r="G253">
        <v>0.54023437500000004</v>
      </c>
      <c r="H253">
        <v>0</v>
      </c>
      <c r="I253">
        <v>90</v>
      </c>
      <c r="J253">
        <v>0</v>
      </c>
      <c r="K253">
        <v>5150.390625</v>
      </c>
      <c r="L253">
        <v>0.30906250000000002</v>
      </c>
      <c r="M253">
        <v>111017.578125</v>
      </c>
      <c r="N253">
        <v>0.26484375000000004</v>
      </c>
      <c r="O253">
        <v>70</v>
      </c>
      <c r="P253">
        <v>480</v>
      </c>
      <c r="Q253">
        <v>480</v>
      </c>
      <c r="R253">
        <v>252</v>
      </c>
      <c r="S253">
        <v>61966.67</v>
      </c>
      <c r="T253">
        <v>16871.669999999998</v>
      </c>
      <c r="U253">
        <v>16701.669999999998</v>
      </c>
      <c r="V253">
        <v>0.27995999999999999</v>
      </c>
      <c r="W253">
        <v>7.6223330000000006E-2</v>
      </c>
      <c r="X253">
        <v>0.28025</v>
      </c>
      <c r="Y253">
        <v>7.5533329999999996E-2</v>
      </c>
      <c r="Z253">
        <v>0.33796670000000001</v>
      </c>
      <c r="AA253">
        <v>0.33456669999999999</v>
      </c>
      <c r="AB253">
        <v>6852.3329999999996</v>
      </c>
      <c r="AC253">
        <v>6510.3329999999996</v>
      </c>
      <c r="AD253">
        <v>6752.6670000000004</v>
      </c>
      <c r="AE253">
        <v>1.0050764263757643</v>
      </c>
      <c r="AF253">
        <v>0.83012614510839722</v>
      </c>
      <c r="AG253">
        <v>252</v>
      </c>
      <c r="AH253">
        <v>1967.2057770350918</v>
      </c>
      <c r="AI253">
        <v>43885.886349598513</v>
      </c>
      <c r="AJ253">
        <v>0.872639459067858</v>
      </c>
      <c r="AK253">
        <v>0.65439185046515314</v>
      </c>
      <c r="AL253">
        <v>62343.48449707032</v>
      </c>
      <c r="AM253">
        <v>18931.235297526062</v>
      </c>
      <c r="AN253">
        <v>18931.235297526062</v>
      </c>
      <c r="AO253">
        <v>0.28517401123046876</v>
      </c>
      <c r="AP253">
        <v>8.6595998778301236E-2</v>
      </c>
      <c r="AQ253">
        <v>0.28517401123046876</v>
      </c>
      <c r="AR253">
        <v>8.6595998778301236E-2</v>
      </c>
      <c r="AS253">
        <v>0.42985523179865426</v>
      </c>
      <c r="AT253">
        <v>0.42985523179865426</v>
      </c>
      <c r="AU253">
        <v>5806.4632350016245</v>
      </c>
      <c r="AV253">
        <v>5089.834054303984</v>
      </c>
      <c r="AW253">
        <v>5806.4632350016245</v>
      </c>
      <c r="AX253">
        <v>66206.759999999995</v>
      </c>
      <c r="AY253">
        <v>7596.0820000000003</v>
      </c>
      <c r="AZ253">
        <v>7541.6289999999999</v>
      </c>
      <c r="BA253">
        <v>-5.8638284999999995E-4</v>
      </c>
      <c r="BB253">
        <v>14.832435</v>
      </c>
      <c r="BC253">
        <v>-8.4469067499999995E-4</v>
      </c>
      <c r="BD253">
        <v>19903.099999999999</v>
      </c>
      <c r="BE253">
        <v>7222.5410000000002</v>
      </c>
      <c r="BF253">
        <v>-9.4476969999999995E-4</v>
      </c>
      <c r="BG253">
        <v>243.62690000000001</v>
      </c>
      <c r="BH253">
        <v>-6.9544605900000004E-4</v>
      </c>
      <c r="BI253">
        <v>19695.46</v>
      </c>
      <c r="BJ253">
        <v>4.9738976499999997E-4</v>
      </c>
      <c r="BK253">
        <v>-187.07034999999999</v>
      </c>
      <c r="BL253">
        <v>-2.1124317500000002E-3</v>
      </c>
      <c r="BM253">
        <v>6852.3540000000003</v>
      </c>
      <c r="BN253">
        <v>4.3029999999999998E-7</v>
      </c>
      <c r="BO253">
        <v>-11.885635000000001</v>
      </c>
      <c r="BP253">
        <v>6517.76</v>
      </c>
      <c r="BQ253">
        <v>5.9462100000000001E-5</v>
      </c>
      <c r="BR253">
        <v>6752.6869999999999</v>
      </c>
    </row>
    <row r="254" spans="1:70">
      <c r="A254">
        <v>253</v>
      </c>
      <c r="B254">
        <v>3</v>
      </c>
      <c r="C254">
        <v>54</v>
      </c>
      <c r="D254">
        <v>1</v>
      </c>
      <c r="E254">
        <v>60</v>
      </c>
      <c r="F254">
        <v>70</v>
      </c>
      <c r="G254">
        <v>0.39023437499999997</v>
      </c>
      <c r="H254">
        <v>0</v>
      </c>
      <c r="I254">
        <v>90</v>
      </c>
      <c r="J254">
        <v>0</v>
      </c>
      <c r="K254">
        <v>8400.390625</v>
      </c>
      <c r="L254">
        <v>0.42906250000000001</v>
      </c>
      <c r="M254">
        <v>469567.578125</v>
      </c>
      <c r="N254">
        <v>0.36484375000000002</v>
      </c>
      <c r="O254">
        <v>70</v>
      </c>
      <c r="P254">
        <v>480</v>
      </c>
      <c r="Q254">
        <v>480</v>
      </c>
      <c r="R254">
        <v>253</v>
      </c>
      <c r="S254">
        <v>184210</v>
      </c>
      <c r="T254">
        <v>25626.33</v>
      </c>
      <c r="U254">
        <v>25444</v>
      </c>
      <c r="V254">
        <v>0.40073330000000001</v>
      </c>
      <c r="W254">
        <v>5.5750000000000001E-2</v>
      </c>
      <c r="X254">
        <v>0.40150000000000002</v>
      </c>
      <c r="Y254">
        <v>5.545667E-2</v>
      </c>
      <c r="Z254">
        <v>0.60060000000000002</v>
      </c>
      <c r="AA254">
        <v>0.59633329999999996</v>
      </c>
      <c r="AB254">
        <v>7127</v>
      </c>
      <c r="AC254">
        <v>7876</v>
      </c>
      <c r="AD254">
        <v>6994</v>
      </c>
      <c r="AE254">
        <v>1.0035765705861204</v>
      </c>
      <c r="AF254">
        <v>0.57053928361557493</v>
      </c>
      <c r="AG254">
        <v>253</v>
      </c>
      <c r="AH254">
        <v>2939.1263940520444</v>
      </c>
      <c r="AI254">
        <v>172022.4670864339</v>
      </c>
      <c r="AJ254">
        <v>0.94818500959358387</v>
      </c>
      <c r="AK254">
        <v>0.56960512856983847</v>
      </c>
      <c r="AL254">
        <v>188363.67980957028</v>
      </c>
      <c r="AM254">
        <v>23201.992240508582</v>
      </c>
      <c r="AN254">
        <v>23201.992240508582</v>
      </c>
      <c r="AO254">
        <v>0.40400213623046877</v>
      </c>
      <c r="AP254">
        <v>4.9763597947569807E-2</v>
      </c>
      <c r="AQ254">
        <v>0.40400213623046877</v>
      </c>
      <c r="AR254">
        <v>4.9763597947569807E-2</v>
      </c>
      <c r="AS254">
        <v>0.44720594088999954</v>
      </c>
      <c r="AT254">
        <v>0.44720594088999954</v>
      </c>
      <c r="AU254">
        <v>6498.1424144098246</v>
      </c>
      <c r="AV254">
        <v>6123.7982256287032</v>
      </c>
      <c r="AW254">
        <v>6498.1424144098246</v>
      </c>
      <c r="AX254">
        <v>207239.8</v>
      </c>
      <c r="AY254">
        <v>28763.665000000001</v>
      </c>
      <c r="AZ254">
        <v>28652.445</v>
      </c>
      <c r="BA254">
        <v>-7.8146778399999992E-3</v>
      </c>
      <c r="BB254">
        <v>-258.46600000000001</v>
      </c>
      <c r="BC254">
        <v>-1.0133078E-3</v>
      </c>
      <c r="BD254">
        <v>43927.65</v>
      </c>
      <c r="BE254">
        <v>27798.7</v>
      </c>
      <c r="BF254">
        <v>-8.6595827500000003E-3</v>
      </c>
      <c r="BG254">
        <v>-305.09390000000002</v>
      </c>
      <c r="BH254">
        <v>-1.0263722000000001E-3</v>
      </c>
      <c r="BI254">
        <v>43621.1</v>
      </c>
      <c r="BJ254">
        <v>-7.7193934599999996E-3</v>
      </c>
      <c r="BK254">
        <v>-407.57029999999997</v>
      </c>
      <c r="BL254">
        <v>-4.88446852E-3</v>
      </c>
      <c r="BM254">
        <v>7144.1859999999997</v>
      </c>
      <c r="BN254">
        <v>3.3519429000000001E-4</v>
      </c>
      <c r="BO254">
        <v>-347.11005</v>
      </c>
      <c r="BP254">
        <v>7879.8909999999996</v>
      </c>
      <c r="BQ254">
        <v>7.8696994999999999E-4</v>
      </c>
      <c r="BR254">
        <v>7010.8649999999998</v>
      </c>
    </row>
    <row r="255" spans="1:70">
      <c r="A255">
        <v>254</v>
      </c>
      <c r="B255">
        <v>3</v>
      </c>
      <c r="C255">
        <v>55</v>
      </c>
      <c r="D255">
        <v>1</v>
      </c>
      <c r="E255">
        <v>60</v>
      </c>
      <c r="F255">
        <v>70</v>
      </c>
      <c r="G255">
        <v>0.31523437500000001</v>
      </c>
      <c r="H255">
        <v>0</v>
      </c>
      <c r="I255">
        <v>90</v>
      </c>
      <c r="J255">
        <v>0</v>
      </c>
      <c r="K255">
        <v>6775.390625</v>
      </c>
      <c r="L255">
        <v>0.36906250000000002</v>
      </c>
      <c r="M255">
        <v>648842.578125</v>
      </c>
      <c r="N255">
        <v>0.21484375</v>
      </c>
      <c r="O255">
        <v>70</v>
      </c>
      <c r="P255">
        <v>480</v>
      </c>
      <c r="Q255">
        <v>480</v>
      </c>
      <c r="R255">
        <v>254</v>
      </c>
      <c r="S255">
        <v>205760</v>
      </c>
      <c r="T255">
        <v>14906.67</v>
      </c>
      <c r="U255">
        <v>14653.67</v>
      </c>
      <c r="V255">
        <v>0.30821330000000002</v>
      </c>
      <c r="W255">
        <v>2.2329330000000001E-2</v>
      </c>
      <c r="X255">
        <v>0.31162669999999998</v>
      </c>
      <c r="Y255">
        <v>2.2193669999999999E-2</v>
      </c>
      <c r="Z255">
        <v>0.50229999999999997</v>
      </c>
      <c r="AA255">
        <v>0.49380000000000002</v>
      </c>
      <c r="AB255">
        <v>5129.6670000000004</v>
      </c>
      <c r="AC255">
        <v>4923.6670000000004</v>
      </c>
      <c r="AD255">
        <v>4963.3329999999996</v>
      </c>
      <c r="AE255">
        <v>1.0085957066186808</v>
      </c>
      <c r="AF255">
        <v>0.73129379230103264</v>
      </c>
      <c r="AG255">
        <v>254</v>
      </c>
      <c r="AH255">
        <v>2474.4635927870349</v>
      </c>
      <c r="AI255">
        <v>267047.74919614149</v>
      </c>
      <c r="AJ255">
        <v>0.9693140464237463</v>
      </c>
      <c r="AK255">
        <v>0.60743575901428981</v>
      </c>
      <c r="AL255">
        <v>209177.03918457031</v>
      </c>
      <c r="AM255">
        <v>15719.140261514478</v>
      </c>
      <c r="AN255">
        <v>15719.140261514478</v>
      </c>
      <c r="AO255">
        <v>0.32044744873046876</v>
      </c>
      <c r="AP255">
        <v>2.4080837995771133E-2</v>
      </c>
      <c r="AQ255">
        <v>0.32044744873046876</v>
      </c>
      <c r="AR255">
        <v>2.4080837995771133E-2</v>
      </c>
      <c r="AS255">
        <v>0.40979088061909086</v>
      </c>
      <c r="AT255">
        <v>0.40979088061909086</v>
      </c>
      <c r="AU255">
        <v>4692.1415024917942</v>
      </c>
      <c r="AV255">
        <v>4319.4377401370466</v>
      </c>
      <c r="AW255">
        <v>4692.1415024917942</v>
      </c>
      <c r="AX255">
        <v>211577.8</v>
      </c>
      <c r="AY255">
        <v>9424.2520000000004</v>
      </c>
      <c r="AZ255">
        <v>9350.6885000000002</v>
      </c>
      <c r="BA255">
        <v>3.1322659999999999E-3</v>
      </c>
      <c r="BB255">
        <v>-96.375725000000003</v>
      </c>
      <c r="BC255">
        <v>-1.0881500000000001E-5</v>
      </c>
      <c r="BD255">
        <v>20255.97</v>
      </c>
      <c r="BE255">
        <v>10215.165000000001</v>
      </c>
      <c r="BF255">
        <v>7.6938804999999999E-3</v>
      </c>
      <c r="BG255">
        <v>-252.93115</v>
      </c>
      <c r="BH255">
        <v>1.2440825E-3</v>
      </c>
      <c r="BI255">
        <v>19908.400000000001</v>
      </c>
      <c r="BJ255">
        <v>1.388293E-2</v>
      </c>
      <c r="BK255">
        <v>-202.37090000000001</v>
      </c>
      <c r="BL255">
        <v>4.3826006199999996E-3</v>
      </c>
      <c r="BM255">
        <v>5135.9780000000001</v>
      </c>
      <c r="BN255">
        <v>2.1682653499999999E-3</v>
      </c>
      <c r="BO255">
        <v>-177.09139999999999</v>
      </c>
      <c r="BP255">
        <v>4927.2139999999999</v>
      </c>
      <c r="BQ255">
        <v>-4.2516400000000001E-4</v>
      </c>
      <c r="BR255">
        <v>4969.4399999999996</v>
      </c>
    </row>
    <row r="256" spans="1:70">
      <c r="A256">
        <v>255</v>
      </c>
      <c r="B256">
        <v>3</v>
      </c>
      <c r="C256">
        <v>56</v>
      </c>
      <c r="D256">
        <v>1</v>
      </c>
      <c r="E256">
        <v>60</v>
      </c>
      <c r="F256">
        <v>70</v>
      </c>
      <c r="G256">
        <v>0.46523437499999998</v>
      </c>
      <c r="H256">
        <v>0</v>
      </c>
      <c r="I256">
        <v>90</v>
      </c>
      <c r="J256">
        <v>0</v>
      </c>
      <c r="K256">
        <v>3525.390625</v>
      </c>
      <c r="L256">
        <v>0.48906249999999996</v>
      </c>
      <c r="M256">
        <v>290292.578125</v>
      </c>
      <c r="N256">
        <v>0.31484375000000003</v>
      </c>
      <c r="O256">
        <v>70</v>
      </c>
      <c r="P256">
        <v>480</v>
      </c>
      <c r="Q256">
        <v>480</v>
      </c>
      <c r="R256">
        <v>255</v>
      </c>
      <c r="S256">
        <v>133526.70000000001</v>
      </c>
      <c r="T256">
        <v>29458.33</v>
      </c>
      <c r="U256">
        <v>29274.67</v>
      </c>
      <c r="V256">
        <v>0.4044333</v>
      </c>
      <c r="W256">
        <v>8.9226669999999994E-2</v>
      </c>
      <c r="X256">
        <v>0.40876669999999998</v>
      </c>
      <c r="Y256">
        <v>8.9613330000000005E-2</v>
      </c>
      <c r="Z256">
        <v>0.76346670000000005</v>
      </c>
      <c r="AA256">
        <v>0.75870000000000004</v>
      </c>
      <c r="AB256">
        <v>3753</v>
      </c>
      <c r="AC256">
        <v>9078</v>
      </c>
      <c r="AD256">
        <v>3465</v>
      </c>
      <c r="AE256">
        <v>1.0031319369937093</v>
      </c>
      <c r="AF256">
        <v>0.29269666745075118</v>
      </c>
      <c r="AG256">
        <v>255</v>
      </c>
      <c r="AH256">
        <v>1183.7618048268625</v>
      </c>
      <c r="AI256">
        <v>110390.52287581698</v>
      </c>
      <c r="AJ256">
        <v>0.96443111459683994</v>
      </c>
      <c r="AK256">
        <v>0.51595028778011121</v>
      </c>
      <c r="AL256">
        <v>136939.34387207031</v>
      </c>
      <c r="AM256">
        <v>12132.808497075286</v>
      </c>
      <c r="AN256">
        <v>12132.808497075286</v>
      </c>
      <c r="AO256">
        <v>0.4080099487304687</v>
      </c>
      <c r="AP256">
        <v>3.6149629703738709E-2</v>
      </c>
      <c r="AQ256">
        <v>0.4080099487304687</v>
      </c>
      <c r="AR256">
        <v>3.6149629703738709E-2</v>
      </c>
      <c r="AS256">
        <v>0.47115068559147033</v>
      </c>
      <c r="AT256">
        <v>0.47115068559147033</v>
      </c>
      <c r="AU256">
        <v>3163.2091196061551</v>
      </c>
      <c r="AV256">
        <v>3123.3074014888616</v>
      </c>
      <c r="AW256">
        <v>3163.2091196061551</v>
      </c>
      <c r="AX256">
        <v>191951.7</v>
      </c>
      <c r="AY256">
        <v>71916.365000000005</v>
      </c>
      <c r="AZ256">
        <v>71784.154999999999</v>
      </c>
      <c r="BA256">
        <v>1.06194173E-2</v>
      </c>
      <c r="BB256">
        <v>224.06030000000001</v>
      </c>
      <c r="BC256">
        <v>3.1495719999999998E-3</v>
      </c>
      <c r="BD256">
        <v>96957.23</v>
      </c>
      <c r="BE256">
        <v>80007.565000000002</v>
      </c>
      <c r="BF256">
        <v>1.0121707000000001E-2</v>
      </c>
      <c r="BG256">
        <v>10.952875000000001</v>
      </c>
      <c r="BH256">
        <v>2.2294155500000002E-3</v>
      </c>
      <c r="BI256">
        <v>96477.57</v>
      </c>
      <c r="BJ256">
        <v>1.3013323699999999E-2</v>
      </c>
      <c r="BK256">
        <v>800.23834999999997</v>
      </c>
      <c r="BL256">
        <v>7.1949654500000002E-4</v>
      </c>
      <c r="BM256">
        <v>3755.6689999999999</v>
      </c>
      <c r="BN256">
        <v>-3.64362155E-4</v>
      </c>
      <c r="BO256">
        <v>96.208579999999998</v>
      </c>
      <c r="BP256">
        <v>9098.6409999999996</v>
      </c>
      <c r="BQ256">
        <v>5.9359500000000004E-4</v>
      </c>
      <c r="BR256">
        <v>3467.4650000000001</v>
      </c>
    </row>
    <row r="257" spans="1:70">
      <c r="A257">
        <v>256</v>
      </c>
      <c r="B257">
        <v>3</v>
      </c>
      <c r="C257">
        <v>57</v>
      </c>
      <c r="D257">
        <v>1</v>
      </c>
      <c r="E257">
        <v>60</v>
      </c>
      <c r="F257">
        <v>70</v>
      </c>
      <c r="G257">
        <v>0.55019531249999998</v>
      </c>
      <c r="H257">
        <v>0</v>
      </c>
      <c r="I257">
        <v>90</v>
      </c>
      <c r="J257">
        <v>0</v>
      </c>
      <c r="K257">
        <v>3538.0859375</v>
      </c>
      <c r="L257">
        <v>0.36953124999999998</v>
      </c>
      <c r="M257">
        <v>538196.2890625</v>
      </c>
      <c r="N257">
        <v>0.25664062500000001</v>
      </c>
      <c r="O257">
        <v>70</v>
      </c>
      <c r="P257">
        <v>480</v>
      </c>
      <c r="Q257">
        <v>480</v>
      </c>
      <c r="R257">
        <v>256</v>
      </c>
      <c r="S257">
        <v>290483.3</v>
      </c>
      <c r="T257">
        <v>15561</v>
      </c>
      <c r="U257">
        <v>15368.67</v>
      </c>
      <c r="V257">
        <v>0.29616999999999999</v>
      </c>
      <c r="W257">
        <v>1.5865669999999998E-2</v>
      </c>
      <c r="X257">
        <v>0.29707670000000003</v>
      </c>
      <c r="Y257">
        <v>1.571767E-2</v>
      </c>
      <c r="Z257">
        <v>0.42873329999999998</v>
      </c>
      <c r="AA257">
        <v>0.42343330000000001</v>
      </c>
      <c r="AB257">
        <v>5399.6670000000004</v>
      </c>
      <c r="AC257">
        <v>5743.3329999999996</v>
      </c>
      <c r="AD257">
        <v>5318.3329999999996</v>
      </c>
      <c r="AE257">
        <v>1.0062377554888313</v>
      </c>
      <c r="AF257">
        <v>0.80510020090773227</v>
      </c>
      <c r="AG257">
        <v>256</v>
      </c>
      <c r="AH257">
        <v>1291.7142042213347</v>
      </c>
      <c r="AI257">
        <v>214140.89213553001</v>
      </c>
      <c r="AJ257">
        <v>0.9805340291819421</v>
      </c>
      <c r="AK257">
        <v>0.60586154203450127</v>
      </c>
      <c r="AL257">
        <v>297704.52308654785</v>
      </c>
      <c r="AM257">
        <v>15972.508483711188</v>
      </c>
      <c r="AN257">
        <v>15972.508483711188</v>
      </c>
      <c r="AO257">
        <v>0.30741935729980469</v>
      </c>
      <c r="AP257">
        <v>1.6493730903445743E-2</v>
      </c>
      <c r="AQ257">
        <v>0.30741935729980469</v>
      </c>
      <c r="AR257">
        <v>1.6493730903445743E-2</v>
      </c>
      <c r="AS257">
        <v>0.53645831174063363</v>
      </c>
      <c r="AT257">
        <v>0.53645831174063363</v>
      </c>
      <c r="AU257">
        <v>4368.7023010110952</v>
      </c>
      <c r="AV257">
        <v>3852.6654431683974</v>
      </c>
      <c r="AW257">
        <v>4368.7023010110952</v>
      </c>
      <c r="AX257">
        <v>295303.59999999998</v>
      </c>
      <c r="AY257">
        <v>8156.2610000000004</v>
      </c>
      <c r="AZ257">
        <v>8094.38</v>
      </c>
      <c r="BA257">
        <v>-6.4324718499999996E-3</v>
      </c>
      <c r="BB257">
        <v>9.0525205</v>
      </c>
      <c r="BC257">
        <v>-5.2890583299999997E-3</v>
      </c>
      <c r="BD257">
        <v>19258.439999999999</v>
      </c>
      <c r="BE257">
        <v>8255.58</v>
      </c>
      <c r="BF257">
        <v>-5.4260996500000002E-3</v>
      </c>
      <c r="BG257">
        <v>345.0283</v>
      </c>
      <c r="BH257">
        <v>-5.4292415000000002E-3</v>
      </c>
      <c r="BI257">
        <v>19016.07</v>
      </c>
      <c r="BJ257">
        <v>-1.19547165E-2</v>
      </c>
      <c r="BK257">
        <v>-309.58019999999999</v>
      </c>
      <c r="BL257">
        <v>-7.4491015000000002E-3</v>
      </c>
      <c r="BM257">
        <v>5400.0370000000003</v>
      </c>
      <c r="BN257">
        <v>1.73416E-5</v>
      </c>
      <c r="BO257">
        <v>-44.38729</v>
      </c>
      <c r="BP257">
        <v>5763.0370000000003</v>
      </c>
      <c r="BQ257">
        <v>-9.4682000000000003E-6</v>
      </c>
      <c r="BR257">
        <v>5318.6980000000003</v>
      </c>
    </row>
    <row r="258" spans="1:70">
      <c r="A258">
        <v>257</v>
      </c>
      <c r="B258">
        <v>3</v>
      </c>
      <c r="C258">
        <v>58</v>
      </c>
      <c r="D258">
        <v>1</v>
      </c>
      <c r="E258">
        <v>60</v>
      </c>
      <c r="F258">
        <v>70</v>
      </c>
      <c r="G258">
        <v>0.40019531249999996</v>
      </c>
      <c r="H258">
        <v>0</v>
      </c>
      <c r="I258">
        <v>90</v>
      </c>
      <c r="J258">
        <v>0</v>
      </c>
      <c r="K258">
        <v>6788.0859375</v>
      </c>
      <c r="L258">
        <v>0.48953124999999997</v>
      </c>
      <c r="M258">
        <v>179646.2890625</v>
      </c>
      <c r="N258">
        <v>0.35664062500000004</v>
      </c>
      <c r="O258">
        <v>70</v>
      </c>
      <c r="P258">
        <v>480</v>
      </c>
      <c r="Q258">
        <v>480</v>
      </c>
      <c r="R258">
        <v>257</v>
      </c>
      <c r="S258">
        <v>74890</v>
      </c>
      <c r="T258">
        <v>32104.33</v>
      </c>
      <c r="U258">
        <v>31927.33</v>
      </c>
      <c r="V258">
        <v>0.4331333</v>
      </c>
      <c r="W258">
        <v>0.18567330000000001</v>
      </c>
      <c r="X258">
        <v>0.43890000000000001</v>
      </c>
      <c r="Y258">
        <v>0.18711330000000001</v>
      </c>
      <c r="Z258">
        <v>0.72370000000000001</v>
      </c>
      <c r="AA258">
        <v>0.71970000000000001</v>
      </c>
      <c r="AB258">
        <v>5657.6670000000004</v>
      </c>
      <c r="AC258">
        <v>9008</v>
      </c>
      <c r="AD258">
        <v>5407.6670000000004</v>
      </c>
      <c r="AE258">
        <v>1.0027680886992263</v>
      </c>
      <c r="AF258">
        <v>0.19930819231313193</v>
      </c>
      <c r="AG258">
        <v>257</v>
      </c>
      <c r="AH258">
        <v>2278.5980279030737</v>
      </c>
      <c r="AI258">
        <v>66209.976965159804</v>
      </c>
      <c r="AJ258">
        <v>0.89460719155684987</v>
      </c>
      <c r="AK258">
        <v>0.52710852680172848</v>
      </c>
      <c r="AL258">
        <v>75965.128555297837</v>
      </c>
      <c r="AM258">
        <v>18144.725704269888</v>
      </c>
      <c r="AN258">
        <v>18144.725704269888</v>
      </c>
      <c r="AO258">
        <v>0.43634904479980463</v>
      </c>
      <c r="AP258">
        <v>0.10422458145975799</v>
      </c>
      <c r="AQ258">
        <v>0.43634904479980463</v>
      </c>
      <c r="AR258">
        <v>0.10422458145975799</v>
      </c>
      <c r="AS258">
        <v>0.41689793376718376</v>
      </c>
      <c r="AT258">
        <v>0.41689793376718376</v>
      </c>
      <c r="AU258">
        <v>4996.2302719283061</v>
      </c>
      <c r="AV258">
        <v>4947.3133911754312</v>
      </c>
      <c r="AW258">
        <v>4996.2302719283061</v>
      </c>
      <c r="AX258">
        <v>180044</v>
      </c>
      <c r="AY258">
        <v>120651.65</v>
      </c>
      <c r="AZ258">
        <v>120520.45</v>
      </c>
      <c r="BA258">
        <v>3.2879275800000003E-2</v>
      </c>
      <c r="BB258">
        <v>15.99511</v>
      </c>
      <c r="BC258">
        <v>-1.2790979800000001E-3</v>
      </c>
      <c r="BD258">
        <v>147893.70000000001</v>
      </c>
      <c r="BE258">
        <v>128948.45</v>
      </c>
      <c r="BF258">
        <v>3.7329647899999999E-2</v>
      </c>
      <c r="BG258">
        <v>612.11654999999996</v>
      </c>
      <c r="BH258">
        <v>-9.6903555000000001E-4</v>
      </c>
      <c r="BI258">
        <v>147342.70000000001</v>
      </c>
      <c r="BJ258">
        <v>4.3595973000000003E-2</v>
      </c>
      <c r="BK258">
        <v>-544.95275000000004</v>
      </c>
      <c r="BL258">
        <v>-1.12533585E-3</v>
      </c>
      <c r="BM258">
        <v>5657.7860000000001</v>
      </c>
      <c r="BN258">
        <v>-6.761095E-4</v>
      </c>
      <c r="BO258">
        <v>25.378489999999999</v>
      </c>
      <c r="BP258">
        <v>9043.8610000000008</v>
      </c>
      <c r="BQ258">
        <v>-1.2868665000000001E-4</v>
      </c>
      <c r="BR258">
        <v>5407.7809999999999</v>
      </c>
    </row>
    <row r="259" spans="1:70">
      <c r="A259">
        <v>258</v>
      </c>
      <c r="B259">
        <v>3</v>
      </c>
      <c r="C259">
        <v>59</v>
      </c>
      <c r="D259">
        <v>1</v>
      </c>
      <c r="E259">
        <v>60</v>
      </c>
      <c r="F259">
        <v>70</v>
      </c>
      <c r="G259">
        <v>0.3251953125</v>
      </c>
      <c r="H259">
        <v>0</v>
      </c>
      <c r="I259">
        <v>90</v>
      </c>
      <c r="J259">
        <v>0</v>
      </c>
      <c r="K259">
        <v>8413.0859375</v>
      </c>
      <c r="L259">
        <v>0.30953124999999998</v>
      </c>
      <c r="M259">
        <v>358921.2890625</v>
      </c>
      <c r="N259">
        <v>0.20664062500000002</v>
      </c>
      <c r="O259">
        <v>70</v>
      </c>
      <c r="P259">
        <v>480</v>
      </c>
      <c r="Q259">
        <v>480</v>
      </c>
      <c r="R259">
        <v>258</v>
      </c>
      <c r="S259">
        <v>104356.7</v>
      </c>
      <c r="T259">
        <v>15897</v>
      </c>
      <c r="U259">
        <v>15337.33</v>
      </c>
      <c r="V259">
        <v>0.26934330000000001</v>
      </c>
      <c r="W259">
        <v>4.1029999999999997E-2</v>
      </c>
      <c r="X259">
        <v>0.27348</v>
      </c>
      <c r="Y259">
        <v>4.0193329999999999E-2</v>
      </c>
      <c r="Z259">
        <v>0.39076670000000002</v>
      </c>
      <c r="AA259">
        <v>0.377</v>
      </c>
      <c r="AB259">
        <v>6162.3329999999996</v>
      </c>
      <c r="AC259">
        <v>5477.6670000000004</v>
      </c>
      <c r="AD259">
        <v>5915.6670000000004</v>
      </c>
      <c r="AE259">
        <v>1.0180818758869326</v>
      </c>
      <c r="AF259">
        <v>0.82217717977499993</v>
      </c>
      <c r="AG259">
        <v>258</v>
      </c>
      <c r="AH259">
        <v>3212.250924710655</v>
      </c>
      <c r="AI259">
        <v>148727.50080932342</v>
      </c>
      <c r="AJ259">
        <v>0.93282919929910535</v>
      </c>
      <c r="AK259">
        <v>0.6457472662743754</v>
      </c>
      <c r="AL259">
        <v>122396.71058654785</v>
      </c>
      <c r="AM259">
        <v>19403.382113287913</v>
      </c>
      <c r="AN259">
        <v>19403.382113287913</v>
      </c>
      <c r="AO259">
        <v>0.27607170104980466</v>
      </c>
      <c r="AP259">
        <v>4.3765266896996863E-2</v>
      </c>
      <c r="AQ259">
        <v>0.27607170104980466</v>
      </c>
      <c r="AR259">
        <v>4.3765266896996863E-2</v>
      </c>
      <c r="AS259">
        <v>0.37869396467978911</v>
      </c>
      <c r="AT259">
        <v>0.37869396467978911</v>
      </c>
      <c r="AU259">
        <v>6118.1612020489683</v>
      </c>
      <c r="AV259">
        <v>5520.5176356135644</v>
      </c>
      <c r="AW259">
        <v>6118.1612020489683</v>
      </c>
      <c r="AX259">
        <v>125238.3</v>
      </c>
      <c r="AY259">
        <v>7658.6135000000004</v>
      </c>
      <c r="AZ259">
        <v>7521.8905000000004</v>
      </c>
      <c r="BA259">
        <v>-5.5497454999999998E-3</v>
      </c>
      <c r="BB259">
        <v>-40.676425000000002</v>
      </c>
      <c r="BC259">
        <v>3.44039005E-3</v>
      </c>
      <c r="BD259">
        <v>20823.580000000002</v>
      </c>
      <c r="BE259">
        <v>8046.9134999999997</v>
      </c>
      <c r="BF259">
        <v>-4.3853295E-3</v>
      </c>
      <c r="BG259">
        <v>-73.921909999999997</v>
      </c>
      <c r="BH259">
        <v>3.78266005E-3</v>
      </c>
      <c r="BI259">
        <v>20150.18</v>
      </c>
      <c r="BJ259">
        <v>-5.8986192E-3</v>
      </c>
      <c r="BK259">
        <v>-126.35854999999999</v>
      </c>
      <c r="BL259">
        <v>8.8830968000000003E-3</v>
      </c>
      <c r="BM259">
        <v>6783.1880000000001</v>
      </c>
      <c r="BN259">
        <v>3.8368849999999998E-4</v>
      </c>
      <c r="BO259">
        <v>-158.56065000000001</v>
      </c>
      <c r="BP259">
        <v>6058.4920000000002</v>
      </c>
      <c r="BQ259">
        <v>-9.5420295000000002E-4</v>
      </c>
      <c r="BR259">
        <v>6522.7060000000001</v>
      </c>
    </row>
    <row r="260" spans="1:70">
      <c r="A260">
        <v>259</v>
      </c>
      <c r="B260">
        <v>3</v>
      </c>
      <c r="C260">
        <v>60</v>
      </c>
      <c r="D260">
        <v>1</v>
      </c>
      <c r="E260">
        <v>60</v>
      </c>
      <c r="F260">
        <v>70</v>
      </c>
      <c r="G260">
        <v>0.47519531250000002</v>
      </c>
      <c r="H260">
        <v>0</v>
      </c>
      <c r="I260">
        <v>90</v>
      </c>
      <c r="J260">
        <v>0</v>
      </c>
      <c r="K260">
        <v>5163.0859375</v>
      </c>
      <c r="L260">
        <v>0.42953125000000003</v>
      </c>
      <c r="M260">
        <v>717471.2890625</v>
      </c>
      <c r="N260">
        <v>0.306640625</v>
      </c>
      <c r="O260">
        <v>70</v>
      </c>
      <c r="P260">
        <v>480</v>
      </c>
      <c r="Q260">
        <v>480</v>
      </c>
      <c r="R260">
        <v>259</v>
      </c>
      <c r="S260">
        <v>336400</v>
      </c>
      <c r="T260">
        <v>22031.67</v>
      </c>
      <c r="U260">
        <v>21723.67</v>
      </c>
      <c r="V260">
        <v>0.36280000000000001</v>
      </c>
      <c r="W260">
        <v>2.3758999999999999E-2</v>
      </c>
      <c r="X260">
        <v>0.36483330000000003</v>
      </c>
      <c r="Y260">
        <v>2.3559E-2</v>
      </c>
      <c r="Z260">
        <v>0.5814667</v>
      </c>
      <c r="AA260">
        <v>0.57333330000000005</v>
      </c>
      <c r="AB260">
        <v>5749.3329999999996</v>
      </c>
      <c r="AC260">
        <v>7150.6670000000004</v>
      </c>
      <c r="AD260">
        <v>5853.3329999999996</v>
      </c>
      <c r="AE260">
        <v>1.0070640908945112</v>
      </c>
      <c r="AF260">
        <v>0.63947151376240574</v>
      </c>
      <c r="AG260">
        <v>259</v>
      </c>
      <c r="AH260">
        <v>1805.8667613946877</v>
      </c>
      <c r="AI260">
        <v>274548.05680119584</v>
      </c>
      <c r="AJ260">
        <v>0.97871762592775779</v>
      </c>
      <c r="AK260">
        <v>0.56464644121346796</v>
      </c>
      <c r="AL260">
        <v>343648.60511779785</v>
      </c>
      <c r="AM260">
        <v>18630.151573137045</v>
      </c>
      <c r="AN260">
        <v>18630.151573137045</v>
      </c>
      <c r="AO260">
        <v>0.37113420104980466</v>
      </c>
      <c r="AP260">
        <v>2.0120222566196246E-2</v>
      </c>
      <c r="AQ260">
        <v>0.37113420104980466</v>
      </c>
      <c r="AR260">
        <v>2.0120222566196246E-2</v>
      </c>
      <c r="AS260">
        <v>0.50104180916253482</v>
      </c>
      <c r="AT260">
        <v>0.50104180916253482</v>
      </c>
      <c r="AU260">
        <v>4995.6975463449699</v>
      </c>
      <c r="AV260">
        <v>4652.6906775059952</v>
      </c>
      <c r="AW260">
        <v>4995.6975463449699</v>
      </c>
      <c r="AX260">
        <v>350685.6</v>
      </c>
      <c r="AY260">
        <v>19710.68</v>
      </c>
      <c r="AZ260">
        <v>19557.205000000002</v>
      </c>
      <c r="BA260">
        <v>-8.8311840000000006E-3</v>
      </c>
      <c r="BB260">
        <v>-74.005714999999995</v>
      </c>
      <c r="BC260">
        <v>7.9603715000000005E-3</v>
      </c>
      <c r="BD260">
        <v>34191.21</v>
      </c>
      <c r="BE260">
        <v>20030.009999999998</v>
      </c>
      <c r="BF260">
        <v>-9.1378864999999993E-3</v>
      </c>
      <c r="BG260">
        <v>-496.66514999999998</v>
      </c>
      <c r="BH260">
        <v>1.0424983299999999E-2</v>
      </c>
      <c r="BI260">
        <v>33687.43</v>
      </c>
      <c r="BJ260">
        <v>-7.2103649999999998E-3</v>
      </c>
      <c r="BK260">
        <v>253.52770000000001</v>
      </c>
      <c r="BL260">
        <v>8.3058444999999995E-3</v>
      </c>
      <c r="BM260">
        <v>5749.7359999999999</v>
      </c>
      <c r="BN260">
        <v>1.751811E-3</v>
      </c>
      <c r="BO260">
        <v>-48.524700000000003</v>
      </c>
      <c r="BP260">
        <v>7171.3860000000004</v>
      </c>
      <c r="BQ260">
        <v>-8.2477275000000002E-4</v>
      </c>
      <c r="BR260">
        <v>5853.7430000000004</v>
      </c>
    </row>
    <row r="261" spans="1:70">
      <c r="A261">
        <v>260</v>
      </c>
      <c r="B261">
        <v>3</v>
      </c>
      <c r="C261">
        <v>61</v>
      </c>
      <c r="D261">
        <v>1</v>
      </c>
      <c r="E261">
        <v>60</v>
      </c>
      <c r="F261">
        <v>70</v>
      </c>
      <c r="G261">
        <v>0.36269531249999998</v>
      </c>
      <c r="H261">
        <v>0</v>
      </c>
      <c r="I261">
        <v>90</v>
      </c>
      <c r="J261">
        <v>0</v>
      </c>
      <c r="K261">
        <v>5975.5859375</v>
      </c>
      <c r="L261">
        <v>0.27953125000000001</v>
      </c>
      <c r="M261">
        <v>90008.7890625</v>
      </c>
      <c r="N261">
        <v>0.28164062500000003</v>
      </c>
      <c r="O261">
        <v>70</v>
      </c>
      <c r="P261">
        <v>480</v>
      </c>
      <c r="Q261">
        <v>480</v>
      </c>
      <c r="R261">
        <v>260</v>
      </c>
      <c r="S261">
        <v>36013.33</v>
      </c>
      <c r="T261">
        <v>12027.67</v>
      </c>
      <c r="U261">
        <v>12475.67</v>
      </c>
      <c r="V261">
        <v>0.2805067</v>
      </c>
      <c r="W261">
        <v>9.3683329999999995E-2</v>
      </c>
      <c r="X261">
        <v>0.28057670000000001</v>
      </c>
      <c r="Y261">
        <v>9.7193329999999994E-2</v>
      </c>
      <c r="Z261">
        <v>0.3021433</v>
      </c>
      <c r="AA261">
        <v>0.31339</v>
      </c>
      <c r="AB261">
        <v>4881.3329999999996</v>
      </c>
      <c r="AC261">
        <v>4410.3329999999996</v>
      </c>
      <c r="AD261">
        <v>5076</v>
      </c>
      <c r="AE261">
        <v>0.98188090162724606</v>
      </c>
      <c r="AF261">
        <v>0.83528718800097523</v>
      </c>
      <c r="AG261">
        <v>260</v>
      </c>
      <c r="AH261">
        <v>2335.0683844181217</v>
      </c>
      <c r="AI261">
        <v>35114.675403840287</v>
      </c>
      <c r="AJ261">
        <v>0.82417845546754531</v>
      </c>
      <c r="AK261">
        <v>0.67607837316172448</v>
      </c>
      <c r="AL261">
        <v>36454.034805297852</v>
      </c>
      <c r="AM261">
        <v>13619.237499051998</v>
      </c>
      <c r="AN261">
        <v>13619.237499051998</v>
      </c>
      <c r="AO261">
        <v>0.28029631042480474</v>
      </c>
      <c r="AP261">
        <v>0.1047187792015998</v>
      </c>
      <c r="AQ261">
        <v>0.28029631042480474</v>
      </c>
      <c r="AR261">
        <v>0.1047187792015998</v>
      </c>
      <c r="AS261">
        <v>0.33600761038760285</v>
      </c>
      <c r="AT261">
        <v>0.33600761038760285</v>
      </c>
      <c r="AU261">
        <v>4507.2791635168942</v>
      </c>
      <c r="AV261">
        <v>4072.7014113955361</v>
      </c>
      <c r="AW261">
        <v>4507.2791635168942</v>
      </c>
      <c r="AX261">
        <v>39033.26</v>
      </c>
      <c r="AY261">
        <v>5305.3855000000003</v>
      </c>
      <c r="AZ261">
        <v>5459.3154999999997</v>
      </c>
      <c r="BA261">
        <v>-6.55063E-5</v>
      </c>
      <c r="BB261">
        <v>61.34843</v>
      </c>
      <c r="BC261">
        <v>3.1909010299999998E-4</v>
      </c>
      <c r="BD261">
        <v>14006.78</v>
      </c>
      <c r="BE261">
        <v>4905.6499999999996</v>
      </c>
      <c r="BF261">
        <v>-2.0509499999999998E-6</v>
      </c>
      <c r="BG261">
        <v>7.8269140000000004</v>
      </c>
      <c r="BH261">
        <v>8.6510535000000003E-4</v>
      </c>
      <c r="BI261">
        <v>14553.27</v>
      </c>
      <c r="BJ261">
        <v>-3.0198838299999998E-3</v>
      </c>
      <c r="BK261">
        <v>209.88900000000001</v>
      </c>
      <c r="BL261">
        <v>8.5278638999999998E-4</v>
      </c>
      <c r="BM261">
        <v>4882.0259999999998</v>
      </c>
      <c r="BN261">
        <v>4.1205868000000002E-4</v>
      </c>
      <c r="BO261">
        <v>59.28002</v>
      </c>
      <c r="BP261">
        <v>4413.6809999999996</v>
      </c>
      <c r="BQ261">
        <v>-2.7356500000000001E-5</v>
      </c>
      <c r="BR261">
        <v>5076.72</v>
      </c>
    </row>
    <row r="262" spans="1:70">
      <c r="A262">
        <v>261</v>
      </c>
      <c r="B262">
        <v>3</v>
      </c>
      <c r="C262">
        <v>62</v>
      </c>
      <c r="D262">
        <v>1</v>
      </c>
      <c r="E262">
        <v>60</v>
      </c>
      <c r="F262">
        <v>70</v>
      </c>
      <c r="G262">
        <v>0.5126953125</v>
      </c>
      <c r="H262">
        <v>0</v>
      </c>
      <c r="I262">
        <v>90</v>
      </c>
      <c r="J262">
        <v>0</v>
      </c>
      <c r="K262">
        <v>9225.5859375</v>
      </c>
      <c r="L262">
        <v>0.39953125</v>
      </c>
      <c r="M262">
        <v>448558.7890625</v>
      </c>
      <c r="N262">
        <v>0.38164062500000001</v>
      </c>
      <c r="O262">
        <v>70</v>
      </c>
      <c r="P262">
        <v>480</v>
      </c>
      <c r="Q262">
        <v>480</v>
      </c>
      <c r="R262">
        <v>261</v>
      </c>
      <c r="S262">
        <v>229340</v>
      </c>
      <c r="T262">
        <v>36313.33</v>
      </c>
      <c r="U262">
        <v>35500</v>
      </c>
      <c r="V262">
        <v>0.38879999999999998</v>
      </c>
      <c r="W262">
        <v>6.1556670000000001E-2</v>
      </c>
      <c r="X262">
        <v>0.38916669999999998</v>
      </c>
      <c r="Y262">
        <v>6.0240000000000002E-2</v>
      </c>
      <c r="Z262">
        <v>0.49390000000000001</v>
      </c>
      <c r="AA262">
        <v>0.48286669999999998</v>
      </c>
      <c r="AB262">
        <v>11511.33</v>
      </c>
      <c r="AC262">
        <v>12620.67</v>
      </c>
      <c r="AD262">
        <v>11153.33</v>
      </c>
      <c r="AE262">
        <v>1.0113904805886558</v>
      </c>
      <c r="AF262">
        <v>0.69100057946533855</v>
      </c>
      <c r="AG262">
        <v>261</v>
      </c>
      <c r="AH262">
        <v>3295.9556771240373</v>
      </c>
      <c r="AI262">
        <v>162328.31495617755</v>
      </c>
      <c r="AJ262">
        <v>0.94073625805124106</v>
      </c>
      <c r="AK262">
        <v>0.59211210245641799</v>
      </c>
      <c r="AL262">
        <v>234469.65980529785</v>
      </c>
      <c r="AM262">
        <v>35010.967641671545</v>
      </c>
      <c r="AN262">
        <v>35010.967641671545</v>
      </c>
      <c r="AO262">
        <v>0.39035881042480469</v>
      </c>
      <c r="AP262">
        <v>5.8288307714410015E-2</v>
      </c>
      <c r="AQ262">
        <v>0.39035881042480469</v>
      </c>
      <c r="AR262">
        <v>5.8288307714410015E-2</v>
      </c>
      <c r="AS262">
        <v>0.49083235210026133</v>
      </c>
      <c r="AT262">
        <v>0.49083235210026133</v>
      </c>
      <c r="AU262">
        <v>9687.6555056339748</v>
      </c>
      <c r="AV262">
        <v>8833.7264037299065</v>
      </c>
      <c r="AW262">
        <v>9687.6555056339748</v>
      </c>
      <c r="AX262">
        <v>252790.39999999999</v>
      </c>
      <c r="AY262">
        <v>30366.55</v>
      </c>
      <c r="AZ262">
        <v>29923.95</v>
      </c>
      <c r="BA262">
        <v>-2.6380026100000001E-3</v>
      </c>
      <c r="BB262">
        <v>777.98990000000003</v>
      </c>
      <c r="BC262">
        <v>-1.3776394999999999E-3</v>
      </c>
      <c r="BD262">
        <v>51395.71</v>
      </c>
      <c r="BE262">
        <v>26687.755000000001</v>
      </c>
      <c r="BF262">
        <v>-4.05701385E-3</v>
      </c>
      <c r="BG262">
        <v>979.56259999999997</v>
      </c>
      <c r="BH262">
        <v>-3.7579100000000002E-3</v>
      </c>
      <c r="BI262">
        <v>50234.3</v>
      </c>
      <c r="BJ262">
        <v>-7.5383732000000002E-3</v>
      </c>
      <c r="BK262">
        <v>1061.3425</v>
      </c>
      <c r="BL262">
        <v>5.6993775E-3</v>
      </c>
      <c r="BM262">
        <v>11539.18</v>
      </c>
      <c r="BN262">
        <v>-9.7170959999999995E-4</v>
      </c>
      <c r="BO262">
        <v>557.96500000000003</v>
      </c>
      <c r="BP262">
        <v>12647.73</v>
      </c>
      <c r="BQ262">
        <v>-3.7818005E-4</v>
      </c>
      <c r="BR262">
        <v>11180.31</v>
      </c>
    </row>
    <row r="263" spans="1:70">
      <c r="A263">
        <v>262</v>
      </c>
      <c r="B263">
        <v>3</v>
      </c>
      <c r="C263">
        <v>63</v>
      </c>
      <c r="D263">
        <v>1</v>
      </c>
      <c r="E263">
        <v>60</v>
      </c>
      <c r="F263">
        <v>70</v>
      </c>
      <c r="G263">
        <v>0.58769531249999996</v>
      </c>
      <c r="H263">
        <v>0</v>
      </c>
      <c r="I263">
        <v>90</v>
      </c>
      <c r="J263">
        <v>0</v>
      </c>
      <c r="K263">
        <v>7600.5859375</v>
      </c>
      <c r="L263">
        <v>0.33953125000000001</v>
      </c>
      <c r="M263">
        <v>627833.7890625</v>
      </c>
      <c r="N263">
        <v>0.23164062500000002</v>
      </c>
      <c r="O263">
        <v>70</v>
      </c>
      <c r="P263">
        <v>480</v>
      </c>
      <c r="Q263">
        <v>480</v>
      </c>
      <c r="R263">
        <v>262</v>
      </c>
      <c r="S263">
        <v>362566.7</v>
      </c>
      <c r="T263">
        <v>34200</v>
      </c>
      <c r="U263">
        <v>33946.67</v>
      </c>
      <c r="V263">
        <v>0.2655033</v>
      </c>
      <c r="W263">
        <v>2.5044670000000002E-2</v>
      </c>
      <c r="X263">
        <v>0.26592329999999997</v>
      </c>
      <c r="Y263">
        <v>2.4899330000000001E-2</v>
      </c>
      <c r="Z263">
        <v>0.35486669999999998</v>
      </c>
      <c r="AA263">
        <v>0.35223330000000003</v>
      </c>
      <c r="AB263">
        <v>12761</v>
      </c>
      <c r="AC263">
        <v>13117.67</v>
      </c>
      <c r="AD263">
        <v>12604.33</v>
      </c>
      <c r="AE263">
        <v>1.0037243583978344</v>
      </c>
      <c r="AF263">
        <v>0.85704165637630736</v>
      </c>
      <c r="AG263">
        <v>262</v>
      </c>
      <c r="AH263">
        <v>2837.0319608071854</v>
      </c>
      <c r="AI263">
        <v>254877.02188392007</v>
      </c>
      <c r="AJ263">
        <v>0.96454040729098678</v>
      </c>
      <c r="AK263">
        <v>0.62569424504945204</v>
      </c>
      <c r="AL263">
        <v>372108.73207092285</v>
      </c>
      <c r="AM263">
        <v>37441.254867937219</v>
      </c>
      <c r="AN263">
        <v>37441.254867937219</v>
      </c>
      <c r="AO263">
        <v>0.27612443542480469</v>
      </c>
      <c r="AP263">
        <v>2.7783398966393799E-2</v>
      </c>
      <c r="AQ263">
        <v>0.27612443542480469</v>
      </c>
      <c r="AR263">
        <v>2.7783398966393799E-2</v>
      </c>
      <c r="AS263">
        <v>0.532000604868617</v>
      </c>
      <c r="AT263">
        <v>0.532000604868617</v>
      </c>
      <c r="AU263">
        <v>10506.048849118453</v>
      </c>
      <c r="AV263">
        <v>9070.0661151026725</v>
      </c>
      <c r="AW263">
        <v>10506.048849118453</v>
      </c>
      <c r="AX263">
        <v>370166.6</v>
      </c>
      <c r="AY263">
        <v>14330.905000000001</v>
      </c>
      <c r="AZ263">
        <v>14271.145</v>
      </c>
      <c r="BA263">
        <v>-2.4464669999999999E-3</v>
      </c>
      <c r="BB263">
        <v>-110.99545000000001</v>
      </c>
      <c r="BC263">
        <v>7.54872545E-3</v>
      </c>
      <c r="BD263">
        <v>39644.32</v>
      </c>
      <c r="BE263">
        <v>14307.58</v>
      </c>
      <c r="BF263">
        <v>5.7465985000000001E-3</v>
      </c>
      <c r="BG263">
        <v>224.26755</v>
      </c>
      <c r="BH263">
        <v>5.3862914499999996E-3</v>
      </c>
      <c r="BI263">
        <v>39383.870000000003</v>
      </c>
      <c r="BJ263">
        <v>-9.2374020000000005E-3</v>
      </c>
      <c r="BK263">
        <v>-707.69314999999995</v>
      </c>
      <c r="BL263">
        <v>-8.5173374999999996E-4</v>
      </c>
      <c r="BM263">
        <v>12763.88</v>
      </c>
      <c r="BN263">
        <v>-3.2573350499999999E-3</v>
      </c>
      <c r="BO263">
        <v>-190.60769999999999</v>
      </c>
      <c r="BP263">
        <v>13137.11</v>
      </c>
      <c r="BQ263">
        <v>3.6280395000000002E-3</v>
      </c>
      <c r="BR263">
        <v>12607.18</v>
      </c>
    </row>
    <row r="264" spans="1:70">
      <c r="A264">
        <v>263</v>
      </c>
      <c r="B264">
        <v>3</v>
      </c>
      <c r="C264">
        <v>64</v>
      </c>
      <c r="D264">
        <v>1</v>
      </c>
      <c r="E264">
        <v>60</v>
      </c>
      <c r="F264">
        <v>70</v>
      </c>
      <c r="G264">
        <v>0.43769531249999999</v>
      </c>
      <c r="H264">
        <v>0</v>
      </c>
      <c r="I264">
        <v>90</v>
      </c>
      <c r="J264">
        <v>0</v>
      </c>
      <c r="K264">
        <v>4350.5859375</v>
      </c>
      <c r="L264">
        <v>0.45953125</v>
      </c>
      <c r="M264">
        <v>269283.7890625</v>
      </c>
      <c r="N264">
        <v>0.33164062500000002</v>
      </c>
      <c r="O264">
        <v>70</v>
      </c>
      <c r="P264">
        <v>480</v>
      </c>
      <c r="Q264">
        <v>480</v>
      </c>
      <c r="R264">
        <v>263</v>
      </c>
      <c r="S264">
        <v>118166.7</v>
      </c>
      <c r="T264">
        <v>19663</v>
      </c>
      <c r="U264">
        <v>19442</v>
      </c>
      <c r="V264">
        <v>0.39760000000000001</v>
      </c>
      <c r="W264">
        <v>6.6159999999999997E-2</v>
      </c>
      <c r="X264">
        <v>0.40039999999999998</v>
      </c>
      <c r="Y264">
        <v>6.5876669999999998E-2</v>
      </c>
      <c r="Z264">
        <v>0.65600000000000003</v>
      </c>
      <c r="AA264">
        <v>0.64863329999999997</v>
      </c>
      <c r="AB264">
        <v>4240</v>
      </c>
      <c r="AC264">
        <v>5793.3329999999996</v>
      </c>
      <c r="AD264">
        <v>4187.6670000000004</v>
      </c>
      <c r="AE264">
        <v>1.005667511306801</v>
      </c>
      <c r="AF264">
        <v>0.48744912636629756</v>
      </c>
      <c r="AG264">
        <v>263</v>
      </c>
      <c r="AH264">
        <v>1490.4052028690719</v>
      </c>
      <c r="AI264">
        <v>101109.78292754474</v>
      </c>
      <c r="AJ264">
        <v>0.95304869094902422</v>
      </c>
      <c r="AK264">
        <v>0.54425693662499686</v>
      </c>
      <c r="AL264">
        <v>120310.60707092285</v>
      </c>
      <c r="AM264">
        <v>13691.630060682151</v>
      </c>
      <c r="AN264">
        <v>13691.630060682151</v>
      </c>
      <c r="AO264">
        <v>0.40355412292480464</v>
      </c>
      <c r="AP264">
        <v>4.5925408366465262E-2</v>
      </c>
      <c r="AQ264">
        <v>0.40355412292480464</v>
      </c>
      <c r="AR264">
        <v>4.5925408366465262E-2</v>
      </c>
      <c r="AS264">
        <v>0.46496074475972204</v>
      </c>
      <c r="AT264">
        <v>0.46496074475972204</v>
      </c>
      <c r="AU264">
        <v>3693.4243898977911</v>
      </c>
      <c r="AV264">
        <v>3547.1987163818271</v>
      </c>
      <c r="AW264">
        <v>3693.4243898977911</v>
      </c>
      <c r="AX264">
        <v>139270.29999999999</v>
      </c>
      <c r="AY264">
        <v>26514.880000000001</v>
      </c>
      <c r="AZ264">
        <v>26378.400000000001</v>
      </c>
      <c r="BA264">
        <v>-8.1563716900000006E-3</v>
      </c>
      <c r="BB264">
        <v>-102.20135000000001</v>
      </c>
      <c r="BC264">
        <v>2.8952573499999999E-2</v>
      </c>
      <c r="BD264">
        <v>39274.54</v>
      </c>
      <c r="BE264">
        <v>27221.665000000001</v>
      </c>
      <c r="BF264">
        <v>-4.3670428499999999E-3</v>
      </c>
      <c r="BG264">
        <v>-5.4043615000000003</v>
      </c>
      <c r="BH264">
        <v>3.2499426599999999E-2</v>
      </c>
      <c r="BI264">
        <v>38852.629999999997</v>
      </c>
      <c r="BJ264">
        <v>-1.7277175299999999E-2</v>
      </c>
      <c r="BK264">
        <v>-310.72885000000002</v>
      </c>
      <c r="BL264">
        <v>4.41276684E-2</v>
      </c>
      <c r="BM264">
        <v>4241.3850000000002</v>
      </c>
      <c r="BN264">
        <v>7.1742489999999999E-5</v>
      </c>
      <c r="BO264">
        <v>-76.162390000000002</v>
      </c>
      <c r="BP264">
        <v>5798.0550000000003</v>
      </c>
      <c r="BQ264">
        <v>-1.5456285000000001E-4</v>
      </c>
      <c r="BR264">
        <v>4189.0339999999997</v>
      </c>
    </row>
    <row r="265" spans="1:70">
      <c r="A265">
        <v>264</v>
      </c>
      <c r="B265">
        <v>3</v>
      </c>
      <c r="C265">
        <v>65</v>
      </c>
      <c r="D265">
        <v>1</v>
      </c>
      <c r="E265">
        <v>60</v>
      </c>
      <c r="F265">
        <v>70</v>
      </c>
      <c r="G265">
        <v>0.38144531249999997</v>
      </c>
      <c r="H265">
        <v>0</v>
      </c>
      <c r="I265">
        <v>90</v>
      </c>
      <c r="J265">
        <v>0</v>
      </c>
      <c r="K265">
        <v>4756.8359375</v>
      </c>
      <c r="L265">
        <v>0.29453125000000002</v>
      </c>
      <c r="M265">
        <v>762290.0390625</v>
      </c>
      <c r="N265">
        <v>0.39414062500000002</v>
      </c>
      <c r="O265">
        <v>70</v>
      </c>
      <c r="P265">
        <v>480</v>
      </c>
      <c r="Q265">
        <v>480</v>
      </c>
      <c r="R265">
        <v>264</v>
      </c>
      <c r="S265">
        <v>293540</v>
      </c>
      <c r="T265">
        <v>11347</v>
      </c>
      <c r="U265">
        <v>11207.67</v>
      </c>
      <c r="V265">
        <v>0.34463329999999998</v>
      </c>
      <c r="W265">
        <v>1.332233E-2</v>
      </c>
      <c r="X265">
        <v>0.34366669999999999</v>
      </c>
      <c r="Y265">
        <v>1.3121000000000001E-2</v>
      </c>
      <c r="Z265">
        <v>0.35796670000000003</v>
      </c>
      <c r="AA265">
        <v>0.35356670000000001</v>
      </c>
      <c r="AB265">
        <v>4579</v>
      </c>
      <c r="AC265">
        <v>4125.6670000000004</v>
      </c>
      <c r="AD265">
        <v>4482.6670000000004</v>
      </c>
      <c r="AE265">
        <v>1.0061966334175318</v>
      </c>
      <c r="AF265">
        <v>0.86109675716526701</v>
      </c>
      <c r="AG265">
        <v>264</v>
      </c>
      <c r="AH265">
        <v>1837.2812311406158</v>
      </c>
      <c r="AI265">
        <v>273390.65564583917</v>
      </c>
      <c r="AJ265">
        <v>0.98151018502467968</v>
      </c>
      <c r="AK265">
        <v>0.64800721195589783</v>
      </c>
      <c r="AL265">
        <v>293714.3253326416</v>
      </c>
      <c r="AM265">
        <v>13296.967196520334</v>
      </c>
      <c r="AN265">
        <v>13296.967196520334</v>
      </c>
      <c r="AO265">
        <v>0.33252677917480472</v>
      </c>
      <c r="AP265">
        <v>1.5054075655466678E-2</v>
      </c>
      <c r="AQ265">
        <v>0.33252677917480472</v>
      </c>
      <c r="AR265">
        <v>1.5054075655466678E-2</v>
      </c>
      <c r="AS265">
        <v>0.43300739372907182</v>
      </c>
      <c r="AT265">
        <v>0.43300739372907182</v>
      </c>
      <c r="AU265">
        <v>4054.7704665190226</v>
      </c>
      <c r="AV265">
        <v>3562.9318925798161</v>
      </c>
      <c r="AW265">
        <v>4054.7704665190226</v>
      </c>
      <c r="AX265">
        <v>297751.40000000002</v>
      </c>
      <c r="AY265">
        <v>6149.2105000000001</v>
      </c>
      <c r="AZ265">
        <v>6085.8890000000001</v>
      </c>
      <c r="BA265">
        <v>-1.41626524E-2</v>
      </c>
      <c r="BB265">
        <v>-150.56195</v>
      </c>
      <c r="BC265">
        <v>-7.7368260000000002E-4</v>
      </c>
      <c r="BD265">
        <v>13126.02</v>
      </c>
      <c r="BE265">
        <v>4727.5010000000002</v>
      </c>
      <c r="BF265">
        <v>-2.4170486500000002E-3</v>
      </c>
      <c r="BG265">
        <v>-182.42160000000001</v>
      </c>
      <c r="BH265">
        <v>4.3637800000000002E-4</v>
      </c>
      <c r="BI265">
        <v>12965.42</v>
      </c>
      <c r="BJ265">
        <v>-1.72345463E-2</v>
      </c>
      <c r="BK265">
        <v>-199.2347</v>
      </c>
      <c r="BL265">
        <v>-1.8708380000000001E-3</v>
      </c>
      <c r="BM265">
        <v>4591.7539999999999</v>
      </c>
      <c r="BN265">
        <v>-1.3794865E-3</v>
      </c>
      <c r="BO265">
        <v>-239.43555000000001</v>
      </c>
      <c r="BP265">
        <v>4129.7860000000001</v>
      </c>
      <c r="BQ265">
        <v>3.8091357999999998E-3</v>
      </c>
      <c r="BR265">
        <v>4495.152</v>
      </c>
    </row>
    <row r="266" spans="1:70">
      <c r="A266">
        <v>265</v>
      </c>
      <c r="B266">
        <v>3</v>
      </c>
      <c r="C266">
        <v>66</v>
      </c>
      <c r="D266">
        <v>1</v>
      </c>
      <c r="E266">
        <v>60</v>
      </c>
      <c r="F266">
        <v>70</v>
      </c>
      <c r="G266">
        <v>0.53144531250000004</v>
      </c>
      <c r="H266">
        <v>0</v>
      </c>
      <c r="I266">
        <v>90</v>
      </c>
      <c r="J266">
        <v>0</v>
      </c>
      <c r="K266">
        <v>8006.8359375</v>
      </c>
      <c r="L266">
        <v>0.41453125000000002</v>
      </c>
      <c r="M266">
        <v>403740.0390625</v>
      </c>
      <c r="N266">
        <v>0.29414062500000004</v>
      </c>
      <c r="O266">
        <v>70</v>
      </c>
      <c r="P266">
        <v>480</v>
      </c>
      <c r="Q266">
        <v>480</v>
      </c>
      <c r="R266">
        <v>265</v>
      </c>
      <c r="S266">
        <v>215653.3</v>
      </c>
      <c r="T266">
        <v>35446.67</v>
      </c>
      <c r="U266">
        <v>34913.33</v>
      </c>
      <c r="V266">
        <v>0.34123330000000002</v>
      </c>
      <c r="W266">
        <v>5.6086669999999998E-2</v>
      </c>
      <c r="X266">
        <v>0.34300000000000003</v>
      </c>
      <c r="Y266">
        <v>5.5530000000000003E-2</v>
      </c>
      <c r="Z266">
        <v>0.51443329999999998</v>
      </c>
      <c r="AA266">
        <v>0.50666670000000003</v>
      </c>
      <c r="AB266">
        <v>10730</v>
      </c>
      <c r="AC266">
        <v>12758.33</v>
      </c>
      <c r="AD266">
        <v>10308.33</v>
      </c>
      <c r="AE266">
        <v>1.0076091076089484</v>
      </c>
      <c r="AF266">
        <v>0.68167411589879723</v>
      </c>
      <c r="AG266">
        <v>265</v>
      </c>
      <c r="AH266">
        <v>2830.2082182701865</v>
      </c>
      <c r="AI266">
        <v>155987.69996981588</v>
      </c>
      <c r="AJ266">
        <v>0.94277475770529495</v>
      </c>
      <c r="AK266">
        <v>0.58073927555705129</v>
      </c>
      <c r="AL266">
        <v>218317.39173889163</v>
      </c>
      <c r="AM266">
        <v>32126.82374705917</v>
      </c>
      <c r="AN266">
        <v>32126.82374705917</v>
      </c>
      <c r="AO266">
        <v>0.35055021667480468</v>
      </c>
      <c r="AP266">
        <v>5.1585743746308227E-2</v>
      </c>
      <c r="AQ266">
        <v>0.35055021667480468</v>
      </c>
      <c r="AR266">
        <v>5.1585743746308227E-2</v>
      </c>
      <c r="AS266">
        <v>0.49503742914509508</v>
      </c>
      <c r="AT266">
        <v>0.49503742914509508</v>
      </c>
      <c r="AU266">
        <v>8781.000368838555</v>
      </c>
      <c r="AV266">
        <v>8071.7626307438322</v>
      </c>
      <c r="AW266">
        <v>8781.000368838555</v>
      </c>
      <c r="AX266">
        <v>233916.4</v>
      </c>
      <c r="AY266">
        <v>26803.9</v>
      </c>
      <c r="AZ266">
        <v>26587.985000000001</v>
      </c>
      <c r="BA266">
        <v>1.23762986E-2</v>
      </c>
      <c r="BB266">
        <v>443.25819999999999</v>
      </c>
      <c r="BC266">
        <v>-1.45009914E-2</v>
      </c>
      <c r="BD266">
        <v>51043.85</v>
      </c>
      <c r="BE266">
        <v>27377.759999999998</v>
      </c>
      <c r="BF266">
        <v>9.6742041000000001E-3</v>
      </c>
      <c r="BG266">
        <v>666.59199999999998</v>
      </c>
      <c r="BH266">
        <v>-1.49550775E-2</v>
      </c>
      <c r="BI266">
        <v>50296.01</v>
      </c>
      <c r="BJ266">
        <v>2.8931131200000001E-2</v>
      </c>
      <c r="BK266">
        <v>869.13774999999998</v>
      </c>
      <c r="BL266">
        <v>-2.8097253499999999E-2</v>
      </c>
      <c r="BM266">
        <v>10750.53</v>
      </c>
      <c r="BN266">
        <v>1.9160405999999999E-3</v>
      </c>
      <c r="BO266">
        <v>460.4341</v>
      </c>
      <c r="BP266">
        <v>12774.42</v>
      </c>
      <c r="BQ266">
        <v>-1.0331244E-3</v>
      </c>
      <c r="BR266">
        <v>10328.049999999999</v>
      </c>
    </row>
    <row r="267" spans="1:70">
      <c r="A267">
        <v>266</v>
      </c>
      <c r="B267">
        <v>3</v>
      </c>
      <c r="C267">
        <v>67</v>
      </c>
      <c r="D267">
        <v>1</v>
      </c>
      <c r="E267">
        <v>60</v>
      </c>
      <c r="F267">
        <v>70</v>
      </c>
      <c r="G267">
        <v>0.45644531249999998</v>
      </c>
      <c r="H267">
        <v>0</v>
      </c>
      <c r="I267">
        <v>90</v>
      </c>
      <c r="J267">
        <v>0</v>
      </c>
      <c r="K267">
        <v>9631.8359375</v>
      </c>
      <c r="L267">
        <v>0.35453124999999996</v>
      </c>
      <c r="M267">
        <v>224465.0390625</v>
      </c>
      <c r="N267">
        <v>0.34414062499999998</v>
      </c>
      <c r="O267">
        <v>70</v>
      </c>
      <c r="P267">
        <v>480</v>
      </c>
      <c r="Q267">
        <v>480</v>
      </c>
      <c r="R267">
        <v>266</v>
      </c>
      <c r="S267">
        <v>106900</v>
      </c>
      <c r="T267">
        <v>26982.67</v>
      </c>
      <c r="U267">
        <v>26213</v>
      </c>
      <c r="V267">
        <v>0.34870000000000001</v>
      </c>
      <c r="W267">
        <v>8.8013330000000001E-2</v>
      </c>
      <c r="X267">
        <v>0.34899999999999998</v>
      </c>
      <c r="Y267">
        <v>8.5573330000000003E-2</v>
      </c>
      <c r="Z267">
        <v>0.4260333</v>
      </c>
      <c r="AA267">
        <v>0.41386669999999998</v>
      </c>
      <c r="AB267">
        <v>10046.33</v>
      </c>
      <c r="AC267">
        <v>9940</v>
      </c>
      <c r="AD267">
        <v>9449</v>
      </c>
      <c r="AE267">
        <v>1.0145748609896881</v>
      </c>
      <c r="AF267">
        <v>0.73769846476059853</v>
      </c>
      <c r="AG267">
        <v>266</v>
      </c>
      <c r="AH267">
        <v>3555.4129657399931</v>
      </c>
      <c r="AI267">
        <v>83497.602441150826</v>
      </c>
      <c r="AJ267">
        <v>0.88144397227001392</v>
      </c>
      <c r="AK267">
        <v>0.62917686512227788</v>
      </c>
      <c r="AL267">
        <v>107691.4444732666</v>
      </c>
      <c r="AM267">
        <v>29083.333460438109</v>
      </c>
      <c r="AN267">
        <v>29083.333460438109</v>
      </c>
      <c r="AO267">
        <v>0.34978849792480465</v>
      </c>
      <c r="AP267">
        <v>9.4464472786398676E-2</v>
      </c>
      <c r="AQ267">
        <v>0.34978849792480465</v>
      </c>
      <c r="AR267">
        <v>9.4464472786398676E-2</v>
      </c>
      <c r="AS267">
        <v>0.42571013813666436</v>
      </c>
      <c r="AT267">
        <v>0.42571013813666436</v>
      </c>
      <c r="AU267">
        <v>8686.9246703289245</v>
      </c>
      <c r="AV267">
        <v>7854.3304924204258</v>
      </c>
      <c r="AW267">
        <v>8686.9246703289245</v>
      </c>
      <c r="AX267">
        <v>119363.8</v>
      </c>
      <c r="AY267">
        <v>18039.45</v>
      </c>
      <c r="AZ267">
        <v>17689.825000000001</v>
      </c>
      <c r="BA267">
        <v>-7.7049281999999998E-3</v>
      </c>
      <c r="BB267">
        <v>207.39850000000001</v>
      </c>
      <c r="BC267">
        <v>-2.4703933000000001E-3</v>
      </c>
      <c r="BD267">
        <v>35485.57</v>
      </c>
      <c r="BE267">
        <v>16234.92</v>
      </c>
      <c r="BF267">
        <v>-9.1581730499999993E-3</v>
      </c>
      <c r="BG267">
        <v>105.3605</v>
      </c>
      <c r="BH267">
        <v>-2.5954885000000001E-3</v>
      </c>
      <c r="BI267">
        <v>34467.9</v>
      </c>
      <c r="BJ267">
        <v>-1.1705788E-2</v>
      </c>
      <c r="BK267">
        <v>498.16579999999999</v>
      </c>
      <c r="BL267">
        <v>-4.9313157999999998E-3</v>
      </c>
      <c r="BM267">
        <v>10051.92</v>
      </c>
      <c r="BN267">
        <v>-3.9292171E-4</v>
      </c>
      <c r="BO267">
        <v>229.75684999999999</v>
      </c>
      <c r="BP267">
        <v>9947.7999999999993</v>
      </c>
      <c r="BQ267">
        <v>-3.7231299999999997E-5</v>
      </c>
      <c r="BR267">
        <v>9454.2520000000004</v>
      </c>
    </row>
    <row r="268" spans="1:70">
      <c r="A268">
        <v>267</v>
      </c>
      <c r="B268">
        <v>3</v>
      </c>
      <c r="C268">
        <v>68</v>
      </c>
      <c r="D268">
        <v>1</v>
      </c>
      <c r="E268">
        <v>60</v>
      </c>
      <c r="F268">
        <v>70</v>
      </c>
      <c r="G268">
        <v>0.30644531250000001</v>
      </c>
      <c r="H268">
        <v>0</v>
      </c>
      <c r="I268">
        <v>90</v>
      </c>
      <c r="J268">
        <v>0</v>
      </c>
      <c r="K268">
        <v>6381.8359375</v>
      </c>
      <c r="L268">
        <v>0.47453124999999996</v>
      </c>
      <c r="M268">
        <v>583015.0390625</v>
      </c>
      <c r="N268">
        <v>0.244140625</v>
      </c>
      <c r="O268">
        <v>70</v>
      </c>
      <c r="P268">
        <v>480</v>
      </c>
      <c r="Q268">
        <v>480</v>
      </c>
      <c r="R268">
        <v>267</v>
      </c>
      <c r="S268">
        <v>178460</v>
      </c>
      <c r="T268">
        <v>23472.67</v>
      </c>
      <c r="U268">
        <v>23080.67</v>
      </c>
      <c r="V268">
        <v>0.3938333</v>
      </c>
      <c r="W268">
        <v>5.1799999999999999E-2</v>
      </c>
      <c r="X268">
        <v>0.4080667</v>
      </c>
      <c r="Y268">
        <v>5.2776669999999998E-2</v>
      </c>
      <c r="Z268">
        <v>0.7699667</v>
      </c>
      <c r="AA268">
        <v>0.7571</v>
      </c>
      <c r="AB268">
        <v>4414</v>
      </c>
      <c r="AC268">
        <v>5152.6670000000004</v>
      </c>
      <c r="AD268">
        <v>4145.3329999999996</v>
      </c>
      <c r="AE268">
        <v>1.008456200856521</v>
      </c>
      <c r="AF268">
        <v>0.34311430479425897</v>
      </c>
      <c r="AG268">
        <v>267</v>
      </c>
      <c r="AH268">
        <v>2164.0219349369504</v>
      </c>
      <c r="AI268">
        <v>234304.31711145997</v>
      </c>
      <c r="AJ268">
        <v>0.9678647332289313</v>
      </c>
      <c r="AK268">
        <v>0.52862846060551283</v>
      </c>
      <c r="AL268">
        <v>183088.3780670166</v>
      </c>
      <c r="AM268">
        <v>14454.756867762624</v>
      </c>
      <c r="AN268">
        <v>14454.756867762624</v>
      </c>
      <c r="AO268">
        <v>0.40392912292480471</v>
      </c>
      <c r="AP268">
        <v>3.1890048540107178E-2</v>
      </c>
      <c r="AQ268">
        <v>0.40392912292480471</v>
      </c>
      <c r="AR268">
        <v>3.1890048540107178E-2</v>
      </c>
      <c r="AS268">
        <v>0.41663139759711032</v>
      </c>
      <c r="AT268">
        <v>0.41663139759711032</v>
      </c>
      <c r="AU268">
        <v>4026.2952266383377</v>
      </c>
      <c r="AV268">
        <v>3942.3581020830266</v>
      </c>
      <c r="AW268">
        <v>4026.2952266383377</v>
      </c>
      <c r="AX268">
        <v>216922.4</v>
      </c>
      <c r="AY268">
        <v>48086.2</v>
      </c>
      <c r="AZ268">
        <v>47851.5</v>
      </c>
      <c r="BA268">
        <v>3.6668359499999997E-2</v>
      </c>
      <c r="BB268">
        <v>-115.69029999999999</v>
      </c>
      <c r="BC268">
        <v>3.9331138000000002E-2</v>
      </c>
      <c r="BD268">
        <v>66964.66</v>
      </c>
      <c r="BE268">
        <v>53226.82</v>
      </c>
      <c r="BF268">
        <v>4.8588507500000003E-2</v>
      </c>
      <c r="BG268">
        <v>-374.95325000000003</v>
      </c>
      <c r="BH268">
        <v>4.6659909899999998E-2</v>
      </c>
      <c r="BI268">
        <v>65900.27</v>
      </c>
      <c r="BJ268">
        <v>4.8536285999999998E-2</v>
      </c>
      <c r="BK268">
        <v>-149.54640000000001</v>
      </c>
      <c r="BL268">
        <v>5.1531715700000001E-2</v>
      </c>
      <c r="BM268">
        <v>4417.0680000000002</v>
      </c>
      <c r="BN268">
        <v>-2.5549255000000002E-3</v>
      </c>
      <c r="BO268">
        <v>-112.8078</v>
      </c>
      <c r="BP268">
        <v>5155.7489999999998</v>
      </c>
      <c r="BQ268">
        <v>-5.8151875E-5</v>
      </c>
      <c r="BR268">
        <v>4148.2139999999999</v>
      </c>
    </row>
    <row r="269" spans="1:70">
      <c r="A269">
        <v>268</v>
      </c>
      <c r="B269">
        <v>3</v>
      </c>
      <c r="C269">
        <v>69</v>
      </c>
      <c r="D269">
        <v>1</v>
      </c>
      <c r="E269">
        <v>60</v>
      </c>
      <c r="F269">
        <v>70</v>
      </c>
      <c r="G269">
        <v>0.49394531249999996</v>
      </c>
      <c r="H269">
        <v>0</v>
      </c>
      <c r="I269">
        <v>90</v>
      </c>
      <c r="J269">
        <v>0</v>
      </c>
      <c r="K269">
        <v>5569.3359375</v>
      </c>
      <c r="L269">
        <v>0.32453124999999999</v>
      </c>
      <c r="M269">
        <v>314102.5390625</v>
      </c>
      <c r="N269">
        <v>0.369140625</v>
      </c>
      <c r="O269">
        <v>70</v>
      </c>
      <c r="P269">
        <v>480</v>
      </c>
      <c r="Q269">
        <v>480</v>
      </c>
      <c r="R269">
        <v>268</v>
      </c>
      <c r="S269">
        <v>156300</v>
      </c>
      <c r="T269">
        <v>18052.669999999998</v>
      </c>
      <c r="U269">
        <v>17913.669999999998</v>
      </c>
      <c r="V269">
        <v>0.35163329999999998</v>
      </c>
      <c r="W269">
        <v>4.061E-2</v>
      </c>
      <c r="X269">
        <v>0.35139999999999999</v>
      </c>
      <c r="Y269">
        <v>4.0273330000000003E-2</v>
      </c>
      <c r="Z269">
        <v>0.36709999999999998</v>
      </c>
      <c r="AA269">
        <v>0.3642667</v>
      </c>
      <c r="AB269">
        <v>6927.6670000000004</v>
      </c>
      <c r="AC269">
        <v>6657.6670000000004</v>
      </c>
      <c r="AD269">
        <v>6812.6670000000004</v>
      </c>
      <c r="AE269">
        <v>1.0038722216227984</v>
      </c>
      <c r="AF269">
        <v>0.82744938843617644</v>
      </c>
      <c r="AG269">
        <v>268</v>
      </c>
      <c r="AH269">
        <v>2102.3799693287719</v>
      </c>
      <c r="AI269">
        <v>114707.91726105564</v>
      </c>
      <c r="AJ269">
        <v>0.94862887220122083</v>
      </c>
      <c r="AK269">
        <v>0.63667013300517739</v>
      </c>
      <c r="AL269">
        <v>157967.8653717041</v>
      </c>
      <c r="AM269">
        <v>20301.089681737292</v>
      </c>
      <c r="AN269">
        <v>20301.089681737292</v>
      </c>
      <c r="AO269">
        <v>0.3465658416748047</v>
      </c>
      <c r="AP269">
        <v>4.4538578880659083E-2</v>
      </c>
      <c r="AQ269">
        <v>0.3465658416748047</v>
      </c>
      <c r="AR269">
        <v>4.4538578880659083E-2</v>
      </c>
      <c r="AS269">
        <v>0.47978938104384883</v>
      </c>
      <c r="AT269">
        <v>0.47978938104384883</v>
      </c>
      <c r="AU269">
        <v>5924.498885188952</v>
      </c>
      <c r="AV269">
        <v>5179.9626722094345</v>
      </c>
      <c r="AW269">
        <v>5924.498885188952</v>
      </c>
      <c r="AX269">
        <v>163640.29999999999</v>
      </c>
      <c r="AY269">
        <v>10471.475</v>
      </c>
      <c r="AZ269">
        <v>10410.035</v>
      </c>
      <c r="BA269">
        <v>9.1289500000000005E-4</v>
      </c>
      <c r="BB269">
        <v>196.08439999999999</v>
      </c>
      <c r="BC269">
        <v>-1.18459645E-2</v>
      </c>
      <c r="BD269">
        <v>21518.18</v>
      </c>
      <c r="BE269">
        <v>8266.8605000000007</v>
      </c>
      <c r="BF269">
        <v>1.11571495E-2</v>
      </c>
      <c r="BG269">
        <v>253.96915000000001</v>
      </c>
      <c r="BH269">
        <v>-1.4342811400000001E-2</v>
      </c>
      <c r="BI269">
        <v>21351.58</v>
      </c>
      <c r="BJ269">
        <v>2.1099239999999998E-2</v>
      </c>
      <c r="BK269">
        <v>276.32945000000001</v>
      </c>
      <c r="BL269">
        <v>-2.0165767000000001E-2</v>
      </c>
      <c r="BM269">
        <v>6932.4430000000002</v>
      </c>
      <c r="BN269">
        <v>2.6863485E-3</v>
      </c>
      <c r="BO269">
        <v>180.45214999999999</v>
      </c>
      <c r="BP269">
        <v>6662.4229999999998</v>
      </c>
      <c r="BQ269">
        <v>-6.8833109999999996E-4</v>
      </c>
      <c r="BR269">
        <v>6817.3639999999996</v>
      </c>
    </row>
    <row r="270" spans="1:70">
      <c r="A270">
        <v>269</v>
      </c>
      <c r="B270">
        <v>3</v>
      </c>
      <c r="C270">
        <v>70</v>
      </c>
      <c r="D270">
        <v>1</v>
      </c>
      <c r="E270">
        <v>60</v>
      </c>
      <c r="F270">
        <v>70</v>
      </c>
      <c r="G270">
        <v>0.34394531249999999</v>
      </c>
      <c r="H270">
        <v>0</v>
      </c>
      <c r="I270">
        <v>90</v>
      </c>
      <c r="J270">
        <v>0</v>
      </c>
      <c r="K270">
        <v>8819.3359375</v>
      </c>
      <c r="L270">
        <v>0.44453124999999999</v>
      </c>
      <c r="M270">
        <v>672652.5390625</v>
      </c>
      <c r="N270">
        <v>0.26914062500000002</v>
      </c>
      <c r="O270">
        <v>70</v>
      </c>
      <c r="P270">
        <v>480</v>
      </c>
      <c r="Q270">
        <v>480</v>
      </c>
      <c r="R270">
        <v>269</v>
      </c>
      <c r="S270">
        <v>238513.3</v>
      </c>
      <c r="T270">
        <v>26775</v>
      </c>
      <c r="U270">
        <v>27367.33</v>
      </c>
      <c r="V270">
        <v>0.38043329999999997</v>
      </c>
      <c r="W270">
        <v>4.2706670000000002E-2</v>
      </c>
      <c r="X270">
        <v>0.37246669999999998</v>
      </c>
      <c r="Y270">
        <v>4.274E-2</v>
      </c>
      <c r="Z270">
        <v>0.65063329999999997</v>
      </c>
      <c r="AA270">
        <v>0.66503330000000005</v>
      </c>
      <c r="AB270">
        <v>6609.6670000000004</v>
      </c>
      <c r="AC270">
        <v>7606.6670000000004</v>
      </c>
      <c r="AD270">
        <v>7063.6670000000004</v>
      </c>
      <c r="AE270">
        <v>0.98911895656837268</v>
      </c>
      <c r="AF270">
        <v>0.51398380331024807</v>
      </c>
      <c r="AG270">
        <v>269</v>
      </c>
      <c r="AH270">
        <v>3052.6636019469984</v>
      </c>
      <c r="AI270">
        <v>265003.15481686674</v>
      </c>
      <c r="AJ270">
        <v>0.96167123759758322</v>
      </c>
      <c r="AK270">
        <v>0.55511419326149314</v>
      </c>
      <c r="AL270">
        <v>237141.6544342041</v>
      </c>
      <c r="AM270">
        <v>21895.873742105738</v>
      </c>
      <c r="AN270">
        <v>21895.873742105738</v>
      </c>
      <c r="AO270">
        <v>0.38420646667480468</v>
      </c>
      <c r="AP270">
        <v>3.5474730516169908E-2</v>
      </c>
      <c r="AQ270">
        <v>0.38420646667480468</v>
      </c>
      <c r="AR270">
        <v>3.5474730516169908E-2</v>
      </c>
      <c r="AS270">
        <v>0.43224830701413874</v>
      </c>
      <c r="AT270">
        <v>0.43224830701413874</v>
      </c>
      <c r="AU270">
        <v>6143.6505620006046</v>
      </c>
      <c r="AV270">
        <v>5871.7923050552827</v>
      </c>
      <c r="AW270">
        <v>6143.6505620006046</v>
      </c>
      <c r="AX270">
        <v>263260.3</v>
      </c>
      <c r="AY270">
        <v>32725.03</v>
      </c>
      <c r="AZ270">
        <v>33017.26</v>
      </c>
      <c r="BA270">
        <v>1.80564E-2</v>
      </c>
      <c r="BB270">
        <v>125.7731</v>
      </c>
      <c r="BC270">
        <v>8.5340304500000005E-3</v>
      </c>
      <c r="BD270">
        <v>51268.480000000003</v>
      </c>
      <c r="BE270">
        <v>35497.79</v>
      </c>
      <c r="BF270">
        <v>1.7715435000000002E-2</v>
      </c>
      <c r="BG270">
        <v>187.52805000000001</v>
      </c>
      <c r="BH270">
        <v>6.2713791499999999E-3</v>
      </c>
      <c r="BI270">
        <v>52391.98</v>
      </c>
      <c r="BJ270">
        <v>1.00850725E-2</v>
      </c>
      <c r="BK270">
        <v>295.60899999999998</v>
      </c>
      <c r="BL270">
        <v>1.5928109700000002E-2</v>
      </c>
      <c r="BM270">
        <v>6612.6030000000001</v>
      </c>
      <c r="BN270">
        <v>-2.5398400000000001E-4</v>
      </c>
      <c r="BO270">
        <v>144.04130000000001</v>
      </c>
      <c r="BP270">
        <v>7608.3540000000003</v>
      </c>
      <c r="BQ270">
        <v>2.8168223000000002E-3</v>
      </c>
      <c r="BR270">
        <v>7066.8040000000001</v>
      </c>
    </row>
    <row r="271" spans="1:70">
      <c r="A271">
        <v>270</v>
      </c>
      <c r="B271">
        <v>3</v>
      </c>
      <c r="C271">
        <v>71</v>
      </c>
      <c r="D271">
        <v>1</v>
      </c>
      <c r="E271">
        <v>60</v>
      </c>
      <c r="F271">
        <v>70</v>
      </c>
      <c r="G271">
        <v>0.4189453125</v>
      </c>
      <c r="H271">
        <v>0</v>
      </c>
      <c r="I271">
        <v>90</v>
      </c>
      <c r="J271">
        <v>0</v>
      </c>
      <c r="K271">
        <v>7194.3359375</v>
      </c>
      <c r="L271">
        <v>0.26453125</v>
      </c>
      <c r="M271">
        <v>493377.5390625</v>
      </c>
      <c r="N271">
        <v>0.31914062500000001</v>
      </c>
      <c r="O271">
        <v>70</v>
      </c>
      <c r="P271">
        <v>480</v>
      </c>
      <c r="Q271">
        <v>480</v>
      </c>
      <c r="R271">
        <v>270</v>
      </c>
      <c r="S271">
        <v>210083.3</v>
      </c>
      <c r="T271">
        <v>17655.330000000002</v>
      </c>
      <c r="U271">
        <v>17664</v>
      </c>
      <c r="V271">
        <v>0.29452669999999997</v>
      </c>
      <c r="W271">
        <v>2.4752E-2</v>
      </c>
      <c r="X271">
        <v>0.29454330000000001</v>
      </c>
      <c r="Y271">
        <v>2.476567E-2</v>
      </c>
      <c r="Z271">
        <v>0.31731999999999999</v>
      </c>
      <c r="AA271">
        <v>0.3174767</v>
      </c>
      <c r="AB271">
        <v>7680.3329999999996</v>
      </c>
      <c r="AC271">
        <v>6788.3329999999996</v>
      </c>
      <c r="AD271">
        <v>7622</v>
      </c>
      <c r="AE271">
        <v>0.99975455547631908</v>
      </c>
      <c r="AF271">
        <v>0.88004445603943948</v>
      </c>
      <c r="AG271">
        <v>270</v>
      </c>
      <c r="AH271">
        <v>2844.6651427159272</v>
      </c>
      <c r="AI271">
        <v>187007.18092981938</v>
      </c>
      <c r="AJ271">
        <v>0.9574942023561378</v>
      </c>
      <c r="AK271">
        <v>0.66525142262311654</v>
      </c>
      <c r="AL271">
        <v>210878.5099029541</v>
      </c>
      <c r="AM271">
        <v>21651.346163273833</v>
      </c>
      <c r="AN271">
        <v>21651.346163273833</v>
      </c>
      <c r="AO271">
        <v>0.28740959167480473</v>
      </c>
      <c r="AP271">
        <v>2.9508955478014832E-2</v>
      </c>
      <c r="AQ271">
        <v>0.28740959167480473</v>
      </c>
      <c r="AR271">
        <v>2.9508955478014832E-2</v>
      </c>
      <c r="AS271">
        <v>0.42818924758864818</v>
      </c>
      <c r="AT271">
        <v>0.42818924758864818</v>
      </c>
      <c r="AU271">
        <v>6739.6358272856032</v>
      </c>
      <c r="AV271">
        <v>5831.6087531508456</v>
      </c>
      <c r="AW271">
        <v>6739.6358272856032</v>
      </c>
      <c r="AX271">
        <v>214676.6</v>
      </c>
      <c r="AY271">
        <v>7788.857</v>
      </c>
      <c r="AZ271">
        <v>7804.1890000000003</v>
      </c>
      <c r="BA271">
        <v>1.1272096999999999E-3</v>
      </c>
      <c r="BB271">
        <v>210.53129999999999</v>
      </c>
      <c r="BC271">
        <v>-9.3472469999999997E-4</v>
      </c>
      <c r="BD271">
        <v>19918.09</v>
      </c>
      <c r="BE271">
        <v>6525.7235000000001</v>
      </c>
      <c r="BF271">
        <v>7.8813812500000001E-4</v>
      </c>
      <c r="BG271">
        <v>132.18465</v>
      </c>
      <c r="BH271">
        <v>-1.7795325000000001E-3</v>
      </c>
      <c r="BI271">
        <v>19966.09</v>
      </c>
      <c r="BJ271">
        <v>-1.89483535E-3</v>
      </c>
      <c r="BK271">
        <v>526.16489999999999</v>
      </c>
      <c r="BL271">
        <v>-1.8591494999999999E-4</v>
      </c>
      <c r="BM271">
        <v>7695.63</v>
      </c>
      <c r="BN271">
        <v>-1.19474024E-3</v>
      </c>
      <c r="BO271">
        <v>341.78895</v>
      </c>
      <c r="BP271">
        <v>6802.29</v>
      </c>
      <c r="BQ271">
        <v>6.72185E-5</v>
      </c>
      <c r="BR271">
        <v>7637.18</v>
      </c>
    </row>
    <row r="272" spans="1:70">
      <c r="A272">
        <v>271</v>
      </c>
      <c r="B272">
        <v>3</v>
      </c>
      <c r="C272">
        <v>72</v>
      </c>
      <c r="D272">
        <v>1</v>
      </c>
      <c r="E272">
        <v>60</v>
      </c>
      <c r="F272">
        <v>70</v>
      </c>
      <c r="G272">
        <v>0.56894531249999991</v>
      </c>
      <c r="H272">
        <v>0</v>
      </c>
      <c r="I272">
        <v>90</v>
      </c>
      <c r="J272">
        <v>0</v>
      </c>
      <c r="K272">
        <v>3944.3359375</v>
      </c>
      <c r="L272">
        <v>0.38453124999999999</v>
      </c>
      <c r="M272">
        <v>134827.5390625</v>
      </c>
      <c r="N272">
        <v>0.21914062500000001</v>
      </c>
      <c r="O272">
        <v>70</v>
      </c>
      <c r="P272">
        <v>480</v>
      </c>
      <c r="Q272">
        <v>480</v>
      </c>
      <c r="R272">
        <v>271</v>
      </c>
      <c r="S272">
        <v>72096.67</v>
      </c>
      <c r="T272">
        <v>15599</v>
      </c>
      <c r="U272">
        <v>17015.669999999998</v>
      </c>
      <c r="V272">
        <v>0.28885670000000002</v>
      </c>
      <c r="W272">
        <v>6.2496669999999997E-2</v>
      </c>
      <c r="X272">
        <v>0.27746670000000001</v>
      </c>
      <c r="Y272">
        <v>6.5483330000000006E-2</v>
      </c>
      <c r="Z272">
        <v>0.3851</v>
      </c>
      <c r="AA272">
        <v>0.42006670000000002</v>
      </c>
      <c r="AB272">
        <v>4936</v>
      </c>
      <c r="AC272">
        <v>5160</v>
      </c>
      <c r="AD272">
        <v>5476.6670000000004</v>
      </c>
      <c r="AE272">
        <v>0.95746708233511657</v>
      </c>
      <c r="AF272">
        <v>0.78744174961719871</v>
      </c>
      <c r="AG272">
        <v>271</v>
      </c>
      <c r="AH272">
        <v>1424.4300868976413</v>
      </c>
      <c r="AI272">
        <v>55296.139057994231</v>
      </c>
      <c r="AJ272">
        <v>0.9170871498425498</v>
      </c>
      <c r="AK272">
        <v>0.60426911518098791</v>
      </c>
      <c r="AL272">
        <v>78409.720840454087</v>
      </c>
      <c r="AM272">
        <v>16854.794792188026</v>
      </c>
      <c r="AN272">
        <v>16854.794792188026</v>
      </c>
      <c r="AO272">
        <v>0.29043302917480468</v>
      </c>
      <c r="AP272">
        <v>6.2430895750483356E-2</v>
      </c>
      <c r="AQ272">
        <v>0.29043302917480468</v>
      </c>
      <c r="AR272">
        <v>6.2430895750483356E-2</v>
      </c>
      <c r="AS272">
        <v>0.48126249630431905</v>
      </c>
      <c r="AT272">
        <v>0.48126249630431905</v>
      </c>
      <c r="AU272">
        <v>4773.7207283620146</v>
      </c>
      <c r="AV272">
        <v>4294.1605471694411</v>
      </c>
      <c r="AW272">
        <v>4773.7207283620146</v>
      </c>
      <c r="AX272">
        <v>82228.38</v>
      </c>
      <c r="AY272">
        <v>8714.6769999999997</v>
      </c>
      <c r="AZ272">
        <v>8898.4765000000007</v>
      </c>
      <c r="BA272">
        <v>-3.20748965E-3</v>
      </c>
      <c r="BB272">
        <v>-26.433534999999999</v>
      </c>
      <c r="BC272">
        <v>2.1017366000000001E-3</v>
      </c>
      <c r="BD272">
        <v>21835.34</v>
      </c>
      <c r="BE272">
        <v>9584.9989999999998</v>
      </c>
      <c r="BF272">
        <v>-2.7881776E-3</v>
      </c>
      <c r="BG272">
        <v>88.816715000000002</v>
      </c>
      <c r="BH272">
        <v>2.0407558899999999E-3</v>
      </c>
      <c r="BI272">
        <v>22718.67</v>
      </c>
      <c r="BJ272">
        <v>-1.03232945E-2</v>
      </c>
      <c r="BK272">
        <v>-215.85685000000001</v>
      </c>
      <c r="BL272">
        <v>2.6189069499999999E-3</v>
      </c>
      <c r="BM272">
        <v>5703.6210000000001</v>
      </c>
      <c r="BN272">
        <v>1.27139375E-3</v>
      </c>
      <c r="BO272">
        <v>-132.59285</v>
      </c>
      <c r="BP272">
        <v>6267.8710000000001</v>
      </c>
      <c r="BQ272">
        <v>-3.5473650000000002E-5</v>
      </c>
      <c r="BR272">
        <v>5950.0820000000003</v>
      </c>
    </row>
    <row r="273" spans="1:70">
      <c r="A273">
        <v>272</v>
      </c>
      <c r="B273">
        <v>3</v>
      </c>
      <c r="C273">
        <v>73</v>
      </c>
      <c r="D273">
        <v>1</v>
      </c>
      <c r="E273">
        <v>60</v>
      </c>
      <c r="F273">
        <v>70</v>
      </c>
      <c r="G273">
        <v>0.48457031249999999</v>
      </c>
      <c r="H273">
        <v>0</v>
      </c>
      <c r="I273">
        <v>90</v>
      </c>
      <c r="J273">
        <v>0</v>
      </c>
      <c r="K273">
        <v>4147.4609375</v>
      </c>
      <c r="L273">
        <v>0.25703124999999999</v>
      </c>
      <c r="M273">
        <v>426149.4140625</v>
      </c>
      <c r="N273">
        <v>0.22539062500000001</v>
      </c>
      <c r="O273">
        <v>70</v>
      </c>
      <c r="P273">
        <v>480</v>
      </c>
      <c r="Q273">
        <v>480</v>
      </c>
      <c r="R273">
        <v>272</v>
      </c>
      <c r="S273">
        <v>205300</v>
      </c>
      <c r="T273">
        <v>12428.33</v>
      </c>
      <c r="U273">
        <v>12138.33</v>
      </c>
      <c r="V273">
        <v>0.23718330000000001</v>
      </c>
      <c r="W273">
        <v>1.435867E-2</v>
      </c>
      <c r="X273">
        <v>0.23760000000000001</v>
      </c>
      <c r="Y273">
        <v>1.4048329999999999E-2</v>
      </c>
      <c r="Z273">
        <v>0.29865000000000003</v>
      </c>
      <c r="AA273">
        <v>0.29168329999999998</v>
      </c>
      <c r="AB273">
        <v>5581.3329999999996</v>
      </c>
      <c r="AC273">
        <v>4953.6670000000004</v>
      </c>
      <c r="AD273">
        <v>5346</v>
      </c>
      <c r="AE273">
        <v>1.0118751208351322</v>
      </c>
      <c r="AF273">
        <v>0.90415503735756397</v>
      </c>
      <c r="AG273">
        <v>272</v>
      </c>
      <c r="AH273">
        <v>1649.7047855811063</v>
      </c>
      <c r="AI273">
        <v>173883.08893847626</v>
      </c>
      <c r="AJ273">
        <v>0.97136023701252727</v>
      </c>
      <c r="AK273">
        <v>0.66670450022962879</v>
      </c>
      <c r="AL273">
        <v>208637.0792388916</v>
      </c>
      <c r="AM273">
        <v>15211.978935840025</v>
      </c>
      <c r="AN273">
        <v>15211.978935840025</v>
      </c>
      <c r="AO273">
        <v>0.24169914245605467</v>
      </c>
      <c r="AP273">
        <v>1.7622573500668193E-2</v>
      </c>
      <c r="AQ273">
        <v>0.24169914245605467</v>
      </c>
      <c r="AR273">
        <v>1.7622573500668193E-2</v>
      </c>
      <c r="AS273">
        <v>0.46928985872232898</v>
      </c>
      <c r="AT273">
        <v>0.46928985872232898</v>
      </c>
      <c r="AU273">
        <v>4640.4209770556199</v>
      </c>
      <c r="AV273">
        <v>3923.4855288519475</v>
      </c>
      <c r="AW273">
        <v>4640.4209770556199</v>
      </c>
      <c r="AX273">
        <v>207288.3</v>
      </c>
      <c r="AY273">
        <v>4223.4904999999999</v>
      </c>
      <c r="AZ273">
        <v>4153.3500000000004</v>
      </c>
      <c r="BA273">
        <v>3.4422887000000002E-3</v>
      </c>
      <c r="BB273">
        <v>160.7277</v>
      </c>
      <c r="BC273">
        <v>2.0646950000000001E-4</v>
      </c>
      <c r="BD273">
        <v>13721.32</v>
      </c>
      <c r="BE273">
        <v>4080.6804999999999</v>
      </c>
      <c r="BF273">
        <v>4.9748850000000001E-3</v>
      </c>
      <c r="BG273">
        <v>326.09980000000002</v>
      </c>
      <c r="BH273">
        <v>-2.7565189999999998E-3</v>
      </c>
      <c r="BI273">
        <v>13409.65</v>
      </c>
      <c r="BJ273">
        <v>8.68180455E-3</v>
      </c>
      <c r="BK273">
        <v>388.09289999999999</v>
      </c>
      <c r="BL273">
        <v>8.1809686999999992E-3</v>
      </c>
      <c r="BM273">
        <v>5606.3720000000003</v>
      </c>
      <c r="BN273">
        <v>2.5864764999999998E-4</v>
      </c>
      <c r="BO273">
        <v>366.68725000000001</v>
      </c>
      <c r="BP273">
        <v>4968.366</v>
      </c>
      <c r="BQ273">
        <v>2.1524315E-4</v>
      </c>
      <c r="BR273">
        <v>5369.9830000000002</v>
      </c>
    </row>
    <row r="274" spans="1:70">
      <c r="A274">
        <v>273</v>
      </c>
      <c r="B274">
        <v>3</v>
      </c>
      <c r="C274">
        <v>74</v>
      </c>
      <c r="D274">
        <v>1</v>
      </c>
      <c r="E274">
        <v>60</v>
      </c>
      <c r="F274">
        <v>70</v>
      </c>
      <c r="G274">
        <v>0.33457031249999997</v>
      </c>
      <c r="H274">
        <v>0</v>
      </c>
      <c r="I274">
        <v>90</v>
      </c>
      <c r="J274">
        <v>0</v>
      </c>
      <c r="K274">
        <v>7397.4609375</v>
      </c>
      <c r="L274">
        <v>0.37703124999999998</v>
      </c>
      <c r="M274">
        <v>784699.4140625</v>
      </c>
      <c r="N274">
        <v>0.32539062500000004</v>
      </c>
      <c r="O274">
        <v>70</v>
      </c>
      <c r="P274">
        <v>480</v>
      </c>
      <c r="Q274">
        <v>480</v>
      </c>
      <c r="R274">
        <v>273</v>
      </c>
      <c r="S274">
        <v>266806.7</v>
      </c>
      <c r="T274">
        <v>19189.330000000002</v>
      </c>
      <c r="U274">
        <v>17524</v>
      </c>
      <c r="V274">
        <v>0.35270000000000001</v>
      </c>
      <c r="W274">
        <v>2.536733E-2</v>
      </c>
      <c r="X274">
        <v>0.35833330000000002</v>
      </c>
      <c r="Y274">
        <v>2.3536330000000001E-2</v>
      </c>
      <c r="Z274">
        <v>0.51200000000000001</v>
      </c>
      <c r="AA274">
        <v>0.4675667</v>
      </c>
      <c r="AB274">
        <v>6514</v>
      </c>
      <c r="AC274">
        <v>5550</v>
      </c>
      <c r="AD274">
        <v>5583.6670000000004</v>
      </c>
      <c r="AE274">
        <v>1.0464374733009221</v>
      </c>
      <c r="AF274">
        <v>0.7347246171782027</v>
      </c>
      <c r="AG274">
        <v>273</v>
      </c>
      <c r="AH274">
        <v>2686.01781459208</v>
      </c>
      <c r="AI274">
        <v>296025.71470674919</v>
      </c>
      <c r="AJ274">
        <v>0.97224197619051689</v>
      </c>
      <c r="AK274">
        <v>0.60233703385967274</v>
      </c>
      <c r="AL274">
        <v>267459.6183013916</v>
      </c>
      <c r="AM274">
        <v>18096.487025497012</v>
      </c>
      <c r="AN274">
        <v>18096.487025497012</v>
      </c>
      <c r="AO274">
        <v>0.3597538299560547</v>
      </c>
      <c r="AP274">
        <v>2.4341171790787413E-2</v>
      </c>
      <c r="AQ274">
        <v>0.3597538299560547</v>
      </c>
      <c r="AR274">
        <v>2.4341171790787413E-2</v>
      </c>
      <c r="AS274">
        <v>0.42497575101452401</v>
      </c>
      <c r="AT274">
        <v>0.42497575101452401</v>
      </c>
      <c r="AU274">
        <v>5314.6714358254922</v>
      </c>
      <c r="AV274">
        <v>4891.0706593250088</v>
      </c>
      <c r="AW274">
        <v>5314.6714358254922</v>
      </c>
      <c r="AX274">
        <v>276206.90000000002</v>
      </c>
      <c r="AY274">
        <v>13591.84</v>
      </c>
      <c r="AZ274">
        <v>12855.06</v>
      </c>
      <c r="BA274">
        <v>2.5164185E-3</v>
      </c>
      <c r="BB274">
        <v>-97.150620000000004</v>
      </c>
      <c r="BC274">
        <v>4.9889896000000003E-3</v>
      </c>
      <c r="BD274">
        <v>25907.31</v>
      </c>
      <c r="BE274">
        <v>12431.334999999999</v>
      </c>
      <c r="BF274">
        <v>1.7678558500000001E-3</v>
      </c>
      <c r="BG274">
        <v>-233.9265</v>
      </c>
      <c r="BH274">
        <v>7.6733820000000003E-3</v>
      </c>
      <c r="BI274">
        <v>23638.49</v>
      </c>
      <c r="BJ274">
        <v>3.4570780499999999E-3</v>
      </c>
      <c r="BK274">
        <v>-65.259815000000003</v>
      </c>
      <c r="BL274">
        <v>1.3514071500000001E-2</v>
      </c>
      <c r="BM274">
        <v>6520.3509999999997</v>
      </c>
      <c r="BN274">
        <v>-1.2849250000000001E-5</v>
      </c>
      <c r="BO274">
        <v>-188.40395000000001</v>
      </c>
      <c r="BP274">
        <v>5552.2370000000001</v>
      </c>
      <c r="BQ274">
        <v>9.3978149999999995E-4</v>
      </c>
      <c r="BR274">
        <v>5589.1109999999999</v>
      </c>
    </row>
    <row r="275" spans="1:70">
      <c r="A275">
        <v>274</v>
      </c>
      <c r="B275">
        <v>3</v>
      </c>
      <c r="C275">
        <v>75</v>
      </c>
      <c r="D275">
        <v>1</v>
      </c>
      <c r="E275">
        <v>60</v>
      </c>
      <c r="F275">
        <v>70</v>
      </c>
      <c r="G275">
        <v>0.40957031249999998</v>
      </c>
      <c r="H275">
        <v>0</v>
      </c>
      <c r="I275">
        <v>90</v>
      </c>
      <c r="J275">
        <v>0</v>
      </c>
      <c r="K275">
        <v>9022.4609375</v>
      </c>
      <c r="L275">
        <v>0.31703124999999999</v>
      </c>
      <c r="M275">
        <v>605424.4140625</v>
      </c>
      <c r="N275">
        <v>0.275390625</v>
      </c>
      <c r="O275">
        <v>70</v>
      </c>
      <c r="P275">
        <v>480</v>
      </c>
      <c r="Q275">
        <v>480</v>
      </c>
      <c r="R275">
        <v>274</v>
      </c>
      <c r="S275">
        <v>250673.3</v>
      </c>
      <c r="T275">
        <v>23536</v>
      </c>
      <c r="U275">
        <v>22732.33</v>
      </c>
      <c r="V275">
        <v>0.29499999999999998</v>
      </c>
      <c r="W275">
        <v>2.7697670000000001E-2</v>
      </c>
      <c r="X275">
        <v>0.29618670000000002</v>
      </c>
      <c r="Y275">
        <v>2.6859999999999998E-2</v>
      </c>
      <c r="Z275">
        <v>0.37983329999999998</v>
      </c>
      <c r="AA275">
        <v>0.36686669999999999</v>
      </c>
      <c r="AB275">
        <v>9053.6669999999995</v>
      </c>
      <c r="AC275">
        <v>8332.3330000000005</v>
      </c>
      <c r="AD275">
        <v>8698</v>
      </c>
      <c r="AE275">
        <v>1.0175232739913176</v>
      </c>
      <c r="AF275">
        <v>0.83850610816572924</v>
      </c>
      <c r="AG275">
        <v>274</v>
      </c>
      <c r="AH275">
        <v>3425.3025269901532</v>
      </c>
      <c r="AI275">
        <v>237348.62174578867</v>
      </c>
      <c r="AJ275">
        <v>0.95658586356649078</v>
      </c>
      <c r="AK275">
        <v>0.63923368559153093</v>
      </c>
      <c r="AL275">
        <v>253290.9952545166</v>
      </c>
      <c r="AM275">
        <v>26458.367979764636</v>
      </c>
      <c r="AN275">
        <v>26458.367979764636</v>
      </c>
      <c r="AO275">
        <v>0.29997648620605466</v>
      </c>
      <c r="AP275">
        <v>3.1335058908593623E-2</v>
      </c>
      <c r="AQ275">
        <v>0.29997648620605466</v>
      </c>
      <c r="AR275">
        <v>3.1335058908593623E-2</v>
      </c>
      <c r="AS275">
        <v>0.44061055569818242</v>
      </c>
      <c r="AT275">
        <v>0.44061055569818242</v>
      </c>
      <c r="AU275">
        <v>7952.8720682405492</v>
      </c>
      <c r="AV275">
        <v>7032.2323674449708</v>
      </c>
      <c r="AW275">
        <v>7952.8720682405492</v>
      </c>
      <c r="AX275">
        <v>257293.9</v>
      </c>
      <c r="AY275">
        <v>11329.89</v>
      </c>
      <c r="AZ275">
        <v>11068.295</v>
      </c>
      <c r="BA275">
        <v>1.0752649999999999E-4</v>
      </c>
      <c r="BB275">
        <v>26.085435</v>
      </c>
      <c r="BC275">
        <v>6.4215799999999996E-3</v>
      </c>
      <c r="BD275">
        <v>27847.88</v>
      </c>
      <c r="BE275">
        <v>10516.165000000001</v>
      </c>
      <c r="BF275">
        <v>-8.0626204999999992E-3</v>
      </c>
      <c r="BG275">
        <v>-135.9949</v>
      </c>
      <c r="BH275">
        <v>9.4383434999999998E-3</v>
      </c>
      <c r="BI275">
        <v>26895.4</v>
      </c>
      <c r="BJ275">
        <v>1.8405075000000001E-3</v>
      </c>
      <c r="BK275">
        <v>230.97505000000001</v>
      </c>
      <c r="BL275">
        <v>6.6576545000000004E-3</v>
      </c>
      <c r="BM275">
        <v>9054.2790000000005</v>
      </c>
      <c r="BN275">
        <v>1.9164080000000001E-3</v>
      </c>
      <c r="BO275">
        <v>72.965980000000002</v>
      </c>
      <c r="BP275">
        <v>8336.4750000000004</v>
      </c>
      <c r="BQ275">
        <v>-6.2072500000000006E-5</v>
      </c>
      <c r="BR275">
        <v>8698.5879999999997</v>
      </c>
    </row>
    <row r="276" spans="1:70">
      <c r="A276">
        <v>275</v>
      </c>
      <c r="B276">
        <v>3</v>
      </c>
      <c r="C276">
        <v>76</v>
      </c>
      <c r="D276">
        <v>1</v>
      </c>
      <c r="E276">
        <v>60</v>
      </c>
      <c r="F276">
        <v>70</v>
      </c>
      <c r="G276">
        <v>0.5595703125</v>
      </c>
      <c r="H276">
        <v>0</v>
      </c>
      <c r="I276">
        <v>90</v>
      </c>
      <c r="J276">
        <v>0</v>
      </c>
      <c r="K276">
        <v>5772.4609375</v>
      </c>
      <c r="L276">
        <v>0.43703124999999998</v>
      </c>
      <c r="M276">
        <v>246874.4140625</v>
      </c>
      <c r="N276">
        <v>0.37539062500000003</v>
      </c>
      <c r="O276">
        <v>70</v>
      </c>
      <c r="P276">
        <v>480</v>
      </c>
      <c r="Q276">
        <v>480</v>
      </c>
      <c r="R276">
        <v>275</v>
      </c>
      <c r="S276">
        <v>138036.70000000001</v>
      </c>
      <c r="T276">
        <v>30906.33</v>
      </c>
      <c r="U276">
        <v>31798.67</v>
      </c>
      <c r="V276">
        <v>0.4</v>
      </c>
      <c r="W276">
        <v>8.9556670000000005E-2</v>
      </c>
      <c r="X276">
        <v>0.39813330000000002</v>
      </c>
      <c r="Y276">
        <v>9.171667E-2</v>
      </c>
      <c r="Z276">
        <v>0.5161</v>
      </c>
      <c r="AA276">
        <v>0.53100000000000003</v>
      </c>
      <c r="AB276">
        <v>7771.6670000000004</v>
      </c>
      <c r="AC276">
        <v>10449.33</v>
      </c>
      <c r="AD276">
        <v>7972</v>
      </c>
      <c r="AE276">
        <v>0.98586906840660193</v>
      </c>
      <c r="AF276">
        <v>0.61574663840480315</v>
      </c>
      <c r="AG276">
        <v>275</v>
      </c>
      <c r="AH276">
        <v>2008.4674350331629</v>
      </c>
      <c r="AI276">
        <v>89747.017892644129</v>
      </c>
      <c r="AJ276">
        <v>0.93298727918452551</v>
      </c>
      <c r="AK276">
        <v>0.56586365177142806</v>
      </c>
      <c r="AL276">
        <v>140685.9561920166</v>
      </c>
      <c r="AM276">
        <v>24689.369085122267</v>
      </c>
      <c r="AN276">
        <v>24689.369085122267</v>
      </c>
      <c r="AO276">
        <v>0.40253898620605466</v>
      </c>
      <c r="AP276">
        <v>7.0642684391522756E-2</v>
      </c>
      <c r="AQ276">
        <v>0.40253898620605466</v>
      </c>
      <c r="AR276">
        <v>7.0642684391522756E-2</v>
      </c>
      <c r="AS276">
        <v>0.49455189633633001</v>
      </c>
      <c r="AT276">
        <v>0.49455189633633001</v>
      </c>
      <c r="AU276">
        <v>6631.4596263270751</v>
      </c>
      <c r="AV276">
        <v>6206.1540418532877</v>
      </c>
      <c r="AW276">
        <v>6631.4596263270751</v>
      </c>
      <c r="AX276">
        <v>162742.29999999999</v>
      </c>
      <c r="AY276">
        <v>30688.674999999999</v>
      </c>
      <c r="AZ276">
        <v>31221.4</v>
      </c>
      <c r="BA276">
        <v>-2.9828275000000001E-3</v>
      </c>
      <c r="BB276">
        <v>16.967500000000001</v>
      </c>
      <c r="BC276">
        <v>-2.0967072000000001E-4</v>
      </c>
      <c r="BD276">
        <v>48363.839999999997</v>
      </c>
      <c r="BE276">
        <v>28491.55</v>
      </c>
      <c r="BF276">
        <v>-4.1731820000000001E-3</v>
      </c>
      <c r="BG276">
        <v>186.73025000000001</v>
      </c>
      <c r="BH276">
        <v>3.6201560999999998E-3</v>
      </c>
      <c r="BI276">
        <v>49794.46</v>
      </c>
      <c r="BJ276">
        <v>3.5523100000000001E-4</v>
      </c>
      <c r="BK276">
        <v>-141.19030000000001</v>
      </c>
      <c r="BL276">
        <v>-4.0779070000000002E-4</v>
      </c>
      <c r="BM276">
        <v>7771.6869999999999</v>
      </c>
      <c r="BN276">
        <v>1.0992866000000001E-3</v>
      </c>
      <c r="BO276">
        <v>-12.631015</v>
      </c>
      <c r="BP276">
        <v>10451.969999999999</v>
      </c>
      <c r="BQ276">
        <v>-4.4039194999999999E-4</v>
      </c>
      <c r="BR276">
        <v>7972.0209999999997</v>
      </c>
    </row>
    <row r="277" spans="1:70">
      <c r="A277">
        <v>276</v>
      </c>
      <c r="B277">
        <v>3</v>
      </c>
      <c r="C277">
        <v>77</v>
      </c>
      <c r="D277">
        <v>1</v>
      </c>
      <c r="E277">
        <v>60</v>
      </c>
      <c r="F277">
        <v>70</v>
      </c>
      <c r="G277">
        <v>0.44707031249999996</v>
      </c>
      <c r="H277">
        <v>0</v>
      </c>
      <c r="I277">
        <v>90</v>
      </c>
      <c r="J277">
        <v>0</v>
      </c>
      <c r="K277">
        <v>6584.9609375</v>
      </c>
      <c r="L277">
        <v>0.34703125000000001</v>
      </c>
      <c r="M277">
        <v>695061.9140625</v>
      </c>
      <c r="N277">
        <v>0.20039062500000002</v>
      </c>
      <c r="O277">
        <v>70</v>
      </c>
      <c r="P277">
        <v>480</v>
      </c>
      <c r="Q277">
        <v>480</v>
      </c>
      <c r="R277">
        <v>276</v>
      </c>
      <c r="S277">
        <v>310156.7</v>
      </c>
      <c r="T277">
        <v>19846.669999999998</v>
      </c>
      <c r="U277">
        <v>19019.669999999998</v>
      </c>
      <c r="V277">
        <v>0.26465</v>
      </c>
      <c r="W277">
        <v>1.6934669999999999E-2</v>
      </c>
      <c r="X277">
        <v>0.26984669999999999</v>
      </c>
      <c r="Y277">
        <v>1.6548E-2</v>
      </c>
      <c r="Z277">
        <v>0.4351333</v>
      </c>
      <c r="AA277">
        <v>0.41699999999999998</v>
      </c>
      <c r="AB277">
        <v>7323.3329999999996</v>
      </c>
      <c r="AC277">
        <v>7173.3329999999996</v>
      </c>
      <c r="AD277">
        <v>7038.6670000000004</v>
      </c>
      <c r="AE277">
        <v>1.0215093250677076</v>
      </c>
      <c r="AF277">
        <v>0.80579104643711574</v>
      </c>
      <c r="AG277">
        <v>276</v>
      </c>
      <c r="AH277">
        <v>2444.249507017747</v>
      </c>
      <c r="AI277">
        <v>289514.88773185812</v>
      </c>
      <c r="AJ277">
        <v>0.9721067568413525</v>
      </c>
      <c r="AK277">
        <v>0.62036566425027129</v>
      </c>
      <c r="AL277">
        <v>314382.56752014154</v>
      </c>
      <c r="AM277">
        <v>21769.740864541687</v>
      </c>
      <c r="AN277">
        <v>21769.740864541687</v>
      </c>
      <c r="AO277">
        <v>0.28147257995605468</v>
      </c>
      <c r="AP277">
        <v>1.9490855280087135E-2</v>
      </c>
      <c r="AQ277">
        <v>0.28147257995605468</v>
      </c>
      <c r="AR277">
        <v>1.9490855280087135E-2</v>
      </c>
      <c r="AS277">
        <v>0.47733198013270817</v>
      </c>
      <c r="AT277">
        <v>0.47733198013270817</v>
      </c>
      <c r="AU277">
        <v>6278.7434605165881</v>
      </c>
      <c r="AV277">
        <v>5568.6658441243417</v>
      </c>
      <c r="AW277">
        <v>6278.7434605165881</v>
      </c>
      <c r="AX277">
        <v>315072</v>
      </c>
      <c r="AY277">
        <v>9298.0884999999998</v>
      </c>
      <c r="AZ277">
        <v>9102.0704999999998</v>
      </c>
      <c r="BA277">
        <v>5.3141966500000002E-3</v>
      </c>
      <c r="BB277">
        <v>179.7054</v>
      </c>
      <c r="BC277">
        <v>-3.9044934999999999E-3</v>
      </c>
      <c r="BD277">
        <v>24535.07</v>
      </c>
      <c r="BE277">
        <v>10405.09</v>
      </c>
      <c r="BF277">
        <v>-8.4939200000000003E-4</v>
      </c>
      <c r="BG277">
        <v>328.46505000000002</v>
      </c>
      <c r="BH277">
        <v>-4.0806994999999999E-3</v>
      </c>
      <c r="BI277">
        <v>23544.65</v>
      </c>
      <c r="BJ277">
        <v>1.0496657499999999E-2</v>
      </c>
      <c r="BK277">
        <v>579.47649999999999</v>
      </c>
      <c r="BL277">
        <v>-7.1333799999999999E-3</v>
      </c>
      <c r="BM277">
        <v>7342.9920000000002</v>
      </c>
      <c r="BN277">
        <v>1.07365525E-2</v>
      </c>
      <c r="BO277">
        <v>372.47955000000002</v>
      </c>
      <c r="BP277">
        <v>7187.8710000000001</v>
      </c>
      <c r="BQ277">
        <v>-1.0911512999999999E-3</v>
      </c>
      <c r="BR277">
        <v>7057.5609999999997</v>
      </c>
    </row>
    <row r="278" spans="1:70">
      <c r="A278">
        <v>277</v>
      </c>
      <c r="B278">
        <v>3</v>
      </c>
      <c r="C278">
        <v>78</v>
      </c>
      <c r="D278">
        <v>1</v>
      </c>
      <c r="E278">
        <v>60</v>
      </c>
      <c r="F278">
        <v>70</v>
      </c>
      <c r="G278">
        <v>0.59707031249999998</v>
      </c>
      <c r="H278">
        <v>0</v>
      </c>
      <c r="I278">
        <v>90</v>
      </c>
      <c r="J278">
        <v>0</v>
      </c>
      <c r="K278">
        <v>9834.9609375</v>
      </c>
      <c r="L278">
        <v>0.46703125000000001</v>
      </c>
      <c r="M278">
        <v>336511.9140625</v>
      </c>
      <c r="N278">
        <v>0.30039062500000002</v>
      </c>
      <c r="O278">
        <v>70</v>
      </c>
      <c r="P278">
        <v>480</v>
      </c>
      <c r="Q278">
        <v>480</v>
      </c>
      <c r="R278">
        <v>277</v>
      </c>
      <c r="S278">
        <v>201006.7</v>
      </c>
      <c r="T278">
        <v>76180</v>
      </c>
      <c r="U278">
        <v>77416.67</v>
      </c>
      <c r="V278">
        <v>0.36430000000000001</v>
      </c>
      <c r="W278">
        <v>0.13807</v>
      </c>
      <c r="X278">
        <v>0.36036669999999998</v>
      </c>
      <c r="Y278">
        <v>0.1387967</v>
      </c>
      <c r="Z278">
        <v>0.54010000000000002</v>
      </c>
      <c r="AA278">
        <v>0.54886670000000004</v>
      </c>
      <c r="AB278">
        <v>14312.33</v>
      </c>
      <c r="AC278">
        <v>24357</v>
      </c>
      <c r="AD278">
        <v>15119</v>
      </c>
      <c r="AE278">
        <v>0.99198074167854033</v>
      </c>
      <c r="AF278">
        <v>0.54862184884909759</v>
      </c>
      <c r="AG278">
        <v>277</v>
      </c>
      <c r="AH278">
        <v>3351.9943550963894</v>
      </c>
      <c r="AI278">
        <v>129388.78041453891</v>
      </c>
      <c r="AJ278">
        <v>0.91716342655475203</v>
      </c>
      <c r="AK278">
        <v>0.54308126681299707</v>
      </c>
      <c r="AL278">
        <v>204884.0714263916</v>
      </c>
      <c r="AM278">
        <v>45550.245536794988</v>
      </c>
      <c r="AN278">
        <v>45550.245536794988</v>
      </c>
      <c r="AO278">
        <v>0.36753507995605472</v>
      </c>
      <c r="AP278">
        <v>8.1711150207196548E-2</v>
      </c>
      <c r="AQ278">
        <v>0.36753507995605472</v>
      </c>
      <c r="AR278">
        <v>8.1711150207196548E-2</v>
      </c>
      <c r="AS278">
        <v>0.47555171781667627</v>
      </c>
      <c r="AT278">
        <v>0.47555171781667627</v>
      </c>
      <c r="AU278">
        <v>12127.64323407327</v>
      </c>
      <c r="AV278">
        <v>11672.944833395983</v>
      </c>
      <c r="AW278">
        <v>12127.64323407327</v>
      </c>
      <c r="AX278">
        <v>257773.4</v>
      </c>
      <c r="AY278">
        <v>78051.675000000003</v>
      </c>
      <c r="AZ278">
        <v>78620.164999999994</v>
      </c>
      <c r="BA278">
        <v>2.7981587499999998E-2</v>
      </c>
      <c r="BB278">
        <v>-136.57939999999999</v>
      </c>
      <c r="BC278">
        <v>-1.0669094400000001E-2</v>
      </c>
      <c r="BD278">
        <v>131911.79999999999</v>
      </c>
      <c r="BE278">
        <v>83235.714999999997</v>
      </c>
      <c r="BF278">
        <v>2.8097870399999999E-2</v>
      </c>
      <c r="BG278">
        <v>-26.719555</v>
      </c>
      <c r="BH278">
        <v>-1.42650985E-2</v>
      </c>
      <c r="BI278">
        <v>134022.9</v>
      </c>
      <c r="BJ278">
        <v>5.1048214199999997E-2</v>
      </c>
      <c r="BK278">
        <v>-480.3091</v>
      </c>
      <c r="BL278">
        <v>-2.2907003499999998E-2</v>
      </c>
      <c r="BM278">
        <v>14312.37</v>
      </c>
      <c r="BN278">
        <v>-7.3205259999999995E-4</v>
      </c>
      <c r="BO278">
        <v>-22.397725000000001</v>
      </c>
      <c r="BP278">
        <v>24359.65</v>
      </c>
      <c r="BQ278">
        <v>-1.1887245E-4</v>
      </c>
      <c r="BR278">
        <v>15119.04</v>
      </c>
    </row>
    <row r="279" spans="1:70">
      <c r="A279">
        <v>278</v>
      </c>
      <c r="B279">
        <v>3</v>
      </c>
      <c r="C279">
        <v>79</v>
      </c>
      <c r="D279">
        <v>1</v>
      </c>
      <c r="E279">
        <v>60</v>
      </c>
      <c r="F279">
        <v>70</v>
      </c>
      <c r="G279">
        <v>0.52207031250000002</v>
      </c>
      <c r="H279">
        <v>0</v>
      </c>
      <c r="I279">
        <v>90</v>
      </c>
      <c r="J279">
        <v>0</v>
      </c>
      <c r="K279">
        <v>8209.9609375</v>
      </c>
      <c r="L279">
        <v>0.28703125000000002</v>
      </c>
      <c r="M279">
        <v>157236.9140625</v>
      </c>
      <c r="N279">
        <v>0.25039062500000003</v>
      </c>
      <c r="O279">
        <v>70</v>
      </c>
      <c r="P279">
        <v>480</v>
      </c>
      <c r="Q279">
        <v>480</v>
      </c>
      <c r="R279">
        <v>278</v>
      </c>
      <c r="S279">
        <v>84596.67</v>
      </c>
      <c r="T279">
        <v>24301</v>
      </c>
      <c r="U279">
        <v>23295.67</v>
      </c>
      <c r="V279">
        <v>0.26318330000000001</v>
      </c>
      <c r="W279">
        <v>7.5600000000000001E-2</v>
      </c>
      <c r="X279">
        <v>0.26421670000000003</v>
      </c>
      <c r="Y279">
        <v>7.2760000000000005E-2</v>
      </c>
      <c r="Z279">
        <v>0.33077000000000001</v>
      </c>
      <c r="AA279">
        <v>0.31708999999999998</v>
      </c>
      <c r="AB279">
        <v>10368.33</v>
      </c>
      <c r="AC279">
        <v>9607.6669999999995</v>
      </c>
      <c r="AD279">
        <v>9838</v>
      </c>
      <c r="AE279">
        <v>1.0213497100087914</v>
      </c>
      <c r="AF279">
        <v>0.84332746854946639</v>
      </c>
      <c r="AG279">
        <v>278</v>
      </c>
      <c r="AH279">
        <v>3189.4955687750394</v>
      </c>
      <c r="AI279">
        <v>62875.117150890343</v>
      </c>
      <c r="AJ279">
        <v>0.85816922967913323</v>
      </c>
      <c r="AK279">
        <v>0.66714090526439784</v>
      </c>
      <c r="AL279">
        <v>86012.508926391602</v>
      </c>
      <c r="AM279">
        <v>28201.425904697935</v>
      </c>
      <c r="AN279">
        <v>28201.425904697935</v>
      </c>
      <c r="AO279">
        <v>0.26790226745605472</v>
      </c>
      <c r="AP279">
        <v>8.7838688112541419E-2</v>
      </c>
      <c r="AQ279">
        <v>0.26790226745605472</v>
      </c>
      <c r="AR279">
        <v>8.7838688112541419E-2</v>
      </c>
      <c r="AS279">
        <v>0.40775794897672946</v>
      </c>
      <c r="AT279">
        <v>0.40775794897672946</v>
      </c>
      <c r="AU279">
        <v>8884.1716704112605</v>
      </c>
      <c r="AV279">
        <v>7766.7802128552012</v>
      </c>
      <c r="AW279">
        <v>8884.1716704112605</v>
      </c>
      <c r="AX279">
        <v>89792.61</v>
      </c>
      <c r="AY279">
        <v>9997.5115000000005</v>
      </c>
      <c r="AZ279">
        <v>9707.2445000000007</v>
      </c>
      <c r="BA279">
        <v>1.8164000000000001E-5</v>
      </c>
      <c r="BB279">
        <v>90.559195000000003</v>
      </c>
      <c r="BC279">
        <v>1.0644719500000001E-3</v>
      </c>
      <c r="BD279">
        <v>28261.86</v>
      </c>
      <c r="BE279">
        <v>9686.9989999999998</v>
      </c>
      <c r="BF279">
        <v>5.4701900000000004E-4</v>
      </c>
      <c r="BG279">
        <v>-44.057690000000001</v>
      </c>
      <c r="BH279">
        <v>8.1161619999999999E-4</v>
      </c>
      <c r="BI279">
        <v>27091.31</v>
      </c>
      <c r="BJ279">
        <v>2.3227134999999999E-3</v>
      </c>
      <c r="BK279">
        <v>409.09665000000001</v>
      </c>
      <c r="BL279">
        <v>9.8104575000000009E-4</v>
      </c>
      <c r="BM279">
        <v>10370.68</v>
      </c>
      <c r="BN279">
        <v>1.75818088E-4</v>
      </c>
      <c r="BO279">
        <v>152.07660000000001</v>
      </c>
      <c r="BP279">
        <v>9615.3060000000005</v>
      </c>
      <c r="BQ279">
        <v>-1.0654679999999999E-4</v>
      </c>
      <c r="BR279">
        <v>9840.23</v>
      </c>
    </row>
    <row r="280" spans="1:70">
      <c r="A280">
        <v>279</v>
      </c>
      <c r="B280">
        <v>3</v>
      </c>
      <c r="C280">
        <v>80</v>
      </c>
      <c r="D280">
        <v>1</v>
      </c>
      <c r="E280">
        <v>60</v>
      </c>
      <c r="F280">
        <v>70</v>
      </c>
      <c r="G280">
        <v>0.3720703125</v>
      </c>
      <c r="H280">
        <v>0</v>
      </c>
      <c r="I280">
        <v>90</v>
      </c>
      <c r="J280">
        <v>0</v>
      </c>
      <c r="K280">
        <v>4959.9609375</v>
      </c>
      <c r="L280">
        <v>0.40703124999999996</v>
      </c>
      <c r="M280">
        <v>515786.9140625</v>
      </c>
      <c r="N280">
        <v>0.35039062500000001</v>
      </c>
      <c r="O280">
        <v>70</v>
      </c>
      <c r="P280">
        <v>480</v>
      </c>
      <c r="Q280">
        <v>480</v>
      </c>
      <c r="R280">
        <v>279</v>
      </c>
      <c r="S280">
        <v>170163.3</v>
      </c>
      <c r="T280">
        <v>12692.67</v>
      </c>
      <c r="U280">
        <v>12609.33</v>
      </c>
      <c r="V280">
        <v>0.38493329999999998</v>
      </c>
      <c r="W280">
        <v>2.871133E-2</v>
      </c>
      <c r="X280">
        <v>0.3854667</v>
      </c>
      <c r="Y280">
        <v>2.8564329999999999E-2</v>
      </c>
      <c r="Z280">
        <v>0.56579999999999997</v>
      </c>
      <c r="AA280">
        <v>0.56210000000000004</v>
      </c>
      <c r="AB280">
        <v>3795.3330000000001</v>
      </c>
      <c r="AC280">
        <v>3786.6669999999999</v>
      </c>
      <c r="AD280">
        <v>3741.3330000000001</v>
      </c>
      <c r="AE280">
        <v>1.0032992532725018</v>
      </c>
      <c r="AF280">
        <v>0.64745945945102723</v>
      </c>
      <c r="AG280">
        <v>279</v>
      </c>
      <c r="AH280">
        <v>1762.5624652970573</v>
      </c>
      <c r="AI280">
        <v>190976.93086491179</v>
      </c>
      <c r="AJ280">
        <v>0.97169547398796041</v>
      </c>
      <c r="AK280">
        <v>0.58228371665608658</v>
      </c>
      <c r="AL280">
        <v>195023.5050201416</v>
      </c>
      <c r="AM280">
        <v>13385.939741512846</v>
      </c>
      <c r="AN280">
        <v>13385.939741512846</v>
      </c>
      <c r="AO280">
        <v>0.38595695495605464</v>
      </c>
      <c r="AP280">
        <v>2.6491148035340462E-2</v>
      </c>
      <c r="AQ280">
        <v>0.38595695495605464</v>
      </c>
      <c r="AR280">
        <v>2.6491148035340462E-2</v>
      </c>
      <c r="AS280">
        <v>0.44987808072578905</v>
      </c>
      <c r="AT280">
        <v>0.44987808072578905</v>
      </c>
      <c r="AU280">
        <v>3791.1357018450758</v>
      </c>
      <c r="AV280">
        <v>3523.0678581626048</v>
      </c>
      <c r="AW280">
        <v>3791.1357018450758</v>
      </c>
      <c r="AX280">
        <v>203426.5</v>
      </c>
      <c r="AY280">
        <v>12613.375</v>
      </c>
      <c r="AZ280">
        <v>12684.87</v>
      </c>
      <c r="BA280">
        <v>1.2283024999999999E-4</v>
      </c>
      <c r="BB280">
        <v>74.869704999999996</v>
      </c>
      <c r="BC280">
        <v>-6.7013271500000002E-3</v>
      </c>
      <c r="BD280">
        <v>20888.240000000002</v>
      </c>
      <c r="BE280">
        <v>12079.46</v>
      </c>
      <c r="BF280">
        <v>1.9496556900000001E-3</v>
      </c>
      <c r="BG280">
        <v>192.40629999999999</v>
      </c>
      <c r="BH280">
        <v>-4.4346445500000001E-3</v>
      </c>
      <c r="BI280">
        <v>21092.92</v>
      </c>
      <c r="BJ280">
        <v>5.5717728999999999E-3</v>
      </c>
      <c r="BK280">
        <v>21.791135000000001</v>
      </c>
      <c r="BL280">
        <v>-7.8846587500000006E-3</v>
      </c>
      <c r="BM280">
        <v>4093.56</v>
      </c>
      <c r="BN280">
        <v>3.8246645500000001E-4</v>
      </c>
      <c r="BO280">
        <v>48.528260000000003</v>
      </c>
      <c r="BP280">
        <v>4453.34</v>
      </c>
      <c r="BQ280">
        <v>-4.6896176E-4</v>
      </c>
      <c r="BR280">
        <v>4207.5749999999998</v>
      </c>
    </row>
    <row r="281" spans="1:70">
      <c r="A281">
        <v>280</v>
      </c>
      <c r="B281">
        <v>3</v>
      </c>
      <c r="C281">
        <v>81</v>
      </c>
      <c r="D281">
        <v>1</v>
      </c>
      <c r="E281">
        <v>60</v>
      </c>
      <c r="F281">
        <v>70</v>
      </c>
      <c r="G281">
        <v>0.31582031249999998</v>
      </c>
      <c r="H281">
        <v>0</v>
      </c>
      <c r="I281">
        <v>90</v>
      </c>
      <c r="J281">
        <v>0</v>
      </c>
      <c r="K281">
        <v>4553.7109375</v>
      </c>
      <c r="L281">
        <v>0.33203125</v>
      </c>
      <c r="M281">
        <v>202055.6640625</v>
      </c>
      <c r="N281">
        <v>0.31289062500000003</v>
      </c>
      <c r="O281">
        <v>70</v>
      </c>
      <c r="P281">
        <v>480</v>
      </c>
      <c r="Q281">
        <v>480</v>
      </c>
      <c r="R281">
        <v>280</v>
      </c>
      <c r="S281">
        <v>65743.33</v>
      </c>
      <c r="T281">
        <v>9218</v>
      </c>
      <c r="U281">
        <v>9060.3330000000005</v>
      </c>
      <c r="V281">
        <v>0.32424330000000001</v>
      </c>
      <c r="W281">
        <v>4.5463330000000003E-2</v>
      </c>
      <c r="X281">
        <v>0.32462000000000002</v>
      </c>
      <c r="Y281">
        <v>4.4740000000000002E-2</v>
      </c>
      <c r="Z281">
        <v>0.42409999999999998</v>
      </c>
      <c r="AA281">
        <v>0.41683330000000002</v>
      </c>
      <c r="AB281">
        <v>3453.3330000000001</v>
      </c>
      <c r="AC281">
        <v>3214.6669999999999</v>
      </c>
      <c r="AD281">
        <v>3350.6669999999999</v>
      </c>
      <c r="AE281">
        <v>1.0086634220715669</v>
      </c>
      <c r="AF281">
        <v>0.78165281158313649</v>
      </c>
      <c r="AG281">
        <v>280</v>
      </c>
      <c r="AH281">
        <v>1709.3108504398826</v>
      </c>
      <c r="AI281">
        <v>76950.684320142813</v>
      </c>
      <c r="AJ281">
        <v>0.93530529850021504</v>
      </c>
      <c r="AK281">
        <v>0.63404465735506255</v>
      </c>
      <c r="AL281">
        <v>66928.839492797852</v>
      </c>
      <c r="AM281">
        <v>10280.753168490492</v>
      </c>
      <c r="AN281">
        <v>10280.753168490492</v>
      </c>
      <c r="AO281">
        <v>0.32598625183105467</v>
      </c>
      <c r="AP281">
        <v>5.0073842857488872E-2</v>
      </c>
      <c r="AQ281">
        <v>0.32598625183105467</v>
      </c>
      <c r="AR281">
        <v>5.0073842857488872E-2</v>
      </c>
      <c r="AS281">
        <v>0.38421817163838312</v>
      </c>
      <c r="AT281">
        <v>0.38421817163838312</v>
      </c>
      <c r="AU281">
        <v>3189.0913488250771</v>
      </c>
      <c r="AV281">
        <v>2906.7354353963078</v>
      </c>
      <c r="AW281">
        <v>3189.0913488250771</v>
      </c>
      <c r="AX281">
        <v>69241.710000000006</v>
      </c>
      <c r="AY281">
        <v>5423.3774999999996</v>
      </c>
      <c r="AZ281">
        <v>5359.8024999999998</v>
      </c>
      <c r="BA281">
        <v>-6.6422550000000001E-4</v>
      </c>
      <c r="BB281">
        <v>-82.422545</v>
      </c>
      <c r="BC281">
        <v>1.7967736E-3</v>
      </c>
      <c r="BD281">
        <v>11628.36</v>
      </c>
      <c r="BE281">
        <v>5092.1935000000003</v>
      </c>
      <c r="BF281">
        <v>-1.9661812000000001E-3</v>
      </c>
      <c r="BG281">
        <v>-146.41585000000001</v>
      </c>
      <c r="BH281">
        <v>3.22420455E-3</v>
      </c>
      <c r="BI281">
        <v>11424.67</v>
      </c>
      <c r="BJ281">
        <v>-1.6330125E-3</v>
      </c>
      <c r="BK281">
        <v>-117.41315</v>
      </c>
      <c r="BL281">
        <v>3.87476665E-3</v>
      </c>
      <c r="BM281">
        <v>3457.0070000000001</v>
      </c>
      <c r="BN281">
        <v>3.4029262999999999E-4</v>
      </c>
      <c r="BO281">
        <v>-111.00749999999999</v>
      </c>
      <c r="BP281">
        <v>3216.819</v>
      </c>
      <c r="BQ281">
        <v>4.0013450000000002E-5</v>
      </c>
      <c r="BR281">
        <v>3354.2310000000002</v>
      </c>
    </row>
    <row r="282" spans="1:70">
      <c r="A282">
        <v>281</v>
      </c>
      <c r="B282">
        <v>3</v>
      </c>
      <c r="C282">
        <v>82</v>
      </c>
      <c r="D282">
        <v>1</v>
      </c>
      <c r="E282">
        <v>60</v>
      </c>
      <c r="F282">
        <v>70</v>
      </c>
      <c r="G282">
        <v>0.4658203125</v>
      </c>
      <c r="H282">
        <v>0</v>
      </c>
      <c r="I282">
        <v>90</v>
      </c>
      <c r="J282">
        <v>0</v>
      </c>
      <c r="K282">
        <v>7803.7109375</v>
      </c>
      <c r="L282">
        <v>0.45203125</v>
      </c>
      <c r="M282">
        <v>560605.6640625</v>
      </c>
      <c r="N282">
        <v>0.212890625</v>
      </c>
      <c r="O282">
        <v>70</v>
      </c>
      <c r="P282">
        <v>480</v>
      </c>
      <c r="Q282">
        <v>480</v>
      </c>
      <c r="R282">
        <v>281</v>
      </c>
      <c r="S282">
        <v>258433.3</v>
      </c>
      <c r="T282">
        <v>35103.33</v>
      </c>
      <c r="U282">
        <v>34473.33</v>
      </c>
      <c r="V282">
        <v>0.32834669999999999</v>
      </c>
      <c r="W282">
        <v>4.4596669999999998E-2</v>
      </c>
      <c r="X282">
        <v>0.3355667</v>
      </c>
      <c r="Y282">
        <v>4.4760000000000001E-2</v>
      </c>
      <c r="Z282">
        <v>0.6453333</v>
      </c>
      <c r="AA282">
        <v>0.63376670000000002</v>
      </c>
      <c r="AB282">
        <v>8488.6669999999995</v>
      </c>
      <c r="AC282">
        <v>11706.33</v>
      </c>
      <c r="AD282">
        <v>7842</v>
      </c>
      <c r="AE282">
        <v>1.0090961286876543</v>
      </c>
      <c r="AF282">
        <v>0.54237727232233257</v>
      </c>
      <c r="AG282">
        <v>281</v>
      </c>
      <c r="AH282">
        <v>2687.170450877004</v>
      </c>
      <c r="AI282">
        <v>231103.14009661836</v>
      </c>
      <c r="AJ282">
        <v>0.95937070263787916</v>
      </c>
      <c r="AK282">
        <v>0.54907445947893974</v>
      </c>
      <c r="AL282">
        <v>265310.08949279785</v>
      </c>
      <c r="AM282">
        <v>26719.271510231887</v>
      </c>
      <c r="AN282">
        <v>26719.271510231887</v>
      </c>
      <c r="AO282">
        <v>0.34063468933105467</v>
      </c>
      <c r="AP282">
        <v>3.4305181410324806E-2</v>
      </c>
      <c r="AQ282">
        <v>0.34063468933105467</v>
      </c>
      <c r="AR282">
        <v>3.4305181410324806E-2</v>
      </c>
      <c r="AS282">
        <v>0.47818659678177933</v>
      </c>
      <c r="AT282">
        <v>0.47818659678177933</v>
      </c>
      <c r="AU282">
        <v>7176.0341947575407</v>
      </c>
      <c r="AV282">
        <v>6828.7767380318664</v>
      </c>
      <c r="AW282">
        <v>7176.0341947575407</v>
      </c>
      <c r="AX282">
        <v>281608.3</v>
      </c>
      <c r="AY282">
        <v>35014.495000000003</v>
      </c>
      <c r="AZ282">
        <v>34808.97</v>
      </c>
      <c r="BA282">
        <v>-2.2928748999999998E-2</v>
      </c>
      <c r="BB282">
        <v>178.41075000000001</v>
      </c>
      <c r="BC282">
        <v>-7.0121350000000001E-3</v>
      </c>
      <c r="BD282">
        <v>63749.19</v>
      </c>
      <c r="BE282">
        <v>41971.02</v>
      </c>
      <c r="BF282">
        <v>-2.9432245700000002E-2</v>
      </c>
      <c r="BG282">
        <v>28.59844</v>
      </c>
      <c r="BH282">
        <v>-1.13285126E-2</v>
      </c>
      <c r="BI282">
        <v>62695.95</v>
      </c>
      <c r="BJ282">
        <v>-3.9260019399999999E-2</v>
      </c>
      <c r="BK282">
        <v>886.31410000000005</v>
      </c>
      <c r="BL282">
        <v>-1.7711384E-2</v>
      </c>
      <c r="BM282">
        <v>8494.6679999999997</v>
      </c>
      <c r="BN282">
        <v>-1.7084724399999999E-3</v>
      </c>
      <c r="BO282">
        <v>217.0215</v>
      </c>
      <c r="BP282">
        <v>11727.87</v>
      </c>
      <c r="BQ282">
        <v>8.4119200000000005E-4</v>
      </c>
      <c r="BR282">
        <v>7847.5439999999999</v>
      </c>
    </row>
    <row r="283" spans="1:70">
      <c r="A283">
        <v>282</v>
      </c>
      <c r="B283">
        <v>3</v>
      </c>
      <c r="C283">
        <v>83</v>
      </c>
      <c r="D283">
        <v>1</v>
      </c>
      <c r="E283">
        <v>60</v>
      </c>
      <c r="F283">
        <v>70</v>
      </c>
      <c r="G283">
        <v>0.54082031249999996</v>
      </c>
      <c r="H283">
        <v>0</v>
      </c>
      <c r="I283">
        <v>90</v>
      </c>
      <c r="J283">
        <v>0</v>
      </c>
      <c r="K283">
        <v>9428.7109375</v>
      </c>
      <c r="L283">
        <v>0.27203125</v>
      </c>
      <c r="M283">
        <v>739880.6640625</v>
      </c>
      <c r="N283">
        <v>0.36289062500000002</v>
      </c>
      <c r="O283">
        <v>70</v>
      </c>
      <c r="P283">
        <v>480</v>
      </c>
      <c r="Q283">
        <v>480</v>
      </c>
      <c r="R283">
        <v>282</v>
      </c>
      <c r="S283">
        <v>401466.7</v>
      </c>
      <c r="T283">
        <v>34050</v>
      </c>
      <c r="U283">
        <v>33593.33</v>
      </c>
      <c r="V283">
        <v>0.33423330000000001</v>
      </c>
      <c r="W283">
        <v>2.8348669999999999E-2</v>
      </c>
      <c r="X283">
        <v>0.33366669999999998</v>
      </c>
      <c r="Y283">
        <v>2.7921000000000001E-2</v>
      </c>
      <c r="Z283">
        <v>0.30896000000000001</v>
      </c>
      <c r="AA283">
        <v>0.30484</v>
      </c>
      <c r="AB283">
        <v>14883</v>
      </c>
      <c r="AC283">
        <v>13500.33</v>
      </c>
      <c r="AD283">
        <v>14654</v>
      </c>
      <c r="AE283">
        <v>1.0067740896705069</v>
      </c>
      <c r="AF283">
        <v>0.88125828865422651</v>
      </c>
      <c r="AG283">
        <v>282</v>
      </c>
      <c r="AH283">
        <v>3706.1632477582607</v>
      </c>
      <c r="AI283">
        <v>271438.01948982518</v>
      </c>
      <c r="AJ283">
        <v>0.96271950316353294</v>
      </c>
      <c r="AK283">
        <v>0.66126767473843273</v>
      </c>
      <c r="AL283">
        <v>404471.96449279779</v>
      </c>
      <c r="AM283">
        <v>40152.947142771111</v>
      </c>
      <c r="AN283">
        <v>40152.947142771111</v>
      </c>
      <c r="AO283">
        <v>0.32116984558105466</v>
      </c>
      <c r="AP283">
        <v>3.1883336709478356E-2</v>
      </c>
      <c r="AQ283">
        <v>0.32116984558105466</v>
      </c>
      <c r="AR283">
        <v>3.1883336709478356E-2</v>
      </c>
      <c r="AS283">
        <v>0.49758179092947807</v>
      </c>
      <c r="AT283">
        <v>0.49758179092947807</v>
      </c>
      <c r="AU283">
        <v>11939.932516160039</v>
      </c>
      <c r="AV283">
        <v>10062.570184184937</v>
      </c>
      <c r="AW283">
        <v>11939.932516160039</v>
      </c>
      <c r="AX283">
        <v>412654.4</v>
      </c>
      <c r="AY283">
        <v>16845.14</v>
      </c>
      <c r="AZ283">
        <v>16655.365000000002</v>
      </c>
      <c r="BA283">
        <v>8.2909900000000003E-4</v>
      </c>
      <c r="BB283">
        <v>20.993960000000001</v>
      </c>
      <c r="BC283">
        <v>-8.1894245000000004E-3</v>
      </c>
      <c r="BD283">
        <v>38300.93</v>
      </c>
      <c r="BE283">
        <v>12117.915000000001</v>
      </c>
      <c r="BF283">
        <v>7.6741960000000003E-3</v>
      </c>
      <c r="BG283">
        <v>557.33394999999996</v>
      </c>
      <c r="BH283">
        <v>-4.4418085E-3</v>
      </c>
      <c r="BI283">
        <v>37777</v>
      </c>
      <c r="BJ283">
        <v>1.0819051E-2</v>
      </c>
      <c r="BK283">
        <v>-499.56799999999998</v>
      </c>
      <c r="BL283">
        <v>-1.2857378500000001E-2</v>
      </c>
      <c r="BM283">
        <v>14883.61</v>
      </c>
      <c r="BN283">
        <v>-8.6279165000000002E-4</v>
      </c>
      <c r="BO283">
        <v>-94.858705</v>
      </c>
      <c r="BP283">
        <v>13521.9</v>
      </c>
      <c r="BQ283">
        <v>-1.0469364E-3</v>
      </c>
      <c r="BR283">
        <v>14654.6</v>
      </c>
    </row>
    <row r="284" spans="1:70">
      <c r="A284">
        <v>283</v>
      </c>
      <c r="B284">
        <v>3</v>
      </c>
      <c r="C284">
        <v>84</v>
      </c>
      <c r="D284">
        <v>1</v>
      </c>
      <c r="E284">
        <v>60</v>
      </c>
      <c r="F284">
        <v>70</v>
      </c>
      <c r="G284">
        <v>0.39082031249999999</v>
      </c>
      <c r="H284">
        <v>0</v>
      </c>
      <c r="I284">
        <v>90</v>
      </c>
      <c r="J284">
        <v>0</v>
      </c>
      <c r="K284">
        <v>6178.7109375</v>
      </c>
      <c r="L284">
        <v>0.39203125</v>
      </c>
      <c r="M284">
        <v>381330.6640625</v>
      </c>
      <c r="N284">
        <v>0.26289062500000004</v>
      </c>
      <c r="O284">
        <v>70</v>
      </c>
      <c r="P284">
        <v>480</v>
      </c>
      <c r="Q284">
        <v>480</v>
      </c>
      <c r="R284">
        <v>283</v>
      </c>
      <c r="S284">
        <v>149233.29999999999</v>
      </c>
      <c r="T284">
        <v>16894.669999999998</v>
      </c>
      <c r="U284">
        <v>16747.669999999998</v>
      </c>
      <c r="V284">
        <v>0.33283000000000001</v>
      </c>
      <c r="W284">
        <v>3.7679999999999998E-2</v>
      </c>
      <c r="X284">
        <v>0.33423330000000001</v>
      </c>
      <c r="Y284">
        <v>3.7510000000000002E-2</v>
      </c>
      <c r="Z284">
        <v>0.51756670000000005</v>
      </c>
      <c r="AA284">
        <v>0.51306669999999999</v>
      </c>
      <c r="AB284">
        <v>5414.6670000000004</v>
      </c>
      <c r="AC284">
        <v>5494.3329999999996</v>
      </c>
      <c r="AD284">
        <v>5311</v>
      </c>
      <c r="AE284">
        <v>1.0043790820055605</v>
      </c>
      <c r="AF284">
        <v>0.69645260326707281</v>
      </c>
      <c r="AG284">
        <v>283</v>
      </c>
      <c r="AH284">
        <v>2219.3147379054885</v>
      </c>
      <c r="AI284">
        <v>150975.33250850602</v>
      </c>
      <c r="AJ284">
        <v>0.95291670366818593</v>
      </c>
      <c r="AK284">
        <v>0.59483931122105116</v>
      </c>
      <c r="AL284">
        <v>152795.71449279785</v>
      </c>
      <c r="AM284">
        <v>17178.429011619537</v>
      </c>
      <c r="AN284">
        <v>17178.429011619537</v>
      </c>
      <c r="AO284">
        <v>0.34156047058105465</v>
      </c>
      <c r="AP284">
        <v>3.8400764815485572E-2</v>
      </c>
      <c r="AQ284">
        <v>0.34156047058105465</v>
      </c>
      <c r="AR284">
        <v>3.8400764815485572E-2</v>
      </c>
      <c r="AS284">
        <v>0.44575738545305821</v>
      </c>
      <c r="AT284">
        <v>0.44575738545305821</v>
      </c>
      <c r="AU284">
        <v>4933.9589917646827</v>
      </c>
      <c r="AV284">
        <v>4540.9185473582993</v>
      </c>
      <c r="AW284">
        <v>4933.9589917646827</v>
      </c>
      <c r="AX284">
        <v>157379</v>
      </c>
      <c r="AY284">
        <v>12238.855</v>
      </c>
      <c r="AZ284">
        <v>12186.084999999999</v>
      </c>
      <c r="BA284">
        <v>-1.5992461499999999E-2</v>
      </c>
      <c r="BB284">
        <v>-126.60080000000001</v>
      </c>
      <c r="BC284">
        <v>-5.1605082500000002E-3</v>
      </c>
      <c r="BD284">
        <v>23962.78</v>
      </c>
      <c r="BE284">
        <v>12759.65</v>
      </c>
      <c r="BF284">
        <v>-1.66990544E-2</v>
      </c>
      <c r="BG284">
        <v>-219.16650000000001</v>
      </c>
      <c r="BH284">
        <v>-4.1753610499999996E-3</v>
      </c>
      <c r="BI284">
        <v>23758.83</v>
      </c>
      <c r="BJ284">
        <v>-2.8359687599999999E-2</v>
      </c>
      <c r="BK284">
        <v>-270.43065000000001</v>
      </c>
      <c r="BL284">
        <v>-1.11241333E-2</v>
      </c>
      <c r="BM284">
        <v>5428.1580000000004</v>
      </c>
      <c r="BN284">
        <v>-2.6580955999999997E-4</v>
      </c>
      <c r="BO284">
        <v>-268.01409999999998</v>
      </c>
      <c r="BP284">
        <v>5497.74</v>
      </c>
      <c r="BQ284">
        <v>4.7303934999999998E-4</v>
      </c>
      <c r="BR284">
        <v>5324.2330000000002</v>
      </c>
    </row>
    <row r="285" spans="1:70">
      <c r="A285">
        <v>284</v>
      </c>
      <c r="B285">
        <v>3</v>
      </c>
      <c r="C285">
        <v>85</v>
      </c>
      <c r="D285">
        <v>1</v>
      </c>
      <c r="E285">
        <v>60</v>
      </c>
      <c r="F285">
        <v>70</v>
      </c>
      <c r="G285">
        <v>0.57832031250000004</v>
      </c>
      <c r="H285">
        <v>0</v>
      </c>
      <c r="I285">
        <v>90</v>
      </c>
      <c r="J285">
        <v>0</v>
      </c>
      <c r="K285">
        <v>5366.2109375</v>
      </c>
      <c r="L285">
        <v>0.30203124999999997</v>
      </c>
      <c r="M285">
        <v>470968.1640625</v>
      </c>
      <c r="N285">
        <v>0.337890625</v>
      </c>
      <c r="O285">
        <v>70</v>
      </c>
      <c r="P285">
        <v>480</v>
      </c>
      <c r="Q285">
        <v>480</v>
      </c>
      <c r="R285">
        <v>284</v>
      </c>
      <c r="S285">
        <v>271796.7</v>
      </c>
      <c r="T285">
        <v>22646.67</v>
      </c>
      <c r="U285">
        <v>22484.33</v>
      </c>
      <c r="V285">
        <v>0.32716000000000001</v>
      </c>
      <c r="W285">
        <v>2.7259329999999998E-2</v>
      </c>
      <c r="X285">
        <v>0.32703670000000001</v>
      </c>
      <c r="Y285">
        <v>2.7054000000000002E-2</v>
      </c>
      <c r="Z285">
        <v>0.31642330000000002</v>
      </c>
      <c r="AA285">
        <v>0.31415670000000001</v>
      </c>
      <c r="AB285">
        <v>9237.6669999999995</v>
      </c>
      <c r="AC285">
        <v>8903.6669999999995</v>
      </c>
      <c r="AD285">
        <v>9126</v>
      </c>
      <c r="AE285">
        <v>1.0036035768854055</v>
      </c>
      <c r="AF285">
        <v>0.8772263978519399</v>
      </c>
      <c r="AG285">
        <v>284</v>
      </c>
      <c r="AH285">
        <v>2060.7074282971321</v>
      </c>
      <c r="AI285">
        <v>176011.4598540146</v>
      </c>
      <c r="AJ285">
        <v>0.96657958640185504</v>
      </c>
      <c r="AK285">
        <v>0.64601130158249065</v>
      </c>
      <c r="AL285">
        <v>274633.27796936035</v>
      </c>
      <c r="AM285">
        <v>25771.802592601402</v>
      </c>
      <c r="AN285">
        <v>25771.802592601402</v>
      </c>
      <c r="AO285">
        <v>0.32276945495605469</v>
      </c>
      <c r="AP285">
        <v>3.0288939263132687E-2</v>
      </c>
      <c r="AQ285">
        <v>0.32276945495605469</v>
      </c>
      <c r="AR285">
        <v>3.0288939263132687E-2</v>
      </c>
      <c r="AS285">
        <v>0.52603467528449688</v>
      </c>
      <c r="AT285">
        <v>0.52603467528449688</v>
      </c>
      <c r="AU285">
        <v>7412.4005261637303</v>
      </c>
      <c r="AV285">
        <v>6279.4667698378344</v>
      </c>
      <c r="AW285">
        <v>7412.4005261637303</v>
      </c>
      <c r="AX285">
        <v>279038</v>
      </c>
      <c r="AY285">
        <v>11096.86</v>
      </c>
      <c r="AZ285">
        <v>11041.25</v>
      </c>
      <c r="BA285">
        <v>-1.05379815E-2</v>
      </c>
      <c r="BB285">
        <v>-110.91535</v>
      </c>
      <c r="BC285">
        <v>1.3863323E-2</v>
      </c>
      <c r="BD285">
        <v>25589.41</v>
      </c>
      <c r="BE285">
        <v>8332.8035</v>
      </c>
      <c r="BF285">
        <v>1.3918572000000001E-2</v>
      </c>
      <c r="BG285">
        <v>119.7259</v>
      </c>
      <c r="BH285">
        <v>1.3010414E-2</v>
      </c>
      <c r="BI285">
        <v>25425.06</v>
      </c>
      <c r="BJ285">
        <v>6.8218814000000003E-3</v>
      </c>
      <c r="BK285">
        <v>-447.64530000000002</v>
      </c>
      <c r="BL285">
        <v>9.1889250000000006E-3</v>
      </c>
      <c r="BM285">
        <v>9239.7389999999996</v>
      </c>
      <c r="BN285">
        <v>-1.42234059E-2</v>
      </c>
      <c r="BO285">
        <v>-137.55289999999999</v>
      </c>
      <c r="BP285">
        <v>8914.6540000000005</v>
      </c>
      <c r="BQ285">
        <v>1.2837275000000001E-3</v>
      </c>
      <c r="BR285">
        <v>9128.0480000000007</v>
      </c>
    </row>
    <row r="286" spans="1:70">
      <c r="A286">
        <v>285</v>
      </c>
      <c r="B286">
        <v>3</v>
      </c>
      <c r="C286">
        <v>86</v>
      </c>
      <c r="D286">
        <v>1</v>
      </c>
      <c r="E286">
        <v>60</v>
      </c>
      <c r="F286">
        <v>70</v>
      </c>
      <c r="G286">
        <v>0.42832031250000002</v>
      </c>
      <c r="H286">
        <v>0</v>
      </c>
      <c r="I286">
        <v>90</v>
      </c>
      <c r="J286">
        <v>0</v>
      </c>
      <c r="K286">
        <v>8616.2109375</v>
      </c>
      <c r="L286">
        <v>0.42203124999999997</v>
      </c>
      <c r="M286">
        <v>112418.1640625</v>
      </c>
      <c r="N286">
        <v>0.23789062500000002</v>
      </c>
      <c r="O286">
        <v>70</v>
      </c>
      <c r="P286">
        <v>480</v>
      </c>
      <c r="Q286">
        <v>480</v>
      </c>
      <c r="R286">
        <v>285</v>
      </c>
      <c r="S286">
        <v>52080</v>
      </c>
      <c r="T286">
        <v>22591.33</v>
      </c>
      <c r="U286">
        <v>22638</v>
      </c>
      <c r="V286">
        <v>0.33746670000000001</v>
      </c>
      <c r="W286">
        <v>0.1463767</v>
      </c>
      <c r="X286">
        <v>0.3367</v>
      </c>
      <c r="Y286">
        <v>0.14635329999999999</v>
      </c>
      <c r="Z286">
        <v>0.5270667</v>
      </c>
      <c r="AA286">
        <v>0.52813330000000003</v>
      </c>
      <c r="AB286">
        <v>7118.6670000000004</v>
      </c>
      <c r="AC286">
        <v>7502.6670000000004</v>
      </c>
      <c r="AD286">
        <v>7096.6670000000004</v>
      </c>
      <c r="AE286">
        <v>0.99896867924980293</v>
      </c>
      <c r="AF286">
        <v>0.57090597015885824</v>
      </c>
      <c r="AG286">
        <v>285</v>
      </c>
      <c r="AH286">
        <v>3029.5434567629932</v>
      </c>
      <c r="AI286">
        <v>45407.147365099401</v>
      </c>
      <c r="AJ286">
        <v>0.80062849214610787</v>
      </c>
      <c r="AK286">
        <v>0.59631015014592093</v>
      </c>
      <c r="AL286">
        <v>53076.695938110352</v>
      </c>
      <c r="AM286">
        <v>22106.543016080588</v>
      </c>
      <c r="AN286">
        <v>22106.543016080588</v>
      </c>
      <c r="AO286">
        <v>0.34316007995605469</v>
      </c>
      <c r="AP286">
        <v>0.14292681439319183</v>
      </c>
      <c r="AQ286">
        <v>0.34316007995605469</v>
      </c>
      <c r="AR286">
        <v>0.14292681439319183</v>
      </c>
      <c r="AS286">
        <v>0.37623325243389394</v>
      </c>
      <c r="AT286">
        <v>0.37623325243389394</v>
      </c>
      <c r="AU286">
        <v>6660.9717227201163</v>
      </c>
      <c r="AV286">
        <v>6307.2654897185557</v>
      </c>
      <c r="AW286">
        <v>6660.9717227201163</v>
      </c>
      <c r="AX286">
        <v>65831.63</v>
      </c>
      <c r="AY286">
        <v>20390.095000000001</v>
      </c>
      <c r="AZ286">
        <v>20409.2</v>
      </c>
      <c r="BA286">
        <v>-1.1654269100000001E-3</v>
      </c>
      <c r="BB286">
        <v>87.045325000000005</v>
      </c>
      <c r="BC286">
        <v>3.9304280000000002E-4</v>
      </c>
      <c r="BD286">
        <v>37621.25</v>
      </c>
      <c r="BE286">
        <v>22852.884999999998</v>
      </c>
      <c r="BF286">
        <v>-1.5538169899999999E-3</v>
      </c>
      <c r="BG286">
        <v>-11.838575000000001</v>
      </c>
      <c r="BH286">
        <v>2.8358199999999999E-5</v>
      </c>
      <c r="BI286">
        <v>37725.279999999999</v>
      </c>
      <c r="BJ286">
        <v>-9.9522097100000003E-4</v>
      </c>
      <c r="BK286">
        <v>483.28980000000001</v>
      </c>
      <c r="BL286">
        <v>6.2812491999999999E-4</v>
      </c>
      <c r="BM286">
        <v>7126.19</v>
      </c>
      <c r="BN286">
        <v>-2.6857758900000002E-4</v>
      </c>
      <c r="BO286">
        <v>231.18225000000001</v>
      </c>
      <c r="BP286">
        <v>7512.8580000000002</v>
      </c>
      <c r="BQ286">
        <v>-1.4981314999999999E-5</v>
      </c>
      <c r="BR286">
        <v>7104.1670000000004</v>
      </c>
    </row>
    <row r="287" spans="1:70">
      <c r="A287">
        <v>286</v>
      </c>
      <c r="B287">
        <v>3</v>
      </c>
      <c r="C287">
        <v>87</v>
      </c>
      <c r="D287">
        <v>1</v>
      </c>
      <c r="E287">
        <v>60</v>
      </c>
      <c r="F287">
        <v>70</v>
      </c>
      <c r="G287">
        <v>0.35332031250000001</v>
      </c>
      <c r="H287">
        <v>0</v>
      </c>
      <c r="I287">
        <v>90</v>
      </c>
      <c r="J287">
        <v>0</v>
      </c>
      <c r="K287">
        <v>6991.2109375</v>
      </c>
      <c r="L287">
        <v>0.36203125000000003</v>
      </c>
      <c r="M287">
        <v>291693.1640625</v>
      </c>
      <c r="N287">
        <v>0.38789062500000004</v>
      </c>
      <c r="O287">
        <v>70</v>
      </c>
      <c r="P287">
        <v>480</v>
      </c>
      <c r="Q287">
        <v>480</v>
      </c>
      <c r="R287">
        <v>286</v>
      </c>
      <c r="S287">
        <v>105440</v>
      </c>
      <c r="T287">
        <v>15825.67</v>
      </c>
      <c r="U287">
        <v>16317</v>
      </c>
      <c r="V287">
        <v>0.3726333</v>
      </c>
      <c r="W287">
        <v>5.5930000000000001E-2</v>
      </c>
      <c r="X287">
        <v>0.37356669999999997</v>
      </c>
      <c r="Y287">
        <v>5.781E-2</v>
      </c>
      <c r="Z287">
        <v>0.44919999999999999</v>
      </c>
      <c r="AA287">
        <v>0.46313330000000003</v>
      </c>
      <c r="AB287">
        <v>5413.3329999999996</v>
      </c>
      <c r="AC287">
        <v>5346.6670000000004</v>
      </c>
      <c r="AD287">
        <v>5757.3329999999996</v>
      </c>
      <c r="AE287">
        <v>0.98482915263941073</v>
      </c>
      <c r="AF287">
        <v>0.7301702198123915</v>
      </c>
      <c r="AG287">
        <v>286</v>
      </c>
      <c r="AH287">
        <v>2566.4649535390618</v>
      </c>
      <c r="AI287">
        <v>105085.06895581199</v>
      </c>
      <c r="AJ287">
        <v>0.93138597330835449</v>
      </c>
      <c r="AK287">
        <v>0.61770178262703535</v>
      </c>
      <c r="AL287">
        <v>107582.19398498535</v>
      </c>
      <c r="AM287">
        <v>17278.469527155397</v>
      </c>
      <c r="AN287">
        <v>17278.469527155397</v>
      </c>
      <c r="AO287">
        <v>0.37116789245605475</v>
      </c>
      <c r="AP287">
        <v>5.9612217242525196E-2</v>
      </c>
      <c r="AQ287">
        <v>0.37116789245605475</v>
      </c>
      <c r="AR287">
        <v>5.9612217242525196E-2</v>
      </c>
      <c r="AS287">
        <v>0.41241893419907094</v>
      </c>
      <c r="AT287">
        <v>0.41241893419907094</v>
      </c>
      <c r="AU287">
        <v>5169.3694327615885</v>
      </c>
      <c r="AV287">
        <v>4734.2478546662842</v>
      </c>
      <c r="AW287">
        <v>5169.3694327615885</v>
      </c>
      <c r="AX287">
        <v>114364.9</v>
      </c>
      <c r="AY287">
        <v>11828.51</v>
      </c>
      <c r="AZ287">
        <v>12091.875</v>
      </c>
      <c r="BA287">
        <v>2.8929045000000001E-3</v>
      </c>
      <c r="BB287">
        <v>106.08405</v>
      </c>
      <c r="BC287">
        <v>2.5561245E-4</v>
      </c>
      <c r="BD287">
        <v>21208.03</v>
      </c>
      <c r="BE287">
        <v>10508.295</v>
      </c>
      <c r="BF287">
        <v>-4.9377592000000002E-4</v>
      </c>
      <c r="BG287">
        <v>107.3164</v>
      </c>
      <c r="BH287">
        <v>-6.4588544999999995E-4</v>
      </c>
      <c r="BI287">
        <v>21886.25</v>
      </c>
      <c r="BJ287">
        <v>2.5885840000000001E-3</v>
      </c>
      <c r="BK287">
        <v>165.79759999999999</v>
      </c>
      <c r="BL287">
        <v>6.5653405E-3</v>
      </c>
      <c r="BM287">
        <v>5415.3469999999998</v>
      </c>
      <c r="BN287">
        <v>4.0174387999999999E-4</v>
      </c>
      <c r="BO287">
        <v>107.68035</v>
      </c>
      <c r="BP287">
        <v>5347.97</v>
      </c>
      <c r="BQ287">
        <v>2.8565459999999997E-4</v>
      </c>
      <c r="BR287">
        <v>5759.4740000000002</v>
      </c>
    </row>
    <row r="288" spans="1:70">
      <c r="A288">
        <v>287</v>
      </c>
      <c r="B288">
        <v>3</v>
      </c>
      <c r="C288">
        <v>88</v>
      </c>
      <c r="D288">
        <v>1</v>
      </c>
      <c r="E288">
        <v>60</v>
      </c>
      <c r="F288">
        <v>70</v>
      </c>
      <c r="G288">
        <v>0.50332031249999998</v>
      </c>
      <c r="H288">
        <v>0</v>
      </c>
      <c r="I288">
        <v>90</v>
      </c>
      <c r="J288">
        <v>0</v>
      </c>
      <c r="K288">
        <v>3741.2109375</v>
      </c>
      <c r="L288">
        <v>0.48203125000000002</v>
      </c>
      <c r="M288">
        <v>650243.1640625</v>
      </c>
      <c r="N288">
        <v>0.28789062500000001</v>
      </c>
      <c r="O288">
        <v>70</v>
      </c>
      <c r="P288">
        <v>480</v>
      </c>
      <c r="Q288">
        <v>480</v>
      </c>
      <c r="R288">
        <v>287</v>
      </c>
      <c r="S288">
        <v>327873.3</v>
      </c>
      <c r="T288">
        <v>34520</v>
      </c>
      <c r="U288">
        <v>33840</v>
      </c>
      <c r="V288">
        <v>0.37283329999999998</v>
      </c>
      <c r="W288">
        <v>3.9253330000000003E-2</v>
      </c>
      <c r="X288">
        <v>0.38100000000000001</v>
      </c>
      <c r="Y288">
        <v>3.9323329999999997E-2</v>
      </c>
      <c r="Z288">
        <v>0.73909999999999998</v>
      </c>
      <c r="AA288">
        <v>0.72450000000000003</v>
      </c>
      <c r="AB288">
        <v>4731</v>
      </c>
      <c r="AC288">
        <v>10813.33</v>
      </c>
      <c r="AD288">
        <v>4563</v>
      </c>
      <c r="AE288">
        <v>1.0099973082378755</v>
      </c>
      <c r="AF288">
        <v>0.41323436607034097</v>
      </c>
      <c r="AG288">
        <v>287</v>
      </c>
      <c r="AH288">
        <v>1262.1903004744333</v>
      </c>
      <c r="AI288">
        <v>252445.02578101304</v>
      </c>
      <c r="AJ288">
        <v>0.98293569073110909</v>
      </c>
      <c r="AK288">
        <v>0.51975860611068903</v>
      </c>
      <c r="AL288">
        <v>329138.77601623535</v>
      </c>
      <c r="AM288">
        <v>14730.78316522802</v>
      </c>
      <c r="AN288">
        <v>14730.78316522802</v>
      </c>
      <c r="AO288">
        <v>0.38431632995605469</v>
      </c>
      <c r="AP288">
        <v>1.7200284305485827E-2</v>
      </c>
      <c r="AQ288">
        <v>0.38431632995605469</v>
      </c>
      <c r="AR288">
        <v>1.7200284305485827E-2</v>
      </c>
      <c r="AS288">
        <v>0.498796901248033</v>
      </c>
      <c r="AT288">
        <v>0.498796901248033</v>
      </c>
      <c r="AU288">
        <v>3769.5865180547444</v>
      </c>
      <c r="AV288">
        <v>3687.1317749437776</v>
      </c>
      <c r="AW288">
        <v>3769.5865180547444</v>
      </c>
      <c r="AX288">
        <v>368612.5</v>
      </c>
      <c r="AY288">
        <v>54284.985000000001</v>
      </c>
      <c r="AZ288">
        <v>53849.27</v>
      </c>
      <c r="BA288">
        <v>-8.2529029800000001E-2</v>
      </c>
      <c r="BB288">
        <v>700.16875000000005</v>
      </c>
      <c r="BC288">
        <v>4.3685386999999999E-2</v>
      </c>
      <c r="BD288">
        <v>82427.63</v>
      </c>
      <c r="BE288">
        <v>61897.18</v>
      </c>
      <c r="BF288">
        <v>-9.5768985200000004E-2</v>
      </c>
      <c r="BG288">
        <v>1244.4490000000001</v>
      </c>
      <c r="BH288">
        <v>5.1798862100000002E-2</v>
      </c>
      <c r="BI288">
        <v>80847.03</v>
      </c>
      <c r="BJ288">
        <v>-0.12535587400000001</v>
      </c>
      <c r="BK288">
        <v>1295.0615</v>
      </c>
      <c r="BL288">
        <v>7.0136799499999999E-2</v>
      </c>
      <c r="BM288">
        <v>4745.866</v>
      </c>
      <c r="BN288">
        <v>-4.1035094499999999E-3</v>
      </c>
      <c r="BO288">
        <v>260.85554999999999</v>
      </c>
      <c r="BP288">
        <v>10836.11</v>
      </c>
      <c r="BQ288">
        <v>5.8581349999999998E-4</v>
      </c>
      <c r="BR288">
        <v>4577.3379999999997</v>
      </c>
    </row>
    <row r="289" spans="1:70">
      <c r="A289">
        <v>288</v>
      </c>
      <c r="B289">
        <v>3</v>
      </c>
      <c r="C289">
        <v>89</v>
      </c>
      <c r="D289">
        <v>1</v>
      </c>
      <c r="E289">
        <v>60</v>
      </c>
      <c r="F289">
        <v>70</v>
      </c>
      <c r="G289">
        <v>0.41425781249999999</v>
      </c>
      <c r="H289">
        <v>0</v>
      </c>
      <c r="I289">
        <v>90</v>
      </c>
      <c r="J289">
        <v>0</v>
      </c>
      <c r="K289">
        <v>3842.7734375</v>
      </c>
      <c r="L289">
        <v>0.30578125</v>
      </c>
      <c r="M289">
        <v>235669.7265625</v>
      </c>
      <c r="N289">
        <v>0.37226562500000004</v>
      </c>
      <c r="O289">
        <v>70</v>
      </c>
      <c r="P289">
        <v>480</v>
      </c>
      <c r="Q289">
        <v>480</v>
      </c>
      <c r="R289">
        <v>288</v>
      </c>
      <c r="S289">
        <v>97780</v>
      </c>
      <c r="T289">
        <v>9823.6669999999995</v>
      </c>
      <c r="U289">
        <v>9488</v>
      </c>
      <c r="V289">
        <v>0.34126669999999998</v>
      </c>
      <c r="W289">
        <v>3.4286669999999998E-2</v>
      </c>
      <c r="X289">
        <v>0.33943329999999999</v>
      </c>
      <c r="Y289">
        <v>3.2937330000000001E-2</v>
      </c>
      <c r="Z289">
        <v>0.36446669999999998</v>
      </c>
      <c r="AA289">
        <v>0.35203329999999999</v>
      </c>
      <c r="AB289">
        <v>3859</v>
      </c>
      <c r="AC289">
        <v>3520</v>
      </c>
      <c r="AD289">
        <v>3709.6669999999999</v>
      </c>
      <c r="AE289">
        <v>1.0175352851338431</v>
      </c>
      <c r="AF289">
        <v>0.8406207059945574</v>
      </c>
      <c r="AG289">
        <v>288</v>
      </c>
      <c r="AH289">
        <v>1471.4460930956086</v>
      </c>
      <c r="AI289">
        <v>85868.844292627386</v>
      </c>
      <c r="AJ289">
        <v>0.9526276125039026</v>
      </c>
      <c r="AK289">
        <v>0.64605391736610707</v>
      </c>
      <c r="AL289">
        <v>99878.899917602539</v>
      </c>
      <c r="AM289">
        <v>11357.989555025799</v>
      </c>
      <c r="AN289">
        <v>11357.989555025799</v>
      </c>
      <c r="AO289">
        <v>0.33332292175292966</v>
      </c>
      <c r="AP289">
        <v>3.7904685242265444E-2</v>
      </c>
      <c r="AQ289">
        <v>0.33332292175292966</v>
      </c>
      <c r="AR289">
        <v>3.7904685242265444E-2</v>
      </c>
      <c r="AS289">
        <v>0.43852635849598776</v>
      </c>
      <c r="AT289">
        <v>0.43852635849598776</v>
      </c>
      <c r="AU289">
        <v>3435.8244174214374</v>
      </c>
      <c r="AV289">
        <v>3025.4849669931659</v>
      </c>
      <c r="AW289">
        <v>3435.8244174214374</v>
      </c>
      <c r="AX289">
        <v>101394.6</v>
      </c>
      <c r="AY289">
        <v>5384.2950000000001</v>
      </c>
      <c r="AZ289">
        <v>5235.5169999999998</v>
      </c>
      <c r="BA289">
        <v>-1.41362987E-3</v>
      </c>
      <c r="BB289">
        <v>15.105955</v>
      </c>
      <c r="BC289">
        <v>1.84529365E-3</v>
      </c>
      <c r="BD289">
        <v>11556.39</v>
      </c>
      <c r="BE289">
        <v>4243.7070000000003</v>
      </c>
      <c r="BF289">
        <v>-3.60907028E-3</v>
      </c>
      <c r="BG289">
        <v>-54.389654999999998</v>
      </c>
      <c r="BH289">
        <v>3.4931574400000002E-3</v>
      </c>
      <c r="BI289">
        <v>11157.38</v>
      </c>
      <c r="BJ289">
        <v>3.1320799999999999E-4</v>
      </c>
      <c r="BK289">
        <v>94.884730000000005</v>
      </c>
      <c r="BL289">
        <v>2.062473E-4</v>
      </c>
      <c r="BM289">
        <v>3859.252</v>
      </c>
      <c r="BN289">
        <v>1.856861E-3</v>
      </c>
      <c r="BO289">
        <v>30.565580000000001</v>
      </c>
      <c r="BP289">
        <v>3521.63</v>
      </c>
      <c r="BQ289">
        <v>-2.6788998500000002E-4</v>
      </c>
      <c r="BR289">
        <v>3709.9090000000001</v>
      </c>
    </row>
    <row r="290" spans="1:70">
      <c r="A290">
        <v>289</v>
      </c>
      <c r="B290">
        <v>3</v>
      </c>
      <c r="C290">
        <v>90</v>
      </c>
      <c r="D290">
        <v>1</v>
      </c>
      <c r="E290">
        <v>60</v>
      </c>
      <c r="F290">
        <v>70</v>
      </c>
      <c r="G290">
        <v>0.56425781249999996</v>
      </c>
      <c r="H290">
        <v>0</v>
      </c>
      <c r="I290">
        <v>90</v>
      </c>
      <c r="J290">
        <v>0</v>
      </c>
      <c r="K290">
        <v>7092.7734375</v>
      </c>
      <c r="L290">
        <v>0.42578125</v>
      </c>
      <c r="M290">
        <v>594219.7265625</v>
      </c>
      <c r="N290">
        <v>0.27226562500000001</v>
      </c>
      <c r="O290">
        <v>70</v>
      </c>
      <c r="P290">
        <v>480</v>
      </c>
      <c r="Q290">
        <v>480</v>
      </c>
      <c r="R290">
        <v>289</v>
      </c>
      <c r="S290">
        <v>329270</v>
      </c>
      <c r="T290">
        <v>39216.67</v>
      </c>
      <c r="U290">
        <v>40593.33</v>
      </c>
      <c r="V290">
        <v>0.33191670000000001</v>
      </c>
      <c r="W290">
        <v>3.9533329999999998E-2</v>
      </c>
      <c r="X290">
        <v>0.32737329999999998</v>
      </c>
      <c r="Y290">
        <v>4.036E-2</v>
      </c>
      <c r="Z290">
        <v>0.49583329999999998</v>
      </c>
      <c r="AA290">
        <v>0.5132333</v>
      </c>
      <c r="AB290">
        <v>10199.67</v>
      </c>
      <c r="AC290">
        <v>13477</v>
      </c>
      <c r="AD290">
        <v>10489.67</v>
      </c>
      <c r="AE290">
        <v>0.98289701735772228</v>
      </c>
      <c r="AF290">
        <v>0.70590258878283851</v>
      </c>
      <c r="AG290">
        <v>289</v>
      </c>
      <c r="AH290">
        <v>2487.3287671232879</v>
      </c>
      <c r="AI290">
        <v>233528.17009517961</v>
      </c>
      <c r="AJ290">
        <v>0.9650260751484333</v>
      </c>
      <c r="AK290">
        <v>0.5692630581188356</v>
      </c>
      <c r="AL290">
        <v>338383.74366760254</v>
      </c>
      <c r="AM290">
        <v>32531.068392341018</v>
      </c>
      <c r="AN290">
        <v>32531.068392341018</v>
      </c>
      <c r="AO290">
        <v>0.33915885925292966</v>
      </c>
      <c r="AP290">
        <v>3.2605585382563265E-2</v>
      </c>
      <c r="AQ290">
        <v>0.33915885925292966</v>
      </c>
      <c r="AR290">
        <v>3.2605585382563265E-2</v>
      </c>
      <c r="AS290">
        <v>0.52264053578517933</v>
      </c>
      <c r="AT290">
        <v>0.52264053578517933</v>
      </c>
      <c r="AU290">
        <v>8625.8611403149935</v>
      </c>
      <c r="AV290">
        <v>7952.7134056356836</v>
      </c>
      <c r="AW290">
        <v>8625.8611403149935</v>
      </c>
      <c r="AX290">
        <v>347750.5</v>
      </c>
      <c r="AY290">
        <v>27774.965</v>
      </c>
      <c r="AZ290">
        <v>28289.72</v>
      </c>
      <c r="BA290">
        <v>6.5719085000000002E-3</v>
      </c>
      <c r="BB290">
        <v>20.678405000000001</v>
      </c>
      <c r="BC290">
        <v>-8.8022505000000008E-3</v>
      </c>
      <c r="BD290">
        <v>54826.94</v>
      </c>
      <c r="BE290">
        <v>29253.205000000002</v>
      </c>
      <c r="BF290">
        <v>4.1111704999999997E-3</v>
      </c>
      <c r="BG290">
        <v>275.55270000000002</v>
      </c>
      <c r="BH290">
        <v>-2.6775729999999999E-3</v>
      </c>
      <c r="BI290">
        <v>56753.91</v>
      </c>
      <c r="BJ290">
        <v>1.0436009499999999E-2</v>
      </c>
      <c r="BK290">
        <v>-198.12819999999999</v>
      </c>
      <c r="BL290">
        <v>-1.6352237499999998E-2</v>
      </c>
      <c r="BM290">
        <v>10199.719999999999</v>
      </c>
      <c r="BN290">
        <v>4.7935384999999997E-3</v>
      </c>
      <c r="BO290">
        <v>-23.080815000000001</v>
      </c>
      <c r="BP290">
        <v>13481.28</v>
      </c>
      <c r="BQ290">
        <v>6.3806949999999996E-4</v>
      </c>
      <c r="BR290">
        <v>10489.72</v>
      </c>
    </row>
    <row r="291" spans="1:70">
      <c r="A291">
        <v>290</v>
      </c>
      <c r="B291">
        <v>3</v>
      </c>
      <c r="C291">
        <v>91</v>
      </c>
      <c r="D291">
        <v>1</v>
      </c>
      <c r="E291">
        <v>60</v>
      </c>
      <c r="F291">
        <v>70</v>
      </c>
      <c r="G291">
        <v>0.4892578125</v>
      </c>
      <c r="H291">
        <v>0</v>
      </c>
      <c r="I291">
        <v>90</v>
      </c>
      <c r="J291">
        <v>0</v>
      </c>
      <c r="K291">
        <v>8717.7734375</v>
      </c>
      <c r="L291">
        <v>0.36578125</v>
      </c>
      <c r="M291">
        <v>773494.7265625</v>
      </c>
      <c r="N291">
        <v>0.322265625</v>
      </c>
      <c r="O291">
        <v>70</v>
      </c>
      <c r="P291">
        <v>480</v>
      </c>
      <c r="Q291">
        <v>480</v>
      </c>
      <c r="R291">
        <v>290</v>
      </c>
      <c r="S291">
        <v>373266.7</v>
      </c>
      <c r="T291">
        <v>30324</v>
      </c>
      <c r="U291">
        <v>29747.67</v>
      </c>
      <c r="V291">
        <v>0.34033330000000001</v>
      </c>
      <c r="W291">
        <v>2.7649E-2</v>
      </c>
      <c r="X291">
        <v>0.34100000000000003</v>
      </c>
      <c r="Y291">
        <v>2.7177E-2</v>
      </c>
      <c r="Z291">
        <v>0.44080000000000003</v>
      </c>
      <c r="AA291">
        <v>0.43243330000000002</v>
      </c>
      <c r="AB291">
        <v>10731</v>
      </c>
      <c r="AC291">
        <v>11149.33</v>
      </c>
      <c r="AD291">
        <v>10284.67</v>
      </c>
      <c r="AE291">
        <v>1.0096405074727681</v>
      </c>
      <c r="AF291">
        <v>0.78255193939972056</v>
      </c>
      <c r="AG291">
        <v>290</v>
      </c>
      <c r="AH291">
        <v>3191.4969683102622</v>
      </c>
      <c r="AI291">
        <v>292488.40472673561</v>
      </c>
      <c r="AJ291">
        <v>0.96693346911753197</v>
      </c>
      <c r="AK291">
        <v>0.61011541100800193</v>
      </c>
      <c r="AL291">
        <v>382890.87257385254</v>
      </c>
      <c r="AM291">
        <v>32198.758331026049</v>
      </c>
      <c r="AN291">
        <v>32198.758331026049</v>
      </c>
      <c r="AO291">
        <v>0.34449089050292969</v>
      </c>
      <c r="AP291">
        <v>2.8969556928793896E-2</v>
      </c>
      <c r="AQ291">
        <v>0.34449089050292969</v>
      </c>
      <c r="AR291">
        <v>2.8969556928793896E-2</v>
      </c>
      <c r="AS291">
        <v>0.49819185425237833</v>
      </c>
      <c r="AT291">
        <v>0.49819185425237833</v>
      </c>
      <c r="AU291">
        <v>9052.7853662959587</v>
      </c>
      <c r="AV291">
        <v>8064.2709600005064</v>
      </c>
      <c r="AW291">
        <v>9052.7853662959587</v>
      </c>
      <c r="AX291">
        <v>386093.7</v>
      </c>
      <c r="AY291">
        <v>18942.560000000001</v>
      </c>
      <c r="AZ291">
        <v>18714.855</v>
      </c>
      <c r="BA291">
        <v>3.9574949999999999E-4</v>
      </c>
      <c r="BB291">
        <v>567.17819999999995</v>
      </c>
      <c r="BC291">
        <v>2.3626005499999998E-2</v>
      </c>
      <c r="BD291">
        <v>38447.68</v>
      </c>
      <c r="BE291">
        <v>17183.93</v>
      </c>
      <c r="BF291">
        <v>-3.2220665000000002E-4</v>
      </c>
      <c r="BG291">
        <v>795.79165</v>
      </c>
      <c r="BH291">
        <v>2.6486474999999999E-2</v>
      </c>
      <c r="BI291">
        <v>37739.730000000003</v>
      </c>
      <c r="BJ291">
        <v>-2.2140662500000001E-3</v>
      </c>
      <c r="BK291">
        <v>967.66340000000002</v>
      </c>
      <c r="BL291">
        <v>5.3091278499999998E-2</v>
      </c>
      <c r="BM291">
        <v>10777.74</v>
      </c>
      <c r="BN291">
        <v>3.6986461999999998E-4</v>
      </c>
      <c r="BO291">
        <v>694.85204999999996</v>
      </c>
      <c r="BP291">
        <v>11178.27</v>
      </c>
      <c r="BQ291">
        <v>-1.11318945E-3</v>
      </c>
      <c r="BR291">
        <v>10329.459999999999</v>
      </c>
    </row>
    <row r="292" spans="1:70">
      <c r="A292">
        <v>291</v>
      </c>
      <c r="B292">
        <v>3</v>
      </c>
      <c r="C292">
        <v>92</v>
      </c>
      <c r="D292">
        <v>1</v>
      </c>
      <c r="E292">
        <v>60</v>
      </c>
      <c r="F292">
        <v>70</v>
      </c>
      <c r="G292">
        <v>0.33925781249999998</v>
      </c>
      <c r="H292">
        <v>0</v>
      </c>
      <c r="I292">
        <v>90</v>
      </c>
      <c r="J292">
        <v>0</v>
      </c>
      <c r="K292">
        <v>5467.7734375</v>
      </c>
      <c r="L292">
        <v>0.48578125</v>
      </c>
      <c r="M292">
        <v>414944.7265625</v>
      </c>
      <c r="N292">
        <v>0.22226562500000002</v>
      </c>
      <c r="O292">
        <v>70</v>
      </c>
      <c r="P292">
        <v>480</v>
      </c>
      <c r="Q292">
        <v>480</v>
      </c>
      <c r="R292">
        <v>291</v>
      </c>
      <c r="S292">
        <v>142496.70000000001</v>
      </c>
      <c r="T292">
        <v>26988.33</v>
      </c>
      <c r="U292">
        <v>26058.33</v>
      </c>
      <c r="V292">
        <v>0.37033329999999998</v>
      </c>
      <c r="W292">
        <v>7.0143330000000004E-2</v>
      </c>
      <c r="X292">
        <v>0.4165333</v>
      </c>
      <c r="Y292">
        <v>7.6170000000000002E-2</v>
      </c>
      <c r="Z292">
        <v>0.8082667</v>
      </c>
      <c r="AA292">
        <v>0.7804333</v>
      </c>
      <c r="AB292">
        <v>4436.6670000000004</v>
      </c>
      <c r="AC292">
        <v>5335.3329999999996</v>
      </c>
      <c r="AD292">
        <v>3812</v>
      </c>
      <c r="AE292">
        <v>1.0176881464886827</v>
      </c>
      <c r="AF292">
        <v>0.26589410918554096</v>
      </c>
      <c r="AG292">
        <v>291</v>
      </c>
      <c r="AH292">
        <v>1840.0331265117256</v>
      </c>
      <c r="AI292">
        <v>169744.08756791308</v>
      </c>
      <c r="AJ292">
        <v>0.96148372832556828</v>
      </c>
      <c r="AK292">
        <v>0.5190957362594073</v>
      </c>
      <c r="AL292">
        <v>144386.02882385254</v>
      </c>
      <c r="AM292">
        <v>13408.617510982454</v>
      </c>
      <c r="AN292">
        <v>13408.617510982454</v>
      </c>
      <c r="AO292">
        <v>0.39638151550292972</v>
      </c>
      <c r="AP292">
        <v>3.6810543049746382E-2</v>
      </c>
      <c r="AQ292">
        <v>0.39638151550292972</v>
      </c>
      <c r="AR292">
        <v>3.6810543049746382E-2</v>
      </c>
      <c r="AS292">
        <v>0.42569619564761962</v>
      </c>
      <c r="AT292">
        <v>0.42569619564761962</v>
      </c>
      <c r="AU292">
        <v>3668.8959293355188</v>
      </c>
      <c r="AV292">
        <v>3621.2251854404967</v>
      </c>
      <c r="AW292">
        <v>3668.8959293355188</v>
      </c>
      <c r="AX292">
        <v>197859.5</v>
      </c>
      <c r="AY292">
        <v>70586.259999999995</v>
      </c>
      <c r="AZ292">
        <v>70156.145000000004</v>
      </c>
      <c r="BA292">
        <v>-1.8889275000000001E-3</v>
      </c>
      <c r="BB292">
        <v>-38.930995000000003</v>
      </c>
      <c r="BC292">
        <v>1.79244075E-3</v>
      </c>
      <c r="BD292">
        <v>98296.95</v>
      </c>
      <c r="BE292">
        <v>82072.914999999994</v>
      </c>
      <c r="BF292">
        <v>-3.3165180000000001E-3</v>
      </c>
      <c r="BG292">
        <v>-307.99225000000001</v>
      </c>
      <c r="BH292">
        <v>7.3576185E-4</v>
      </c>
      <c r="BI292">
        <v>95456.639999999999</v>
      </c>
      <c r="BJ292">
        <v>-5.441539E-4</v>
      </c>
      <c r="BK292">
        <v>50.999054999999998</v>
      </c>
      <c r="BL292">
        <v>3.5142189999999998E-3</v>
      </c>
      <c r="BM292">
        <v>4440.8519999999999</v>
      </c>
      <c r="BN292">
        <v>2.1298565000000001E-4</v>
      </c>
      <c r="BO292">
        <v>-126.3775</v>
      </c>
      <c r="BP292">
        <v>5339.8450000000003</v>
      </c>
      <c r="BQ292">
        <v>-1.0097291E-3</v>
      </c>
      <c r="BR292">
        <v>3815.596</v>
      </c>
    </row>
    <row r="293" spans="1:70">
      <c r="A293">
        <v>292</v>
      </c>
      <c r="B293">
        <v>3</v>
      </c>
      <c r="C293">
        <v>93</v>
      </c>
      <c r="D293">
        <v>1</v>
      </c>
      <c r="E293">
        <v>60</v>
      </c>
      <c r="F293">
        <v>70</v>
      </c>
      <c r="G293">
        <v>0.45175781250000002</v>
      </c>
      <c r="H293">
        <v>0</v>
      </c>
      <c r="I293">
        <v>90</v>
      </c>
      <c r="J293">
        <v>0</v>
      </c>
      <c r="K293">
        <v>6280.2734375</v>
      </c>
      <c r="L293">
        <v>0.33578125000000003</v>
      </c>
      <c r="M293">
        <v>504582.2265625</v>
      </c>
      <c r="N293">
        <v>0.39726562500000001</v>
      </c>
      <c r="O293">
        <v>70</v>
      </c>
      <c r="P293">
        <v>480</v>
      </c>
      <c r="Q293">
        <v>480</v>
      </c>
      <c r="R293">
        <v>292</v>
      </c>
      <c r="S293">
        <v>225956.7</v>
      </c>
      <c r="T293">
        <v>18323</v>
      </c>
      <c r="U293">
        <v>17574.330000000002</v>
      </c>
      <c r="V293">
        <v>0.37059999999999998</v>
      </c>
      <c r="W293">
        <v>3.0052329999999999E-2</v>
      </c>
      <c r="X293">
        <v>0.36853330000000001</v>
      </c>
      <c r="Y293">
        <v>2.8663330000000001E-2</v>
      </c>
      <c r="Z293">
        <v>0.41676669999999999</v>
      </c>
      <c r="AA293">
        <v>0.39973330000000001</v>
      </c>
      <c r="AB293">
        <v>6930.6670000000004</v>
      </c>
      <c r="AC293">
        <v>6691.3329999999996</v>
      </c>
      <c r="AD293">
        <v>6669.3329999999996</v>
      </c>
      <c r="AE293">
        <v>1.021077960561267</v>
      </c>
      <c r="AF293">
        <v>0.80284936666560081</v>
      </c>
      <c r="AG293">
        <v>292</v>
      </c>
      <c r="AH293">
        <v>2350.7866417124806</v>
      </c>
      <c r="AI293">
        <v>180560.59547106514</v>
      </c>
      <c r="AJ293">
        <v>0.96356746863682696</v>
      </c>
      <c r="AK293">
        <v>0.6285182321281324</v>
      </c>
      <c r="AL293">
        <v>231392.07374572754</v>
      </c>
      <c r="AM293">
        <v>20803.70201215745</v>
      </c>
      <c r="AN293">
        <v>20803.70201215745</v>
      </c>
      <c r="AO293">
        <v>0.36355729675292969</v>
      </c>
      <c r="AP293">
        <v>3.2686243498144446E-2</v>
      </c>
      <c r="AQ293">
        <v>0.36355729675292969</v>
      </c>
      <c r="AR293">
        <v>3.2686243498144446E-2</v>
      </c>
      <c r="AS293">
        <v>0.47366749910510575</v>
      </c>
      <c r="AT293">
        <v>0.47366749910510575</v>
      </c>
      <c r="AU293">
        <v>6047.0661139065942</v>
      </c>
      <c r="AV293">
        <v>5341.5827351940106</v>
      </c>
      <c r="AW293">
        <v>6047.0661139065942</v>
      </c>
      <c r="AX293">
        <v>234572.9</v>
      </c>
      <c r="AY293">
        <v>11835.49</v>
      </c>
      <c r="AZ293">
        <v>11474.64</v>
      </c>
      <c r="BA293">
        <v>7.516567E-3</v>
      </c>
      <c r="BB293">
        <v>334.29315000000003</v>
      </c>
      <c r="BC293">
        <v>-5.3310935E-3</v>
      </c>
      <c r="BD293">
        <v>22595.57</v>
      </c>
      <c r="BE293">
        <v>9389.8580000000002</v>
      </c>
      <c r="BF293">
        <v>-1.3059714999999999E-3</v>
      </c>
      <c r="BG293">
        <v>308.40179999999998</v>
      </c>
      <c r="BH293">
        <v>-9.9090828500000006E-3</v>
      </c>
      <c r="BI293">
        <v>21688.37</v>
      </c>
      <c r="BJ293">
        <v>7.3649880000000003E-3</v>
      </c>
      <c r="BK293">
        <v>532.01229999999998</v>
      </c>
      <c r="BL293">
        <v>-9.3727751500000001E-3</v>
      </c>
      <c r="BM293">
        <v>6947.7690000000002</v>
      </c>
      <c r="BN293">
        <v>-4.5567845000000001E-3</v>
      </c>
      <c r="BO293">
        <v>338.14645000000002</v>
      </c>
      <c r="BP293">
        <v>6704.7150000000001</v>
      </c>
      <c r="BQ293">
        <v>-9.3703160000000005E-4</v>
      </c>
      <c r="BR293">
        <v>6685.7910000000002</v>
      </c>
    </row>
    <row r="294" spans="1:70">
      <c r="A294">
        <v>293</v>
      </c>
      <c r="B294">
        <v>3</v>
      </c>
      <c r="C294">
        <v>94</v>
      </c>
      <c r="D294">
        <v>1</v>
      </c>
      <c r="E294">
        <v>60</v>
      </c>
      <c r="F294">
        <v>70</v>
      </c>
      <c r="G294">
        <v>0.3017578125</v>
      </c>
      <c r="H294">
        <v>0</v>
      </c>
      <c r="I294">
        <v>90</v>
      </c>
      <c r="J294">
        <v>0</v>
      </c>
      <c r="K294">
        <v>9530.2734375</v>
      </c>
      <c r="L294">
        <v>0.45578125000000003</v>
      </c>
      <c r="M294">
        <v>146032.2265625</v>
      </c>
      <c r="N294">
        <v>0.29726562500000003</v>
      </c>
      <c r="O294">
        <v>70</v>
      </c>
      <c r="P294">
        <v>480</v>
      </c>
      <c r="Q294">
        <v>480</v>
      </c>
      <c r="R294">
        <v>293</v>
      </c>
      <c r="S294">
        <v>50326.67</v>
      </c>
      <c r="T294">
        <v>22985</v>
      </c>
      <c r="U294">
        <v>22705</v>
      </c>
      <c r="V294">
        <v>0.40160000000000001</v>
      </c>
      <c r="W294">
        <v>0.18341669999999999</v>
      </c>
      <c r="X294">
        <v>0.4084333</v>
      </c>
      <c r="Y294">
        <v>0.18426000000000001</v>
      </c>
      <c r="Z294">
        <v>0.61873330000000004</v>
      </c>
      <c r="AA294">
        <v>0.61119999999999997</v>
      </c>
      <c r="AB294">
        <v>6107.6670000000004</v>
      </c>
      <c r="AC294">
        <v>6315</v>
      </c>
      <c r="AD294">
        <v>5822.3329999999996</v>
      </c>
      <c r="AE294">
        <v>1.0061471490014444</v>
      </c>
      <c r="AF294">
        <v>0.38133789266221113</v>
      </c>
      <c r="AG294">
        <v>293</v>
      </c>
      <c r="AH294">
        <v>3273.2505098207575</v>
      </c>
      <c r="AI294">
        <v>56284.628124059018</v>
      </c>
      <c r="AJ294">
        <v>0.82681967407056878</v>
      </c>
      <c r="AK294">
        <v>0.56734094475564589</v>
      </c>
      <c r="AL294">
        <v>50720.804214477539</v>
      </c>
      <c r="AM294">
        <v>19035.114017728607</v>
      </c>
      <c r="AN294">
        <v>19035.114017728607</v>
      </c>
      <c r="AO294">
        <v>0.40794792175292971</v>
      </c>
      <c r="AP294">
        <v>0.15309960723465696</v>
      </c>
      <c r="AQ294">
        <v>0.40794792175292971</v>
      </c>
      <c r="AR294">
        <v>0.15309960723465696</v>
      </c>
      <c r="AS294">
        <v>0.36178471516138166</v>
      </c>
      <c r="AT294">
        <v>0.36178471516138166</v>
      </c>
      <c r="AU294">
        <v>5677.26016575007</v>
      </c>
      <c r="AV294">
        <v>5522.0038377461842</v>
      </c>
      <c r="AW294">
        <v>5677.26016575007</v>
      </c>
      <c r="AX294">
        <v>82066.16</v>
      </c>
      <c r="AY294">
        <v>39255.864999999998</v>
      </c>
      <c r="AZ294">
        <v>39113.794999999998</v>
      </c>
      <c r="BA294">
        <v>3.3552238700000001E-3</v>
      </c>
      <c r="BB294">
        <v>-84.116884999999996</v>
      </c>
      <c r="BC294">
        <v>5.52189495E-3</v>
      </c>
      <c r="BD294">
        <v>55748.75</v>
      </c>
      <c r="BE294">
        <v>41303.69</v>
      </c>
      <c r="BF294">
        <v>3.8196234E-3</v>
      </c>
      <c r="BG294">
        <v>-257.48165</v>
      </c>
      <c r="BH294">
        <v>5.4503865100000003E-3</v>
      </c>
      <c r="BI294">
        <v>55155.78</v>
      </c>
      <c r="BJ294">
        <v>4.8217200499999996E-3</v>
      </c>
      <c r="BK294">
        <v>-93.557969999999997</v>
      </c>
      <c r="BL294">
        <v>8.1766165899999996E-3</v>
      </c>
      <c r="BM294">
        <v>6110.43</v>
      </c>
      <c r="BN294">
        <v>1.18963E-5</v>
      </c>
      <c r="BO294">
        <v>-126.87820000000001</v>
      </c>
      <c r="BP294">
        <v>6316.64</v>
      </c>
      <c r="BQ294">
        <v>-1.60825255E-4</v>
      </c>
      <c r="BR294">
        <v>5824.9679999999998</v>
      </c>
    </row>
    <row r="295" spans="1:70">
      <c r="A295">
        <v>294</v>
      </c>
      <c r="B295">
        <v>3</v>
      </c>
      <c r="C295">
        <v>95</v>
      </c>
      <c r="D295">
        <v>1</v>
      </c>
      <c r="E295">
        <v>60</v>
      </c>
      <c r="F295">
        <v>70</v>
      </c>
      <c r="G295">
        <v>0.37675781249999996</v>
      </c>
      <c r="H295">
        <v>0</v>
      </c>
      <c r="I295">
        <v>90</v>
      </c>
      <c r="J295">
        <v>0</v>
      </c>
      <c r="K295">
        <v>7905.2734375</v>
      </c>
      <c r="L295">
        <v>0.27578124999999998</v>
      </c>
      <c r="M295">
        <v>325307.2265625</v>
      </c>
      <c r="N295">
        <v>0.34726562500000002</v>
      </c>
      <c r="O295">
        <v>70</v>
      </c>
      <c r="P295">
        <v>480</v>
      </c>
      <c r="Q295">
        <v>480</v>
      </c>
      <c r="R295">
        <v>294</v>
      </c>
      <c r="S295">
        <v>125223.3</v>
      </c>
      <c r="T295">
        <v>16961.330000000002</v>
      </c>
      <c r="U295">
        <v>17199.330000000002</v>
      </c>
      <c r="V295">
        <v>0.31008999999999998</v>
      </c>
      <c r="W295">
        <v>4.2000000000000003E-2</v>
      </c>
      <c r="X295">
        <v>0.3109133</v>
      </c>
      <c r="Y295">
        <v>4.2703329999999998E-2</v>
      </c>
      <c r="Z295">
        <v>0.32523999999999997</v>
      </c>
      <c r="AA295">
        <v>0.32980330000000002</v>
      </c>
      <c r="AB295">
        <v>6940.3329999999996</v>
      </c>
      <c r="AC295">
        <v>6428.6670000000004</v>
      </c>
      <c r="AD295">
        <v>7112.6670000000004</v>
      </c>
      <c r="AE295">
        <v>0.99305702337232671</v>
      </c>
      <c r="AF295">
        <v>0.85782058193898414</v>
      </c>
      <c r="AG295">
        <v>294</v>
      </c>
      <c r="AH295">
        <v>3098.2088181261479</v>
      </c>
      <c r="AI295">
        <v>120728.68947521021</v>
      </c>
      <c r="AJ295">
        <v>0.9304761517598108</v>
      </c>
      <c r="AK295">
        <v>0.66365914065791065</v>
      </c>
      <c r="AL295">
        <v>127488.93898010252</v>
      </c>
      <c r="AM295">
        <v>20707.025507497074</v>
      </c>
      <c r="AN295">
        <v>20707.025507497074</v>
      </c>
      <c r="AO295">
        <v>0.30271354675292966</v>
      </c>
      <c r="AP295">
        <v>4.9167380199596211E-2</v>
      </c>
      <c r="AQ295">
        <v>0.30271354675292966</v>
      </c>
      <c r="AR295">
        <v>4.9167380199596211E-2</v>
      </c>
      <c r="AS295">
        <v>0.39484749397349095</v>
      </c>
      <c r="AT295">
        <v>0.39484749397349095</v>
      </c>
      <c r="AU295">
        <v>6552.0963403437408</v>
      </c>
      <c r="AV295">
        <v>5785.071100649051</v>
      </c>
      <c r="AW295">
        <v>6552.0963403437408</v>
      </c>
      <c r="AX295">
        <v>130320.9</v>
      </c>
      <c r="AY295">
        <v>8160.6864999999998</v>
      </c>
      <c r="AZ295">
        <v>8256.3534999999993</v>
      </c>
      <c r="BA295">
        <v>-2.1899125000000001E-4</v>
      </c>
      <c r="BB295">
        <v>74.669849999999997</v>
      </c>
      <c r="BC295">
        <v>-1.80032737E-3</v>
      </c>
      <c r="BD295">
        <v>19514.77</v>
      </c>
      <c r="BE295">
        <v>6783.9865</v>
      </c>
      <c r="BF295">
        <v>5.3033567499999996E-4</v>
      </c>
      <c r="BG295">
        <v>173.80889999999999</v>
      </c>
      <c r="BH295">
        <v>-1.39086843E-3</v>
      </c>
      <c r="BI295">
        <v>19789.169999999998</v>
      </c>
      <c r="BJ295">
        <v>1.9054402500000001E-3</v>
      </c>
      <c r="BK295">
        <v>40.430875</v>
      </c>
      <c r="BL295">
        <v>-3.3897158199999999E-3</v>
      </c>
      <c r="BM295">
        <v>6941.1220000000003</v>
      </c>
      <c r="BN295">
        <v>2.8218643500000002E-4</v>
      </c>
      <c r="BO295">
        <v>74.913799999999995</v>
      </c>
      <c r="BP295">
        <v>6430.2380000000003</v>
      </c>
      <c r="BQ295">
        <v>-1.7038864000000001E-4</v>
      </c>
      <c r="BR295">
        <v>7113.4750000000004</v>
      </c>
    </row>
    <row r="296" spans="1:70">
      <c r="A296">
        <v>295</v>
      </c>
      <c r="B296">
        <v>3</v>
      </c>
      <c r="C296">
        <v>96</v>
      </c>
      <c r="D296">
        <v>1</v>
      </c>
      <c r="E296">
        <v>60</v>
      </c>
      <c r="F296">
        <v>70</v>
      </c>
      <c r="G296">
        <v>0.52675781249999998</v>
      </c>
      <c r="H296">
        <v>0</v>
      </c>
      <c r="I296">
        <v>90</v>
      </c>
      <c r="J296">
        <v>0</v>
      </c>
      <c r="K296">
        <v>4655.2734375</v>
      </c>
      <c r="L296">
        <v>0.39578124999999997</v>
      </c>
      <c r="M296">
        <v>683857.2265625</v>
      </c>
      <c r="N296">
        <v>0.24726562500000002</v>
      </c>
      <c r="O296">
        <v>70</v>
      </c>
      <c r="P296">
        <v>480</v>
      </c>
      <c r="Q296">
        <v>480</v>
      </c>
      <c r="R296">
        <v>295</v>
      </c>
      <c r="S296">
        <v>352833.3</v>
      </c>
      <c r="T296">
        <v>20336</v>
      </c>
      <c r="U296">
        <v>19257.330000000002</v>
      </c>
      <c r="V296">
        <v>0.30218329999999999</v>
      </c>
      <c r="W296">
        <v>1.7416330000000001E-2</v>
      </c>
      <c r="X296">
        <v>0.30879669999999998</v>
      </c>
      <c r="Y296">
        <v>1.6854000000000001E-2</v>
      </c>
      <c r="Z296">
        <v>0.50760000000000005</v>
      </c>
      <c r="AA296">
        <v>0.4806667</v>
      </c>
      <c r="AB296">
        <v>6637</v>
      </c>
      <c r="AC296">
        <v>7516.3329999999996</v>
      </c>
      <c r="AD296">
        <v>6144.6670000000004</v>
      </c>
      <c r="AE296">
        <v>1.0276251633873599</v>
      </c>
      <c r="AF296">
        <v>0.7403760472384906</v>
      </c>
      <c r="AG296">
        <v>295</v>
      </c>
      <c r="AH296">
        <v>1667.6228590619053</v>
      </c>
      <c r="AI296">
        <v>274142.57751331036</v>
      </c>
      <c r="AJ296">
        <v>0.97985217886971021</v>
      </c>
      <c r="AK296">
        <v>0.58875947223728553</v>
      </c>
      <c r="AL296">
        <v>362430.20851135254</v>
      </c>
      <c r="AM296">
        <v>19553.088429423664</v>
      </c>
      <c r="AN296">
        <v>19553.088429423664</v>
      </c>
      <c r="AO296">
        <v>0.31754948425292973</v>
      </c>
      <c r="AP296">
        <v>1.7131775995766433E-2</v>
      </c>
      <c r="AQ296">
        <v>0.31754948425292973</v>
      </c>
      <c r="AR296">
        <v>1.7131775995766433E-2</v>
      </c>
      <c r="AS296">
        <v>0.52575142904321859</v>
      </c>
      <c r="AT296">
        <v>0.52575142904321859</v>
      </c>
      <c r="AU296">
        <v>5286.4265175451756</v>
      </c>
      <c r="AV296">
        <v>4765.5523248117797</v>
      </c>
      <c r="AW296">
        <v>5286.4265175451756</v>
      </c>
      <c r="AX296">
        <v>360287.5</v>
      </c>
      <c r="AY296">
        <v>12375.584999999999</v>
      </c>
      <c r="AZ296">
        <v>12030.37</v>
      </c>
      <c r="BA296">
        <v>-3.9283475000000002E-3</v>
      </c>
      <c r="BB296">
        <v>117.73545</v>
      </c>
      <c r="BC296">
        <v>1.1435706299999999E-2</v>
      </c>
      <c r="BD296">
        <v>27325.22</v>
      </c>
      <c r="BE296">
        <v>13335.855</v>
      </c>
      <c r="BF296">
        <v>-1.3653675000000001E-2</v>
      </c>
      <c r="BG296">
        <v>-88.595585</v>
      </c>
      <c r="BH296">
        <v>1.3372384500000001E-2</v>
      </c>
      <c r="BI296">
        <v>25916.29</v>
      </c>
      <c r="BJ296">
        <v>-6.1634715E-3</v>
      </c>
      <c r="BK296">
        <v>569.07474999999999</v>
      </c>
      <c r="BL296">
        <v>1.6736694999999999E-2</v>
      </c>
      <c r="BM296">
        <v>6640.3440000000001</v>
      </c>
      <c r="BN296">
        <v>1.1771433E-2</v>
      </c>
      <c r="BO296">
        <v>143.39085</v>
      </c>
      <c r="BP296">
        <v>7535.942</v>
      </c>
      <c r="BQ296">
        <v>9.2503050000000003E-4</v>
      </c>
      <c r="BR296">
        <v>6147.7629999999999</v>
      </c>
    </row>
    <row r="297" spans="1:70">
      <c r="A297">
        <v>296</v>
      </c>
      <c r="B297">
        <v>3</v>
      </c>
      <c r="C297">
        <v>97</v>
      </c>
      <c r="D297">
        <v>1</v>
      </c>
      <c r="E297">
        <v>60</v>
      </c>
      <c r="F297">
        <v>70</v>
      </c>
      <c r="G297">
        <v>0.5830078125</v>
      </c>
      <c r="H297">
        <v>0</v>
      </c>
      <c r="I297">
        <v>90</v>
      </c>
      <c r="J297">
        <v>0</v>
      </c>
      <c r="K297">
        <v>5061.5234375</v>
      </c>
      <c r="L297">
        <v>0.35078124999999999</v>
      </c>
      <c r="M297">
        <v>370125.9765625</v>
      </c>
      <c r="N297">
        <v>0.28476562500000002</v>
      </c>
      <c r="O297">
        <v>70</v>
      </c>
      <c r="P297">
        <v>480</v>
      </c>
      <c r="Q297">
        <v>480</v>
      </c>
      <c r="R297">
        <v>296</v>
      </c>
      <c r="S297">
        <v>213970</v>
      </c>
      <c r="T297">
        <v>23111.67</v>
      </c>
      <c r="U297">
        <v>22944.67</v>
      </c>
      <c r="V297">
        <v>0.30579000000000001</v>
      </c>
      <c r="W297">
        <v>3.3029000000000003E-2</v>
      </c>
      <c r="X297">
        <v>0.30605329999999997</v>
      </c>
      <c r="Y297">
        <v>3.2818670000000001E-2</v>
      </c>
      <c r="Z297">
        <v>0.37006670000000003</v>
      </c>
      <c r="AA297">
        <v>0.3674</v>
      </c>
      <c r="AB297">
        <v>8335.3330000000005</v>
      </c>
      <c r="AC297">
        <v>8776.3330000000005</v>
      </c>
      <c r="AD297">
        <v>8238.3330000000005</v>
      </c>
      <c r="AE297">
        <v>1.0036325915458464</v>
      </c>
      <c r="AF297">
        <v>0.83646546966418867</v>
      </c>
      <c r="AG297">
        <v>296</v>
      </c>
      <c r="AH297">
        <v>1873.5540775014458</v>
      </c>
      <c r="AI297">
        <v>144044.16235937976</v>
      </c>
      <c r="AJ297">
        <v>0.96006677367576243</v>
      </c>
      <c r="AK297">
        <v>0.61993041761300294</v>
      </c>
      <c r="AL297">
        <v>217896.95167541504</v>
      </c>
      <c r="AM297">
        <v>24365.896664876225</v>
      </c>
      <c r="AN297">
        <v>24365.896664876225</v>
      </c>
      <c r="AO297">
        <v>0.31229362487792967</v>
      </c>
      <c r="AP297">
        <v>3.4921618381381886E-2</v>
      </c>
      <c r="AQ297">
        <v>0.31229362487792967</v>
      </c>
      <c r="AR297">
        <v>3.4921618381381886E-2</v>
      </c>
      <c r="AS297">
        <v>0.52806864655887042</v>
      </c>
      <c r="AT297">
        <v>0.52806864655887042</v>
      </c>
      <c r="AU297">
        <v>6801.0384441026772</v>
      </c>
      <c r="AV297">
        <v>5925.1628639860864</v>
      </c>
      <c r="AW297">
        <v>6801.0384441026772</v>
      </c>
      <c r="AX297">
        <v>221023.9</v>
      </c>
      <c r="AY297">
        <v>11554.13</v>
      </c>
      <c r="AZ297">
        <v>11504.29</v>
      </c>
      <c r="BA297">
        <v>2.5638449999999999E-3</v>
      </c>
      <c r="BB297">
        <v>-92.028885000000002</v>
      </c>
      <c r="BC297">
        <v>4.4137255E-3</v>
      </c>
      <c r="BD297">
        <v>27355.360000000001</v>
      </c>
      <c r="BE297">
        <v>10420.030000000001</v>
      </c>
      <c r="BF297">
        <v>6.4464520000000001E-3</v>
      </c>
      <c r="BG297">
        <v>155.17019999999999</v>
      </c>
      <c r="BH297">
        <v>4.8205640000000003E-3</v>
      </c>
      <c r="BI297">
        <v>27179.64</v>
      </c>
      <c r="BJ297">
        <v>-6.3005129999999998E-3</v>
      </c>
      <c r="BK297">
        <v>-479.78649999999999</v>
      </c>
      <c r="BL297">
        <v>-3.4423595499999998E-3</v>
      </c>
      <c r="BM297">
        <v>8337.1769999999997</v>
      </c>
      <c r="BN297">
        <v>-4.7889575500000003E-3</v>
      </c>
      <c r="BO297">
        <v>-123.2663</v>
      </c>
      <c r="BP297">
        <v>8789.7260000000006</v>
      </c>
      <c r="BQ297">
        <v>4.211729E-3</v>
      </c>
      <c r="BR297">
        <v>8240.1560000000009</v>
      </c>
    </row>
    <row r="298" spans="1:70">
      <c r="A298">
        <v>297</v>
      </c>
      <c r="B298">
        <v>3</v>
      </c>
      <c r="C298">
        <v>98</v>
      </c>
      <c r="D298">
        <v>1</v>
      </c>
      <c r="E298">
        <v>60</v>
      </c>
      <c r="F298">
        <v>70</v>
      </c>
      <c r="G298">
        <v>0.43300781249999998</v>
      </c>
      <c r="H298">
        <v>0</v>
      </c>
      <c r="I298">
        <v>90</v>
      </c>
      <c r="J298">
        <v>0</v>
      </c>
      <c r="K298">
        <v>8311.5234375</v>
      </c>
      <c r="L298">
        <v>0.47078124999999998</v>
      </c>
      <c r="M298">
        <v>728675.9765625</v>
      </c>
      <c r="N298">
        <v>0.384765625</v>
      </c>
      <c r="O298">
        <v>70</v>
      </c>
      <c r="P298">
        <v>480</v>
      </c>
      <c r="Q298">
        <v>480</v>
      </c>
      <c r="R298">
        <v>297</v>
      </c>
      <c r="S298">
        <v>317690</v>
      </c>
      <c r="T298">
        <v>44426.67</v>
      </c>
      <c r="U298">
        <v>43933.33</v>
      </c>
      <c r="V298">
        <v>0.42949999999999999</v>
      </c>
      <c r="W298">
        <v>6.0060000000000002E-2</v>
      </c>
      <c r="X298">
        <v>0.4316333</v>
      </c>
      <c r="Y298">
        <v>5.9693330000000003E-2</v>
      </c>
      <c r="Z298">
        <v>0.70006670000000004</v>
      </c>
      <c r="AA298">
        <v>0.69233330000000004</v>
      </c>
      <c r="AB298">
        <v>8147.3329999999996</v>
      </c>
      <c r="AC298">
        <v>12628.67</v>
      </c>
      <c r="AD298">
        <v>8043</v>
      </c>
      <c r="AE298">
        <v>1.0055989695948249</v>
      </c>
      <c r="AF298">
        <v>0.4278631594226967</v>
      </c>
      <c r="AG298">
        <v>297</v>
      </c>
      <c r="AH298">
        <v>2825.5471156910658</v>
      </c>
      <c r="AI298">
        <v>263104.44287729193</v>
      </c>
      <c r="AJ298">
        <v>0.96654420638109018</v>
      </c>
      <c r="AK298">
        <v>0.53267871762229024</v>
      </c>
      <c r="AL298">
        <v>320234.95948791504</v>
      </c>
      <c r="AM298">
        <v>26258.258497517949</v>
      </c>
      <c r="AN298">
        <v>26258.258497517949</v>
      </c>
      <c r="AO298">
        <v>0.43353581237792965</v>
      </c>
      <c r="AP298">
        <v>3.5548571734813114E-2</v>
      </c>
      <c r="AQ298">
        <v>0.43353581237792965</v>
      </c>
      <c r="AR298">
        <v>3.5548571734813114E-2</v>
      </c>
      <c r="AS298">
        <v>0.4693374916331835</v>
      </c>
      <c r="AT298">
        <v>0.4693374916331835</v>
      </c>
      <c r="AU298">
        <v>6982.0815846166597</v>
      </c>
      <c r="AV298">
        <v>6772.2178096291445</v>
      </c>
      <c r="AW298">
        <v>6982.0815846166597</v>
      </c>
      <c r="AX298">
        <v>382635.2</v>
      </c>
      <c r="AY298">
        <v>75625.02</v>
      </c>
      <c r="AZ298">
        <v>75214.61</v>
      </c>
      <c r="BA298">
        <v>3.6202236999999998E-2</v>
      </c>
      <c r="BB298">
        <v>-303.73835000000003</v>
      </c>
      <c r="BC298">
        <v>2.6430080000000001E-3</v>
      </c>
      <c r="BD298">
        <v>101158.6</v>
      </c>
      <c r="BE298">
        <v>74548.429999999993</v>
      </c>
      <c r="BF298">
        <v>4.7554501300000003E-2</v>
      </c>
      <c r="BG298">
        <v>-13.206989999999999</v>
      </c>
      <c r="BH298">
        <v>1.9756051699999999E-2</v>
      </c>
      <c r="BI298">
        <v>100080.8</v>
      </c>
      <c r="BJ298">
        <v>2.9513338699999999E-2</v>
      </c>
      <c r="BK298">
        <v>-784.04705000000001</v>
      </c>
      <c r="BL298">
        <v>7.4103903499999997E-3</v>
      </c>
      <c r="BM298">
        <v>8150.1660000000002</v>
      </c>
      <c r="BN298">
        <v>7.6369326999999997E-4</v>
      </c>
      <c r="BO298">
        <v>-150.96170000000001</v>
      </c>
      <c r="BP298">
        <v>12641.96</v>
      </c>
      <c r="BQ298">
        <v>1.5966158E-4</v>
      </c>
      <c r="BR298">
        <v>8045.7960000000003</v>
      </c>
    </row>
    <row r="299" spans="1:70">
      <c r="A299">
        <v>298</v>
      </c>
      <c r="B299">
        <v>3</v>
      </c>
      <c r="C299">
        <v>99</v>
      </c>
      <c r="D299">
        <v>1</v>
      </c>
      <c r="E299">
        <v>60</v>
      </c>
      <c r="F299">
        <v>70</v>
      </c>
      <c r="G299">
        <v>0.35800781249999997</v>
      </c>
      <c r="H299">
        <v>0</v>
      </c>
      <c r="I299">
        <v>90</v>
      </c>
      <c r="J299">
        <v>0</v>
      </c>
      <c r="K299">
        <v>9936.5234375</v>
      </c>
      <c r="L299">
        <v>0.29078124999999999</v>
      </c>
      <c r="M299">
        <v>549400.9765625</v>
      </c>
      <c r="N299">
        <v>0.23476562500000001</v>
      </c>
      <c r="O299">
        <v>70</v>
      </c>
      <c r="P299">
        <v>480</v>
      </c>
      <c r="Q299">
        <v>480</v>
      </c>
      <c r="R299">
        <v>298</v>
      </c>
      <c r="S299">
        <v>202786.7</v>
      </c>
      <c r="T299">
        <v>22502.67</v>
      </c>
      <c r="U299">
        <v>23734</v>
      </c>
      <c r="V299">
        <v>0.26451000000000002</v>
      </c>
      <c r="W299">
        <v>2.935167E-2</v>
      </c>
      <c r="X299">
        <v>0.26208670000000001</v>
      </c>
      <c r="Y299">
        <v>3.067433E-2</v>
      </c>
      <c r="Z299">
        <v>0.32245669999999999</v>
      </c>
      <c r="AA299">
        <v>0.34010000000000001</v>
      </c>
      <c r="AB299">
        <v>9053.3330000000005</v>
      </c>
      <c r="AC299">
        <v>7982.6670000000004</v>
      </c>
      <c r="AD299">
        <v>9600.6669999999995</v>
      </c>
      <c r="AE299">
        <v>0.97371431913720397</v>
      </c>
      <c r="AF299">
        <v>0.86929676965316649</v>
      </c>
      <c r="AG299">
        <v>298</v>
      </c>
      <c r="AH299">
        <v>3849.0346205059918</v>
      </c>
      <c r="AI299">
        <v>222471.76526415689</v>
      </c>
      <c r="AJ299">
        <v>0.94763581494111027</v>
      </c>
      <c r="AK299">
        <v>0.65359814143663797</v>
      </c>
      <c r="AL299">
        <v>203069.01222229001</v>
      </c>
      <c r="AM299">
        <v>25242.454778940169</v>
      </c>
      <c r="AN299">
        <v>25242.454778940169</v>
      </c>
      <c r="AO299">
        <v>0.2707272186279297</v>
      </c>
      <c r="AP299">
        <v>3.3652695203752241E-2</v>
      </c>
      <c r="AQ299">
        <v>0.2707272186279297</v>
      </c>
      <c r="AR299">
        <v>3.3652695203752241E-2</v>
      </c>
      <c r="AS299">
        <v>0.39776141487892003</v>
      </c>
      <c r="AT299">
        <v>0.39776141487892003</v>
      </c>
      <c r="AU299">
        <v>7918.6643781780813</v>
      </c>
      <c r="AV299">
        <v>7029.2770330145531</v>
      </c>
      <c r="AW299">
        <v>7918.6643781780813</v>
      </c>
      <c r="AX299">
        <v>207696.3</v>
      </c>
      <c r="AY299">
        <v>9154.9320000000007</v>
      </c>
      <c r="AZ299">
        <v>9494.2909999999993</v>
      </c>
      <c r="BA299">
        <v>1.09072645E-2</v>
      </c>
      <c r="BB299">
        <v>139.63325</v>
      </c>
      <c r="BC299">
        <v>1.2790829000000001E-3</v>
      </c>
      <c r="BD299">
        <v>25678.04</v>
      </c>
      <c r="BE299">
        <v>9015.8169999999991</v>
      </c>
      <c r="BF299">
        <v>8.6581120000000008E-3</v>
      </c>
      <c r="BG299">
        <v>26.9041</v>
      </c>
      <c r="BH299">
        <v>2.8443194999999998E-3</v>
      </c>
      <c r="BI299">
        <v>27131.34</v>
      </c>
      <c r="BJ299">
        <v>8.4854265000000005E-3</v>
      </c>
      <c r="BK299">
        <v>571.07304999999997</v>
      </c>
      <c r="BL299">
        <v>5.9256804999999997E-3</v>
      </c>
      <c r="BM299">
        <v>9056.4159999999993</v>
      </c>
      <c r="BN299">
        <v>9.1979699999999998E-4</v>
      </c>
      <c r="BO299">
        <v>172.06979999999999</v>
      </c>
      <c r="BP299">
        <v>7995.8580000000002</v>
      </c>
      <c r="BQ299">
        <v>-1.0889839000000001E-3</v>
      </c>
      <c r="BR299">
        <v>9603.9359999999997</v>
      </c>
    </row>
    <row r="300" spans="1:70">
      <c r="A300">
        <v>299</v>
      </c>
      <c r="B300">
        <v>3</v>
      </c>
      <c r="C300">
        <v>100</v>
      </c>
      <c r="D300">
        <v>1</v>
      </c>
      <c r="E300">
        <v>60</v>
      </c>
      <c r="F300">
        <v>70</v>
      </c>
      <c r="G300">
        <v>0.50800781250000004</v>
      </c>
      <c r="H300">
        <v>0</v>
      </c>
      <c r="I300">
        <v>90</v>
      </c>
      <c r="J300">
        <v>0</v>
      </c>
      <c r="K300">
        <v>6686.5234375</v>
      </c>
      <c r="L300">
        <v>0.41078124999999999</v>
      </c>
      <c r="M300">
        <v>190850.9765625</v>
      </c>
      <c r="N300">
        <v>0.33476562500000001</v>
      </c>
      <c r="O300">
        <v>70</v>
      </c>
      <c r="P300">
        <v>480</v>
      </c>
      <c r="Q300">
        <v>480</v>
      </c>
      <c r="R300">
        <v>299</v>
      </c>
      <c r="S300">
        <v>91546.67</v>
      </c>
      <c r="T300">
        <v>22819</v>
      </c>
      <c r="U300">
        <v>22331.67</v>
      </c>
      <c r="V300">
        <v>0.36919999999999997</v>
      </c>
      <c r="W300">
        <v>9.2026670000000005E-2</v>
      </c>
      <c r="X300">
        <v>0.37126670000000001</v>
      </c>
      <c r="Y300">
        <v>9.0566670000000002E-2</v>
      </c>
      <c r="Z300">
        <v>0.51353329999999997</v>
      </c>
      <c r="AA300">
        <v>0.50256670000000003</v>
      </c>
      <c r="AB300">
        <v>7147.3329999999996</v>
      </c>
      <c r="AC300">
        <v>7593</v>
      </c>
      <c r="AD300">
        <v>6813.3329999999996</v>
      </c>
      <c r="AE300">
        <v>1.0108522995704052</v>
      </c>
      <c r="AF300">
        <v>0.63997280073785723</v>
      </c>
      <c r="AG300">
        <v>299</v>
      </c>
      <c r="AH300">
        <v>2369.7945508915718</v>
      </c>
      <c r="AI300">
        <v>71492.317822651457</v>
      </c>
      <c r="AJ300">
        <v>0.9017766373668622</v>
      </c>
      <c r="AK300">
        <v>0.58977355235442674</v>
      </c>
      <c r="AL300">
        <v>100243.50440979005</v>
      </c>
      <c r="AM300">
        <v>23644.714387880307</v>
      </c>
      <c r="AN300">
        <v>23644.714387880307</v>
      </c>
      <c r="AO300">
        <v>0.37216471862792966</v>
      </c>
      <c r="AP300">
        <v>8.7783528010258086E-2</v>
      </c>
      <c r="AQ300">
        <v>0.37216471862792966</v>
      </c>
      <c r="AR300">
        <v>8.7783528010258086E-2</v>
      </c>
      <c r="AS300">
        <v>0.4594224952395416</v>
      </c>
      <c r="AT300">
        <v>0.4594224952395416</v>
      </c>
      <c r="AU300">
        <v>6665.048831499269</v>
      </c>
      <c r="AV300">
        <v>6161.1840730232379</v>
      </c>
      <c r="AW300">
        <v>6665.048831499269</v>
      </c>
      <c r="AX300">
        <v>114610.8</v>
      </c>
      <c r="AY300">
        <v>21420.965</v>
      </c>
      <c r="AZ300">
        <v>21187.695</v>
      </c>
      <c r="BA300">
        <v>-9.0245203500000006E-3</v>
      </c>
      <c r="BB300">
        <v>401.33019999999999</v>
      </c>
      <c r="BC300">
        <v>-5.5771840000000004E-4</v>
      </c>
      <c r="BD300">
        <v>37735.019999999997</v>
      </c>
      <c r="BE300">
        <v>20694.134999999998</v>
      </c>
      <c r="BF300">
        <v>-8.9199237299999994E-3</v>
      </c>
      <c r="BG300">
        <v>584.60895000000005</v>
      </c>
      <c r="BH300">
        <v>-5.0284923000000004E-3</v>
      </c>
      <c r="BI300">
        <v>37027.360000000001</v>
      </c>
      <c r="BJ300">
        <v>-1.6108646899999999E-2</v>
      </c>
      <c r="BK300">
        <v>632.2876</v>
      </c>
      <c r="BL300">
        <v>3.7994726000000001E-3</v>
      </c>
      <c r="BM300">
        <v>7861.8280000000004</v>
      </c>
      <c r="BN300">
        <v>-4.32168875E-4</v>
      </c>
      <c r="BO300">
        <v>344.08145000000002</v>
      </c>
      <c r="BP300">
        <v>8732.1939999999995</v>
      </c>
      <c r="BQ300">
        <v>-4.4444784999999997E-5</v>
      </c>
      <c r="BR300">
        <v>7641.0590000000002</v>
      </c>
    </row>
    <row r="301" spans="1:70">
      <c r="A301">
        <v>300</v>
      </c>
      <c r="B301">
        <v>3</v>
      </c>
      <c r="C301">
        <v>101</v>
      </c>
      <c r="D301">
        <v>1</v>
      </c>
      <c r="E301">
        <v>60</v>
      </c>
      <c r="F301">
        <v>70</v>
      </c>
      <c r="G301">
        <v>0.32050781249999999</v>
      </c>
      <c r="H301">
        <v>0</v>
      </c>
      <c r="I301">
        <v>90</v>
      </c>
      <c r="J301">
        <v>0</v>
      </c>
      <c r="K301">
        <v>5874.0234375</v>
      </c>
      <c r="L301">
        <v>0.26078125000000002</v>
      </c>
      <c r="M301">
        <v>639038.4765625</v>
      </c>
      <c r="N301">
        <v>0.259765625</v>
      </c>
      <c r="O301">
        <v>70</v>
      </c>
      <c r="P301">
        <v>480</v>
      </c>
      <c r="Q301">
        <v>480</v>
      </c>
      <c r="R301">
        <v>300</v>
      </c>
      <c r="S301">
        <v>209546.7</v>
      </c>
      <c r="T301">
        <v>11999.67</v>
      </c>
      <c r="U301">
        <v>11554.67</v>
      </c>
      <c r="V301">
        <v>0.26031330000000003</v>
      </c>
      <c r="W301">
        <v>1.4907E-2</v>
      </c>
      <c r="X301">
        <v>0.2603433</v>
      </c>
      <c r="Y301">
        <v>1.435633E-2</v>
      </c>
      <c r="Z301">
        <v>0.32305329999999999</v>
      </c>
      <c r="AA301">
        <v>0.3110733</v>
      </c>
      <c r="AB301">
        <v>5052.3329999999996</v>
      </c>
      <c r="AC301">
        <v>4360.3329999999996</v>
      </c>
      <c r="AD301">
        <v>4843.6670000000004</v>
      </c>
      <c r="AE301">
        <v>1.0190743676397509</v>
      </c>
      <c r="AF301">
        <v>0.88947416708600469</v>
      </c>
      <c r="AG301">
        <v>300</v>
      </c>
      <c r="AH301">
        <v>2329.5172883876567</v>
      </c>
      <c r="AI301">
        <v>253633.87596899224</v>
      </c>
      <c r="AJ301">
        <v>0.97292188808794167</v>
      </c>
      <c r="AK301">
        <v>0.66491128872426242</v>
      </c>
      <c r="AL301">
        <v>208808.17726135254</v>
      </c>
      <c r="AM301">
        <v>13859.065317654977</v>
      </c>
      <c r="AN301">
        <v>13859.065317654977</v>
      </c>
      <c r="AO301">
        <v>0.26045573425292967</v>
      </c>
      <c r="AP301">
        <v>1.7287029084359709E-2</v>
      </c>
      <c r="AQ301">
        <v>0.26045573425292967</v>
      </c>
      <c r="AR301">
        <v>1.7287029084359709E-2</v>
      </c>
      <c r="AS301">
        <v>0.37575998025685609</v>
      </c>
      <c r="AT301">
        <v>0.37575998025685609</v>
      </c>
      <c r="AU301">
        <v>4468.7570958724318</v>
      </c>
      <c r="AV301">
        <v>3956.296710883666</v>
      </c>
      <c r="AW301">
        <v>4468.7570958724318</v>
      </c>
      <c r="AX301">
        <v>211910.6</v>
      </c>
      <c r="AY301">
        <v>4605.0839999999998</v>
      </c>
      <c r="AZ301">
        <v>4475.3734999999997</v>
      </c>
      <c r="BA301">
        <v>-8.9133714999999995E-3</v>
      </c>
      <c r="BB301">
        <v>-41.692695000000001</v>
      </c>
      <c r="BC301">
        <v>1.1421574800000001E-2</v>
      </c>
      <c r="BD301">
        <v>13441.4</v>
      </c>
      <c r="BE301">
        <v>4248.4709999999995</v>
      </c>
      <c r="BF301">
        <v>-2.3896709999999999E-3</v>
      </c>
      <c r="BG301">
        <v>-68.726245000000006</v>
      </c>
      <c r="BH301">
        <v>1.5594258999999999E-2</v>
      </c>
      <c r="BI301">
        <v>12941.97</v>
      </c>
      <c r="BJ301">
        <v>2.4064400000000001E-3</v>
      </c>
      <c r="BK301">
        <v>-91.775549999999996</v>
      </c>
      <c r="BL301">
        <v>2.8760366999999998E-2</v>
      </c>
      <c r="BM301">
        <v>5055.8339999999998</v>
      </c>
      <c r="BN301">
        <v>3.1544145000000001E-3</v>
      </c>
      <c r="BO301">
        <v>-130.25805</v>
      </c>
      <c r="BP301">
        <v>4361.1080000000002</v>
      </c>
      <c r="BQ301">
        <v>-1.2769070999999999E-3</v>
      </c>
      <c r="BR301">
        <v>4847.0230000000001</v>
      </c>
    </row>
    <row r="302" spans="1:70">
      <c r="A302">
        <v>301</v>
      </c>
      <c r="B302">
        <v>3</v>
      </c>
      <c r="C302">
        <v>102</v>
      </c>
      <c r="D302">
        <v>1</v>
      </c>
      <c r="E302">
        <v>60</v>
      </c>
      <c r="F302">
        <v>70</v>
      </c>
      <c r="G302">
        <v>0.47050781249999996</v>
      </c>
      <c r="H302">
        <v>0</v>
      </c>
      <c r="I302">
        <v>90</v>
      </c>
      <c r="J302">
        <v>0</v>
      </c>
      <c r="K302">
        <v>9124.0234375</v>
      </c>
      <c r="L302">
        <v>0.38078124999999996</v>
      </c>
      <c r="M302">
        <v>280488.4765625</v>
      </c>
      <c r="N302">
        <v>0.35976562500000003</v>
      </c>
      <c r="O302">
        <v>70</v>
      </c>
      <c r="P302">
        <v>480</v>
      </c>
      <c r="Q302">
        <v>480</v>
      </c>
      <c r="R302">
        <v>301</v>
      </c>
      <c r="S302">
        <v>135300</v>
      </c>
      <c r="T302">
        <v>28815</v>
      </c>
      <c r="U302">
        <v>28511.33</v>
      </c>
      <c r="V302">
        <v>0.36906670000000003</v>
      </c>
      <c r="W302">
        <v>7.8600000000000003E-2</v>
      </c>
      <c r="X302">
        <v>0.3692667</v>
      </c>
      <c r="Y302">
        <v>7.7816670000000004E-2</v>
      </c>
      <c r="Z302">
        <v>0.46039999999999998</v>
      </c>
      <c r="AA302">
        <v>0.45553329999999997</v>
      </c>
      <c r="AB302">
        <v>9627.6669999999995</v>
      </c>
      <c r="AC302">
        <v>10058</v>
      </c>
      <c r="AD302">
        <v>9737.3330000000005</v>
      </c>
      <c r="AE302">
        <v>1.0053113216998375</v>
      </c>
      <c r="AF302">
        <v>0.70608559375474045</v>
      </c>
      <c r="AG302">
        <v>301</v>
      </c>
      <c r="AH302">
        <v>3303.9351589906073</v>
      </c>
      <c r="AI302">
        <v>103138.53777650101</v>
      </c>
      <c r="AJ302">
        <v>0.90837387408297054</v>
      </c>
      <c r="AK302">
        <v>0.60919866922921329</v>
      </c>
      <c r="AL302">
        <v>136803.11866760254</v>
      </c>
      <c r="AM302">
        <v>29554.829680169871</v>
      </c>
      <c r="AN302">
        <v>29554.829680169871</v>
      </c>
      <c r="AO302">
        <v>0.37089323425292964</v>
      </c>
      <c r="AP302">
        <v>8.0127459626902542E-2</v>
      </c>
      <c r="AQ302">
        <v>0.37089323425292964</v>
      </c>
      <c r="AR302">
        <v>8.0127459626902542E-2</v>
      </c>
      <c r="AS302">
        <v>0.45208320983163608</v>
      </c>
      <c r="AT302">
        <v>0.45208320983163608</v>
      </c>
      <c r="AU302">
        <v>8523.2688746762778</v>
      </c>
      <c r="AV302">
        <v>7760.5689752149574</v>
      </c>
      <c r="AW302">
        <v>8523.2688746762778</v>
      </c>
      <c r="AX302">
        <v>151432.9</v>
      </c>
      <c r="AY302">
        <v>21930.755000000001</v>
      </c>
      <c r="AZ302">
        <v>21770.084999999999</v>
      </c>
      <c r="BA302">
        <v>-4.6678025000000001E-3</v>
      </c>
      <c r="BB302">
        <v>-93.812420000000003</v>
      </c>
      <c r="BC302">
        <v>3.28700303E-3</v>
      </c>
      <c r="BD302">
        <v>39659.47</v>
      </c>
      <c r="BE302">
        <v>19752.22</v>
      </c>
      <c r="BF302">
        <v>-6.6551974999999996E-3</v>
      </c>
      <c r="BG302">
        <v>-476.85104999999999</v>
      </c>
      <c r="BH302">
        <v>1.8973011499999999E-3</v>
      </c>
      <c r="BI302">
        <v>39212.74</v>
      </c>
      <c r="BJ302">
        <v>-4.6268689999999996E-3</v>
      </c>
      <c r="BK302">
        <v>215.51075</v>
      </c>
      <c r="BL302">
        <v>3.9123691000000002E-3</v>
      </c>
      <c r="BM302">
        <v>9628.2909999999993</v>
      </c>
      <c r="BN302">
        <v>1.990785E-4</v>
      </c>
      <c r="BO302">
        <v>-77.972494999999995</v>
      </c>
      <c r="BP302">
        <v>10070.719999999999</v>
      </c>
      <c r="BQ302">
        <v>-3.0756039999999999E-4</v>
      </c>
      <c r="BR302">
        <v>9737.9650000000001</v>
      </c>
    </row>
    <row r="303" spans="1:70">
      <c r="A303">
        <v>302</v>
      </c>
      <c r="B303">
        <v>3</v>
      </c>
      <c r="C303">
        <v>103</v>
      </c>
      <c r="D303">
        <v>1</v>
      </c>
      <c r="E303">
        <v>60</v>
      </c>
      <c r="F303">
        <v>70</v>
      </c>
      <c r="G303">
        <v>0.54550781249999991</v>
      </c>
      <c r="H303">
        <v>0</v>
      </c>
      <c r="I303">
        <v>90</v>
      </c>
      <c r="J303">
        <v>0</v>
      </c>
      <c r="K303">
        <v>7499.0234375</v>
      </c>
      <c r="L303">
        <v>0.32078125000000002</v>
      </c>
      <c r="M303">
        <v>101213.4765625</v>
      </c>
      <c r="N303">
        <v>0.20976562500000001</v>
      </c>
      <c r="O303">
        <v>70</v>
      </c>
      <c r="P303">
        <v>480</v>
      </c>
      <c r="Q303">
        <v>480</v>
      </c>
      <c r="R303">
        <v>302</v>
      </c>
      <c r="S303">
        <v>57833.33</v>
      </c>
      <c r="T303">
        <v>22651.67</v>
      </c>
      <c r="U303">
        <v>22471.33</v>
      </c>
      <c r="V303">
        <v>0.24944</v>
      </c>
      <c r="W303">
        <v>9.7696669999999999E-2</v>
      </c>
      <c r="X303">
        <v>0.25012669999999998</v>
      </c>
      <c r="Y303">
        <v>9.7186670000000003E-2</v>
      </c>
      <c r="Z303">
        <v>0.33913330000000003</v>
      </c>
      <c r="AA303">
        <v>0.33643329999999999</v>
      </c>
      <c r="AB303">
        <v>9054</v>
      </c>
      <c r="AC303">
        <v>8700</v>
      </c>
      <c r="AD303">
        <v>8935.3330000000005</v>
      </c>
      <c r="AE303">
        <v>1.0040046499763231</v>
      </c>
      <c r="AF303">
        <v>0.82078329092578917</v>
      </c>
      <c r="AG303">
        <v>302</v>
      </c>
      <c r="AH303">
        <v>2838.8589849757482</v>
      </c>
      <c r="AI303">
        <v>41831.853406522445</v>
      </c>
      <c r="AJ303">
        <v>0.80641274077609693</v>
      </c>
      <c r="AK303">
        <v>0.65690860703834075</v>
      </c>
      <c r="AL303">
        <v>58620.989761352532</v>
      </c>
      <c r="AM303">
        <v>25168.439575835113</v>
      </c>
      <c r="AN303">
        <v>25168.439575835113</v>
      </c>
      <c r="AO303">
        <v>0.26022135925292972</v>
      </c>
      <c r="AP303">
        <v>0.1117238992954856</v>
      </c>
      <c r="AQ303">
        <v>0.26022135925292972</v>
      </c>
      <c r="AR303">
        <v>0.1117238992954856</v>
      </c>
      <c r="AS303">
        <v>0.38119336220876299</v>
      </c>
      <c r="AT303">
        <v>0.38119336220876299</v>
      </c>
      <c r="AU303">
        <v>8000.057277893121</v>
      </c>
      <c r="AV303">
        <v>7140.441773400602</v>
      </c>
      <c r="AW303">
        <v>8000.057277893121</v>
      </c>
      <c r="AX303">
        <v>62421.87</v>
      </c>
      <c r="AY303">
        <v>9206.7674999999999</v>
      </c>
      <c r="AZ303">
        <v>9163.5064999999995</v>
      </c>
      <c r="BA303">
        <v>-3.8938975000000001E-4</v>
      </c>
      <c r="BB303">
        <v>15.85707</v>
      </c>
      <c r="BC303">
        <v>-4.8335730000000001E-4</v>
      </c>
      <c r="BD303">
        <v>26936.32</v>
      </c>
      <c r="BE303">
        <v>9946.9060000000009</v>
      </c>
      <c r="BF303">
        <v>-5.6249403500000005E-4</v>
      </c>
      <c r="BG303">
        <v>288.536</v>
      </c>
      <c r="BH303">
        <v>-3.6728794999999999E-4</v>
      </c>
      <c r="BI303">
        <v>26715.68</v>
      </c>
      <c r="BJ303">
        <v>3.2151006099999998E-4</v>
      </c>
      <c r="BK303">
        <v>-207.66024999999999</v>
      </c>
      <c r="BL303">
        <v>-4.8129920500000002E-4</v>
      </c>
      <c r="BM303">
        <v>9054</v>
      </c>
      <c r="BN303">
        <v>5.0400954999999998E-5</v>
      </c>
      <c r="BO303">
        <v>-7.699516E-3</v>
      </c>
      <c r="BP303">
        <v>8707.3760000000002</v>
      </c>
      <c r="BQ303">
        <v>3.0819784999999998E-4</v>
      </c>
      <c r="BR303">
        <v>8935.3330000000005</v>
      </c>
    </row>
    <row r="304" spans="1:70">
      <c r="A304">
        <v>303</v>
      </c>
      <c r="B304">
        <v>3</v>
      </c>
      <c r="C304">
        <v>104</v>
      </c>
      <c r="D304">
        <v>1</v>
      </c>
      <c r="E304">
        <v>60</v>
      </c>
      <c r="F304">
        <v>70</v>
      </c>
      <c r="G304">
        <v>0.3955078125</v>
      </c>
      <c r="H304">
        <v>0</v>
      </c>
      <c r="I304">
        <v>90</v>
      </c>
      <c r="J304">
        <v>0</v>
      </c>
      <c r="K304">
        <v>4249.0234375</v>
      </c>
      <c r="L304">
        <v>0.44078125000000001</v>
      </c>
      <c r="M304">
        <v>459763.4765625</v>
      </c>
      <c r="N304">
        <v>0.30976562500000004</v>
      </c>
      <c r="O304">
        <v>70</v>
      </c>
      <c r="P304">
        <v>480</v>
      </c>
      <c r="Q304">
        <v>480</v>
      </c>
      <c r="R304">
        <v>303</v>
      </c>
      <c r="S304">
        <v>183390</v>
      </c>
      <c r="T304">
        <v>15571</v>
      </c>
      <c r="U304">
        <v>15173</v>
      </c>
      <c r="V304">
        <v>0.37926670000000001</v>
      </c>
      <c r="W304">
        <v>3.2203000000000002E-2</v>
      </c>
      <c r="X304">
        <v>0.38483329999999999</v>
      </c>
      <c r="Y304">
        <v>3.1840670000000001E-2</v>
      </c>
      <c r="Z304">
        <v>0.63570000000000004</v>
      </c>
      <c r="AA304">
        <v>0.61946670000000004</v>
      </c>
      <c r="AB304">
        <v>3955.6669999999999</v>
      </c>
      <c r="AC304">
        <v>4530.6670000000004</v>
      </c>
      <c r="AD304">
        <v>3743.6669999999999</v>
      </c>
      <c r="AE304">
        <v>1.0130305053249427</v>
      </c>
      <c r="AF304">
        <v>0.56638430572367104</v>
      </c>
      <c r="AG304">
        <v>303</v>
      </c>
      <c r="AH304">
        <v>1474.5553627589197</v>
      </c>
      <c r="AI304">
        <v>175513.64449746496</v>
      </c>
      <c r="AJ304">
        <v>0.97277788228483097</v>
      </c>
      <c r="AK304">
        <v>0.5567036028756267</v>
      </c>
      <c r="AL304">
        <v>184408.54835510254</v>
      </c>
      <c r="AM304">
        <v>12220.179984102955</v>
      </c>
      <c r="AN304">
        <v>12220.179984102955</v>
      </c>
      <c r="AO304">
        <v>0.38896354675292971</v>
      </c>
      <c r="AP304">
        <v>2.577540244730377E-2</v>
      </c>
      <c r="AQ304">
        <v>0.38896354675292971</v>
      </c>
      <c r="AR304">
        <v>2.577540244730377E-2</v>
      </c>
      <c r="AS304">
        <v>0.46185380935877018</v>
      </c>
      <c r="AT304">
        <v>0.46185380935877018</v>
      </c>
      <c r="AU304">
        <v>3351.4886350602401</v>
      </c>
      <c r="AV304">
        <v>3176.2051221301667</v>
      </c>
      <c r="AW304">
        <v>3351.4886350602401</v>
      </c>
      <c r="AX304">
        <v>196283.6</v>
      </c>
      <c r="AY304">
        <v>16981.400000000001</v>
      </c>
      <c r="AZ304">
        <v>16768.044999999998</v>
      </c>
      <c r="BA304">
        <v>1.5262869E-2</v>
      </c>
      <c r="BB304">
        <v>11.437665000000001</v>
      </c>
      <c r="BC304">
        <v>4.5061133200000004E-3</v>
      </c>
      <c r="BD304">
        <v>27169.11</v>
      </c>
      <c r="BE304">
        <v>17350.14</v>
      </c>
      <c r="BF304">
        <v>1.3805827999999999E-2</v>
      </c>
      <c r="BG304">
        <v>252.65790000000001</v>
      </c>
      <c r="BH304">
        <v>1.3879405199999999E-3</v>
      </c>
      <c r="BI304">
        <v>26472.240000000002</v>
      </c>
      <c r="BJ304">
        <v>1.8991981000000002E-2</v>
      </c>
      <c r="BK304">
        <v>-215.29495</v>
      </c>
      <c r="BL304">
        <v>8.8795582500000008E-3</v>
      </c>
      <c r="BM304">
        <v>3955.8</v>
      </c>
      <c r="BN304">
        <v>5.50521E-4</v>
      </c>
      <c r="BO304">
        <v>22.340254999999999</v>
      </c>
      <c r="BP304">
        <v>4542.232</v>
      </c>
      <c r="BQ304">
        <v>5.8381940999999995E-4</v>
      </c>
      <c r="BR304">
        <v>3743.7930000000001</v>
      </c>
    </row>
    <row r="305" spans="1:70">
      <c r="A305">
        <v>304</v>
      </c>
      <c r="B305">
        <v>3</v>
      </c>
      <c r="C305">
        <v>105</v>
      </c>
      <c r="D305">
        <v>1</v>
      </c>
      <c r="E305">
        <v>60</v>
      </c>
      <c r="F305">
        <v>70</v>
      </c>
      <c r="G305">
        <v>0.3486328125</v>
      </c>
      <c r="H305">
        <v>0</v>
      </c>
      <c r="I305">
        <v>90</v>
      </c>
      <c r="J305">
        <v>0</v>
      </c>
      <c r="K305">
        <v>4045.8984375</v>
      </c>
      <c r="L305">
        <v>0.31328125000000001</v>
      </c>
      <c r="M305">
        <v>706266.6015625</v>
      </c>
      <c r="N305">
        <v>0.34101562500000004</v>
      </c>
      <c r="O305">
        <v>70</v>
      </c>
      <c r="P305">
        <v>480</v>
      </c>
      <c r="Q305">
        <v>480</v>
      </c>
      <c r="R305">
        <v>304</v>
      </c>
      <c r="S305">
        <v>246866.7</v>
      </c>
      <c r="T305">
        <v>8906</v>
      </c>
      <c r="U305">
        <v>9252</v>
      </c>
      <c r="V305">
        <v>0.32531670000000001</v>
      </c>
      <c r="W305">
        <v>1.1736E-2</v>
      </c>
      <c r="X305">
        <v>0.32628000000000001</v>
      </c>
      <c r="Y305">
        <v>1.2228330000000001E-2</v>
      </c>
      <c r="Z305">
        <v>0.37883329999999998</v>
      </c>
      <c r="AA305">
        <v>0.39356669999999999</v>
      </c>
      <c r="AB305">
        <v>3375</v>
      </c>
      <c r="AC305">
        <v>3186.5329999999999</v>
      </c>
      <c r="AD305">
        <v>3615.6669999999999</v>
      </c>
      <c r="AE305">
        <v>0.98112317295103835</v>
      </c>
      <c r="AF305">
        <v>0.84008194337010444</v>
      </c>
      <c r="AG305">
        <v>304</v>
      </c>
      <c r="AH305">
        <v>1540.3777513384891</v>
      </c>
      <c r="AI305">
        <v>263332.72647829883</v>
      </c>
      <c r="AJ305">
        <v>0.9830089555340169</v>
      </c>
      <c r="AK305">
        <v>0.63807947185253688</v>
      </c>
      <c r="AL305">
        <v>248863.07716369629</v>
      </c>
      <c r="AM305">
        <v>10374.451071220754</v>
      </c>
      <c r="AN305">
        <v>10374.451071220754</v>
      </c>
      <c r="AO305">
        <v>0.32295036315917969</v>
      </c>
      <c r="AP305">
        <v>1.3462956334113185E-2</v>
      </c>
      <c r="AQ305">
        <v>0.32295036315917969</v>
      </c>
      <c r="AR305">
        <v>1.3462956334113185E-2</v>
      </c>
      <c r="AS305">
        <v>0.42016340289698484</v>
      </c>
      <c r="AT305">
        <v>0.42016340289698484</v>
      </c>
      <c r="AU305">
        <v>3160.0362765694344</v>
      </c>
      <c r="AV305">
        <v>2818.6436883271172</v>
      </c>
      <c r="AW305">
        <v>3160.0362765694344</v>
      </c>
      <c r="AX305">
        <v>250047.8</v>
      </c>
      <c r="AY305">
        <v>4811.3145000000004</v>
      </c>
      <c r="AZ305">
        <v>4952.5690000000004</v>
      </c>
      <c r="BA305">
        <v>8.3990000000000001E-5</v>
      </c>
      <c r="BB305">
        <v>57.933805</v>
      </c>
      <c r="BC305">
        <v>1.0009822E-2</v>
      </c>
      <c r="BD305">
        <v>10560.45</v>
      </c>
      <c r="BE305">
        <v>4216.5870000000004</v>
      </c>
      <c r="BF305">
        <v>3.4682770000000002E-2</v>
      </c>
      <c r="BG305">
        <v>66.933345000000003</v>
      </c>
      <c r="BH305">
        <v>1.3490027599999999E-2</v>
      </c>
      <c r="BI305">
        <v>10974.49</v>
      </c>
      <c r="BJ305">
        <v>1.7933685000000001E-2</v>
      </c>
      <c r="BK305">
        <v>102.89545</v>
      </c>
      <c r="BL305">
        <v>1.14661225E-2</v>
      </c>
      <c r="BM305">
        <v>3376.625</v>
      </c>
      <c r="BN305">
        <v>1.1911755499999999E-2</v>
      </c>
      <c r="BO305">
        <v>76.662935000000004</v>
      </c>
      <c r="BP305">
        <v>3187.5819999999999</v>
      </c>
      <c r="BQ305">
        <v>6.8407090000000004E-4</v>
      </c>
      <c r="BR305">
        <v>3617.4070000000002</v>
      </c>
    </row>
    <row r="306" spans="1:70">
      <c r="A306">
        <v>305</v>
      </c>
      <c r="B306">
        <v>3</v>
      </c>
      <c r="C306">
        <v>106</v>
      </c>
      <c r="D306">
        <v>1</v>
      </c>
      <c r="E306">
        <v>60</v>
      </c>
      <c r="F306">
        <v>70</v>
      </c>
      <c r="G306">
        <v>0.49863281250000002</v>
      </c>
      <c r="H306">
        <v>0</v>
      </c>
      <c r="I306">
        <v>90</v>
      </c>
      <c r="J306">
        <v>0</v>
      </c>
      <c r="K306">
        <v>7295.8984375</v>
      </c>
      <c r="L306">
        <v>0.43328125000000001</v>
      </c>
      <c r="M306">
        <v>347716.6015625</v>
      </c>
      <c r="N306">
        <v>0.24101562500000001</v>
      </c>
      <c r="O306">
        <v>70</v>
      </c>
      <c r="P306">
        <v>480</v>
      </c>
      <c r="Q306">
        <v>480</v>
      </c>
      <c r="R306">
        <v>305</v>
      </c>
      <c r="S306">
        <v>173783.3</v>
      </c>
      <c r="T306">
        <v>32003</v>
      </c>
      <c r="U306">
        <v>31803.33</v>
      </c>
      <c r="V306">
        <v>0.32689669999999998</v>
      </c>
      <c r="W306">
        <v>6.0199999999999997E-2</v>
      </c>
      <c r="X306">
        <v>0.32839669999999999</v>
      </c>
      <c r="Y306">
        <v>6.0096669999999998E-2</v>
      </c>
      <c r="Z306">
        <v>0.55310000000000004</v>
      </c>
      <c r="AA306">
        <v>0.54963329999999999</v>
      </c>
      <c r="AB306">
        <v>8392.3330000000005</v>
      </c>
      <c r="AC306">
        <v>10508.33</v>
      </c>
      <c r="AD306">
        <v>8252.3330000000005</v>
      </c>
      <c r="AE306">
        <v>1.0031342250046977</v>
      </c>
      <c r="AF306">
        <v>0.63485116178462575</v>
      </c>
      <c r="AG306">
        <v>305</v>
      </c>
      <c r="AH306">
        <v>2545.1733347868744</v>
      </c>
      <c r="AI306">
        <v>140093.56310985205</v>
      </c>
      <c r="AJ306">
        <v>0.9395882198511174</v>
      </c>
      <c r="AK306">
        <v>0.56687848599401591</v>
      </c>
      <c r="AL306">
        <v>177040.83106994629</v>
      </c>
      <c r="AM306">
        <v>26589.928853742727</v>
      </c>
      <c r="AN306">
        <v>26589.928853742727</v>
      </c>
      <c r="AO306">
        <v>0.33741130065917968</v>
      </c>
      <c r="AP306">
        <v>5.0676120444959831E-2</v>
      </c>
      <c r="AQ306">
        <v>0.33741130065917968</v>
      </c>
      <c r="AR306">
        <v>5.0676120444959831E-2</v>
      </c>
      <c r="AS306">
        <v>0.47844261291120072</v>
      </c>
      <c r="AT306">
        <v>0.47844261291120072</v>
      </c>
      <c r="AU306">
        <v>7259.7579744399491</v>
      </c>
      <c r="AV306">
        <v>6793.9418477054605</v>
      </c>
      <c r="AW306">
        <v>7259.7579744399491</v>
      </c>
      <c r="AX306">
        <v>190525.4</v>
      </c>
      <c r="AY306">
        <v>25584.82</v>
      </c>
      <c r="AZ306">
        <v>25519.055</v>
      </c>
      <c r="BA306">
        <v>1.0595729999999999E-2</v>
      </c>
      <c r="BB306">
        <v>203.38855000000001</v>
      </c>
      <c r="BC306">
        <v>-2.3190995E-3</v>
      </c>
      <c r="BD306">
        <v>49427.41</v>
      </c>
      <c r="BE306">
        <v>28716.25</v>
      </c>
      <c r="BF306">
        <v>5.3828579999999999E-3</v>
      </c>
      <c r="BG306">
        <v>355.9468</v>
      </c>
      <c r="BH306">
        <v>-3.05288314E-3</v>
      </c>
      <c r="BI306">
        <v>49137.85</v>
      </c>
      <c r="BJ306">
        <v>1.9126900000000001E-3</v>
      </c>
      <c r="BK306">
        <v>542.31769999999995</v>
      </c>
      <c r="BL306">
        <v>-1.3305892499999999E-3</v>
      </c>
      <c r="BM306">
        <v>8398.1360000000004</v>
      </c>
      <c r="BN306">
        <v>1.3215433E-3</v>
      </c>
      <c r="BO306">
        <v>218.90790000000001</v>
      </c>
      <c r="BP306">
        <v>10514.41</v>
      </c>
      <c r="BQ306">
        <v>2.52365E-4</v>
      </c>
      <c r="BR306">
        <v>8258.0390000000007</v>
      </c>
    </row>
    <row r="307" spans="1:70">
      <c r="A307">
        <v>306</v>
      </c>
      <c r="B307">
        <v>3</v>
      </c>
      <c r="C307">
        <v>107</v>
      </c>
      <c r="D307">
        <v>1</v>
      </c>
      <c r="E307">
        <v>60</v>
      </c>
      <c r="F307">
        <v>70</v>
      </c>
      <c r="G307">
        <v>0.57363281249999998</v>
      </c>
      <c r="H307">
        <v>0</v>
      </c>
      <c r="I307">
        <v>90</v>
      </c>
      <c r="J307">
        <v>0</v>
      </c>
      <c r="K307">
        <v>8920.8984375</v>
      </c>
      <c r="L307">
        <v>0.25328125000000001</v>
      </c>
      <c r="M307">
        <v>168441.6015625</v>
      </c>
      <c r="N307">
        <v>0.39101562500000003</v>
      </c>
      <c r="O307">
        <v>70</v>
      </c>
      <c r="P307">
        <v>480</v>
      </c>
      <c r="Q307">
        <v>480</v>
      </c>
      <c r="R307">
        <v>306</v>
      </c>
      <c r="S307">
        <v>98396.67</v>
      </c>
      <c r="T307">
        <v>28906.67</v>
      </c>
      <c r="U307">
        <v>30032.67</v>
      </c>
      <c r="V307">
        <v>0.34853329999999999</v>
      </c>
      <c r="W307">
        <v>0.10238999999999999</v>
      </c>
      <c r="X307">
        <v>0.35123330000000003</v>
      </c>
      <c r="Y307">
        <v>0.1072</v>
      </c>
      <c r="Z307">
        <v>0.27436329999999998</v>
      </c>
      <c r="AA307">
        <v>0.28505330000000001</v>
      </c>
      <c r="AB307">
        <v>12293.33</v>
      </c>
      <c r="AC307">
        <v>11461.33</v>
      </c>
      <c r="AD307">
        <v>12710.33</v>
      </c>
      <c r="AE307">
        <v>0.98107466382713138</v>
      </c>
      <c r="AF307">
        <v>0.82795068473242917</v>
      </c>
      <c r="AG307">
        <v>306</v>
      </c>
      <c r="AH307">
        <v>3559.0169554918334</v>
      </c>
      <c r="AI307">
        <v>60546.265094074697</v>
      </c>
      <c r="AJ307">
        <v>0.85633343852979382</v>
      </c>
      <c r="AK307">
        <v>0.68488195032951538</v>
      </c>
      <c r="AL307">
        <v>100427.20802307129</v>
      </c>
      <c r="AM307">
        <v>34760.006942256587</v>
      </c>
      <c r="AN307">
        <v>34760.006942256587</v>
      </c>
      <c r="AO307">
        <v>0.33229020690917971</v>
      </c>
      <c r="AP307">
        <v>0.11501275527199235</v>
      </c>
      <c r="AQ307">
        <v>0.33229020690917971</v>
      </c>
      <c r="AR307">
        <v>0.11501275527199235</v>
      </c>
      <c r="AS307">
        <v>0.41877401097766886</v>
      </c>
      <c r="AT307">
        <v>0.41877401097766886</v>
      </c>
      <c r="AU307">
        <v>10965.761730378499</v>
      </c>
      <c r="AV307">
        <v>9458.2581045333463</v>
      </c>
      <c r="AW307">
        <v>10965.761730378499</v>
      </c>
      <c r="AX307">
        <v>109550.1</v>
      </c>
      <c r="AY307">
        <v>15663.62</v>
      </c>
      <c r="AZ307">
        <v>16211.89</v>
      </c>
      <c r="BA307">
        <v>7.7059893500000002E-3</v>
      </c>
      <c r="BB307">
        <v>-110.39279999999999</v>
      </c>
      <c r="BC307">
        <v>3.3000184599999999E-3</v>
      </c>
      <c r="BD307">
        <v>33599.019999999997</v>
      </c>
      <c r="BE307">
        <v>11255.764999999999</v>
      </c>
      <c r="BF307">
        <v>7.9477055000000008E-3</v>
      </c>
      <c r="BG307">
        <v>32.171295000000001</v>
      </c>
      <c r="BH307">
        <v>2.7353726E-3</v>
      </c>
      <c r="BI307">
        <v>34987.5</v>
      </c>
      <c r="BJ307">
        <v>9.7645067700000004E-3</v>
      </c>
      <c r="BK307">
        <v>-311.86380000000003</v>
      </c>
      <c r="BL307">
        <v>3.68477997E-3</v>
      </c>
      <c r="BM307">
        <v>12295.97</v>
      </c>
      <c r="BN307">
        <v>-4.4232649999999997E-5</v>
      </c>
      <c r="BO307">
        <v>-183.0986</v>
      </c>
      <c r="BP307">
        <v>11464.7</v>
      </c>
      <c r="BQ307">
        <v>7.3911160000000002E-5</v>
      </c>
      <c r="BR307">
        <v>12713.06</v>
      </c>
    </row>
    <row r="308" spans="1:70">
      <c r="A308">
        <v>307</v>
      </c>
      <c r="B308">
        <v>3</v>
      </c>
      <c r="C308">
        <v>108</v>
      </c>
      <c r="D308">
        <v>1</v>
      </c>
      <c r="E308">
        <v>60</v>
      </c>
      <c r="F308">
        <v>70</v>
      </c>
      <c r="G308">
        <v>0.42363281249999996</v>
      </c>
      <c r="H308">
        <v>0</v>
      </c>
      <c r="I308">
        <v>90</v>
      </c>
      <c r="J308">
        <v>0</v>
      </c>
      <c r="K308">
        <v>5670.8984375</v>
      </c>
      <c r="L308">
        <v>0.37328125000000001</v>
      </c>
      <c r="M308">
        <v>526991.6015625</v>
      </c>
      <c r="N308">
        <v>0.291015625</v>
      </c>
      <c r="O308">
        <v>70</v>
      </c>
      <c r="P308">
        <v>480</v>
      </c>
      <c r="Q308">
        <v>480</v>
      </c>
      <c r="R308">
        <v>307</v>
      </c>
      <c r="S308">
        <v>223233.3</v>
      </c>
      <c r="T308">
        <v>16298</v>
      </c>
      <c r="U308">
        <v>16335.67</v>
      </c>
      <c r="V308">
        <v>0.33183669999999998</v>
      </c>
      <c r="W308">
        <v>2.4226999999999999E-2</v>
      </c>
      <c r="X308">
        <v>0.33164670000000002</v>
      </c>
      <c r="Y308">
        <v>2.4268669999999999E-2</v>
      </c>
      <c r="Z308">
        <v>0.47920000000000001</v>
      </c>
      <c r="AA308">
        <v>0.4803</v>
      </c>
      <c r="AB308">
        <v>5665</v>
      </c>
      <c r="AC308">
        <v>5591.3329999999996</v>
      </c>
      <c r="AD308">
        <v>5617.6670000000004</v>
      </c>
      <c r="AE308">
        <v>0.99884633621397922</v>
      </c>
      <c r="AF308">
        <v>0.74603397465058652</v>
      </c>
      <c r="AG308">
        <v>307</v>
      </c>
      <c r="AH308">
        <v>2064.7257936056435</v>
      </c>
      <c r="AI308">
        <v>204099.62178517398</v>
      </c>
      <c r="AJ308">
        <v>0.96839747382963992</v>
      </c>
      <c r="AK308">
        <v>0.60513239179170941</v>
      </c>
      <c r="AL308">
        <v>226519.45411682126</v>
      </c>
      <c r="AM308">
        <v>17505.256120017097</v>
      </c>
      <c r="AN308">
        <v>17505.256120017097</v>
      </c>
      <c r="AO308">
        <v>0.33843083190917966</v>
      </c>
      <c r="AP308">
        <v>2.6153684744557697E-2</v>
      </c>
      <c r="AQ308">
        <v>0.33843083190917966</v>
      </c>
      <c r="AR308">
        <v>2.6153684744557697E-2</v>
      </c>
      <c r="AS308">
        <v>0.46883758056706704</v>
      </c>
      <c r="AT308">
        <v>0.46883758056706704</v>
      </c>
      <c r="AU308">
        <v>4995.945930150081</v>
      </c>
      <c r="AV308">
        <v>4517.0770806008459</v>
      </c>
      <c r="AW308">
        <v>4995.945930150081</v>
      </c>
      <c r="AX308">
        <v>230362.3</v>
      </c>
      <c r="AY308">
        <v>10731.295</v>
      </c>
      <c r="AZ308">
        <v>10760.61</v>
      </c>
      <c r="BA308">
        <v>-3.2280520000000002E-4</v>
      </c>
      <c r="BB308">
        <v>175.0264</v>
      </c>
      <c r="BC308">
        <v>-1.625365E-4</v>
      </c>
      <c r="BD308">
        <v>21671.13</v>
      </c>
      <c r="BE308">
        <v>10675.06</v>
      </c>
      <c r="BF308">
        <v>-9.5034190000000004E-4</v>
      </c>
      <c r="BG308">
        <v>65.808705000000003</v>
      </c>
      <c r="BH308">
        <v>-1.1964827E-3</v>
      </c>
      <c r="BI308">
        <v>21772.36</v>
      </c>
      <c r="BJ308">
        <v>-3.4324982E-3</v>
      </c>
      <c r="BK308">
        <v>538.51784999999995</v>
      </c>
      <c r="BL308">
        <v>-1.7266999999999999E-5</v>
      </c>
      <c r="BM308">
        <v>5677.0789999999997</v>
      </c>
      <c r="BN308">
        <v>-1.7334786000000001E-3</v>
      </c>
      <c r="BO308">
        <v>260.76609999999999</v>
      </c>
      <c r="BP308">
        <v>5607.0469999999996</v>
      </c>
      <c r="BQ308">
        <v>-1.28790043E-3</v>
      </c>
      <c r="BR308">
        <v>5629.6440000000002</v>
      </c>
    </row>
    <row r="309" spans="1:70">
      <c r="A309">
        <v>308</v>
      </c>
      <c r="B309">
        <v>3</v>
      </c>
      <c r="C309">
        <v>109</v>
      </c>
      <c r="D309">
        <v>1</v>
      </c>
      <c r="E309">
        <v>60</v>
      </c>
      <c r="F309">
        <v>70</v>
      </c>
      <c r="G309">
        <v>0.5361328125</v>
      </c>
      <c r="H309">
        <v>0</v>
      </c>
      <c r="I309">
        <v>90</v>
      </c>
      <c r="J309">
        <v>0</v>
      </c>
      <c r="K309">
        <v>6483.3984375</v>
      </c>
      <c r="L309">
        <v>0.28328124999999998</v>
      </c>
      <c r="M309">
        <v>258079.1015625</v>
      </c>
      <c r="N309">
        <v>0.31601562500000002</v>
      </c>
      <c r="O309">
        <v>70</v>
      </c>
      <c r="P309">
        <v>480</v>
      </c>
      <c r="Q309">
        <v>480</v>
      </c>
      <c r="R309">
        <v>308</v>
      </c>
      <c r="S309">
        <v>138453.29999999999</v>
      </c>
      <c r="T309">
        <v>21437.33</v>
      </c>
      <c r="U309">
        <v>20954</v>
      </c>
      <c r="V309">
        <v>0.30501329999999999</v>
      </c>
      <c r="W309">
        <v>4.7226669999999998E-2</v>
      </c>
      <c r="X309">
        <v>0.30459330000000001</v>
      </c>
      <c r="Y309">
        <v>4.6100000000000002E-2</v>
      </c>
      <c r="Z309">
        <v>0.32634000000000002</v>
      </c>
      <c r="AA309">
        <v>0.31897999999999999</v>
      </c>
      <c r="AB309">
        <v>9234</v>
      </c>
      <c r="AC309">
        <v>8502.3330000000005</v>
      </c>
      <c r="AD309">
        <v>8896</v>
      </c>
      <c r="AE309">
        <v>1.0114673698819818</v>
      </c>
      <c r="AF309">
        <v>0.85828054500838713</v>
      </c>
      <c r="AG309">
        <v>308</v>
      </c>
      <c r="AH309">
        <v>2526.1019116035554</v>
      </c>
      <c r="AI309">
        <v>98053.205699020487</v>
      </c>
      <c r="AJ309">
        <v>0.92824021531178058</v>
      </c>
      <c r="AK309">
        <v>0.66017442798474268</v>
      </c>
      <c r="AL309">
        <v>141372.11036682129</v>
      </c>
      <c r="AM309">
        <v>25752.390840771001</v>
      </c>
      <c r="AN309">
        <v>25752.390840771001</v>
      </c>
      <c r="AO309">
        <v>0.30083122253417971</v>
      </c>
      <c r="AP309">
        <v>5.4799515970339011E-2</v>
      </c>
      <c r="AQ309">
        <v>0.30083122253417971</v>
      </c>
      <c r="AR309">
        <v>5.4799515970339011E-2</v>
      </c>
      <c r="AS309">
        <v>0.46831673101803317</v>
      </c>
      <c r="AT309">
        <v>0.46831673101803317</v>
      </c>
      <c r="AU309">
        <v>7767.7601601155584</v>
      </c>
      <c r="AV309">
        <v>6648.7519051995523</v>
      </c>
      <c r="AW309">
        <v>7767.7601601155584</v>
      </c>
      <c r="AX309">
        <v>144531.79999999999</v>
      </c>
      <c r="AY309">
        <v>10058.355</v>
      </c>
      <c r="AZ309">
        <v>9882.3860000000004</v>
      </c>
      <c r="BA309">
        <v>9.9344450499999994E-4</v>
      </c>
      <c r="BB309">
        <v>279.68920000000003</v>
      </c>
      <c r="BC309">
        <v>-3.3701059999999999E-3</v>
      </c>
      <c r="BD309">
        <v>24645.31</v>
      </c>
      <c r="BE309">
        <v>8341.1214999999993</v>
      </c>
      <c r="BF309">
        <v>1.3899713499999999E-3</v>
      </c>
      <c r="BG309">
        <v>401.73579999999998</v>
      </c>
      <c r="BH309">
        <v>-4.636683E-3</v>
      </c>
      <c r="BI309">
        <v>24089.46</v>
      </c>
      <c r="BJ309">
        <v>5.54360285E-3</v>
      </c>
      <c r="BK309">
        <v>481.25479999999999</v>
      </c>
      <c r="BL309">
        <v>-6.8026815000000003E-3</v>
      </c>
      <c r="BM309">
        <v>9249.0329999999994</v>
      </c>
      <c r="BN309">
        <v>9.7288724999999995E-4</v>
      </c>
      <c r="BO309">
        <v>365.99860000000001</v>
      </c>
      <c r="BP309">
        <v>8514.4889999999996</v>
      </c>
      <c r="BQ309">
        <v>-1.2679857499999999E-3</v>
      </c>
      <c r="BR309">
        <v>8910.4830000000002</v>
      </c>
    </row>
    <row r="310" spans="1:70">
      <c r="A310">
        <v>309</v>
      </c>
      <c r="B310">
        <v>3</v>
      </c>
      <c r="C310">
        <v>110</v>
      </c>
      <c r="D310">
        <v>1</v>
      </c>
      <c r="E310">
        <v>60</v>
      </c>
      <c r="F310">
        <v>70</v>
      </c>
      <c r="G310">
        <v>0.38613281249999998</v>
      </c>
      <c r="H310">
        <v>0</v>
      </c>
      <c r="I310">
        <v>90</v>
      </c>
      <c r="J310">
        <v>0</v>
      </c>
      <c r="K310">
        <v>9733.3984375</v>
      </c>
      <c r="L310">
        <v>0.40328125000000004</v>
      </c>
      <c r="M310">
        <v>616629.1015625</v>
      </c>
      <c r="N310">
        <v>0.21601562500000002</v>
      </c>
      <c r="O310">
        <v>70</v>
      </c>
      <c r="P310">
        <v>480</v>
      </c>
      <c r="Q310">
        <v>480</v>
      </c>
      <c r="R310">
        <v>309</v>
      </c>
      <c r="S310">
        <v>241246.7</v>
      </c>
      <c r="T310">
        <v>27527.67</v>
      </c>
      <c r="U310">
        <v>27298.67</v>
      </c>
      <c r="V310">
        <v>0.31849</v>
      </c>
      <c r="W310">
        <v>3.634333E-2</v>
      </c>
      <c r="X310">
        <v>0.3205867</v>
      </c>
      <c r="Y310">
        <v>3.6276669999999997E-2</v>
      </c>
      <c r="Z310">
        <v>0.54269999999999996</v>
      </c>
      <c r="AA310">
        <v>0.53820000000000001</v>
      </c>
      <c r="AB310">
        <v>8484.3330000000005</v>
      </c>
      <c r="AC310">
        <v>8799.3330000000005</v>
      </c>
      <c r="AD310">
        <v>8319.6669999999995</v>
      </c>
      <c r="AE310">
        <v>1.0041855839773368</v>
      </c>
      <c r="AF310">
        <v>0.67217271589339733</v>
      </c>
      <c r="AG310">
        <v>309</v>
      </c>
      <c r="AH310">
        <v>3468.0854025164235</v>
      </c>
      <c r="AI310">
        <v>253544.89238676516</v>
      </c>
      <c r="AJ310">
        <v>0.95409466499591167</v>
      </c>
      <c r="AK310">
        <v>0.5867728255383049</v>
      </c>
      <c r="AL310">
        <v>244075.74317932129</v>
      </c>
      <c r="AM310">
        <v>26765.835794939587</v>
      </c>
      <c r="AN310">
        <v>26765.835794939587</v>
      </c>
      <c r="AO310">
        <v>0.33097184753417974</v>
      </c>
      <c r="AP310">
        <v>3.6295036976858298E-2</v>
      </c>
      <c r="AQ310">
        <v>0.33097184753417974</v>
      </c>
      <c r="AR310">
        <v>3.6295036976858298E-2</v>
      </c>
      <c r="AS310">
        <v>0.44485346209586862</v>
      </c>
      <c r="AT310">
        <v>0.44485346209586862</v>
      </c>
      <c r="AU310">
        <v>7642.445064833727</v>
      </c>
      <c r="AV310">
        <v>7082.0071229796204</v>
      </c>
      <c r="AW310">
        <v>7642.445064833727</v>
      </c>
      <c r="AX310">
        <v>254079</v>
      </c>
      <c r="AY310">
        <v>20115.805</v>
      </c>
      <c r="AZ310">
        <v>20047.810000000001</v>
      </c>
      <c r="BA310">
        <v>-3.1060243500000001E-2</v>
      </c>
      <c r="BB310">
        <v>-162.09455</v>
      </c>
      <c r="BC310">
        <v>-7.4903890000000001E-3</v>
      </c>
      <c r="BD310">
        <v>40490.33</v>
      </c>
      <c r="BE310">
        <v>22530.880000000001</v>
      </c>
      <c r="BF310">
        <v>-3.4103003200000002E-2</v>
      </c>
      <c r="BG310">
        <v>-343.06909999999999</v>
      </c>
      <c r="BH310">
        <v>-5.9462104199999996E-3</v>
      </c>
      <c r="BI310">
        <v>40164.01</v>
      </c>
      <c r="BJ310">
        <v>-5.8228783800000003E-2</v>
      </c>
      <c r="BK310">
        <v>-435.52929999999998</v>
      </c>
      <c r="BL310">
        <v>-1.7420637999999999E-2</v>
      </c>
      <c r="BM310">
        <v>8505.7749999999996</v>
      </c>
      <c r="BN310">
        <v>-4.4077355499999999E-4</v>
      </c>
      <c r="BO310">
        <v>-422.89010000000002</v>
      </c>
      <c r="BP310">
        <v>8804.4369999999999</v>
      </c>
      <c r="BQ310">
        <v>1.3180701E-3</v>
      </c>
      <c r="BR310">
        <v>8340.6919999999991</v>
      </c>
    </row>
    <row r="311" spans="1:70">
      <c r="A311">
        <v>310</v>
      </c>
      <c r="B311">
        <v>3</v>
      </c>
      <c r="C311">
        <v>111</v>
      </c>
      <c r="D311">
        <v>1</v>
      </c>
      <c r="E311">
        <v>60</v>
      </c>
      <c r="F311">
        <v>70</v>
      </c>
      <c r="G311">
        <v>0.31113281249999997</v>
      </c>
      <c r="H311">
        <v>0</v>
      </c>
      <c r="I311">
        <v>90</v>
      </c>
      <c r="J311">
        <v>0</v>
      </c>
      <c r="K311">
        <v>8108.3984375</v>
      </c>
      <c r="L311">
        <v>0.34328124999999998</v>
      </c>
      <c r="M311">
        <v>437354.1015625</v>
      </c>
      <c r="N311">
        <v>0.36601562500000001</v>
      </c>
      <c r="O311">
        <v>70</v>
      </c>
      <c r="P311">
        <v>480</v>
      </c>
      <c r="Q311">
        <v>480</v>
      </c>
      <c r="R311">
        <v>310</v>
      </c>
      <c r="S311">
        <v>141093.29999999999</v>
      </c>
      <c r="T311">
        <v>16775</v>
      </c>
      <c r="U311">
        <v>16487.330000000002</v>
      </c>
      <c r="V311">
        <v>0.35246670000000002</v>
      </c>
      <c r="W311">
        <v>4.190667E-2</v>
      </c>
      <c r="X311">
        <v>0.35199999999999998</v>
      </c>
      <c r="Y311">
        <v>4.1133330000000003E-2</v>
      </c>
      <c r="Z311">
        <v>0.44566670000000003</v>
      </c>
      <c r="AA311">
        <v>0.43803330000000001</v>
      </c>
      <c r="AB311">
        <v>6137.3329999999996</v>
      </c>
      <c r="AC311">
        <v>5760.6670000000004</v>
      </c>
      <c r="AD311">
        <v>5951</v>
      </c>
      <c r="AE311">
        <v>1.0086862462431734</v>
      </c>
      <c r="AF311">
        <v>0.76261051892171494</v>
      </c>
      <c r="AG311">
        <v>310</v>
      </c>
      <c r="AH311">
        <v>3018.1313248807724</v>
      </c>
      <c r="AI311">
        <v>160083.8575922219</v>
      </c>
      <c r="AJ311">
        <v>0.946369585446735</v>
      </c>
      <c r="AK311">
        <v>0.6264966698092761</v>
      </c>
      <c r="AL311">
        <v>141660.82130432126</v>
      </c>
      <c r="AM311">
        <v>18259.964733476307</v>
      </c>
      <c r="AN311">
        <v>18259.964733476307</v>
      </c>
      <c r="AO311">
        <v>0.3503546600341797</v>
      </c>
      <c r="AP311">
        <v>4.5160430933051859E-2</v>
      </c>
      <c r="AQ311">
        <v>0.3503546600341797</v>
      </c>
      <c r="AR311">
        <v>4.5160430933051859E-2</v>
      </c>
      <c r="AS311">
        <v>0.39084554256255399</v>
      </c>
      <c r="AT311">
        <v>0.39084554256255399</v>
      </c>
      <c r="AU311">
        <v>5600.3984901017793</v>
      </c>
      <c r="AV311">
        <v>5124.3352133049812</v>
      </c>
      <c r="AW311">
        <v>5600.3984901017793</v>
      </c>
      <c r="AX311">
        <v>148901.5</v>
      </c>
      <c r="AY311">
        <v>11153.53</v>
      </c>
      <c r="AZ311">
        <v>11013.264999999999</v>
      </c>
      <c r="BA311">
        <v>-7.5123059999999998E-3</v>
      </c>
      <c r="BB311">
        <v>-181.78465</v>
      </c>
      <c r="BC311">
        <v>5.8849525000000003E-3</v>
      </c>
      <c r="BD311">
        <v>21691.45</v>
      </c>
      <c r="BE311">
        <v>9964.6944999999996</v>
      </c>
      <c r="BF311">
        <v>-5.2472164999999996E-3</v>
      </c>
      <c r="BG311">
        <v>-275.1857</v>
      </c>
      <c r="BH311">
        <v>9.8834738400000004E-3</v>
      </c>
      <c r="BI311">
        <v>21308.73</v>
      </c>
      <c r="BJ311">
        <v>-4.9378855000000001E-3</v>
      </c>
      <c r="BK311">
        <v>-220.96414999999999</v>
      </c>
      <c r="BL311">
        <v>1.02583108E-2</v>
      </c>
      <c r="BM311">
        <v>6144.1109999999999</v>
      </c>
      <c r="BN311">
        <v>-5.1268720000000002E-4</v>
      </c>
      <c r="BO311">
        <v>-200.94605000000001</v>
      </c>
      <c r="BP311">
        <v>5764.692</v>
      </c>
      <c r="BQ311">
        <v>-3.8524270000000002E-4</v>
      </c>
      <c r="BR311">
        <v>5957.5720000000001</v>
      </c>
    </row>
    <row r="312" spans="1:70">
      <c r="A312">
        <v>311</v>
      </c>
      <c r="B312">
        <v>3</v>
      </c>
      <c r="C312">
        <v>112</v>
      </c>
      <c r="D312">
        <v>1</v>
      </c>
      <c r="E312">
        <v>60</v>
      </c>
      <c r="F312">
        <v>70</v>
      </c>
      <c r="G312">
        <v>0.46113281249999999</v>
      </c>
      <c r="H312">
        <v>0</v>
      </c>
      <c r="I312">
        <v>90</v>
      </c>
      <c r="J312">
        <v>0</v>
      </c>
      <c r="K312">
        <v>4858.3984375</v>
      </c>
      <c r="L312">
        <v>0.46328124999999998</v>
      </c>
      <c r="M312">
        <v>78804.1015625</v>
      </c>
      <c r="N312">
        <v>0.26601562500000003</v>
      </c>
      <c r="O312">
        <v>70</v>
      </c>
      <c r="P312">
        <v>480</v>
      </c>
      <c r="Q312">
        <v>480</v>
      </c>
      <c r="R312">
        <v>311</v>
      </c>
      <c r="S312">
        <v>38473.33</v>
      </c>
      <c r="T312">
        <v>17559.330000000002</v>
      </c>
      <c r="U312">
        <v>17407.669999999998</v>
      </c>
      <c r="V312">
        <v>0.36633329999999997</v>
      </c>
      <c r="W312">
        <v>0.1672033</v>
      </c>
      <c r="X312">
        <v>0.37166670000000002</v>
      </c>
      <c r="Y312">
        <v>0.16816999999999999</v>
      </c>
      <c r="Z312">
        <v>0.61419999999999997</v>
      </c>
      <c r="AA312">
        <v>0.6089</v>
      </c>
      <c r="AB312">
        <v>4534.3329999999996</v>
      </c>
      <c r="AC312">
        <v>5798.6670000000004</v>
      </c>
      <c r="AD312">
        <v>4285</v>
      </c>
      <c r="AE312">
        <v>1.0043466789677169</v>
      </c>
      <c r="AF312">
        <v>0.42657945451540408</v>
      </c>
      <c r="AG312">
        <v>311</v>
      </c>
      <c r="AH312">
        <v>1660.1041110517885</v>
      </c>
      <c r="AI312">
        <v>31122.87874112928</v>
      </c>
      <c r="AJ312">
        <v>0.83534740869365687</v>
      </c>
      <c r="AK312">
        <v>0.55905225668170599</v>
      </c>
      <c r="AL312">
        <v>38957.188491821289</v>
      </c>
      <c r="AM312">
        <v>13990.652584332753</v>
      </c>
      <c r="AN312">
        <v>13990.652584332753</v>
      </c>
      <c r="AO312">
        <v>0.37231559753417964</v>
      </c>
      <c r="AP312">
        <v>0.13370929418899244</v>
      </c>
      <c r="AQ312">
        <v>0.37231559753417964</v>
      </c>
      <c r="AR312">
        <v>0.13370929418899244</v>
      </c>
      <c r="AS312">
        <v>0.40050680087018165</v>
      </c>
      <c r="AT312">
        <v>0.40050680087018165</v>
      </c>
      <c r="AU312">
        <v>4009.9410014062996</v>
      </c>
      <c r="AV312">
        <v>3884.1051979877457</v>
      </c>
      <c r="AW312">
        <v>4009.9410014062996</v>
      </c>
      <c r="AX312">
        <v>56460.54</v>
      </c>
      <c r="AY312">
        <v>24395.384999999998</v>
      </c>
      <c r="AZ312">
        <v>24350.76</v>
      </c>
      <c r="BA312">
        <v>7.0074002400000003E-3</v>
      </c>
      <c r="BB312">
        <v>40.772620000000003</v>
      </c>
      <c r="BC312">
        <v>-4.5778440599999999E-3</v>
      </c>
      <c r="BD312">
        <v>38590.199999999997</v>
      </c>
      <c r="BE312">
        <v>27600.115000000002</v>
      </c>
      <c r="BF312">
        <v>7.7644267999999999E-3</v>
      </c>
      <c r="BG312">
        <v>3.2700355000000001</v>
      </c>
      <c r="BH312">
        <v>-5.5043476199999998E-3</v>
      </c>
      <c r="BI312">
        <v>38318.25</v>
      </c>
      <c r="BJ312">
        <v>1.0571888099999999E-2</v>
      </c>
      <c r="BK312">
        <v>244.67715000000001</v>
      </c>
      <c r="BL312">
        <v>-7.6905339799999998E-3</v>
      </c>
      <c r="BM312">
        <v>4536.6279999999997</v>
      </c>
      <c r="BN312">
        <v>4.6108005499999998E-5</v>
      </c>
      <c r="BO312">
        <v>99.175934999999996</v>
      </c>
      <c r="BP312">
        <v>5801.8969999999999</v>
      </c>
      <c r="BQ312">
        <v>1.2255385499999999E-4</v>
      </c>
      <c r="BR312">
        <v>4287.1679999999997</v>
      </c>
    </row>
    <row r="313" spans="1:70">
      <c r="A313">
        <v>312</v>
      </c>
      <c r="B313">
        <v>3</v>
      </c>
      <c r="C313">
        <v>113</v>
      </c>
      <c r="D313">
        <v>1</v>
      </c>
      <c r="E313">
        <v>60</v>
      </c>
      <c r="F313">
        <v>70</v>
      </c>
      <c r="G313">
        <v>0.51738281249999996</v>
      </c>
      <c r="H313">
        <v>0</v>
      </c>
      <c r="I313">
        <v>90</v>
      </c>
      <c r="J313">
        <v>0</v>
      </c>
      <c r="K313">
        <v>4452.1484375</v>
      </c>
      <c r="L313">
        <v>0.26828125000000003</v>
      </c>
      <c r="M313">
        <v>571810.3515625</v>
      </c>
      <c r="N313">
        <v>0.20351562500000001</v>
      </c>
      <c r="O313">
        <v>70</v>
      </c>
      <c r="P313">
        <v>480</v>
      </c>
      <c r="Q313">
        <v>480</v>
      </c>
      <c r="R313">
        <v>312</v>
      </c>
      <c r="S313">
        <v>295250</v>
      </c>
      <c r="T313">
        <v>15307</v>
      </c>
      <c r="U313">
        <v>14365</v>
      </c>
      <c r="V313">
        <v>0.22449</v>
      </c>
      <c r="W313">
        <v>1.1638330000000001E-2</v>
      </c>
      <c r="X313">
        <v>0.22661000000000001</v>
      </c>
      <c r="Y313">
        <v>1.102533E-2</v>
      </c>
      <c r="Z313">
        <v>0.32739669999999998</v>
      </c>
      <c r="AA313">
        <v>0.30724669999999998</v>
      </c>
      <c r="AB313">
        <v>6936.6670000000004</v>
      </c>
      <c r="AC313">
        <v>6157.3329999999996</v>
      </c>
      <c r="AD313">
        <v>6428.6670000000004</v>
      </c>
      <c r="AE313">
        <v>1.0322674328420758</v>
      </c>
      <c r="AF313">
        <v>0.89267666408248014</v>
      </c>
      <c r="AG313">
        <v>312</v>
      </c>
      <c r="AH313">
        <v>1755.1897252679562</v>
      </c>
      <c r="AI313">
        <v>237558.34144758194</v>
      </c>
      <c r="AJ313">
        <v>0.97699998553775502</v>
      </c>
      <c r="AK313">
        <v>0.66086302201704539</v>
      </c>
      <c r="AL313">
        <v>297993.53126525879</v>
      </c>
      <c r="AM313">
        <v>18104.775252778283</v>
      </c>
      <c r="AN313">
        <v>18104.775252778283</v>
      </c>
      <c r="AO313">
        <v>0.2347726287841797</v>
      </c>
      <c r="AP313">
        <v>1.4263751503578559E-2</v>
      </c>
      <c r="AQ313">
        <v>0.2347726287841797</v>
      </c>
      <c r="AR313">
        <v>1.4263751503578559E-2</v>
      </c>
      <c r="AS313">
        <v>0.49522575481429709</v>
      </c>
      <c r="AT313">
        <v>0.49522575481429709</v>
      </c>
      <c r="AU313">
        <v>5405.8330371484271</v>
      </c>
      <c r="AV313">
        <v>4547.9066345495958</v>
      </c>
      <c r="AW313">
        <v>5405.8330371484271</v>
      </c>
      <c r="AX313">
        <v>297477.2</v>
      </c>
      <c r="AY313">
        <v>5043.0349999999999</v>
      </c>
      <c r="AZ313">
        <v>4833.0910000000003</v>
      </c>
      <c r="BA313">
        <v>-2.8088863499999999E-3</v>
      </c>
      <c r="BB313">
        <v>66.697585000000004</v>
      </c>
      <c r="BC313">
        <v>7.5836689999999999E-4</v>
      </c>
      <c r="BD313">
        <v>17104.53</v>
      </c>
      <c r="BE313">
        <v>5309.7664999999997</v>
      </c>
      <c r="BF313">
        <v>-4.3002680000000003E-3</v>
      </c>
      <c r="BG313">
        <v>-20.195685000000001</v>
      </c>
      <c r="BH313">
        <v>8.363255E-3</v>
      </c>
      <c r="BI313">
        <v>16069.75</v>
      </c>
      <c r="BJ313">
        <v>-1.8736060000000001E-3</v>
      </c>
      <c r="BK313">
        <v>348.91654999999997</v>
      </c>
      <c r="BL313">
        <v>6.3594615E-3</v>
      </c>
      <c r="BM313">
        <v>6940.0709999999999</v>
      </c>
      <c r="BN313">
        <v>4.1709729999999997E-3</v>
      </c>
      <c r="BO313">
        <v>147.97765000000001</v>
      </c>
      <c r="BP313">
        <v>6166.1049999999996</v>
      </c>
      <c r="BQ313">
        <v>-4.0773179999999999E-4</v>
      </c>
      <c r="BR313">
        <v>6431.8220000000001</v>
      </c>
    </row>
    <row r="314" spans="1:70">
      <c r="A314">
        <v>313</v>
      </c>
      <c r="B314">
        <v>3</v>
      </c>
      <c r="C314">
        <v>114</v>
      </c>
      <c r="D314">
        <v>1</v>
      </c>
      <c r="E314">
        <v>60</v>
      </c>
      <c r="F314">
        <v>70</v>
      </c>
      <c r="G314">
        <v>0.36738281249999999</v>
      </c>
      <c r="H314">
        <v>0</v>
      </c>
      <c r="I314">
        <v>90</v>
      </c>
      <c r="J314">
        <v>0</v>
      </c>
      <c r="K314">
        <v>7702.1484375</v>
      </c>
      <c r="L314">
        <v>0.38828125000000002</v>
      </c>
      <c r="M314">
        <v>213260.3515625</v>
      </c>
      <c r="N314">
        <v>0.30351562500000001</v>
      </c>
      <c r="O314">
        <v>70</v>
      </c>
      <c r="P314">
        <v>480</v>
      </c>
      <c r="Q314">
        <v>480</v>
      </c>
      <c r="R314">
        <v>313</v>
      </c>
      <c r="S314">
        <v>81213.33</v>
      </c>
      <c r="T314">
        <v>19376</v>
      </c>
      <c r="U314">
        <v>20150.330000000002</v>
      </c>
      <c r="V314">
        <v>0.35320000000000001</v>
      </c>
      <c r="W314">
        <v>8.4266670000000002E-2</v>
      </c>
      <c r="X314">
        <v>0.34883330000000001</v>
      </c>
      <c r="Y314">
        <v>8.6553329999999998E-2</v>
      </c>
      <c r="Z314">
        <v>0.46429999999999999</v>
      </c>
      <c r="AA314">
        <v>0.48283330000000002</v>
      </c>
      <c r="AB314">
        <v>6247</v>
      </c>
      <c r="AC314">
        <v>6046.6670000000004</v>
      </c>
      <c r="AD314">
        <v>6571.3329999999996</v>
      </c>
      <c r="AE314">
        <v>0.9805979509947752</v>
      </c>
      <c r="AF314">
        <v>0.68747903765944784</v>
      </c>
      <c r="AG314">
        <v>313</v>
      </c>
      <c r="AH314">
        <v>2773.9870568373667</v>
      </c>
      <c r="AI314">
        <v>81801.992807911301</v>
      </c>
      <c r="AJ314">
        <v>0.89895051346856703</v>
      </c>
      <c r="AK314">
        <v>0.60517435343961934</v>
      </c>
      <c r="AL314">
        <v>83220.699234008789</v>
      </c>
      <c r="AM314">
        <v>19096.27006996479</v>
      </c>
      <c r="AN314">
        <v>19096.27006996479</v>
      </c>
      <c r="AO314">
        <v>0.35713981628417968</v>
      </c>
      <c r="AP314">
        <v>8.1951226645224362E-2</v>
      </c>
      <c r="AQ314">
        <v>0.35713981628417968</v>
      </c>
      <c r="AR314">
        <v>8.1951226645224362E-2</v>
      </c>
      <c r="AS314">
        <v>0.40681928535456613</v>
      </c>
      <c r="AT314">
        <v>0.40681928535456613</v>
      </c>
      <c r="AU314">
        <v>5674.0622582411352</v>
      </c>
      <c r="AV314">
        <v>5264.6294521896261</v>
      </c>
      <c r="AW314">
        <v>5674.0622582411352</v>
      </c>
      <c r="AX314">
        <v>91652.62</v>
      </c>
      <c r="AY314">
        <v>14701.805</v>
      </c>
      <c r="AZ314">
        <v>15041.844999999999</v>
      </c>
      <c r="BA314">
        <v>-4.3879667499999997E-3</v>
      </c>
      <c r="BB314">
        <v>138.92975000000001</v>
      </c>
      <c r="BC314">
        <v>3.3924682699999998E-3</v>
      </c>
      <c r="BD314">
        <v>27333.22</v>
      </c>
      <c r="BE314">
        <v>14470.14</v>
      </c>
      <c r="BF314">
        <v>-2.1674353999999998E-3</v>
      </c>
      <c r="BG314">
        <v>-0.26532355000000002</v>
      </c>
      <c r="BH314">
        <v>4.39327941E-3</v>
      </c>
      <c r="BI314">
        <v>28474.04</v>
      </c>
      <c r="BJ314">
        <v>-1.038266E-2</v>
      </c>
      <c r="BK314">
        <v>466.25330000000002</v>
      </c>
      <c r="BL314">
        <v>6.8943765500000002E-3</v>
      </c>
      <c r="BM314">
        <v>6248.5450000000001</v>
      </c>
      <c r="BN314">
        <v>-3.0658144999999999E-4</v>
      </c>
      <c r="BO314">
        <v>100.7585</v>
      </c>
      <c r="BP314">
        <v>6057.125</v>
      </c>
      <c r="BQ314">
        <v>-3.4806394999999999E-5</v>
      </c>
      <c r="BR314">
        <v>6572.9579999999996</v>
      </c>
    </row>
    <row r="315" spans="1:70">
      <c r="A315">
        <v>314</v>
      </c>
      <c r="B315">
        <v>3</v>
      </c>
      <c r="C315">
        <v>115</v>
      </c>
      <c r="D315">
        <v>1</v>
      </c>
      <c r="E315">
        <v>60</v>
      </c>
      <c r="F315">
        <v>70</v>
      </c>
      <c r="G315">
        <v>0.4423828125</v>
      </c>
      <c r="H315">
        <v>0</v>
      </c>
      <c r="I315">
        <v>90</v>
      </c>
      <c r="J315">
        <v>0</v>
      </c>
      <c r="K315">
        <v>9327.1484375</v>
      </c>
      <c r="L315">
        <v>0.32828124999999997</v>
      </c>
      <c r="M315">
        <v>392535.3515625</v>
      </c>
      <c r="N315">
        <v>0.25351562500000002</v>
      </c>
      <c r="O315">
        <v>70</v>
      </c>
      <c r="P315">
        <v>480</v>
      </c>
      <c r="Q315">
        <v>480</v>
      </c>
      <c r="R315">
        <v>314</v>
      </c>
      <c r="S315">
        <v>163783.29999999999</v>
      </c>
      <c r="T315">
        <v>23353.67</v>
      </c>
      <c r="U315">
        <v>23309.67</v>
      </c>
      <c r="V315">
        <v>0.29015669999999999</v>
      </c>
      <c r="W315">
        <v>4.137333E-2</v>
      </c>
      <c r="X315">
        <v>0.29033330000000002</v>
      </c>
      <c r="Y315">
        <v>4.1320000000000003E-2</v>
      </c>
      <c r="Z315">
        <v>0.39706669999999999</v>
      </c>
      <c r="AA315">
        <v>0.3963333</v>
      </c>
      <c r="AB315">
        <v>8968.3330000000005</v>
      </c>
      <c r="AC315">
        <v>8651.6669999999995</v>
      </c>
      <c r="AD315">
        <v>9037.6669999999995</v>
      </c>
      <c r="AE315">
        <v>1.0009433693325447</v>
      </c>
      <c r="AF315">
        <v>0.80910636847466455</v>
      </c>
      <c r="AG315">
        <v>314</v>
      </c>
      <c r="AH315">
        <v>3510.9840018821319</v>
      </c>
      <c r="AI315">
        <v>156573.77687753196</v>
      </c>
      <c r="AJ315">
        <v>0.93195002496091994</v>
      </c>
      <c r="AK315">
        <v>0.63616611549690938</v>
      </c>
      <c r="AL315">
        <v>178851.87110900879</v>
      </c>
      <c r="AM315">
        <v>28955.75917409825</v>
      </c>
      <c r="AN315">
        <v>28955.75917409825</v>
      </c>
      <c r="AO315">
        <v>0.29520622253417972</v>
      </c>
      <c r="AP315">
        <v>4.7793295274976881E-2</v>
      </c>
      <c r="AQ315">
        <v>0.29520622253417972</v>
      </c>
      <c r="AR315">
        <v>4.7793295274976881E-2</v>
      </c>
      <c r="AS315">
        <v>0.44320712006375929</v>
      </c>
      <c r="AT315">
        <v>0.44320712006375929</v>
      </c>
      <c r="AU315">
        <v>8658.3427862561384</v>
      </c>
      <c r="AV315">
        <v>7674.8146186971335</v>
      </c>
      <c r="AW315">
        <v>8658.3427862561384</v>
      </c>
      <c r="AX315">
        <v>185474.6</v>
      </c>
      <c r="AY315">
        <v>12667.18</v>
      </c>
      <c r="AZ315">
        <v>12377.934999999999</v>
      </c>
      <c r="BA315">
        <v>1.7157667499999999E-3</v>
      </c>
      <c r="BB315">
        <v>264.26285000000001</v>
      </c>
      <c r="BC315">
        <v>-2.2526295499999999E-3</v>
      </c>
      <c r="BD315">
        <v>31534.14</v>
      </c>
      <c r="BE315">
        <v>12635.68</v>
      </c>
      <c r="BF315">
        <v>-1.7227900999999999E-3</v>
      </c>
      <c r="BG315">
        <v>376.67315000000002</v>
      </c>
      <c r="BH315">
        <v>-2.8540915000000002E-3</v>
      </c>
      <c r="BI315">
        <v>30381.62</v>
      </c>
      <c r="BJ315">
        <v>-2.2354437199999999E-3</v>
      </c>
      <c r="BK315">
        <v>676.05214999999998</v>
      </c>
      <c r="BL315">
        <v>-3.5046209999999999E-3</v>
      </c>
      <c r="BM315">
        <v>10049.969999999999</v>
      </c>
      <c r="BN315">
        <v>-4.4956795E-4</v>
      </c>
      <c r="BO315">
        <v>450.84449999999998</v>
      </c>
      <c r="BP315">
        <v>9595.732</v>
      </c>
      <c r="BQ315">
        <v>-2.83465365E-4</v>
      </c>
      <c r="BR315">
        <v>9693.5580000000009</v>
      </c>
    </row>
    <row r="316" spans="1:70">
      <c r="A316">
        <v>315</v>
      </c>
      <c r="B316">
        <v>3</v>
      </c>
      <c r="C316">
        <v>116</v>
      </c>
      <c r="D316">
        <v>1</v>
      </c>
      <c r="E316">
        <v>60</v>
      </c>
      <c r="F316">
        <v>70</v>
      </c>
      <c r="G316">
        <v>0.59238281249999991</v>
      </c>
      <c r="H316">
        <v>0</v>
      </c>
      <c r="I316">
        <v>90</v>
      </c>
      <c r="J316">
        <v>0</v>
      </c>
      <c r="K316">
        <v>6077.1484375</v>
      </c>
      <c r="L316">
        <v>0.44828124999999996</v>
      </c>
      <c r="M316">
        <v>751085.3515625</v>
      </c>
      <c r="N316">
        <v>0.353515625</v>
      </c>
      <c r="O316">
        <v>70</v>
      </c>
      <c r="P316">
        <v>480</v>
      </c>
      <c r="Q316">
        <v>480</v>
      </c>
      <c r="R316">
        <v>315</v>
      </c>
      <c r="S316">
        <v>441433.3</v>
      </c>
      <c r="T316">
        <v>50720</v>
      </c>
      <c r="U316">
        <v>52450</v>
      </c>
      <c r="V316">
        <v>0.38719999999999999</v>
      </c>
      <c r="W316">
        <v>4.4486669999999999E-2</v>
      </c>
      <c r="X316">
        <v>0.38466669999999997</v>
      </c>
      <c r="Y316">
        <v>4.570333E-2</v>
      </c>
      <c r="Z316">
        <v>0.50403330000000002</v>
      </c>
      <c r="AA316">
        <v>0.52123330000000001</v>
      </c>
      <c r="AB316">
        <v>9962.6669999999995</v>
      </c>
      <c r="AC316">
        <v>16430.669999999998</v>
      </c>
      <c r="AD316">
        <v>10639</v>
      </c>
      <c r="AE316">
        <v>0.98336982153734553</v>
      </c>
      <c r="AF316">
        <v>0.68463602001989121</v>
      </c>
      <c r="AG316">
        <v>315</v>
      </c>
      <c r="AH316">
        <v>2098.0553457762435</v>
      </c>
      <c r="AI316">
        <v>277457.21500721498</v>
      </c>
      <c r="AJ316">
        <v>0.97611307883464482</v>
      </c>
      <c r="AK316">
        <v>0.55029701531470032</v>
      </c>
      <c r="AL316">
        <v>447407.20314025873</v>
      </c>
      <c r="AM316">
        <v>31072.006974416068</v>
      </c>
      <c r="AN316">
        <v>31072.006974416068</v>
      </c>
      <c r="AO316">
        <v>0.39214372253417967</v>
      </c>
      <c r="AP316">
        <v>2.7234010530080142E-2</v>
      </c>
      <c r="AQ316">
        <v>0.39214372253417967</v>
      </c>
      <c r="AR316">
        <v>2.7234010530080142E-2</v>
      </c>
      <c r="AS316">
        <v>0.53721866055003242</v>
      </c>
      <c r="AT316">
        <v>0.53721866055003242</v>
      </c>
      <c r="AU316">
        <v>7976.4267527983184</v>
      </c>
      <c r="AV316">
        <v>7489.2614634263145</v>
      </c>
      <c r="AW316">
        <v>7976.4267527983184</v>
      </c>
      <c r="AX316">
        <v>475378.7</v>
      </c>
      <c r="AY316">
        <v>43537.79</v>
      </c>
      <c r="AZ316">
        <v>44423.83</v>
      </c>
      <c r="BA316">
        <v>2.0467122500000001E-2</v>
      </c>
      <c r="BB316">
        <v>-152.87434999999999</v>
      </c>
      <c r="BC316">
        <v>1.5205857499999999E-3</v>
      </c>
      <c r="BD316">
        <v>72780.740000000005</v>
      </c>
      <c r="BE316">
        <v>39925.56</v>
      </c>
      <c r="BF316">
        <v>1.6337009499999999E-2</v>
      </c>
      <c r="BG316">
        <v>-9.7577294999999999</v>
      </c>
      <c r="BH316">
        <v>-3.7649670000000001E-3</v>
      </c>
      <c r="BI316">
        <v>75301.42</v>
      </c>
      <c r="BJ316">
        <v>4.1064709999999997E-2</v>
      </c>
      <c r="BK316">
        <v>-425.23489999999998</v>
      </c>
      <c r="BL316">
        <v>-4.9725500000000005E-4</v>
      </c>
      <c r="BM316">
        <v>9962.6689999999999</v>
      </c>
      <c r="BN316">
        <v>-3.402909E-3</v>
      </c>
      <c r="BO316">
        <v>5.3891534999999999</v>
      </c>
      <c r="BP316">
        <v>16433.97</v>
      </c>
      <c r="BQ316">
        <v>-1.3699834000000001E-3</v>
      </c>
      <c r="BR316">
        <v>10639</v>
      </c>
    </row>
    <row r="317" spans="1:70">
      <c r="A317">
        <v>316</v>
      </c>
      <c r="B317">
        <v>3</v>
      </c>
      <c r="C317">
        <v>117</v>
      </c>
      <c r="D317">
        <v>1</v>
      </c>
      <c r="E317">
        <v>60</v>
      </c>
      <c r="F317">
        <v>70</v>
      </c>
      <c r="G317">
        <v>0.40488281249999997</v>
      </c>
      <c r="H317">
        <v>0</v>
      </c>
      <c r="I317">
        <v>90</v>
      </c>
      <c r="J317">
        <v>0</v>
      </c>
      <c r="K317">
        <v>5264.6484375</v>
      </c>
      <c r="L317">
        <v>0.35828125</v>
      </c>
      <c r="M317">
        <v>123622.8515625</v>
      </c>
      <c r="N317">
        <v>0.228515625</v>
      </c>
      <c r="O317">
        <v>70</v>
      </c>
      <c r="P317">
        <v>480</v>
      </c>
      <c r="Q317">
        <v>480</v>
      </c>
      <c r="R317">
        <v>316</v>
      </c>
      <c r="S317">
        <v>51843.33</v>
      </c>
      <c r="T317">
        <v>13207</v>
      </c>
      <c r="U317">
        <v>12848</v>
      </c>
      <c r="V317">
        <v>0.29402</v>
      </c>
      <c r="W317">
        <v>7.4903330000000004E-2</v>
      </c>
      <c r="X317">
        <v>0.29798330000000001</v>
      </c>
      <c r="Y317">
        <v>7.3849999999999999E-2</v>
      </c>
      <c r="Z317">
        <v>0.43286669999999999</v>
      </c>
      <c r="AA317">
        <v>0.42109999999999997</v>
      </c>
      <c r="AB317">
        <v>4758.3329999999996</v>
      </c>
      <c r="AC317">
        <v>4485</v>
      </c>
      <c r="AD317">
        <v>4554</v>
      </c>
      <c r="AE317">
        <v>1.0138747911623116</v>
      </c>
      <c r="AF317">
        <v>0.75489283414551356</v>
      </c>
      <c r="AG317">
        <v>316</v>
      </c>
      <c r="AH317">
        <v>1937.9817094213734</v>
      </c>
      <c r="AI317">
        <v>50313.910969793324</v>
      </c>
      <c r="AJ317">
        <v>0.88226841316776805</v>
      </c>
      <c r="AK317">
        <v>0.62542695336579224</v>
      </c>
      <c r="AL317">
        <v>53185.850601196282</v>
      </c>
      <c r="AM317">
        <v>14041.832023998635</v>
      </c>
      <c r="AN317">
        <v>14041.832023998635</v>
      </c>
      <c r="AO317">
        <v>0.30574137878417973</v>
      </c>
      <c r="AP317">
        <v>8.0720135809515994E-2</v>
      </c>
      <c r="AQ317">
        <v>0.30574137878417973</v>
      </c>
      <c r="AR317">
        <v>8.0720135809515994E-2</v>
      </c>
      <c r="AS317">
        <v>0.40396276231374839</v>
      </c>
      <c r="AT317">
        <v>0.40396276231374839</v>
      </c>
      <c r="AU317">
        <v>4262.064217449527</v>
      </c>
      <c r="AV317">
        <v>3883.4099725683668</v>
      </c>
      <c r="AW317">
        <v>4262.064217449527</v>
      </c>
      <c r="AX317">
        <v>56158.080000000002</v>
      </c>
      <c r="AY317">
        <v>7339.5259999999998</v>
      </c>
      <c r="AZ317">
        <v>7237.6769999999997</v>
      </c>
      <c r="BA317">
        <v>2.3426737000000002E-3</v>
      </c>
      <c r="BB317">
        <v>5.3301509999999999</v>
      </c>
      <c r="BC317">
        <v>-1.49096585E-4</v>
      </c>
      <c r="BD317">
        <v>17114.16</v>
      </c>
      <c r="BE317">
        <v>7743.87</v>
      </c>
      <c r="BF317">
        <v>3.0374968499999998E-3</v>
      </c>
      <c r="BG317">
        <v>133.41014999999999</v>
      </c>
      <c r="BH317">
        <v>-4.4447030000000003E-4</v>
      </c>
      <c r="BI317">
        <v>16647.46</v>
      </c>
      <c r="BJ317">
        <v>5.2688216499999999E-3</v>
      </c>
      <c r="BK317">
        <v>-108.97785</v>
      </c>
      <c r="BL317">
        <v>1.9813854999999999E-4</v>
      </c>
      <c r="BM317">
        <v>4758.4269999999997</v>
      </c>
      <c r="BN317">
        <v>-4.1814515000000003E-4</v>
      </c>
      <c r="BO317">
        <v>20.635010000000001</v>
      </c>
      <c r="BP317">
        <v>4488.2219999999998</v>
      </c>
      <c r="BQ317">
        <v>1.13406575E-4</v>
      </c>
      <c r="BR317">
        <v>4554.0889999999999</v>
      </c>
    </row>
    <row r="318" spans="1:70">
      <c r="A318">
        <v>317</v>
      </c>
      <c r="B318">
        <v>3</v>
      </c>
      <c r="C318">
        <v>118</v>
      </c>
      <c r="D318">
        <v>1</v>
      </c>
      <c r="E318">
        <v>60</v>
      </c>
      <c r="F318">
        <v>70</v>
      </c>
      <c r="G318">
        <v>0.55488281250000004</v>
      </c>
      <c r="H318">
        <v>0</v>
      </c>
      <c r="I318">
        <v>90</v>
      </c>
      <c r="J318">
        <v>0</v>
      </c>
      <c r="K318">
        <v>8514.6484375</v>
      </c>
      <c r="L318">
        <v>0.47828124999999999</v>
      </c>
      <c r="M318">
        <v>482172.8515625</v>
      </c>
      <c r="N318">
        <v>0.32851562499999998</v>
      </c>
      <c r="O318">
        <v>70</v>
      </c>
      <c r="P318">
        <v>480</v>
      </c>
      <c r="Q318">
        <v>480</v>
      </c>
      <c r="R318">
        <v>317</v>
      </c>
      <c r="S318">
        <v>268580</v>
      </c>
      <c r="T318">
        <v>75670</v>
      </c>
      <c r="U318">
        <v>77443.33</v>
      </c>
      <c r="V318">
        <v>0.39373330000000001</v>
      </c>
      <c r="W318">
        <v>0.11093</v>
      </c>
      <c r="X318">
        <v>0.38729999999999998</v>
      </c>
      <c r="Y318">
        <v>0.1116733</v>
      </c>
      <c r="Z318">
        <v>0.62450000000000006</v>
      </c>
      <c r="AA318">
        <v>0.63913330000000002</v>
      </c>
      <c r="AB318">
        <v>11500.67</v>
      </c>
      <c r="AC318">
        <v>23772.67</v>
      </c>
      <c r="AD318">
        <v>11813.33</v>
      </c>
      <c r="AE318">
        <v>0.98848448579835446</v>
      </c>
      <c r="AF318">
        <v>0.45901494056281256</v>
      </c>
      <c r="AG318">
        <v>317</v>
      </c>
      <c r="AH318">
        <v>2879.914913856886</v>
      </c>
      <c r="AI318">
        <v>181470.52337547779</v>
      </c>
      <c r="AJ318">
        <v>0.94883045797688892</v>
      </c>
      <c r="AK318">
        <v>0.5284192283478869</v>
      </c>
      <c r="AL318">
        <v>271339.44435119629</v>
      </c>
      <c r="AM318">
        <v>36916.617331336216</v>
      </c>
      <c r="AN318">
        <v>36916.617331336216</v>
      </c>
      <c r="AO318">
        <v>0.39517887878417968</v>
      </c>
      <c r="AP318">
        <v>5.376537672355465E-2</v>
      </c>
      <c r="AQ318">
        <v>0.39517887878417968</v>
      </c>
      <c r="AR318">
        <v>5.376537672355465E-2</v>
      </c>
      <c r="AS318">
        <v>0.48973843726620359</v>
      </c>
      <c r="AT318">
        <v>0.48973843726620359</v>
      </c>
      <c r="AU318">
        <v>9575.012649575152</v>
      </c>
      <c r="AV318">
        <v>9324.8417817603131</v>
      </c>
      <c r="AW318">
        <v>9575.012649575152</v>
      </c>
      <c r="AX318">
        <v>351577.3</v>
      </c>
      <c r="AY318">
        <v>105714.9</v>
      </c>
      <c r="AZ318">
        <v>106827.75</v>
      </c>
      <c r="BA318">
        <v>-1.11470675E-2</v>
      </c>
      <c r="BB318">
        <v>19.022539999999999</v>
      </c>
      <c r="BC318">
        <v>-2.9824830000000002E-3</v>
      </c>
      <c r="BD318">
        <v>157728.70000000001</v>
      </c>
      <c r="BE318">
        <v>112606.9</v>
      </c>
      <c r="BF318">
        <v>-2.6697681000000001E-2</v>
      </c>
      <c r="BG318">
        <v>371.06869999999998</v>
      </c>
      <c r="BH318">
        <v>-2.5974466E-3</v>
      </c>
      <c r="BI318">
        <v>161351.29999999999</v>
      </c>
      <c r="BJ318">
        <v>-1.8735515500000001E-2</v>
      </c>
      <c r="BK318">
        <v>-309.11484999999999</v>
      </c>
      <c r="BL318">
        <v>-2.65773132E-3</v>
      </c>
      <c r="BM318">
        <v>11500.71</v>
      </c>
      <c r="BN318">
        <v>-5.3068899999999999E-4</v>
      </c>
      <c r="BO318">
        <v>-22.286300000000001</v>
      </c>
      <c r="BP318">
        <v>23777.61</v>
      </c>
      <c r="BQ318">
        <v>2.2781544999999999E-4</v>
      </c>
      <c r="BR318">
        <v>11813.38</v>
      </c>
    </row>
    <row r="319" spans="1:70">
      <c r="A319">
        <v>318</v>
      </c>
      <c r="B319">
        <v>3</v>
      </c>
      <c r="C319">
        <v>119</v>
      </c>
      <c r="D319">
        <v>1</v>
      </c>
      <c r="E319">
        <v>60</v>
      </c>
      <c r="F319">
        <v>70</v>
      </c>
      <c r="G319">
        <v>0.47988281249999998</v>
      </c>
      <c r="H319">
        <v>0</v>
      </c>
      <c r="I319">
        <v>90</v>
      </c>
      <c r="J319">
        <v>0</v>
      </c>
      <c r="K319">
        <v>6889.6484375</v>
      </c>
      <c r="L319">
        <v>0.29828125</v>
      </c>
      <c r="M319">
        <v>661447.8515625</v>
      </c>
      <c r="N319">
        <v>0.27851562500000004</v>
      </c>
      <c r="O319">
        <v>70</v>
      </c>
      <c r="P319">
        <v>480</v>
      </c>
      <c r="Q319">
        <v>480</v>
      </c>
      <c r="R319">
        <v>318</v>
      </c>
      <c r="S319">
        <v>318890</v>
      </c>
      <c r="T319">
        <v>21465.33</v>
      </c>
      <c r="U319">
        <v>20994.67</v>
      </c>
      <c r="V319">
        <v>0.28617670000000001</v>
      </c>
      <c r="W319">
        <v>1.9262999999999999E-2</v>
      </c>
      <c r="X319">
        <v>0.28644999999999998</v>
      </c>
      <c r="Y319">
        <v>1.8858670000000001E-2</v>
      </c>
      <c r="Z319">
        <v>0.34523330000000002</v>
      </c>
      <c r="AA319">
        <v>0.33766669999999999</v>
      </c>
      <c r="AB319">
        <v>8946.6669999999995</v>
      </c>
      <c r="AC319">
        <v>8317.3330000000005</v>
      </c>
      <c r="AD319">
        <v>8572.6669999999995</v>
      </c>
      <c r="AE319">
        <v>1.0111469086499123</v>
      </c>
      <c r="AF319">
        <v>0.8687851101157309</v>
      </c>
      <c r="AG319">
        <v>318</v>
      </c>
      <c r="AH319">
        <v>2653.372848718257</v>
      </c>
      <c r="AI319">
        <v>258678.04766269476</v>
      </c>
      <c r="AJ319">
        <v>0.96938964115952875</v>
      </c>
      <c r="AK319">
        <v>0.64738630448834811</v>
      </c>
      <c r="AL319">
        <v>321000.87989807129</v>
      </c>
      <c r="AM319">
        <v>24868.21864135885</v>
      </c>
      <c r="AN319">
        <v>24868.21864135885</v>
      </c>
      <c r="AO319">
        <v>0.28879606628417975</v>
      </c>
      <c r="AP319">
        <v>2.237328359162076E-2</v>
      </c>
      <c r="AQ319">
        <v>0.28879606628417975</v>
      </c>
      <c r="AR319">
        <v>2.237328359162076E-2</v>
      </c>
      <c r="AS319">
        <v>0.48026804792007982</v>
      </c>
      <c r="AT319">
        <v>0.48026804792007982</v>
      </c>
      <c r="AU319">
        <v>7361.9633463424871</v>
      </c>
      <c r="AV319">
        <v>6342.198619582653</v>
      </c>
      <c r="AW319">
        <v>7361.9633463424871</v>
      </c>
      <c r="AX319">
        <v>324278.2</v>
      </c>
      <c r="AY319">
        <v>9483.5665000000008</v>
      </c>
      <c r="AZ319">
        <v>9337.4565000000002</v>
      </c>
      <c r="BA319">
        <v>6.3495394500000003E-3</v>
      </c>
      <c r="BB319">
        <v>344.01859999999999</v>
      </c>
      <c r="BC319">
        <v>1.2835421499999999E-2</v>
      </c>
      <c r="BD319">
        <v>24611.75</v>
      </c>
      <c r="BE319">
        <v>8521.5650000000005</v>
      </c>
      <c r="BF319">
        <v>7.6031294000000003E-3</v>
      </c>
      <c r="BG319">
        <v>562.38890000000004</v>
      </c>
      <c r="BH319">
        <v>1.3548276499999999E-2</v>
      </c>
      <c r="BI319">
        <v>24086.76</v>
      </c>
      <c r="BJ319">
        <v>1.13589548E-2</v>
      </c>
      <c r="BK319">
        <v>673.80619999999999</v>
      </c>
      <c r="BL319">
        <v>3.38424196E-2</v>
      </c>
      <c r="BM319">
        <v>8986.1669999999995</v>
      </c>
      <c r="BN319">
        <v>-1.244463E-4</v>
      </c>
      <c r="BO319">
        <v>583.19560000000001</v>
      </c>
      <c r="BP319">
        <v>8341.0439999999999</v>
      </c>
      <c r="BQ319">
        <v>-1.82327143E-3</v>
      </c>
      <c r="BR319">
        <v>8610.5159999999996</v>
      </c>
    </row>
    <row r="320" spans="1:70">
      <c r="A320">
        <v>319</v>
      </c>
      <c r="B320">
        <v>3</v>
      </c>
      <c r="C320">
        <v>120</v>
      </c>
      <c r="D320">
        <v>1</v>
      </c>
      <c r="E320">
        <v>60</v>
      </c>
      <c r="F320">
        <v>70</v>
      </c>
      <c r="G320">
        <v>0.32988281250000001</v>
      </c>
      <c r="H320">
        <v>0</v>
      </c>
      <c r="I320">
        <v>90</v>
      </c>
      <c r="J320">
        <v>0</v>
      </c>
      <c r="K320">
        <v>3639.6484375</v>
      </c>
      <c r="L320">
        <v>0.41828124999999999</v>
      </c>
      <c r="M320">
        <v>302897.8515625</v>
      </c>
      <c r="N320">
        <v>0.37851562500000002</v>
      </c>
      <c r="O320">
        <v>70</v>
      </c>
      <c r="P320">
        <v>480</v>
      </c>
      <c r="Q320">
        <v>480</v>
      </c>
      <c r="R320">
        <v>319</v>
      </c>
      <c r="S320">
        <v>99906.67</v>
      </c>
      <c r="T320">
        <v>9401.6669999999995</v>
      </c>
      <c r="U320">
        <v>9139.6669999999995</v>
      </c>
      <c r="V320">
        <v>0.40223330000000002</v>
      </c>
      <c r="W320">
        <v>3.7850000000000002E-2</v>
      </c>
      <c r="X320">
        <v>0.40413329999999997</v>
      </c>
      <c r="Y320">
        <v>3.6973329999999999E-2</v>
      </c>
      <c r="Z320">
        <v>0.60833329999999997</v>
      </c>
      <c r="AA320">
        <v>0.59136670000000002</v>
      </c>
      <c r="AB320">
        <v>2767.3</v>
      </c>
      <c r="AC320">
        <v>2775.933</v>
      </c>
      <c r="AD320">
        <v>2654.7330000000002</v>
      </c>
      <c r="AE320">
        <v>1.014231853316832</v>
      </c>
      <c r="AF320">
        <v>0.59199364272723087</v>
      </c>
      <c r="AG320">
        <v>319</v>
      </c>
      <c r="AH320">
        <v>1283.1194227167566</v>
      </c>
      <c r="AI320">
        <v>109863.77160668746</v>
      </c>
      <c r="AJ320">
        <v>0.96479771199295761</v>
      </c>
      <c r="AK320">
        <v>0.57525831254153803</v>
      </c>
      <c r="AL320">
        <v>102359.78614807129</v>
      </c>
      <c r="AM320">
        <v>8737.2320134647653</v>
      </c>
      <c r="AN320">
        <v>8737.2320134647653</v>
      </c>
      <c r="AO320">
        <v>0.40516325378417972</v>
      </c>
      <c r="AP320">
        <v>3.458394634121055E-2</v>
      </c>
      <c r="AQ320">
        <v>0.40516325378417972</v>
      </c>
      <c r="AR320">
        <v>3.458394634121055E-2</v>
      </c>
      <c r="AS320">
        <v>0.42650276271496523</v>
      </c>
      <c r="AT320">
        <v>0.42650276271496523</v>
      </c>
      <c r="AU320">
        <v>2503.3805363358215</v>
      </c>
      <c r="AV320">
        <v>2357.5839072140843</v>
      </c>
      <c r="AW320">
        <v>2503.3805363358215</v>
      </c>
      <c r="AX320">
        <v>108051.6</v>
      </c>
      <c r="AY320">
        <v>10183.68</v>
      </c>
      <c r="AZ320">
        <v>10018.209999999999</v>
      </c>
      <c r="BA320">
        <v>-8.5953465E-3</v>
      </c>
      <c r="BB320">
        <v>-35.388440000000003</v>
      </c>
      <c r="BC320">
        <v>2.7119635000000001E-3</v>
      </c>
      <c r="BD320">
        <v>15644.14</v>
      </c>
      <c r="BE320">
        <v>9628.3444999999992</v>
      </c>
      <c r="BF320">
        <v>-9.3376824999999997E-3</v>
      </c>
      <c r="BG320">
        <v>-11.12302</v>
      </c>
      <c r="BH320">
        <v>-3.9011664999999998E-4</v>
      </c>
      <c r="BI320">
        <v>15206.23</v>
      </c>
      <c r="BJ320">
        <v>-9.5637440000000008E-3</v>
      </c>
      <c r="BK320">
        <v>-82.541820000000001</v>
      </c>
      <c r="BL320">
        <v>4.14191705E-3</v>
      </c>
      <c r="BM320">
        <v>2769.1410000000001</v>
      </c>
      <c r="BN320">
        <v>3.5791974999999998E-4</v>
      </c>
      <c r="BO320">
        <v>-69.936700000000002</v>
      </c>
      <c r="BP320">
        <v>2776.5590000000002</v>
      </c>
      <c r="BQ320">
        <v>-2.0870928E-4</v>
      </c>
      <c r="BR320">
        <v>2656.5</v>
      </c>
    </row>
    <row r="321" spans="1:70">
      <c r="A321">
        <v>320</v>
      </c>
      <c r="B321">
        <v>3</v>
      </c>
      <c r="C321">
        <v>121</v>
      </c>
      <c r="D321">
        <v>1</v>
      </c>
      <c r="E321">
        <v>60</v>
      </c>
      <c r="F321">
        <v>70</v>
      </c>
      <c r="G321">
        <v>0.56660156250000004</v>
      </c>
      <c r="H321">
        <v>0</v>
      </c>
      <c r="I321">
        <v>90</v>
      </c>
      <c r="J321">
        <v>0</v>
      </c>
      <c r="K321">
        <v>3690.4296875</v>
      </c>
      <c r="L321">
        <v>0.27390625000000002</v>
      </c>
      <c r="M321">
        <v>667050.1953125</v>
      </c>
      <c r="N321">
        <v>0.30507812500000003</v>
      </c>
      <c r="O321">
        <v>70</v>
      </c>
      <c r="P321">
        <v>480</v>
      </c>
      <c r="Q321">
        <v>480</v>
      </c>
      <c r="R321">
        <v>320</v>
      </c>
      <c r="S321">
        <v>375433.3</v>
      </c>
      <c r="T321">
        <v>14974</v>
      </c>
      <c r="U321">
        <v>15922.33</v>
      </c>
      <c r="V321">
        <v>0.29559999999999997</v>
      </c>
      <c r="W321">
        <v>1.178967E-2</v>
      </c>
      <c r="X321">
        <v>0.2964</v>
      </c>
      <c r="Y321">
        <v>1.257E-2</v>
      </c>
      <c r="Z321">
        <v>0.27433999999999997</v>
      </c>
      <c r="AA321">
        <v>0.29171330000000001</v>
      </c>
      <c r="AB321">
        <v>6477.6670000000004</v>
      </c>
      <c r="AC321">
        <v>5998.3329999999996</v>
      </c>
      <c r="AD321">
        <v>6800.6670000000004</v>
      </c>
      <c r="AE321">
        <v>0.96976298632028168</v>
      </c>
      <c r="AF321">
        <v>0.91072183896653303</v>
      </c>
      <c r="AG321">
        <v>320</v>
      </c>
      <c r="AH321">
        <v>1448.4698883846436</v>
      </c>
      <c r="AI321">
        <v>255559.48817719243</v>
      </c>
      <c r="AJ321">
        <v>0.98358425374165204</v>
      </c>
      <c r="AK321">
        <v>0.65764332719795437</v>
      </c>
      <c r="AL321">
        <v>379551.10939025885</v>
      </c>
      <c r="AM321">
        <v>17627.720794930319</v>
      </c>
      <c r="AN321">
        <v>17627.720794930319</v>
      </c>
      <c r="AO321">
        <v>0.2915682830810547</v>
      </c>
      <c r="AP321">
        <v>1.3541481396449707E-2</v>
      </c>
      <c r="AQ321">
        <v>0.2915682830810547</v>
      </c>
      <c r="AR321">
        <v>1.3541481396449707E-2</v>
      </c>
      <c r="AS321">
        <v>0.52972898449252215</v>
      </c>
      <c r="AT321">
        <v>0.52972898449252215</v>
      </c>
      <c r="AU321">
        <v>5138.7021116145606</v>
      </c>
      <c r="AV321">
        <v>4279.6990908286734</v>
      </c>
      <c r="AW321">
        <v>5138.7021116145606</v>
      </c>
      <c r="AX321">
        <v>379247.4</v>
      </c>
      <c r="AY321">
        <v>6281.6</v>
      </c>
      <c r="AZ321">
        <v>6603.433</v>
      </c>
      <c r="BA321">
        <v>1.2540650000000001E-4</v>
      </c>
      <c r="BB321">
        <v>-80.560239999999993</v>
      </c>
      <c r="BC321">
        <v>1.1223228999999999E-2</v>
      </c>
      <c r="BD321">
        <v>16380.68</v>
      </c>
      <c r="BE321">
        <v>4856.7785000000003</v>
      </c>
      <c r="BF321">
        <v>-7.7579724999999999E-3</v>
      </c>
      <c r="BG321">
        <v>13.975875</v>
      </c>
      <c r="BH321">
        <v>9.8943169999999997E-3</v>
      </c>
      <c r="BI321">
        <v>17435.14</v>
      </c>
      <c r="BJ321">
        <v>-2.0118230000000001E-2</v>
      </c>
      <c r="BK321">
        <v>-277.90865000000002</v>
      </c>
      <c r="BL321">
        <v>1.7302445999999999E-2</v>
      </c>
      <c r="BM321">
        <v>6483.9889999999996</v>
      </c>
      <c r="BN321">
        <v>1.0387136999999999E-2</v>
      </c>
      <c r="BO321">
        <v>-207.45925</v>
      </c>
      <c r="BP321">
        <v>6003.3190000000004</v>
      </c>
      <c r="BQ321">
        <v>-5.662865E-4</v>
      </c>
      <c r="BR321">
        <v>6807.3040000000001</v>
      </c>
    </row>
    <row r="322" spans="1:70">
      <c r="A322">
        <v>321</v>
      </c>
      <c r="B322">
        <v>3</v>
      </c>
      <c r="C322">
        <v>122</v>
      </c>
      <c r="D322">
        <v>1</v>
      </c>
      <c r="E322">
        <v>60</v>
      </c>
      <c r="F322">
        <v>70</v>
      </c>
      <c r="G322">
        <v>0.41660156249999997</v>
      </c>
      <c r="H322">
        <v>0</v>
      </c>
      <c r="I322">
        <v>90</v>
      </c>
      <c r="J322">
        <v>0</v>
      </c>
      <c r="K322">
        <v>6940.4296875</v>
      </c>
      <c r="L322">
        <v>0.39390625000000001</v>
      </c>
      <c r="M322">
        <v>308500.1953125</v>
      </c>
      <c r="N322">
        <v>0.205078125</v>
      </c>
      <c r="O322">
        <v>70</v>
      </c>
      <c r="P322">
        <v>480</v>
      </c>
      <c r="Q322">
        <v>480</v>
      </c>
      <c r="R322">
        <v>321</v>
      </c>
      <c r="S322">
        <v>129250</v>
      </c>
      <c r="T322">
        <v>20591.669999999998</v>
      </c>
      <c r="U322">
        <v>19991.669999999998</v>
      </c>
      <c r="V322">
        <v>0.30038670000000001</v>
      </c>
      <c r="W322">
        <v>4.7856669999999997E-2</v>
      </c>
      <c r="X322">
        <v>0.30706670000000003</v>
      </c>
      <c r="Y322">
        <v>4.7496669999999998E-2</v>
      </c>
      <c r="Z322">
        <v>0.50449999999999995</v>
      </c>
      <c r="AA322">
        <v>0.48980000000000001</v>
      </c>
      <c r="AB322">
        <v>6486</v>
      </c>
      <c r="AC322">
        <v>6639.6670000000004</v>
      </c>
      <c r="AD322">
        <v>6238.3329999999996</v>
      </c>
      <c r="AE322">
        <v>1.0148953149001803</v>
      </c>
      <c r="AF322">
        <v>0.70954033924842275</v>
      </c>
      <c r="AG322">
        <v>321</v>
      </c>
      <c r="AH322">
        <v>2489.5611478533792</v>
      </c>
      <c r="AI322">
        <v>128000.08103727715</v>
      </c>
      <c r="AJ322">
        <v>0.93541404260655725</v>
      </c>
      <c r="AK322">
        <v>0.59554511334011317</v>
      </c>
      <c r="AL322">
        <v>132570.69923400879</v>
      </c>
      <c r="AM322">
        <v>20235.340583805621</v>
      </c>
      <c r="AN322">
        <v>20235.340583805621</v>
      </c>
      <c r="AO322">
        <v>0.31524015808105477</v>
      </c>
      <c r="AP322">
        <v>4.8117661001417143E-2</v>
      </c>
      <c r="AQ322">
        <v>0.31524015808105477</v>
      </c>
      <c r="AR322">
        <v>4.8117661001417143E-2</v>
      </c>
      <c r="AS322">
        <v>0.44558952672461116</v>
      </c>
      <c r="AT322">
        <v>0.44558952672461116</v>
      </c>
      <c r="AU322">
        <v>5818.7410920838938</v>
      </c>
      <c r="AV322">
        <v>5349.927217864285</v>
      </c>
      <c r="AW322">
        <v>5818.7410920838938</v>
      </c>
      <c r="AX322">
        <v>137147.70000000001</v>
      </c>
      <c r="AY322">
        <v>13082.155000000001</v>
      </c>
      <c r="AZ322">
        <v>12922.215</v>
      </c>
      <c r="BA322">
        <v>-5.4422341000000003E-4</v>
      </c>
      <c r="BB322">
        <v>14.88669</v>
      </c>
      <c r="BC322">
        <v>-1.0235103499999999E-3</v>
      </c>
      <c r="BD322">
        <v>28600.47</v>
      </c>
      <c r="BE322">
        <v>14624.495000000001</v>
      </c>
      <c r="BF322">
        <v>-1.694638E-3</v>
      </c>
      <c r="BG322">
        <v>-131.29990000000001</v>
      </c>
      <c r="BH322">
        <v>-1.1362409500000001E-3</v>
      </c>
      <c r="BI322">
        <v>27776.99</v>
      </c>
      <c r="BJ322">
        <v>7.8500199999999998E-5</v>
      </c>
      <c r="BK322">
        <v>207.91065</v>
      </c>
      <c r="BL322">
        <v>-2.9324453000000002E-3</v>
      </c>
      <c r="BM322">
        <v>6486.4110000000001</v>
      </c>
      <c r="BN322">
        <v>9.4396300000000003E-4</v>
      </c>
      <c r="BO322">
        <v>50.625819999999997</v>
      </c>
      <c r="BP322">
        <v>6643.9970000000003</v>
      </c>
      <c r="BQ322">
        <v>-8.5062405000000004E-4</v>
      </c>
      <c r="BR322">
        <v>6238.7280000000001</v>
      </c>
    </row>
    <row r="323" spans="1:70">
      <c r="A323">
        <v>322</v>
      </c>
      <c r="B323">
        <v>3</v>
      </c>
      <c r="C323">
        <v>123</v>
      </c>
      <c r="D323">
        <v>1</v>
      </c>
      <c r="E323">
        <v>60</v>
      </c>
      <c r="F323">
        <v>70</v>
      </c>
      <c r="G323">
        <v>0.34160156250000001</v>
      </c>
      <c r="H323">
        <v>0</v>
      </c>
      <c r="I323">
        <v>90</v>
      </c>
      <c r="J323">
        <v>0</v>
      </c>
      <c r="K323">
        <v>8565.4296875</v>
      </c>
      <c r="L323">
        <v>0.33390625000000002</v>
      </c>
      <c r="M323">
        <v>129225.1953125</v>
      </c>
      <c r="N323">
        <v>0.35507812500000002</v>
      </c>
      <c r="O323">
        <v>70</v>
      </c>
      <c r="P323">
        <v>480</v>
      </c>
      <c r="Q323">
        <v>480</v>
      </c>
      <c r="R323">
        <v>322</v>
      </c>
      <c r="S323">
        <v>48833.33</v>
      </c>
      <c r="T323">
        <v>17657.669999999998</v>
      </c>
      <c r="U323">
        <v>16567.330000000002</v>
      </c>
      <c r="V323">
        <v>0.34366669999999999</v>
      </c>
      <c r="W323">
        <v>0.1242733</v>
      </c>
      <c r="X323">
        <v>0.3420667</v>
      </c>
      <c r="Y323">
        <v>0.1160467</v>
      </c>
      <c r="Z323">
        <v>0.3983333</v>
      </c>
      <c r="AA323">
        <v>0.37373329999999999</v>
      </c>
      <c r="AB323">
        <v>6664.6670000000004</v>
      </c>
      <c r="AC323">
        <v>5816</v>
      </c>
      <c r="AD323">
        <v>6032.3329999999996</v>
      </c>
      <c r="AE323">
        <v>1.0323820303530289</v>
      </c>
      <c r="AF323">
        <v>0.73695065066525511</v>
      </c>
      <c r="AG323">
        <v>322</v>
      </c>
      <c r="AH323">
        <v>3210.6565538245281</v>
      </c>
      <c r="AI323">
        <v>47681.824733352558</v>
      </c>
      <c r="AJ323">
        <v>0.82442619734887757</v>
      </c>
      <c r="AK323">
        <v>0.64994980757926679</v>
      </c>
      <c r="AL323">
        <v>49782.994155883789</v>
      </c>
      <c r="AM323">
        <v>18639.175742103773</v>
      </c>
      <c r="AN323">
        <v>18639.175742103773</v>
      </c>
      <c r="AO323">
        <v>0.34113859558105475</v>
      </c>
      <c r="AP323">
        <v>0.12772518694917101</v>
      </c>
      <c r="AQ323">
        <v>0.34113859558105475</v>
      </c>
      <c r="AR323">
        <v>0.12772518694917101</v>
      </c>
      <c r="AS323">
        <v>0.35046337615595335</v>
      </c>
      <c r="AT323">
        <v>0.35046337615595335</v>
      </c>
      <c r="AU323">
        <v>5943.0366501611152</v>
      </c>
      <c r="AV323">
        <v>5479.1235768293163</v>
      </c>
      <c r="AW323">
        <v>5943.0366501611152</v>
      </c>
      <c r="AX323">
        <v>56400.21</v>
      </c>
      <c r="AY323">
        <v>11299.985000000001</v>
      </c>
      <c r="AZ323">
        <v>10767.97</v>
      </c>
      <c r="BA323">
        <v>-7.0578795000000004E-4</v>
      </c>
      <c r="BB323">
        <v>-76.607545000000002</v>
      </c>
      <c r="BC323">
        <v>-2.0831125000000001E-4</v>
      </c>
      <c r="BD323">
        <v>23014.36</v>
      </c>
      <c r="BE323">
        <v>9911.7325000000001</v>
      </c>
      <c r="BF323">
        <v>2.3364937499999999E-4</v>
      </c>
      <c r="BG323">
        <v>-171.91480000000001</v>
      </c>
      <c r="BH323">
        <v>-1.8097013400000001E-3</v>
      </c>
      <c r="BI323">
        <v>21521.08</v>
      </c>
      <c r="BJ323">
        <v>-1.56539075E-4</v>
      </c>
      <c r="BK323">
        <v>-43.0349</v>
      </c>
      <c r="BL323">
        <v>1.9803001500000002E-3</v>
      </c>
      <c r="BM323">
        <v>6667.1689999999999</v>
      </c>
      <c r="BN323">
        <v>-4.1380763499999999E-4</v>
      </c>
      <c r="BO323">
        <v>-122.87945000000001</v>
      </c>
      <c r="BP323">
        <v>5817.34</v>
      </c>
      <c r="BQ323">
        <v>-1.6201875E-4</v>
      </c>
      <c r="BR323">
        <v>6034.598</v>
      </c>
    </row>
    <row r="324" spans="1:70">
      <c r="A324">
        <v>323</v>
      </c>
      <c r="B324">
        <v>3</v>
      </c>
      <c r="C324">
        <v>124</v>
      </c>
      <c r="D324">
        <v>1</v>
      </c>
      <c r="E324">
        <v>60</v>
      </c>
      <c r="F324">
        <v>70</v>
      </c>
      <c r="G324">
        <v>0.49160156249999998</v>
      </c>
      <c r="H324">
        <v>0</v>
      </c>
      <c r="I324">
        <v>90</v>
      </c>
      <c r="J324">
        <v>0</v>
      </c>
      <c r="K324">
        <v>5315.4296875</v>
      </c>
      <c r="L324">
        <v>0.45390624999999996</v>
      </c>
      <c r="M324">
        <v>487775.1953125</v>
      </c>
      <c r="N324">
        <v>0.25507812500000004</v>
      </c>
      <c r="O324">
        <v>70</v>
      </c>
      <c r="P324">
        <v>480</v>
      </c>
      <c r="Q324">
        <v>480</v>
      </c>
      <c r="R324">
        <v>323</v>
      </c>
      <c r="S324">
        <v>241183.3</v>
      </c>
      <c r="T324">
        <v>29125.33</v>
      </c>
      <c r="U324">
        <v>28902.67</v>
      </c>
      <c r="V324">
        <v>0.34520000000000001</v>
      </c>
      <c r="W324">
        <v>4.1686670000000002E-2</v>
      </c>
      <c r="X324">
        <v>0.34733330000000001</v>
      </c>
      <c r="Y324">
        <v>4.162333E-2</v>
      </c>
      <c r="Z324">
        <v>0.61816669999999996</v>
      </c>
      <c r="AA324">
        <v>0.61343329999999996</v>
      </c>
      <c r="AB324">
        <v>6247</v>
      </c>
      <c r="AC324">
        <v>9207.3330000000005</v>
      </c>
      <c r="AD324">
        <v>6129</v>
      </c>
      <c r="AE324">
        <v>1.0038445031656968</v>
      </c>
      <c r="AF324">
        <v>0.57418454579782474</v>
      </c>
      <c r="AG324">
        <v>323</v>
      </c>
      <c r="AH324">
        <v>1827.9822675980656</v>
      </c>
      <c r="AI324">
        <v>194320.65048241519</v>
      </c>
      <c r="AJ324">
        <v>0.96800542667464518</v>
      </c>
      <c r="AK324">
        <v>0.54650966097773868</v>
      </c>
      <c r="AL324">
        <v>242493.40431213379</v>
      </c>
      <c r="AM324">
        <v>19793.614964184311</v>
      </c>
      <c r="AN324">
        <v>19793.614964184311</v>
      </c>
      <c r="AO324">
        <v>0.35616203308105465</v>
      </c>
      <c r="AP324">
        <v>2.9071859367330095E-2</v>
      </c>
      <c r="AQ324">
        <v>0.35616203308105465</v>
      </c>
      <c r="AR324">
        <v>2.9071859367330095E-2</v>
      </c>
      <c r="AS324">
        <v>0.49377012525529607</v>
      </c>
      <c r="AT324">
        <v>0.49377012525529607</v>
      </c>
      <c r="AU324">
        <v>5235.8471143638371</v>
      </c>
      <c r="AV324">
        <v>4979.4249346898514</v>
      </c>
      <c r="AW324">
        <v>5235.8471143638371</v>
      </c>
      <c r="AX324">
        <v>260768.7</v>
      </c>
      <c r="AY324">
        <v>28328.735000000001</v>
      </c>
      <c r="AZ324">
        <v>28240.794999999998</v>
      </c>
      <c r="BA324">
        <v>2.0503100999999999E-2</v>
      </c>
      <c r="BB324">
        <v>244.16985</v>
      </c>
      <c r="BC324">
        <v>-1.38026585E-2</v>
      </c>
      <c r="BD324">
        <v>50009.23</v>
      </c>
      <c r="BE324">
        <v>31871.33</v>
      </c>
      <c r="BF324">
        <v>1.7544328000000001E-2</v>
      </c>
      <c r="BG324">
        <v>405.76799999999997</v>
      </c>
      <c r="BH324">
        <v>-2.0364655499999999E-2</v>
      </c>
      <c r="BI324">
        <v>49650.63</v>
      </c>
      <c r="BJ324">
        <v>2.8632191000000001E-2</v>
      </c>
      <c r="BK324">
        <v>592.45635000000004</v>
      </c>
      <c r="BL324">
        <v>-2.4678433199999999E-2</v>
      </c>
      <c r="BM324">
        <v>6252.1850000000004</v>
      </c>
      <c r="BN324">
        <v>-2.7836548999999999E-3</v>
      </c>
      <c r="BO324">
        <v>178.34520000000001</v>
      </c>
      <c r="BP324">
        <v>9214.4680000000008</v>
      </c>
      <c r="BQ324">
        <v>-3.9554495E-4</v>
      </c>
      <c r="BR324">
        <v>6134.0870000000004</v>
      </c>
    </row>
    <row r="325" spans="1:70">
      <c r="A325">
        <v>324</v>
      </c>
      <c r="B325">
        <v>3</v>
      </c>
      <c r="C325">
        <v>125</v>
      </c>
      <c r="D325">
        <v>1</v>
      </c>
      <c r="E325">
        <v>60</v>
      </c>
      <c r="F325">
        <v>70</v>
      </c>
      <c r="G325">
        <v>0.30410156249999998</v>
      </c>
      <c r="H325">
        <v>0</v>
      </c>
      <c r="I325">
        <v>90</v>
      </c>
      <c r="J325">
        <v>0</v>
      </c>
      <c r="K325">
        <v>6127.9296875</v>
      </c>
      <c r="L325">
        <v>0.36390624999999999</v>
      </c>
      <c r="M325">
        <v>398137.6953125</v>
      </c>
      <c r="N325">
        <v>0.330078125</v>
      </c>
      <c r="O325">
        <v>70</v>
      </c>
      <c r="P325">
        <v>480</v>
      </c>
      <c r="Q325">
        <v>480</v>
      </c>
      <c r="R325">
        <v>324</v>
      </c>
      <c r="S325">
        <v>122970</v>
      </c>
      <c r="T325">
        <v>13458</v>
      </c>
      <c r="U325">
        <v>13049.67</v>
      </c>
      <c r="V325">
        <v>0.3506667</v>
      </c>
      <c r="W325">
        <v>3.8379999999999997E-2</v>
      </c>
      <c r="X325">
        <v>0.35199999999999998</v>
      </c>
      <c r="Y325">
        <v>3.7353329999999997E-2</v>
      </c>
      <c r="Z325">
        <v>0.47060000000000002</v>
      </c>
      <c r="AA325">
        <v>0.45629999999999998</v>
      </c>
      <c r="AB325">
        <v>4529.6670000000004</v>
      </c>
      <c r="AC325">
        <v>4131</v>
      </c>
      <c r="AD325">
        <v>4263</v>
      </c>
      <c r="AE325">
        <v>1.0155247148273063</v>
      </c>
      <c r="AF325">
        <v>0.74632925291800001</v>
      </c>
      <c r="AG325">
        <v>324</v>
      </c>
      <c r="AH325">
        <v>2246.4629396265323</v>
      </c>
      <c r="AI325">
        <v>149667.03377386197</v>
      </c>
      <c r="AJ325">
        <v>0.95520448883146181</v>
      </c>
      <c r="AK325">
        <v>0.61287535753807021</v>
      </c>
      <c r="AL325">
        <v>125338.71192932127</v>
      </c>
      <c r="AM325">
        <v>13654.28798233389</v>
      </c>
      <c r="AN325">
        <v>13654.28798233389</v>
      </c>
      <c r="AO325">
        <v>0.35361906433105472</v>
      </c>
      <c r="AP325">
        <v>3.8522946870097309E-2</v>
      </c>
      <c r="AQ325">
        <v>0.35361906433105472</v>
      </c>
      <c r="AR325">
        <v>3.8522946870097309E-2</v>
      </c>
      <c r="AS325">
        <v>0.39654283347236174</v>
      </c>
      <c r="AT325">
        <v>0.39654283347236174</v>
      </c>
      <c r="AU325">
        <v>4127.454294898519</v>
      </c>
      <c r="AV325">
        <v>3807.4834443352947</v>
      </c>
      <c r="AW325">
        <v>4127.454294898519</v>
      </c>
      <c r="AX325">
        <v>129388</v>
      </c>
      <c r="AY325">
        <v>9225.4390000000003</v>
      </c>
      <c r="AZ325">
        <v>9042.7029999999995</v>
      </c>
      <c r="BA325">
        <v>7.7438530000000002E-3</v>
      </c>
      <c r="BB325">
        <v>-105.31310000000001</v>
      </c>
      <c r="BC325">
        <v>5.59771665E-3</v>
      </c>
      <c r="BD325">
        <v>17806.84</v>
      </c>
      <c r="BE325">
        <v>8469.8269999999993</v>
      </c>
      <c r="BF325">
        <v>5.6494511000000002E-3</v>
      </c>
      <c r="BG325">
        <v>-219.79730000000001</v>
      </c>
      <c r="BH325">
        <v>7.2659304500000002E-3</v>
      </c>
      <c r="BI325">
        <v>17252.21</v>
      </c>
      <c r="BJ325">
        <v>9.5658410000000003E-3</v>
      </c>
      <c r="BK325">
        <v>-99.881174999999999</v>
      </c>
      <c r="BL325">
        <v>8.0241628599999996E-3</v>
      </c>
      <c r="BM325">
        <v>4532.66</v>
      </c>
      <c r="BN325">
        <v>-9.6381525E-4</v>
      </c>
      <c r="BO325">
        <v>-113.00695</v>
      </c>
      <c r="BP325">
        <v>4133.7150000000001</v>
      </c>
      <c r="BQ325">
        <v>6.3578690000000004E-4</v>
      </c>
      <c r="BR325">
        <v>4265.817</v>
      </c>
    </row>
    <row r="326" spans="1:70">
      <c r="A326">
        <v>325</v>
      </c>
      <c r="B326">
        <v>3</v>
      </c>
      <c r="C326">
        <v>126</v>
      </c>
      <c r="D326">
        <v>1</v>
      </c>
      <c r="E326">
        <v>60</v>
      </c>
      <c r="F326">
        <v>70</v>
      </c>
      <c r="G326">
        <v>0.4541015625</v>
      </c>
      <c r="H326">
        <v>0</v>
      </c>
      <c r="I326">
        <v>90</v>
      </c>
      <c r="J326">
        <v>0</v>
      </c>
      <c r="K326">
        <v>9377.9296875</v>
      </c>
      <c r="L326">
        <v>0.48390624999999998</v>
      </c>
      <c r="M326">
        <v>756687.6953125</v>
      </c>
      <c r="N326">
        <v>0.23007812500000002</v>
      </c>
      <c r="O326">
        <v>70</v>
      </c>
      <c r="P326">
        <v>480</v>
      </c>
      <c r="Q326">
        <v>480</v>
      </c>
      <c r="R326">
        <v>325</v>
      </c>
      <c r="S326">
        <v>348500</v>
      </c>
      <c r="T326">
        <v>66583.33</v>
      </c>
      <c r="U326">
        <v>66046.67</v>
      </c>
      <c r="V326">
        <v>0.3594</v>
      </c>
      <c r="W326">
        <v>6.8669999999999995E-2</v>
      </c>
      <c r="X326">
        <v>0.36593330000000002</v>
      </c>
      <c r="Y326">
        <v>6.9353330000000005E-2</v>
      </c>
      <c r="Z326">
        <v>0.74873330000000005</v>
      </c>
      <c r="AA326">
        <v>0.74270000000000003</v>
      </c>
      <c r="AB326">
        <v>10036.67</v>
      </c>
      <c r="AC326">
        <v>20843</v>
      </c>
      <c r="AD326">
        <v>9263</v>
      </c>
      <c r="AE326">
        <v>1.0040545136751988</v>
      </c>
      <c r="AF326">
        <v>0.35653100575039159</v>
      </c>
      <c r="AG326">
        <v>325</v>
      </c>
      <c r="AH326">
        <v>3159.8794356112458</v>
      </c>
      <c r="AI326">
        <v>307577.08796443319</v>
      </c>
      <c r="AJ326">
        <v>0.96371910129056682</v>
      </c>
      <c r="AK326">
        <v>0.52056843122303575</v>
      </c>
      <c r="AL326">
        <v>348732.46192932129</v>
      </c>
      <c r="AM326">
        <v>31271.002743894162</v>
      </c>
      <c r="AN326">
        <v>31271.002743894162</v>
      </c>
      <c r="AO326">
        <v>0.36864250183105468</v>
      </c>
      <c r="AP326">
        <v>3.3056345321277547E-2</v>
      </c>
      <c r="AQ326">
        <v>0.36864250183105468</v>
      </c>
      <c r="AR326">
        <v>3.3056345321277547E-2</v>
      </c>
      <c r="AS326">
        <v>0.46794822900643807</v>
      </c>
      <c r="AT326">
        <v>0.46794822900643807</v>
      </c>
      <c r="AU326">
        <v>8224.3260748839402</v>
      </c>
      <c r="AV326">
        <v>8076.6206824905948</v>
      </c>
      <c r="AW326">
        <v>8224.3260748839402</v>
      </c>
      <c r="AX326">
        <v>433920.5</v>
      </c>
      <c r="AY326">
        <v>117877.05</v>
      </c>
      <c r="AZ326">
        <v>117666.8</v>
      </c>
      <c r="BA326">
        <v>-1.2775794E-3</v>
      </c>
      <c r="BB326">
        <v>309.18509999999998</v>
      </c>
      <c r="BC326">
        <v>-1.393496E-2</v>
      </c>
      <c r="BD326">
        <v>182013.6</v>
      </c>
      <c r="BE326">
        <v>143353.5</v>
      </c>
      <c r="BF326">
        <v>-2.1865177E-3</v>
      </c>
      <c r="BG326">
        <v>-33.300384999999999</v>
      </c>
      <c r="BH326">
        <v>-2.1613936899999998E-2</v>
      </c>
      <c r="BI326">
        <v>180827.2</v>
      </c>
      <c r="BJ326">
        <v>-2.85615685E-3</v>
      </c>
      <c r="BK326">
        <v>1777.8969999999999</v>
      </c>
      <c r="BL326">
        <v>-2.7650632500000001E-2</v>
      </c>
      <c r="BM326">
        <v>10043.83</v>
      </c>
      <c r="BN326">
        <v>-1.1219445999999999E-3</v>
      </c>
      <c r="BO326">
        <v>257.61610000000002</v>
      </c>
      <c r="BP326">
        <v>20891.240000000002</v>
      </c>
      <c r="BQ326">
        <v>2.0974383000000002E-3</v>
      </c>
      <c r="BR326">
        <v>9269.6080000000002</v>
      </c>
    </row>
    <row r="327" spans="1:70">
      <c r="A327">
        <v>326</v>
      </c>
      <c r="B327">
        <v>3</v>
      </c>
      <c r="C327">
        <v>127</v>
      </c>
      <c r="D327">
        <v>1</v>
      </c>
      <c r="E327">
        <v>60</v>
      </c>
      <c r="F327">
        <v>70</v>
      </c>
      <c r="G327">
        <v>0.52910156249999996</v>
      </c>
      <c r="H327">
        <v>0</v>
      </c>
      <c r="I327">
        <v>90</v>
      </c>
      <c r="J327">
        <v>0</v>
      </c>
      <c r="K327">
        <v>7752.9296875</v>
      </c>
      <c r="L327">
        <v>0.30390624999999999</v>
      </c>
      <c r="M327">
        <v>577412.6953125</v>
      </c>
      <c r="N327">
        <v>0.38007812500000004</v>
      </c>
      <c r="O327">
        <v>70</v>
      </c>
      <c r="P327">
        <v>480</v>
      </c>
      <c r="Q327">
        <v>480</v>
      </c>
      <c r="R327">
        <v>326</v>
      </c>
      <c r="S327">
        <v>306573.3</v>
      </c>
      <c r="T327">
        <v>27552.67</v>
      </c>
      <c r="U327">
        <v>26874.67</v>
      </c>
      <c r="V327">
        <v>0.35433330000000002</v>
      </c>
      <c r="W327">
        <v>3.1844999999999998E-2</v>
      </c>
      <c r="X327">
        <v>0.35326669999999999</v>
      </c>
      <c r="Y327">
        <v>3.0967999999999999E-2</v>
      </c>
      <c r="Z327">
        <v>0.3528</v>
      </c>
      <c r="AA327">
        <v>0.34413329999999998</v>
      </c>
      <c r="AB327">
        <v>11496.67</v>
      </c>
      <c r="AC327">
        <v>10797.67</v>
      </c>
      <c r="AD327">
        <v>11027</v>
      </c>
      <c r="AE327">
        <v>1.0125355385149588</v>
      </c>
      <c r="AF327">
        <v>0.84862321815875685</v>
      </c>
      <c r="AG327">
        <v>326</v>
      </c>
      <c r="AH327">
        <v>2972.9628520071897</v>
      </c>
      <c r="AI327">
        <v>209195.65525049533</v>
      </c>
      <c r="AJ327">
        <v>0.96077237104721969</v>
      </c>
      <c r="AK327">
        <v>0.64595695574306822</v>
      </c>
      <c r="AL327">
        <v>309160.80177307129</v>
      </c>
      <c r="AM327">
        <v>31801.386697867209</v>
      </c>
      <c r="AN327">
        <v>31801.386697867209</v>
      </c>
      <c r="AO327">
        <v>0.3442089080810547</v>
      </c>
      <c r="AP327">
        <v>3.5406560365861046E-2</v>
      </c>
      <c r="AQ327">
        <v>0.3442089080810547</v>
      </c>
      <c r="AR327">
        <v>3.5406560365861046E-2</v>
      </c>
      <c r="AS327">
        <v>0.50032404140698428</v>
      </c>
      <c r="AT327">
        <v>0.50032404140698428</v>
      </c>
      <c r="AU327">
        <v>9268.3471106773977</v>
      </c>
      <c r="AV327">
        <v>7947.7712674828981</v>
      </c>
      <c r="AW327">
        <v>9268.3471106773977</v>
      </c>
      <c r="AX327">
        <v>317421.2</v>
      </c>
      <c r="AY327">
        <v>15478.105</v>
      </c>
      <c r="AZ327">
        <v>15178.08</v>
      </c>
      <c r="BA327">
        <v>8.5916889999999996E-3</v>
      </c>
      <c r="BB327">
        <v>490.65314999999998</v>
      </c>
      <c r="BC327">
        <v>-1.61071502E-2</v>
      </c>
      <c r="BD327">
        <v>32144.49</v>
      </c>
      <c r="BE327">
        <v>11567.28</v>
      </c>
      <c r="BF327">
        <v>3.0920219999999998E-3</v>
      </c>
      <c r="BG327">
        <v>590.17594999999994</v>
      </c>
      <c r="BH327">
        <v>-1.7259501E-2</v>
      </c>
      <c r="BI327">
        <v>31356.31</v>
      </c>
      <c r="BJ327">
        <v>2.9543586E-2</v>
      </c>
      <c r="BK327">
        <v>698.48325</v>
      </c>
      <c r="BL327">
        <v>-3.1153340799999998E-2</v>
      </c>
      <c r="BM327">
        <v>11520.67</v>
      </c>
      <c r="BN327">
        <v>1.5594485499999999E-3</v>
      </c>
      <c r="BO327">
        <v>514.97074999999995</v>
      </c>
      <c r="BP327">
        <v>10817.2</v>
      </c>
      <c r="BQ327">
        <v>9.0044769999999999E-4</v>
      </c>
      <c r="BR327">
        <v>11050.02</v>
      </c>
    </row>
    <row r="328" spans="1:70">
      <c r="A328">
        <v>327</v>
      </c>
      <c r="B328">
        <v>3</v>
      </c>
      <c r="C328">
        <v>128</v>
      </c>
      <c r="D328">
        <v>1</v>
      </c>
      <c r="E328">
        <v>60</v>
      </c>
      <c r="F328">
        <v>70</v>
      </c>
      <c r="G328">
        <v>0.37910156249999999</v>
      </c>
      <c r="H328">
        <v>0</v>
      </c>
      <c r="I328">
        <v>90</v>
      </c>
      <c r="J328">
        <v>0</v>
      </c>
      <c r="K328">
        <v>4502.9296875</v>
      </c>
      <c r="L328">
        <v>0.42390624999999998</v>
      </c>
      <c r="M328">
        <v>218862.6953125</v>
      </c>
      <c r="N328">
        <v>0.28007812500000001</v>
      </c>
      <c r="O328">
        <v>70</v>
      </c>
      <c r="P328">
        <v>480</v>
      </c>
      <c r="Q328">
        <v>480</v>
      </c>
      <c r="R328">
        <v>327</v>
      </c>
      <c r="S328">
        <v>83770</v>
      </c>
      <c r="T328">
        <v>12785</v>
      </c>
      <c r="U328">
        <v>12887.33</v>
      </c>
      <c r="V328">
        <v>0.36420000000000002</v>
      </c>
      <c r="W328">
        <v>5.5586669999999998E-2</v>
      </c>
      <c r="X328">
        <v>0.36230000000000001</v>
      </c>
      <c r="Y328">
        <v>5.5736670000000002E-2</v>
      </c>
      <c r="Z328">
        <v>0.58606670000000005</v>
      </c>
      <c r="AA328">
        <v>0.59076669999999998</v>
      </c>
      <c r="AB328">
        <v>3597</v>
      </c>
      <c r="AC328">
        <v>4039.6669999999999</v>
      </c>
      <c r="AD328">
        <v>3690.6669999999999</v>
      </c>
      <c r="AE328">
        <v>0.99602190893363196</v>
      </c>
      <c r="AF328">
        <v>0.58953828804763042</v>
      </c>
      <c r="AG328">
        <v>327</v>
      </c>
      <c r="AH328">
        <v>1581.188960825195</v>
      </c>
      <c r="AI328">
        <v>85488.022581629542</v>
      </c>
      <c r="AJ328">
        <v>0.94071674750811485</v>
      </c>
      <c r="AK328">
        <v>0.57406933732018117</v>
      </c>
      <c r="AL328">
        <v>85767.051773071289</v>
      </c>
      <c r="AM328">
        <v>11990.969879190548</v>
      </c>
      <c r="AN328">
        <v>11990.969879190548</v>
      </c>
      <c r="AO328">
        <v>0.36938078308105465</v>
      </c>
      <c r="AP328">
        <v>5.1642603450984113E-2</v>
      </c>
      <c r="AQ328">
        <v>0.36938078308105465</v>
      </c>
      <c r="AR328">
        <v>5.1642603450984113E-2</v>
      </c>
      <c r="AS328">
        <v>0.43680562164766523</v>
      </c>
      <c r="AT328">
        <v>0.43680562164766523</v>
      </c>
      <c r="AU328">
        <v>3401.5427288639999</v>
      </c>
      <c r="AV328">
        <v>3199.9620844772162</v>
      </c>
      <c r="AW328">
        <v>3401.5427288639999</v>
      </c>
      <c r="AX328">
        <v>92897.64</v>
      </c>
      <c r="AY328">
        <v>12542.105</v>
      </c>
      <c r="AZ328">
        <v>12586.04</v>
      </c>
      <c r="BA328">
        <v>2.1027395700000001E-3</v>
      </c>
      <c r="BB328">
        <v>49.755000000000003</v>
      </c>
      <c r="BC328">
        <v>-4.6318236000000004E-3</v>
      </c>
      <c r="BD328">
        <v>21255.95</v>
      </c>
      <c r="BE328">
        <v>13252.16</v>
      </c>
      <c r="BF328">
        <v>2.7601515099999999E-3</v>
      </c>
      <c r="BG328">
        <v>173.42670000000001</v>
      </c>
      <c r="BH328">
        <v>-4.2976867999999996E-3</v>
      </c>
      <c r="BI328">
        <v>21417.49</v>
      </c>
      <c r="BJ328">
        <v>4.5828891999999998E-3</v>
      </c>
      <c r="BK328">
        <v>9.5190760000000001</v>
      </c>
      <c r="BL328">
        <v>-7.2311045000000001E-3</v>
      </c>
      <c r="BM328">
        <v>3597.4430000000002</v>
      </c>
      <c r="BN328">
        <v>1.8299996E-4</v>
      </c>
      <c r="BO328">
        <v>40.436360000000001</v>
      </c>
      <c r="BP328">
        <v>4041.8240000000001</v>
      </c>
      <c r="BQ328">
        <v>-2.6823629999999998E-4</v>
      </c>
      <c r="BR328">
        <v>3691.1210000000001</v>
      </c>
    </row>
    <row r="329" spans="1:70">
      <c r="A329">
        <v>328</v>
      </c>
      <c r="B329">
        <v>3</v>
      </c>
      <c r="C329">
        <v>129</v>
      </c>
      <c r="D329">
        <v>1</v>
      </c>
      <c r="E329">
        <v>60</v>
      </c>
      <c r="F329">
        <v>70</v>
      </c>
      <c r="G329">
        <v>0.43535156249999996</v>
      </c>
      <c r="H329">
        <v>0</v>
      </c>
      <c r="I329">
        <v>90</v>
      </c>
      <c r="J329">
        <v>0</v>
      </c>
      <c r="K329">
        <v>4909.1796875</v>
      </c>
      <c r="L329">
        <v>0.31890625</v>
      </c>
      <c r="M329">
        <v>442956.4453125</v>
      </c>
      <c r="N329">
        <v>0.24257812500000001</v>
      </c>
      <c r="O329">
        <v>70</v>
      </c>
      <c r="P329">
        <v>480</v>
      </c>
      <c r="Q329">
        <v>480</v>
      </c>
      <c r="R329">
        <v>328</v>
      </c>
      <c r="S329">
        <v>193020</v>
      </c>
      <c r="T329">
        <v>13884.67</v>
      </c>
      <c r="U329">
        <v>13675</v>
      </c>
      <c r="V329">
        <v>0.27673330000000002</v>
      </c>
      <c r="W329">
        <v>1.9906670000000001E-2</v>
      </c>
      <c r="X329">
        <v>0.27761000000000002</v>
      </c>
      <c r="Y329">
        <v>1.9668330000000001E-2</v>
      </c>
      <c r="Z329">
        <v>0.37330000000000002</v>
      </c>
      <c r="AA329">
        <v>0.36766670000000001</v>
      </c>
      <c r="AB329">
        <v>5371.6670000000004</v>
      </c>
      <c r="AC329">
        <v>5001.6670000000004</v>
      </c>
      <c r="AD329">
        <v>5303</v>
      </c>
      <c r="AE329">
        <v>1.0076370171436233</v>
      </c>
      <c r="AF329">
        <v>0.84771739121813883</v>
      </c>
      <c r="AG329">
        <v>328</v>
      </c>
      <c r="AH329">
        <v>1861.0798483591993</v>
      </c>
      <c r="AI329">
        <v>178240.88337000943</v>
      </c>
      <c r="AJ329">
        <v>0.96747270627687687</v>
      </c>
      <c r="AK329">
        <v>0.63677591179264659</v>
      </c>
      <c r="AL329">
        <v>195613.74122619626</v>
      </c>
      <c r="AM329">
        <v>15626.187638163647</v>
      </c>
      <c r="AN329">
        <v>15626.187638163647</v>
      </c>
      <c r="AO329">
        <v>0.28567668151855469</v>
      </c>
      <c r="AP329">
        <v>2.282067405527969E-2</v>
      </c>
      <c r="AQ329">
        <v>0.28567668151855469</v>
      </c>
      <c r="AR329">
        <v>2.282067405527969E-2</v>
      </c>
      <c r="AS329">
        <v>0.46146421185126674</v>
      </c>
      <c r="AT329">
        <v>0.46146421185126674</v>
      </c>
      <c r="AU329">
        <v>4627.5225305615259</v>
      </c>
      <c r="AV329">
        <v>4063.1225389231995</v>
      </c>
      <c r="AW329">
        <v>4627.5225305615259</v>
      </c>
      <c r="AX329">
        <v>196443.4</v>
      </c>
      <c r="AY329">
        <v>6204.7834999999995</v>
      </c>
      <c r="AZ329">
        <v>6146.6454999999996</v>
      </c>
      <c r="BA329">
        <v>3.5885447000000002E-3</v>
      </c>
      <c r="BB329">
        <v>-52.265140000000002</v>
      </c>
      <c r="BC329">
        <v>-5.33567365E-3</v>
      </c>
      <c r="BD329">
        <v>16289.77</v>
      </c>
      <c r="BE329">
        <v>6112.4889999999996</v>
      </c>
      <c r="BF329">
        <v>4.7420485000000002E-3</v>
      </c>
      <c r="BG329">
        <v>-39.641095</v>
      </c>
      <c r="BH329">
        <v>-4.0578056500000003E-3</v>
      </c>
      <c r="BI329">
        <v>16048.94</v>
      </c>
      <c r="BJ329">
        <v>7.3079222500000004E-3</v>
      </c>
      <c r="BK329">
        <v>-176.84270000000001</v>
      </c>
      <c r="BL329">
        <v>-9.3576189999999993E-3</v>
      </c>
      <c r="BM329">
        <v>5373.5429999999997</v>
      </c>
      <c r="BN329">
        <v>3.3091994999999999E-4</v>
      </c>
      <c r="BO329">
        <v>-99.765884999999997</v>
      </c>
      <c r="BP329">
        <v>5003.6710000000003</v>
      </c>
      <c r="BQ329">
        <v>-4.4029810000000003E-4</v>
      </c>
      <c r="BR329">
        <v>5304.8519999999999</v>
      </c>
    </row>
    <row r="330" spans="1:70">
      <c r="A330">
        <v>329</v>
      </c>
      <c r="B330">
        <v>3</v>
      </c>
      <c r="C330">
        <v>130</v>
      </c>
      <c r="D330">
        <v>1</v>
      </c>
      <c r="E330">
        <v>60</v>
      </c>
      <c r="F330">
        <v>70</v>
      </c>
      <c r="G330">
        <v>0.58535156249999998</v>
      </c>
      <c r="H330">
        <v>0</v>
      </c>
      <c r="I330">
        <v>90</v>
      </c>
      <c r="J330">
        <v>0</v>
      </c>
      <c r="K330">
        <v>8159.1796875</v>
      </c>
      <c r="L330">
        <v>0.43890625</v>
      </c>
      <c r="M330">
        <v>84406.4453125</v>
      </c>
      <c r="N330">
        <v>0.34257812500000001</v>
      </c>
      <c r="O330">
        <v>70</v>
      </c>
      <c r="P330">
        <v>480</v>
      </c>
      <c r="Q330">
        <v>480</v>
      </c>
      <c r="R330">
        <v>329</v>
      </c>
      <c r="S330">
        <v>51836.67</v>
      </c>
      <c r="T330">
        <v>30376.67</v>
      </c>
      <c r="U330">
        <v>30367</v>
      </c>
      <c r="V330">
        <v>0.37976670000000001</v>
      </c>
      <c r="W330">
        <v>0.22255</v>
      </c>
      <c r="X330">
        <v>0.37983329999999998</v>
      </c>
      <c r="Y330">
        <v>0.22251000000000001</v>
      </c>
      <c r="Z330">
        <v>0.48486669999999998</v>
      </c>
      <c r="AA330">
        <v>0.48470000000000002</v>
      </c>
      <c r="AB330">
        <v>8987.6669999999995</v>
      </c>
      <c r="AC330">
        <v>10665</v>
      </c>
      <c r="AD330">
        <v>8982.3330000000005</v>
      </c>
      <c r="AE330">
        <v>1.0001592062156159</v>
      </c>
      <c r="AF330">
        <v>0.51400609909499906</v>
      </c>
      <c r="AG330">
        <v>329</v>
      </c>
      <c r="AH330">
        <v>2835.2019763275057</v>
      </c>
      <c r="AI330">
        <v>31434.463194646494</v>
      </c>
      <c r="AJ330">
        <v>0.75698598633730907</v>
      </c>
      <c r="AK330">
        <v>0.59462837703960725</v>
      </c>
      <c r="AL330">
        <v>52790.635757446289</v>
      </c>
      <c r="AM330">
        <v>27635.075427239961</v>
      </c>
      <c r="AN330">
        <v>27635.075427239961</v>
      </c>
      <c r="AO330">
        <v>0.38252043151855469</v>
      </c>
      <c r="AP330">
        <v>0.2002434868571282</v>
      </c>
      <c r="AQ330">
        <v>0.38252043151855469</v>
      </c>
      <c r="AR330">
        <v>0.2002434868571282</v>
      </c>
      <c r="AS330">
        <v>0.37685536348531234</v>
      </c>
      <c r="AT330">
        <v>0.37685536348531234</v>
      </c>
      <c r="AU330">
        <v>8250.5626950397818</v>
      </c>
      <c r="AV330">
        <v>7879.0290217865731</v>
      </c>
      <c r="AW330">
        <v>8250.5626950397818</v>
      </c>
      <c r="AX330">
        <v>77147.7</v>
      </c>
      <c r="AY330">
        <v>33322.879999999997</v>
      </c>
      <c r="AZ330">
        <v>33320.35</v>
      </c>
      <c r="BA330">
        <v>-1.4796089E-3</v>
      </c>
      <c r="BB330">
        <v>-54.641539999999999</v>
      </c>
      <c r="BC330">
        <v>2.15267949E-3</v>
      </c>
      <c r="BD330">
        <v>54106.29</v>
      </c>
      <c r="BE330">
        <v>33632.785000000003</v>
      </c>
      <c r="BF330">
        <v>1.1052970000000001E-4</v>
      </c>
      <c r="BG330">
        <v>185.65735000000001</v>
      </c>
      <c r="BH330">
        <v>3.1983042199999999E-3</v>
      </c>
      <c r="BI330">
        <v>54097.97</v>
      </c>
      <c r="BJ330">
        <v>9.4483096499999996E-4</v>
      </c>
      <c r="BK330">
        <v>-359.99045000000001</v>
      </c>
      <c r="BL330">
        <v>2.21450365E-3</v>
      </c>
      <c r="BM330">
        <v>8988.4480000000003</v>
      </c>
      <c r="BN330">
        <v>-2.8538500000000001E-5</v>
      </c>
      <c r="BO330">
        <v>-83.790909999999997</v>
      </c>
      <c r="BP330">
        <v>10672.45</v>
      </c>
      <c r="BQ330">
        <v>2.2441455999999999E-4</v>
      </c>
      <c r="BR330">
        <v>8983.1139999999996</v>
      </c>
    </row>
    <row r="331" spans="1:70">
      <c r="A331">
        <v>330</v>
      </c>
      <c r="B331">
        <v>3</v>
      </c>
      <c r="C331">
        <v>131</v>
      </c>
      <c r="D331">
        <v>1</v>
      </c>
      <c r="E331">
        <v>60</v>
      </c>
      <c r="F331">
        <v>70</v>
      </c>
      <c r="G331">
        <v>0.51035156250000002</v>
      </c>
      <c r="H331">
        <v>0</v>
      </c>
      <c r="I331">
        <v>90</v>
      </c>
      <c r="J331">
        <v>0</v>
      </c>
      <c r="K331">
        <v>9784.1796875</v>
      </c>
      <c r="L331">
        <v>0.25890625</v>
      </c>
      <c r="M331">
        <v>263681.4453125</v>
      </c>
      <c r="N331">
        <v>0.29257812500000002</v>
      </c>
      <c r="O331">
        <v>70</v>
      </c>
      <c r="P331">
        <v>480</v>
      </c>
      <c r="Q331">
        <v>480</v>
      </c>
      <c r="R331">
        <v>330</v>
      </c>
      <c r="S331">
        <v>136993.29999999999</v>
      </c>
      <c r="T331">
        <v>28871.67</v>
      </c>
      <c r="U331">
        <v>28201</v>
      </c>
      <c r="V331">
        <v>0.28073999999999999</v>
      </c>
      <c r="W331">
        <v>5.9166669999999998E-2</v>
      </c>
      <c r="X331">
        <v>0.28027669999999999</v>
      </c>
      <c r="Y331">
        <v>5.7696669999999999E-2</v>
      </c>
      <c r="Z331">
        <v>0.29896</v>
      </c>
      <c r="AA331">
        <v>0.29202</v>
      </c>
      <c r="AB331">
        <v>12619.33</v>
      </c>
      <c r="AC331">
        <v>11294.33</v>
      </c>
      <c r="AD331">
        <v>12278.33</v>
      </c>
      <c r="AE331">
        <v>1.0118210221120707</v>
      </c>
      <c r="AF331">
        <v>0.87023105948777835</v>
      </c>
      <c r="AG331">
        <v>330</v>
      </c>
      <c r="AH331">
        <v>3885.9842373091724</v>
      </c>
      <c r="AI331">
        <v>101998.26231489876</v>
      </c>
      <c r="AJ331">
        <v>0.89637225312517455</v>
      </c>
      <c r="AK331">
        <v>0.67551289352089938</v>
      </c>
      <c r="AL331">
        <v>139361.04591369629</v>
      </c>
      <c r="AM331">
        <v>34534.210926464686</v>
      </c>
      <c r="AN331">
        <v>34534.210926464686</v>
      </c>
      <c r="AO331">
        <v>0.27609074401855471</v>
      </c>
      <c r="AP331">
        <v>6.8416363599092991E-2</v>
      </c>
      <c r="AQ331">
        <v>0.27609074401855471</v>
      </c>
      <c r="AR331">
        <v>6.8416363599092991E-2</v>
      </c>
      <c r="AS331">
        <v>0.42503538466147794</v>
      </c>
      <c r="AT331">
        <v>0.42503538466147794</v>
      </c>
      <c r="AU331">
        <v>10858.546864684962</v>
      </c>
      <c r="AV331">
        <v>9333.2134908284297</v>
      </c>
      <c r="AW331">
        <v>10858.546864684962</v>
      </c>
      <c r="AX331">
        <v>143691.70000000001</v>
      </c>
      <c r="AY331">
        <v>12051.5</v>
      </c>
      <c r="AZ331">
        <v>11825.6</v>
      </c>
      <c r="BA331">
        <v>-6.0225791500000004E-3</v>
      </c>
      <c r="BB331">
        <v>386.63954999999999</v>
      </c>
      <c r="BC331">
        <v>-3.6597786E-3</v>
      </c>
      <c r="BD331">
        <v>32677.11</v>
      </c>
      <c r="BE331">
        <v>10263.934999999999</v>
      </c>
      <c r="BF331">
        <v>-3.6545938499999999E-3</v>
      </c>
      <c r="BG331">
        <v>643.60294999999996</v>
      </c>
      <c r="BH331">
        <v>-3.3679945000000002E-3</v>
      </c>
      <c r="BI331">
        <v>31908.05</v>
      </c>
      <c r="BJ331">
        <v>-1.7648291E-2</v>
      </c>
      <c r="BK331">
        <v>672.75705000000005</v>
      </c>
      <c r="BL331">
        <v>-9.2117180000000007E-3</v>
      </c>
      <c r="BM331">
        <v>12642.45</v>
      </c>
      <c r="BN331">
        <v>-5.90786E-5</v>
      </c>
      <c r="BO331">
        <v>533.29134999999997</v>
      </c>
      <c r="BP331">
        <v>11314.73</v>
      </c>
      <c r="BQ331">
        <v>-9.1521015000000001E-4</v>
      </c>
      <c r="BR331">
        <v>12300.83</v>
      </c>
    </row>
    <row r="332" spans="1:70">
      <c r="A332">
        <v>331</v>
      </c>
      <c r="B332">
        <v>3</v>
      </c>
      <c r="C332">
        <v>132</v>
      </c>
      <c r="D332">
        <v>1</v>
      </c>
      <c r="E332">
        <v>60</v>
      </c>
      <c r="F332">
        <v>70</v>
      </c>
      <c r="G332">
        <v>0.3603515625</v>
      </c>
      <c r="H332">
        <v>0</v>
      </c>
      <c r="I332">
        <v>90</v>
      </c>
      <c r="J332">
        <v>0</v>
      </c>
      <c r="K332">
        <v>6534.1796875</v>
      </c>
      <c r="L332">
        <v>0.37890625</v>
      </c>
      <c r="M332">
        <v>622231.4453125</v>
      </c>
      <c r="N332">
        <v>0.392578125</v>
      </c>
      <c r="O332">
        <v>70</v>
      </c>
      <c r="P332">
        <v>480</v>
      </c>
      <c r="Q332">
        <v>480</v>
      </c>
      <c r="R332">
        <v>331</v>
      </c>
      <c r="S332">
        <v>226620</v>
      </c>
      <c r="T332">
        <v>17537.669999999998</v>
      </c>
      <c r="U332">
        <v>18487.330000000002</v>
      </c>
      <c r="V332">
        <v>0.3847333</v>
      </c>
      <c r="W332">
        <v>2.9773330000000001E-2</v>
      </c>
      <c r="X332">
        <v>0.38553330000000002</v>
      </c>
      <c r="Y332">
        <v>3.1450329999999999E-2</v>
      </c>
      <c r="Z332">
        <v>0.45926670000000003</v>
      </c>
      <c r="AA332">
        <v>0.48416670000000001</v>
      </c>
      <c r="AB332">
        <v>5679</v>
      </c>
      <c r="AC332">
        <v>5427.6670000000004</v>
      </c>
      <c r="AD332">
        <v>6045.6670000000004</v>
      </c>
      <c r="AE332">
        <v>0.97397733381414786</v>
      </c>
      <c r="AF332">
        <v>0.74294329481705379</v>
      </c>
      <c r="AG332">
        <v>331</v>
      </c>
      <c r="AH332">
        <v>2369.3342776203967</v>
      </c>
      <c r="AI332">
        <v>223409.88779803648</v>
      </c>
      <c r="AJ332">
        <v>0.96914442768931375</v>
      </c>
      <c r="AK332">
        <v>0.60175308644888581</v>
      </c>
      <c r="AL332">
        <v>228401.65138244629</v>
      </c>
      <c r="AM332">
        <v>17053.835344612409</v>
      </c>
      <c r="AN332">
        <v>17053.835344612409</v>
      </c>
      <c r="AO332">
        <v>0.38383293151855469</v>
      </c>
      <c r="AP332">
        <v>2.8659265702929145E-2</v>
      </c>
      <c r="AQ332">
        <v>0.38383293151855469</v>
      </c>
      <c r="AR332">
        <v>2.8659265702929145E-2</v>
      </c>
      <c r="AS332">
        <v>0.43859262103766017</v>
      </c>
      <c r="AT332">
        <v>0.43859262103766017</v>
      </c>
      <c r="AU332">
        <v>4952.3347863725394</v>
      </c>
      <c r="AV332">
        <v>4542.3954339632883</v>
      </c>
      <c r="AW332">
        <v>4952.3347863725394</v>
      </c>
      <c r="AX332">
        <v>237211.5</v>
      </c>
      <c r="AY332">
        <v>13488.64</v>
      </c>
      <c r="AZ332">
        <v>14011.55</v>
      </c>
      <c r="BA332">
        <v>1.2826140000000001E-3</v>
      </c>
      <c r="BB332">
        <v>216.2878</v>
      </c>
      <c r="BC332">
        <v>1.6055767499999998E-2</v>
      </c>
      <c r="BD332">
        <v>23319.49</v>
      </c>
      <c r="BE332">
        <v>11716.16</v>
      </c>
      <c r="BF332">
        <v>5.4102025E-3</v>
      </c>
      <c r="BG332">
        <v>18.647269999999999</v>
      </c>
      <c r="BH332">
        <v>2.0600958499999999E-2</v>
      </c>
      <c r="BI332">
        <v>24650.880000000001</v>
      </c>
      <c r="BJ332">
        <v>-1.21963855E-2</v>
      </c>
      <c r="BK332">
        <v>532.11734999999999</v>
      </c>
      <c r="BL332">
        <v>2.9106150399999999E-2</v>
      </c>
      <c r="BM332">
        <v>5681.2209999999995</v>
      </c>
      <c r="BN332">
        <v>2.1425400000000001E-4</v>
      </c>
      <c r="BO332">
        <v>115.89924999999999</v>
      </c>
      <c r="BP332">
        <v>5442.2449999999999</v>
      </c>
      <c r="BQ332">
        <v>3.2279169999999997E-4</v>
      </c>
      <c r="BR332">
        <v>6048.0309999999999</v>
      </c>
    </row>
    <row r="333" spans="1:70">
      <c r="A333">
        <v>332</v>
      </c>
      <c r="B333">
        <v>3</v>
      </c>
      <c r="C333">
        <v>133</v>
      </c>
      <c r="D333">
        <v>1</v>
      </c>
      <c r="E333">
        <v>60</v>
      </c>
      <c r="F333">
        <v>70</v>
      </c>
      <c r="G333">
        <v>0.47285156249999999</v>
      </c>
      <c r="H333">
        <v>0</v>
      </c>
      <c r="I333">
        <v>90</v>
      </c>
      <c r="J333">
        <v>0</v>
      </c>
      <c r="K333">
        <v>5721.6796875</v>
      </c>
      <c r="L333">
        <v>0.28890624999999998</v>
      </c>
      <c r="M333">
        <v>174043.9453125</v>
      </c>
      <c r="N333">
        <v>0.21757812500000001</v>
      </c>
      <c r="O333">
        <v>70</v>
      </c>
      <c r="P333">
        <v>480</v>
      </c>
      <c r="Q333">
        <v>480</v>
      </c>
      <c r="R333">
        <v>332</v>
      </c>
      <c r="S333">
        <v>84000</v>
      </c>
      <c r="T333">
        <v>15771.67</v>
      </c>
      <c r="U333">
        <v>15636.33</v>
      </c>
      <c r="V333">
        <v>0.24668329999999999</v>
      </c>
      <c r="W333">
        <v>4.6316669999999997E-2</v>
      </c>
      <c r="X333">
        <v>0.24711</v>
      </c>
      <c r="Y333">
        <v>4.5999999999999999E-2</v>
      </c>
      <c r="Z333">
        <v>0.32818000000000003</v>
      </c>
      <c r="AA333">
        <v>0.32536670000000001</v>
      </c>
      <c r="AB333">
        <v>6488.3329999999996</v>
      </c>
      <c r="AC333">
        <v>6017.6670000000004</v>
      </c>
      <c r="AD333">
        <v>6563.6670000000004</v>
      </c>
      <c r="AE333">
        <v>1.0043184175029518</v>
      </c>
      <c r="AF333">
        <v>0.86298070039092589</v>
      </c>
      <c r="AG333">
        <v>332</v>
      </c>
      <c r="AH333">
        <v>2219.5872226936599</v>
      </c>
      <c r="AI333">
        <v>71471.366698748796</v>
      </c>
      <c r="AJ333">
        <v>0.90745976339772227</v>
      </c>
      <c r="AK333">
        <v>0.65934717280591992</v>
      </c>
      <c r="AL333">
        <v>85313.125991821289</v>
      </c>
      <c r="AM333">
        <v>18622.942359275668</v>
      </c>
      <c r="AN333">
        <v>18622.942359275668</v>
      </c>
      <c r="AO333">
        <v>0.25517863464355467</v>
      </c>
      <c r="AP333">
        <v>5.5702764950157385E-2</v>
      </c>
      <c r="AQ333">
        <v>0.25517863464355467</v>
      </c>
      <c r="AR333">
        <v>5.5702764950157385E-2</v>
      </c>
      <c r="AS333">
        <v>0.42618046158196865</v>
      </c>
      <c r="AT333">
        <v>0.42618046158196865</v>
      </c>
      <c r="AU333">
        <v>5769.8099365537901</v>
      </c>
      <c r="AV333">
        <v>5026.8125737252731</v>
      </c>
      <c r="AW333">
        <v>5769.8099365537901</v>
      </c>
      <c r="AX333">
        <v>86943.66</v>
      </c>
      <c r="AY333">
        <v>5978.8334999999997</v>
      </c>
      <c r="AZ333">
        <v>5943.857</v>
      </c>
      <c r="BA333">
        <v>-3.8607779499999998E-3</v>
      </c>
      <c r="BB333">
        <v>-28.889714999999999</v>
      </c>
      <c r="BC333">
        <v>5.8387524999999997E-3</v>
      </c>
      <c r="BD333">
        <v>18076.599999999999</v>
      </c>
      <c r="BE333">
        <v>6150.2290000000003</v>
      </c>
      <c r="BF333">
        <v>-1.651504E-3</v>
      </c>
      <c r="BG333">
        <v>-226.73185000000001</v>
      </c>
      <c r="BH333">
        <v>5.0388622199999998E-3</v>
      </c>
      <c r="BI333">
        <v>17913.37</v>
      </c>
      <c r="BJ333">
        <v>-9.5307264999999995E-3</v>
      </c>
      <c r="BK333">
        <v>92.035719999999998</v>
      </c>
      <c r="BL333">
        <v>1.5337520300000001E-2</v>
      </c>
      <c r="BM333">
        <v>6488.7560000000003</v>
      </c>
      <c r="BN333">
        <v>1.4911519999999999E-3</v>
      </c>
      <c r="BO333">
        <v>-52.690424999999998</v>
      </c>
      <c r="BP333">
        <v>6022.32</v>
      </c>
      <c r="BQ333">
        <v>-1.5760279999999999E-4</v>
      </c>
      <c r="BR333">
        <v>6564.0950000000003</v>
      </c>
    </row>
    <row r="334" spans="1:70">
      <c r="A334">
        <v>333</v>
      </c>
      <c r="B334">
        <v>3</v>
      </c>
      <c r="C334">
        <v>134</v>
      </c>
      <c r="D334">
        <v>1</v>
      </c>
      <c r="E334">
        <v>60</v>
      </c>
      <c r="F334">
        <v>70</v>
      </c>
      <c r="G334">
        <v>0.32285156249999997</v>
      </c>
      <c r="H334">
        <v>0</v>
      </c>
      <c r="I334">
        <v>90</v>
      </c>
      <c r="J334">
        <v>0</v>
      </c>
      <c r="K334">
        <v>8971.6796875</v>
      </c>
      <c r="L334">
        <v>0.40890625000000003</v>
      </c>
      <c r="M334">
        <v>532593.9453125</v>
      </c>
      <c r="N334">
        <v>0.31757812500000004</v>
      </c>
      <c r="O334">
        <v>70</v>
      </c>
      <c r="P334">
        <v>480</v>
      </c>
      <c r="Q334">
        <v>480</v>
      </c>
      <c r="R334">
        <v>333</v>
      </c>
      <c r="S334">
        <v>177443.3</v>
      </c>
      <c r="T334">
        <v>22220.67</v>
      </c>
      <c r="U334">
        <v>21606</v>
      </c>
      <c r="V334">
        <v>0.37190000000000001</v>
      </c>
      <c r="W334">
        <v>4.657E-2</v>
      </c>
      <c r="X334">
        <v>0.37603330000000001</v>
      </c>
      <c r="Y334">
        <v>4.5789999999999997E-2</v>
      </c>
      <c r="Z334">
        <v>0.57899999999999996</v>
      </c>
      <c r="AA334">
        <v>0.56296670000000004</v>
      </c>
      <c r="AB334">
        <v>6805</v>
      </c>
      <c r="AC334">
        <v>6705.3329999999996</v>
      </c>
      <c r="AD334">
        <v>6534.6670000000004</v>
      </c>
      <c r="AE334">
        <v>1.0141247664527262</v>
      </c>
      <c r="AF334">
        <v>0.61978713268418795</v>
      </c>
      <c r="AG334">
        <v>333</v>
      </c>
      <c r="AH334">
        <v>3183.9164910724189</v>
      </c>
      <c r="AI334">
        <v>202110.95463978653</v>
      </c>
      <c r="AJ334">
        <v>0.95111132554808853</v>
      </c>
      <c r="AK334">
        <v>0.58371802689625729</v>
      </c>
      <c r="AL334">
        <v>178023.94630432126</v>
      </c>
      <c r="AM334">
        <v>20898.879722938636</v>
      </c>
      <c r="AN334">
        <v>20898.879722938636</v>
      </c>
      <c r="AO334">
        <v>0.37942082214355471</v>
      </c>
      <c r="AP334">
        <v>4.4541592807979265E-2</v>
      </c>
      <c r="AQ334">
        <v>0.37942082214355471</v>
      </c>
      <c r="AR334">
        <v>4.4541592807979265E-2</v>
      </c>
      <c r="AS334">
        <v>0.41484327534669219</v>
      </c>
      <c r="AT334">
        <v>0.41484327534669219</v>
      </c>
      <c r="AU334">
        <v>6082.9332948137717</v>
      </c>
      <c r="AV334">
        <v>5711.0546380249461</v>
      </c>
      <c r="AW334">
        <v>6082.9332948137717</v>
      </c>
      <c r="AX334">
        <v>192977.6</v>
      </c>
      <c r="AY334">
        <v>20923.57</v>
      </c>
      <c r="AZ334">
        <v>20617.275000000001</v>
      </c>
      <c r="BA334">
        <v>-1.20939685E-2</v>
      </c>
      <c r="BB334">
        <v>-68.859539999999996</v>
      </c>
      <c r="BC334">
        <v>9.2158186500000006E-3</v>
      </c>
      <c r="BD334">
        <v>35235.019999999997</v>
      </c>
      <c r="BE334">
        <v>20795.314999999999</v>
      </c>
      <c r="BF334">
        <v>-1.3633113400000001E-2</v>
      </c>
      <c r="BG334">
        <v>-33.421484999999997</v>
      </c>
      <c r="BH334">
        <v>9.1026224999999992E-3</v>
      </c>
      <c r="BI334">
        <v>34261.800000000003</v>
      </c>
      <c r="BJ334">
        <v>-7.149748E-3</v>
      </c>
      <c r="BK334">
        <v>-185.45705000000001</v>
      </c>
      <c r="BL334">
        <v>1.7433727600000001E-2</v>
      </c>
      <c r="BM334">
        <v>6809.2439999999997</v>
      </c>
      <c r="BN334">
        <v>2.5164670499999999E-3</v>
      </c>
      <c r="BO334">
        <v>-166.57925</v>
      </c>
      <c r="BP334">
        <v>6706.6149999999998</v>
      </c>
      <c r="BQ334">
        <v>-1.2052750000000001E-5</v>
      </c>
      <c r="BR334">
        <v>6538.7420000000002</v>
      </c>
    </row>
    <row r="335" spans="1:70">
      <c r="A335">
        <v>334</v>
      </c>
      <c r="B335">
        <v>3</v>
      </c>
      <c r="C335">
        <v>135</v>
      </c>
      <c r="D335">
        <v>1</v>
      </c>
      <c r="E335">
        <v>60</v>
      </c>
      <c r="F335">
        <v>70</v>
      </c>
      <c r="G335">
        <v>0.39785156249999998</v>
      </c>
      <c r="H335">
        <v>0</v>
      </c>
      <c r="I335">
        <v>90</v>
      </c>
      <c r="J335">
        <v>0</v>
      </c>
      <c r="K335">
        <v>7346.6796875</v>
      </c>
      <c r="L335">
        <v>0.34890624999999997</v>
      </c>
      <c r="M335">
        <v>711868.9453125</v>
      </c>
      <c r="N335">
        <v>0.267578125</v>
      </c>
      <c r="O335">
        <v>70</v>
      </c>
      <c r="P335">
        <v>480</v>
      </c>
      <c r="Q335">
        <v>480</v>
      </c>
      <c r="R335">
        <v>334</v>
      </c>
      <c r="S335">
        <v>284363.3</v>
      </c>
      <c r="T335">
        <v>20044.330000000002</v>
      </c>
      <c r="U335">
        <v>19311.669999999998</v>
      </c>
      <c r="V335">
        <v>0.30730000000000002</v>
      </c>
      <c r="W335">
        <v>2.1661E-2</v>
      </c>
      <c r="X335">
        <v>0.31010670000000001</v>
      </c>
      <c r="Y335">
        <v>2.1059999999999999E-2</v>
      </c>
      <c r="Z335">
        <v>0.43496669999999998</v>
      </c>
      <c r="AA335">
        <v>0.41906670000000001</v>
      </c>
      <c r="AB335">
        <v>7275.3329999999996</v>
      </c>
      <c r="AC335">
        <v>6726</v>
      </c>
      <c r="AD335">
        <v>6889</v>
      </c>
      <c r="AE335">
        <v>1.0187927747506147</v>
      </c>
      <c r="AF335">
        <v>0.79890274055214749</v>
      </c>
      <c r="AG335">
        <v>334</v>
      </c>
      <c r="AH335">
        <v>2723.1987721533651</v>
      </c>
      <c r="AI335">
        <v>280798.84437596303</v>
      </c>
      <c r="AJ335">
        <v>0.96966531442615977</v>
      </c>
      <c r="AK335">
        <v>0.61975446747773744</v>
      </c>
      <c r="AL335">
        <v>287641.96388244629</v>
      </c>
      <c r="AM335">
        <v>21189.779735253214</v>
      </c>
      <c r="AN335">
        <v>21189.779735253214</v>
      </c>
      <c r="AO335">
        <v>0.31654972839355466</v>
      </c>
      <c r="AP335">
        <v>2.3319333971224477E-2</v>
      </c>
      <c r="AQ335">
        <v>0.31654972839355466</v>
      </c>
      <c r="AR335">
        <v>2.3319333971224477E-2</v>
      </c>
      <c r="AS335">
        <v>0.45126819460404699</v>
      </c>
      <c r="AT335">
        <v>0.45126819460404699</v>
      </c>
      <c r="AU335">
        <v>6208.380776995532</v>
      </c>
      <c r="AV335">
        <v>5568.8237700602367</v>
      </c>
      <c r="AW335">
        <v>6208.380776995532</v>
      </c>
      <c r="AX335">
        <v>291061.2</v>
      </c>
      <c r="AY335">
        <v>10971.04</v>
      </c>
      <c r="AZ335">
        <v>10726.865</v>
      </c>
      <c r="BA335">
        <v>8.6027294999999997E-3</v>
      </c>
      <c r="BB335">
        <v>11.650905</v>
      </c>
      <c r="BC335">
        <v>-2.10703135E-3</v>
      </c>
      <c r="BD335">
        <v>24933.49</v>
      </c>
      <c r="BE335">
        <v>10670.645</v>
      </c>
      <c r="BF335">
        <v>1.3932369E-2</v>
      </c>
      <c r="BG335">
        <v>224.90705</v>
      </c>
      <c r="BH335">
        <v>-1.2260414999999999E-3</v>
      </c>
      <c r="BI335">
        <v>24016.71</v>
      </c>
      <c r="BJ335">
        <v>1.4058533999999999E-2</v>
      </c>
      <c r="BK335">
        <v>-181.15559999999999</v>
      </c>
      <c r="BL335">
        <v>3.52144387E-3</v>
      </c>
      <c r="BM335">
        <v>7275.5720000000001</v>
      </c>
      <c r="BN335">
        <v>-5.4040140000000004E-3</v>
      </c>
      <c r="BO335">
        <v>40.580024999999999</v>
      </c>
      <c r="BP335">
        <v>6731.9849999999997</v>
      </c>
      <c r="BQ335">
        <v>1.6475895E-3</v>
      </c>
      <c r="BR335">
        <v>6889.2259999999997</v>
      </c>
    </row>
    <row r="336" spans="1:70">
      <c r="A336">
        <v>335</v>
      </c>
      <c r="B336">
        <v>3</v>
      </c>
      <c r="C336">
        <v>136</v>
      </c>
      <c r="D336">
        <v>1</v>
      </c>
      <c r="E336">
        <v>60</v>
      </c>
      <c r="F336">
        <v>70</v>
      </c>
      <c r="G336">
        <v>0.5478515625</v>
      </c>
      <c r="H336">
        <v>0</v>
      </c>
      <c r="I336">
        <v>90</v>
      </c>
      <c r="J336">
        <v>0</v>
      </c>
      <c r="K336">
        <v>4096.6796875</v>
      </c>
      <c r="L336">
        <v>0.46890624999999997</v>
      </c>
      <c r="M336">
        <v>353318.9453125</v>
      </c>
      <c r="N336">
        <v>0.36757812500000003</v>
      </c>
      <c r="O336">
        <v>70</v>
      </c>
      <c r="P336">
        <v>480</v>
      </c>
      <c r="Q336">
        <v>480</v>
      </c>
      <c r="R336">
        <v>335</v>
      </c>
      <c r="S336">
        <v>191550</v>
      </c>
      <c r="T336">
        <v>31284</v>
      </c>
      <c r="U336">
        <v>31030</v>
      </c>
      <c r="V336">
        <v>0.40870000000000001</v>
      </c>
      <c r="W336">
        <v>6.6750000000000004E-2</v>
      </c>
      <c r="X336">
        <v>0.4099333</v>
      </c>
      <c r="Y336">
        <v>6.6406670000000001E-2</v>
      </c>
      <c r="Z336">
        <v>0.64316669999999998</v>
      </c>
      <c r="AA336">
        <v>0.63793330000000004</v>
      </c>
      <c r="AB336">
        <v>5683</v>
      </c>
      <c r="AC336">
        <v>10218.33</v>
      </c>
      <c r="AD336">
        <v>5596</v>
      </c>
      <c r="AE336">
        <v>1.0040844719508224</v>
      </c>
      <c r="AF336">
        <v>0.50028791551345209</v>
      </c>
      <c r="AG336">
        <v>335</v>
      </c>
      <c r="AH336">
        <v>1394.466014253803</v>
      </c>
      <c r="AI336">
        <v>129176.87803484718</v>
      </c>
      <c r="AJ336">
        <v>0.96600381535249868</v>
      </c>
      <c r="AK336">
        <v>0.53435481612660385</v>
      </c>
      <c r="AL336">
        <v>195418.64356994629</v>
      </c>
      <c r="AM336">
        <v>17912.707074876012</v>
      </c>
      <c r="AN336">
        <v>17912.707074876012</v>
      </c>
      <c r="AO336">
        <v>0.41339347839355467</v>
      </c>
      <c r="AP336">
        <v>3.7892987843185781E-2</v>
      </c>
      <c r="AQ336">
        <v>0.41339347839355467</v>
      </c>
      <c r="AR336">
        <v>3.7892987843185781E-2</v>
      </c>
      <c r="AS336">
        <v>0.50687825185593804</v>
      </c>
      <c r="AT336">
        <v>0.50687825185593804</v>
      </c>
      <c r="AU336">
        <v>4618.1038978939532</v>
      </c>
      <c r="AV336">
        <v>4447.5851578525608</v>
      </c>
      <c r="AW336">
        <v>4618.1038978939532</v>
      </c>
      <c r="AX336">
        <v>225785.60000000001</v>
      </c>
      <c r="AY336">
        <v>41917.1</v>
      </c>
      <c r="AZ336">
        <v>41723.855000000003</v>
      </c>
      <c r="BA336">
        <v>-6.28222385E-3</v>
      </c>
      <c r="BB336">
        <v>73.915064999999998</v>
      </c>
      <c r="BC336">
        <v>-3.42624003E-3</v>
      </c>
      <c r="BD336">
        <v>60927.77</v>
      </c>
      <c r="BE336">
        <v>41510.6</v>
      </c>
      <c r="BF336">
        <v>-3.5345093E-3</v>
      </c>
      <c r="BG336">
        <v>1005.061</v>
      </c>
      <c r="BH336">
        <v>6.838635E-4</v>
      </c>
      <c r="BI336">
        <v>60394.52</v>
      </c>
      <c r="BJ336">
        <v>-5.1402247999999999E-3</v>
      </c>
      <c r="BK336">
        <v>-801.23419999999999</v>
      </c>
      <c r="BL336">
        <v>-6.7426915000000004E-5</v>
      </c>
      <c r="BM336">
        <v>5683.2839999999997</v>
      </c>
      <c r="BN336">
        <v>-1.4743234E-3</v>
      </c>
      <c r="BO336">
        <v>-39.899079999999998</v>
      </c>
      <c r="BP336">
        <v>10303.68</v>
      </c>
      <c r="BQ336">
        <v>-3.2670874999999997E-4</v>
      </c>
      <c r="BR336">
        <v>5596.28</v>
      </c>
    </row>
    <row r="337" spans="1:70">
      <c r="A337">
        <v>336</v>
      </c>
      <c r="B337">
        <v>3</v>
      </c>
      <c r="C337">
        <v>137</v>
      </c>
      <c r="D337">
        <v>1</v>
      </c>
      <c r="E337">
        <v>60</v>
      </c>
      <c r="F337">
        <v>70</v>
      </c>
      <c r="G337">
        <v>0.5009765625</v>
      </c>
      <c r="H337">
        <v>0</v>
      </c>
      <c r="I337">
        <v>90</v>
      </c>
      <c r="J337">
        <v>0</v>
      </c>
      <c r="K337">
        <v>4299.8046875</v>
      </c>
      <c r="L337">
        <v>0.34140625000000002</v>
      </c>
      <c r="M337">
        <v>106815.8203125</v>
      </c>
      <c r="N337">
        <v>0.38632812500000002</v>
      </c>
      <c r="O337">
        <v>70</v>
      </c>
      <c r="P337">
        <v>480</v>
      </c>
      <c r="Q337">
        <v>480</v>
      </c>
      <c r="R337">
        <v>336</v>
      </c>
      <c r="S337">
        <v>54386.67</v>
      </c>
      <c r="T337">
        <v>13111.67</v>
      </c>
      <c r="U337">
        <v>13035</v>
      </c>
      <c r="V337">
        <v>0.3681333</v>
      </c>
      <c r="W337">
        <v>8.8753330000000005E-2</v>
      </c>
      <c r="X337">
        <v>0.36793330000000002</v>
      </c>
      <c r="Y337">
        <v>8.8179999999999994E-2</v>
      </c>
      <c r="Z337">
        <v>0.38606669999999998</v>
      </c>
      <c r="AA337">
        <v>0.38379999999999997</v>
      </c>
      <c r="AB337">
        <v>4848.6670000000004</v>
      </c>
      <c r="AC337">
        <v>4776.3329999999996</v>
      </c>
      <c r="AD337">
        <v>4789</v>
      </c>
      <c r="AE337">
        <v>1.0029366164120663</v>
      </c>
      <c r="AF337">
        <v>0.76164397331400946</v>
      </c>
      <c r="AG337">
        <v>336</v>
      </c>
      <c r="AH337">
        <v>1602.7227722772279</v>
      </c>
      <c r="AI337">
        <v>38524.725274725279</v>
      </c>
      <c r="AJ337">
        <v>0.88823492580301799</v>
      </c>
      <c r="AK337">
        <v>0.63619547148942068</v>
      </c>
      <c r="AL337">
        <v>55657.925796508789</v>
      </c>
      <c r="AM337">
        <v>14641.944942196453</v>
      </c>
      <c r="AN337">
        <v>14641.944942196453</v>
      </c>
      <c r="AO337">
        <v>0.36391105651855471</v>
      </c>
      <c r="AP337">
        <v>9.5734175809610356E-2</v>
      </c>
      <c r="AQ337">
        <v>0.36391105651855471</v>
      </c>
      <c r="AR337">
        <v>9.5734175809610356E-2</v>
      </c>
      <c r="AS337">
        <v>0.44408720031101268</v>
      </c>
      <c r="AT337">
        <v>0.44408720031101268</v>
      </c>
      <c r="AU337">
        <v>4343.8343008272213</v>
      </c>
      <c r="AV337">
        <v>3877.2755677052196</v>
      </c>
      <c r="AW337">
        <v>4343.8343008272213</v>
      </c>
      <c r="AX337">
        <v>60829.62</v>
      </c>
      <c r="AY337">
        <v>8772.2080000000005</v>
      </c>
      <c r="AZ337">
        <v>8733.8125</v>
      </c>
      <c r="BA337">
        <v>-1.505726E-3</v>
      </c>
      <c r="BB337">
        <v>124.95055000000001</v>
      </c>
      <c r="BC337">
        <v>-7.3781240000000004E-4</v>
      </c>
      <c r="BD337">
        <v>16660.740000000002</v>
      </c>
      <c r="BE337">
        <v>7171.3969999999999</v>
      </c>
      <c r="BF337">
        <v>3.6345295E-4</v>
      </c>
      <c r="BG337">
        <v>143.85445000000001</v>
      </c>
      <c r="BH337">
        <v>-2.9877728500000002E-3</v>
      </c>
      <c r="BI337">
        <v>16561.77</v>
      </c>
      <c r="BJ337">
        <v>1.6233795000000001E-3</v>
      </c>
      <c r="BK337">
        <v>178.41804999999999</v>
      </c>
      <c r="BL337">
        <v>-1.9153792499999999E-3</v>
      </c>
      <c r="BM337">
        <v>4850.7979999999998</v>
      </c>
      <c r="BN337">
        <v>5.6812050000000004E-4</v>
      </c>
      <c r="BO337">
        <v>101.04085000000001</v>
      </c>
      <c r="BP337">
        <v>4778.5829999999996</v>
      </c>
      <c r="BQ337">
        <v>-9.7841475E-5</v>
      </c>
      <c r="BR337">
        <v>4791.1049999999996</v>
      </c>
    </row>
    <row r="338" spans="1:70">
      <c r="A338">
        <v>337</v>
      </c>
      <c r="B338">
        <v>3</v>
      </c>
      <c r="C338">
        <v>138</v>
      </c>
      <c r="D338">
        <v>1</v>
      </c>
      <c r="E338">
        <v>60</v>
      </c>
      <c r="F338">
        <v>70</v>
      </c>
      <c r="G338">
        <v>0.35097656249999998</v>
      </c>
      <c r="H338">
        <v>0</v>
      </c>
      <c r="I338">
        <v>90</v>
      </c>
      <c r="J338">
        <v>0</v>
      </c>
      <c r="K338">
        <v>7549.8046875</v>
      </c>
      <c r="L338">
        <v>0.46140625000000002</v>
      </c>
      <c r="M338">
        <v>465365.8203125</v>
      </c>
      <c r="N338">
        <v>0.28632812500000004</v>
      </c>
      <c r="O338">
        <v>70</v>
      </c>
      <c r="P338">
        <v>480</v>
      </c>
      <c r="Q338">
        <v>480</v>
      </c>
      <c r="R338">
        <v>337</v>
      </c>
      <c r="S338">
        <v>166000</v>
      </c>
      <c r="T338">
        <v>25168</v>
      </c>
      <c r="U338">
        <v>25614</v>
      </c>
      <c r="V338">
        <v>0.39943329999999999</v>
      </c>
      <c r="W338">
        <v>6.0560000000000003E-2</v>
      </c>
      <c r="X338">
        <v>0.39113330000000002</v>
      </c>
      <c r="Y338">
        <v>6.0353329999999997E-2</v>
      </c>
      <c r="Z338">
        <v>0.69866669999999997</v>
      </c>
      <c r="AA338">
        <v>0.71103329999999998</v>
      </c>
      <c r="AB338">
        <v>5561</v>
      </c>
      <c r="AC338">
        <v>6812</v>
      </c>
      <c r="AD338">
        <v>5936.6670000000004</v>
      </c>
      <c r="AE338">
        <v>0.99125559134884023</v>
      </c>
      <c r="AF338">
        <v>0.42174429494017068</v>
      </c>
      <c r="AG338">
        <v>337</v>
      </c>
      <c r="AH338">
        <v>2583.0615845183365</v>
      </c>
      <c r="AI338">
        <v>180889.23474035834</v>
      </c>
      <c r="AJ338">
        <v>0.95285943032939657</v>
      </c>
      <c r="AK338">
        <v>0.54245653481037615</v>
      </c>
      <c r="AL338">
        <v>168232.49610900879</v>
      </c>
      <c r="AM338">
        <v>18930.559103504434</v>
      </c>
      <c r="AN338">
        <v>18930.559103504434</v>
      </c>
      <c r="AO338">
        <v>0.39995793151855474</v>
      </c>
      <c r="AP338">
        <v>4.5005735732657495E-2</v>
      </c>
      <c r="AQ338">
        <v>0.39995793151855474</v>
      </c>
      <c r="AR338">
        <v>4.5005735732657495E-2</v>
      </c>
      <c r="AS338">
        <v>0.43057335367478278</v>
      </c>
      <c r="AT338">
        <v>0.43057335367478278</v>
      </c>
      <c r="AU338">
        <v>5257.3931516259072</v>
      </c>
      <c r="AV338">
        <v>5085.7245774201201</v>
      </c>
      <c r="AW338">
        <v>5257.3931516259072</v>
      </c>
      <c r="AX338">
        <v>198073.3</v>
      </c>
      <c r="AY338">
        <v>40436.294999999998</v>
      </c>
      <c r="AZ338">
        <v>40708.555</v>
      </c>
      <c r="BA338">
        <v>7.6772539999999997E-3</v>
      </c>
      <c r="BB338">
        <v>118.1309</v>
      </c>
      <c r="BC338">
        <v>1.3689849E-2</v>
      </c>
      <c r="BD338">
        <v>58271.5</v>
      </c>
      <c r="BE338">
        <v>43877.3</v>
      </c>
      <c r="BF338">
        <v>1.2499218499999999E-2</v>
      </c>
      <c r="BG338">
        <v>168.57689999999999</v>
      </c>
      <c r="BH338">
        <v>6.0476784999999996E-3</v>
      </c>
      <c r="BI338">
        <v>59274.89</v>
      </c>
      <c r="BJ338">
        <v>5.0043924999999996E-3</v>
      </c>
      <c r="BK338">
        <v>266.85090000000002</v>
      </c>
      <c r="BL338">
        <v>1.3681107499999999E-2</v>
      </c>
      <c r="BM338">
        <v>5563.3770000000004</v>
      </c>
      <c r="BN338">
        <v>6.9636874999999998E-4</v>
      </c>
      <c r="BO338">
        <v>118.81365</v>
      </c>
      <c r="BP338">
        <v>6813.2510000000002</v>
      </c>
      <c r="BQ338">
        <v>2.2840404999999999E-4</v>
      </c>
      <c r="BR338">
        <v>5939.2039999999997</v>
      </c>
    </row>
    <row r="339" spans="1:70">
      <c r="A339">
        <v>338</v>
      </c>
      <c r="B339">
        <v>3</v>
      </c>
      <c r="C339">
        <v>139</v>
      </c>
      <c r="D339">
        <v>1</v>
      </c>
      <c r="E339">
        <v>60</v>
      </c>
      <c r="F339">
        <v>70</v>
      </c>
      <c r="G339">
        <v>0.42597656249999999</v>
      </c>
      <c r="H339">
        <v>0</v>
      </c>
      <c r="I339">
        <v>90</v>
      </c>
      <c r="J339">
        <v>0</v>
      </c>
      <c r="K339">
        <v>9174.8046875</v>
      </c>
      <c r="L339">
        <v>0.28140624999999997</v>
      </c>
      <c r="M339">
        <v>644640.8203125</v>
      </c>
      <c r="N339">
        <v>0.33632812499999998</v>
      </c>
      <c r="O339">
        <v>70</v>
      </c>
      <c r="P339">
        <v>480</v>
      </c>
      <c r="Q339">
        <v>480</v>
      </c>
      <c r="R339">
        <v>338</v>
      </c>
      <c r="S339">
        <v>274363.3</v>
      </c>
      <c r="T339">
        <v>22853.33</v>
      </c>
      <c r="U339">
        <v>22870.33</v>
      </c>
      <c r="V339">
        <v>0.31123000000000001</v>
      </c>
      <c r="W339">
        <v>2.5924329999999999E-2</v>
      </c>
      <c r="X339">
        <v>0.31125999999999998</v>
      </c>
      <c r="Y339">
        <v>2.5946E-2</v>
      </c>
      <c r="Z339">
        <v>0.33776669999999998</v>
      </c>
      <c r="AA339">
        <v>0.33803329999999998</v>
      </c>
      <c r="AB339">
        <v>9676.6669999999995</v>
      </c>
      <c r="AC339">
        <v>8657.3330000000005</v>
      </c>
      <c r="AD339">
        <v>9602.6669999999995</v>
      </c>
      <c r="AE339">
        <v>0.99962827033345047</v>
      </c>
      <c r="AF339">
        <v>0.86422390527168591</v>
      </c>
      <c r="AG339">
        <v>338</v>
      </c>
      <c r="AH339">
        <v>3579.9750030484092</v>
      </c>
      <c r="AI339">
        <v>241198.55305466236</v>
      </c>
      <c r="AJ339">
        <v>0.95848444739168615</v>
      </c>
      <c r="AK339">
        <v>0.65726199253676887</v>
      </c>
      <c r="AL339">
        <v>279868.43360900879</v>
      </c>
      <c r="AM339">
        <v>28167.270371564387</v>
      </c>
      <c r="AN339">
        <v>28167.270371564387</v>
      </c>
      <c r="AO339">
        <v>0.30480168151855469</v>
      </c>
      <c r="AP339">
        <v>3.0676669256079439E-2</v>
      </c>
      <c r="AQ339">
        <v>0.30480168151855469</v>
      </c>
      <c r="AR339">
        <v>3.0676669256079439E-2</v>
      </c>
      <c r="AS339">
        <v>0.43936462171653645</v>
      </c>
      <c r="AT339">
        <v>0.43936462171653645</v>
      </c>
      <c r="AU339">
        <v>8628.2955643954629</v>
      </c>
      <c r="AV339">
        <v>7496.362360361536</v>
      </c>
      <c r="AW339">
        <v>8628.2955643954629</v>
      </c>
      <c r="AX339">
        <v>281230</v>
      </c>
      <c r="AY339">
        <v>11017.795</v>
      </c>
      <c r="AZ339">
        <v>11041.85</v>
      </c>
      <c r="BA339">
        <v>2.83988149E-3</v>
      </c>
      <c r="BB339">
        <v>287.464</v>
      </c>
      <c r="BC339">
        <v>-1.1213328999999999E-3</v>
      </c>
      <c r="BD339">
        <v>26233.29</v>
      </c>
      <c r="BE339">
        <v>9165.2134999999998</v>
      </c>
      <c r="BF339">
        <v>-1.1020749999999999E-5</v>
      </c>
      <c r="BG339">
        <v>163.65025</v>
      </c>
      <c r="BH339">
        <v>-4.22409E-4</v>
      </c>
      <c r="BI339">
        <v>26304.71</v>
      </c>
      <c r="BJ339">
        <v>2.2660285E-3</v>
      </c>
      <c r="BK339">
        <v>689.49815000000001</v>
      </c>
      <c r="BL339">
        <v>1.476418E-3</v>
      </c>
      <c r="BM339">
        <v>9696.0329999999994</v>
      </c>
      <c r="BN339">
        <v>-1.54624883E-3</v>
      </c>
      <c r="BO339">
        <v>431.66860000000003</v>
      </c>
      <c r="BP339">
        <v>8675.6630000000005</v>
      </c>
      <c r="BQ339">
        <v>-5.570525E-4</v>
      </c>
      <c r="BR339">
        <v>9621.8850000000002</v>
      </c>
    </row>
    <row r="340" spans="1:70">
      <c r="A340">
        <v>339</v>
      </c>
      <c r="B340">
        <v>3</v>
      </c>
      <c r="C340">
        <v>140</v>
      </c>
      <c r="D340">
        <v>1</v>
      </c>
      <c r="E340">
        <v>60</v>
      </c>
      <c r="F340">
        <v>70</v>
      </c>
      <c r="G340">
        <v>0.57597656249999996</v>
      </c>
      <c r="H340">
        <v>0</v>
      </c>
      <c r="I340">
        <v>90</v>
      </c>
      <c r="J340">
        <v>0</v>
      </c>
      <c r="K340">
        <v>5924.8046875</v>
      </c>
      <c r="L340">
        <v>0.40140624999999996</v>
      </c>
      <c r="M340">
        <v>286090.8203125</v>
      </c>
      <c r="N340">
        <v>0.236328125</v>
      </c>
      <c r="O340">
        <v>70</v>
      </c>
      <c r="P340">
        <v>480</v>
      </c>
      <c r="Q340">
        <v>480</v>
      </c>
      <c r="R340">
        <v>339</v>
      </c>
      <c r="S340">
        <v>163043.29999999999</v>
      </c>
      <c r="T340">
        <v>29297.33</v>
      </c>
      <c r="U340">
        <v>30565.33</v>
      </c>
      <c r="V340">
        <v>0.29674669999999997</v>
      </c>
      <c r="W340">
        <v>5.3323330000000002E-2</v>
      </c>
      <c r="X340">
        <v>0.29154669999999999</v>
      </c>
      <c r="Y340">
        <v>5.4656669999999997E-2</v>
      </c>
      <c r="Z340">
        <v>0.42620000000000002</v>
      </c>
      <c r="AA340">
        <v>0.44463330000000001</v>
      </c>
      <c r="AB340">
        <v>8796</v>
      </c>
      <c r="AC340">
        <v>10279</v>
      </c>
      <c r="AD340">
        <v>9197.6669999999995</v>
      </c>
      <c r="AE340">
        <v>0.97903783830236435</v>
      </c>
      <c r="AF340">
        <v>0.76491404077495728</v>
      </c>
      <c r="AG340">
        <v>339</v>
      </c>
      <c r="AH340">
        <v>2113.8783587913927</v>
      </c>
      <c r="AI340">
        <v>115701.81674565561</v>
      </c>
      <c r="AJ340">
        <v>0.94034238964767891</v>
      </c>
      <c r="AK340">
        <v>0.58998488261007309</v>
      </c>
      <c r="AL340">
        <v>167293.86329650879</v>
      </c>
      <c r="AM340">
        <v>26926.574252688726</v>
      </c>
      <c r="AN340">
        <v>26926.574252688726</v>
      </c>
      <c r="AO340">
        <v>0.30632511901855464</v>
      </c>
      <c r="AP340">
        <v>4.9304175898536702E-2</v>
      </c>
      <c r="AQ340">
        <v>0.30632511901855464</v>
      </c>
      <c r="AR340">
        <v>4.9304175898536702E-2</v>
      </c>
      <c r="AS340">
        <v>0.50487177837115205</v>
      </c>
      <c r="AT340">
        <v>0.50487177837115205</v>
      </c>
      <c r="AU340">
        <v>7393.2773677140158</v>
      </c>
      <c r="AV340">
        <v>6699.0074834063362</v>
      </c>
      <c r="AW340">
        <v>7393.2773677140158</v>
      </c>
      <c r="AX340">
        <v>172759.8</v>
      </c>
      <c r="AY340">
        <v>16330.254999999999</v>
      </c>
      <c r="AZ340">
        <v>16705.834999999999</v>
      </c>
      <c r="BA340">
        <v>-4.4474579999999996E-3</v>
      </c>
      <c r="BB340">
        <v>-51.768464999999999</v>
      </c>
      <c r="BC340">
        <v>2.9281321E-3</v>
      </c>
      <c r="BD340">
        <v>37694</v>
      </c>
      <c r="BE340">
        <v>17644.95</v>
      </c>
      <c r="BF340">
        <v>-5.3445819999999996E-3</v>
      </c>
      <c r="BG340">
        <v>171.1379</v>
      </c>
      <c r="BH340">
        <v>4.1951376E-3</v>
      </c>
      <c r="BI340">
        <v>39342.32</v>
      </c>
      <c r="BJ340">
        <v>-9.395512E-3</v>
      </c>
      <c r="BK340">
        <v>-398.33785</v>
      </c>
      <c r="BL340">
        <v>3.8625257499999999E-3</v>
      </c>
      <c r="BM340">
        <v>8801.7119999999995</v>
      </c>
      <c r="BN340">
        <v>1.0885884000000001E-3</v>
      </c>
      <c r="BO340">
        <v>-229.28149999999999</v>
      </c>
      <c r="BP340">
        <v>10287.14</v>
      </c>
      <c r="BQ340">
        <v>6.2125500000000003E-6</v>
      </c>
      <c r="BR340">
        <v>9203.6389999999992</v>
      </c>
    </row>
    <row r="341" spans="1:70">
      <c r="A341">
        <v>340</v>
      </c>
      <c r="B341">
        <v>3</v>
      </c>
      <c r="C341">
        <v>141</v>
      </c>
      <c r="D341">
        <v>1</v>
      </c>
      <c r="E341">
        <v>60</v>
      </c>
      <c r="F341">
        <v>70</v>
      </c>
      <c r="G341">
        <v>0.38847656249999996</v>
      </c>
      <c r="H341">
        <v>0</v>
      </c>
      <c r="I341">
        <v>90</v>
      </c>
      <c r="J341">
        <v>0</v>
      </c>
      <c r="K341">
        <v>6737.3046875</v>
      </c>
      <c r="L341">
        <v>0.25140625</v>
      </c>
      <c r="M341">
        <v>555003.3203125</v>
      </c>
      <c r="N341">
        <v>0.361328125</v>
      </c>
      <c r="O341">
        <v>70</v>
      </c>
      <c r="P341">
        <v>480</v>
      </c>
      <c r="Q341">
        <v>480</v>
      </c>
      <c r="R341">
        <v>340</v>
      </c>
      <c r="S341">
        <v>215763.3</v>
      </c>
      <c r="T341">
        <v>15245.67</v>
      </c>
      <c r="U341">
        <v>15061</v>
      </c>
      <c r="V341">
        <v>0.30828</v>
      </c>
      <c r="W341">
        <v>2.1783E-2</v>
      </c>
      <c r="X341">
        <v>0.30731330000000001</v>
      </c>
      <c r="Y341">
        <v>2.1451669999999999E-2</v>
      </c>
      <c r="Z341">
        <v>0.30176999999999998</v>
      </c>
      <c r="AA341">
        <v>0.29811670000000001</v>
      </c>
      <c r="AB341">
        <v>6593.6670000000004</v>
      </c>
      <c r="AC341">
        <v>5786.6670000000004</v>
      </c>
      <c r="AD341">
        <v>6465</v>
      </c>
      <c r="AE341">
        <v>1.006112056394272</v>
      </c>
      <c r="AF341">
        <v>0.89273836772931425</v>
      </c>
      <c r="AG341">
        <v>340</v>
      </c>
      <c r="AH341">
        <v>2691.8934948183291</v>
      </c>
      <c r="AI341">
        <v>203846.26972740315</v>
      </c>
      <c r="AJ341">
        <v>0.96444556066827303</v>
      </c>
      <c r="AK341">
        <v>0.67045059745376279</v>
      </c>
      <c r="AL341">
        <v>219725.80177307126</v>
      </c>
      <c r="AM341">
        <v>18847.102629694138</v>
      </c>
      <c r="AN341">
        <v>18847.102629694138</v>
      </c>
      <c r="AO341">
        <v>0.29410832214355465</v>
      </c>
      <c r="AP341">
        <v>2.5227304608548069E-2</v>
      </c>
      <c r="AQ341">
        <v>0.29410832214355465</v>
      </c>
      <c r="AR341">
        <v>2.5227304608548069E-2</v>
      </c>
      <c r="AS341">
        <v>0.41001138953327876</v>
      </c>
      <c r="AT341">
        <v>0.41001138953327876</v>
      </c>
      <c r="AU341">
        <v>5968.5889982025519</v>
      </c>
      <c r="AV341">
        <v>5177.7106436437925</v>
      </c>
      <c r="AW341">
        <v>5968.5889982025519</v>
      </c>
      <c r="AX341">
        <v>219950.2</v>
      </c>
      <c r="AY341">
        <v>6837.0649999999996</v>
      </c>
      <c r="AZ341">
        <v>6762.4414999999999</v>
      </c>
      <c r="BA341">
        <v>-8.8685317500000003E-3</v>
      </c>
      <c r="BB341">
        <v>-184.69595000000001</v>
      </c>
      <c r="BC341">
        <v>-1.60113155E-3</v>
      </c>
      <c r="BD341">
        <v>16975.34</v>
      </c>
      <c r="BE341">
        <v>5215.1954999999998</v>
      </c>
      <c r="BF341">
        <v>-1.7876019999999999E-3</v>
      </c>
      <c r="BG341">
        <v>-246.64044999999999</v>
      </c>
      <c r="BH341">
        <v>5.7102469999999997E-4</v>
      </c>
      <c r="BI341">
        <v>16769.25</v>
      </c>
      <c r="BJ341">
        <v>-1.3933446299999999E-2</v>
      </c>
      <c r="BK341">
        <v>-263.36705000000001</v>
      </c>
      <c r="BL341">
        <v>-1.21347355E-2</v>
      </c>
      <c r="BM341">
        <v>6610.4380000000001</v>
      </c>
      <c r="BN341">
        <v>-5.4318949999999997E-4</v>
      </c>
      <c r="BO341">
        <v>-329.69779999999997</v>
      </c>
      <c r="BP341">
        <v>5792.5739999999996</v>
      </c>
      <c r="BQ341">
        <v>3.3681999999999999E-4</v>
      </c>
      <c r="BR341">
        <v>6481.4440000000004</v>
      </c>
    </row>
    <row r="342" spans="1:70">
      <c r="A342">
        <v>341</v>
      </c>
      <c r="B342">
        <v>3</v>
      </c>
      <c r="C342">
        <v>142</v>
      </c>
      <c r="D342">
        <v>1</v>
      </c>
      <c r="E342">
        <v>60</v>
      </c>
      <c r="F342">
        <v>70</v>
      </c>
      <c r="G342">
        <v>0.53847656249999998</v>
      </c>
      <c r="H342">
        <v>0</v>
      </c>
      <c r="I342">
        <v>90</v>
      </c>
      <c r="J342">
        <v>0</v>
      </c>
      <c r="K342">
        <v>9987.3046875</v>
      </c>
      <c r="L342">
        <v>0.37140624999999999</v>
      </c>
      <c r="M342">
        <v>196453.3203125</v>
      </c>
      <c r="N342">
        <v>0.26132812500000002</v>
      </c>
      <c r="O342">
        <v>70</v>
      </c>
      <c r="P342">
        <v>480</v>
      </c>
      <c r="Q342">
        <v>480</v>
      </c>
      <c r="R342">
        <v>341</v>
      </c>
      <c r="S342">
        <v>107856.7</v>
      </c>
      <c r="T342">
        <v>33703.33</v>
      </c>
      <c r="U342">
        <v>33249.67</v>
      </c>
      <c r="V342">
        <v>0.30348330000000001</v>
      </c>
      <c r="W342">
        <v>9.4836669999999998E-2</v>
      </c>
      <c r="X342">
        <v>0.30484329999999998</v>
      </c>
      <c r="Y342">
        <v>9.3976669999999998E-2</v>
      </c>
      <c r="Z342">
        <v>0.42273329999999998</v>
      </c>
      <c r="AA342">
        <v>0.4170333</v>
      </c>
      <c r="AB342">
        <v>12164.33</v>
      </c>
      <c r="AC342">
        <v>12566.67</v>
      </c>
      <c r="AD342">
        <v>11793.33</v>
      </c>
      <c r="AE342">
        <v>1.0067989100058761</v>
      </c>
      <c r="AF342">
        <v>0.74216349792300829</v>
      </c>
      <c r="AG342">
        <v>341</v>
      </c>
      <c r="AH342">
        <v>3641.2640993505756</v>
      </c>
      <c r="AI342">
        <v>77875.580675131627</v>
      </c>
      <c r="AJ342">
        <v>0.861561702753605</v>
      </c>
      <c r="AK342">
        <v>0.62088290601124785</v>
      </c>
      <c r="AL342">
        <v>110394.88380432129</v>
      </c>
      <c r="AM342">
        <v>35917.266473722775</v>
      </c>
      <c r="AN342">
        <v>35917.266473722775</v>
      </c>
      <c r="AO342">
        <v>0.31213175964355472</v>
      </c>
      <c r="AP342">
        <v>0.10155289085589583</v>
      </c>
      <c r="AQ342">
        <v>0.31213175964355472</v>
      </c>
      <c r="AR342">
        <v>0.10155289085589583</v>
      </c>
      <c r="AS342">
        <v>0.43175224275748769</v>
      </c>
      <c r="AT342">
        <v>0.43175224275748769</v>
      </c>
      <c r="AU342">
        <v>10648.578497286841</v>
      </c>
      <c r="AV342">
        <v>9637.0217385865635</v>
      </c>
      <c r="AW342">
        <v>10648.578497286841</v>
      </c>
      <c r="AX342">
        <v>119712.5</v>
      </c>
      <c r="AY342">
        <v>19564.695</v>
      </c>
      <c r="AZ342">
        <v>19417.584999999999</v>
      </c>
      <c r="BA342">
        <v>6.6517970100000001E-3</v>
      </c>
      <c r="BB342">
        <v>262.3929</v>
      </c>
      <c r="BC342">
        <v>-1.0784228599999999E-2</v>
      </c>
      <c r="BD342">
        <v>44126.89</v>
      </c>
      <c r="BE342">
        <v>20255.080000000002</v>
      </c>
      <c r="BF342">
        <v>7.1586100699999999E-3</v>
      </c>
      <c r="BG342">
        <v>442.80739999999997</v>
      </c>
      <c r="BH342">
        <v>-1.0656783099999999E-2</v>
      </c>
      <c r="BI342">
        <v>43540.49</v>
      </c>
      <c r="BJ342">
        <v>1.5015662500000001E-2</v>
      </c>
      <c r="BK342">
        <v>603.12379999999996</v>
      </c>
      <c r="BL342">
        <v>-2.4050479199999999E-2</v>
      </c>
      <c r="BM342">
        <v>12177.57</v>
      </c>
      <c r="BN342">
        <v>1.0010713800000001E-3</v>
      </c>
      <c r="BO342">
        <v>395.31515000000002</v>
      </c>
      <c r="BP342">
        <v>12575.81</v>
      </c>
      <c r="BQ342">
        <v>-5.5752134999999996E-4</v>
      </c>
      <c r="BR342">
        <v>11806.17</v>
      </c>
    </row>
    <row r="343" spans="1:70">
      <c r="A343">
        <v>342</v>
      </c>
      <c r="B343">
        <v>3</v>
      </c>
      <c r="C343">
        <v>143</v>
      </c>
      <c r="D343">
        <v>1</v>
      </c>
      <c r="E343">
        <v>60</v>
      </c>
      <c r="F343">
        <v>70</v>
      </c>
      <c r="G343">
        <v>0.46347656250000002</v>
      </c>
      <c r="H343">
        <v>0</v>
      </c>
      <c r="I343">
        <v>90</v>
      </c>
      <c r="J343">
        <v>0</v>
      </c>
      <c r="K343">
        <v>8362.3046875</v>
      </c>
      <c r="L343">
        <v>0.31140625</v>
      </c>
      <c r="M343">
        <v>375728.3203125</v>
      </c>
      <c r="N343">
        <v>0.31132812500000001</v>
      </c>
      <c r="O343">
        <v>70</v>
      </c>
      <c r="P343">
        <v>480</v>
      </c>
      <c r="Q343">
        <v>480</v>
      </c>
      <c r="R343">
        <v>342</v>
      </c>
      <c r="S343">
        <v>174693.3</v>
      </c>
      <c r="T343">
        <v>23667.33</v>
      </c>
      <c r="U343">
        <v>22774.67</v>
      </c>
      <c r="V343">
        <v>0.31136000000000003</v>
      </c>
      <c r="W343">
        <v>4.2183329999999998E-2</v>
      </c>
      <c r="X343">
        <v>0.31136330000000001</v>
      </c>
      <c r="Y343">
        <v>4.0593329999999997E-2</v>
      </c>
      <c r="Z343">
        <v>0.37453330000000001</v>
      </c>
      <c r="AA343">
        <v>0.3604</v>
      </c>
      <c r="AB343">
        <v>9667.3330000000005</v>
      </c>
      <c r="AC343">
        <v>9036</v>
      </c>
      <c r="AD343">
        <v>8993.6669999999995</v>
      </c>
      <c r="AE343">
        <v>1.0194092892395414</v>
      </c>
      <c r="AF343">
        <v>0.82977749099141584</v>
      </c>
      <c r="AG343">
        <v>342</v>
      </c>
      <c r="AH343">
        <v>3188.2967949481708</v>
      </c>
      <c r="AI343">
        <v>143262.51117068811</v>
      </c>
      <c r="AJ343">
        <v>0.93607662941266345</v>
      </c>
      <c r="AK343">
        <v>0.6450210764575367</v>
      </c>
      <c r="AL343">
        <v>178627.84278869629</v>
      </c>
      <c r="AM343">
        <v>27586.784040960021</v>
      </c>
      <c r="AN343">
        <v>27586.784040960021</v>
      </c>
      <c r="AO343">
        <v>0.31137004089355469</v>
      </c>
      <c r="AP343">
        <v>4.8087117556003679E-2</v>
      </c>
      <c r="AQ343">
        <v>0.31137004089355469</v>
      </c>
      <c r="AR343">
        <v>4.8087117556003679E-2</v>
      </c>
      <c r="AS343">
        <v>0.45226703303874249</v>
      </c>
      <c r="AT343">
        <v>0.45226703303874249</v>
      </c>
      <c r="AU343">
        <v>8265.9017138515737</v>
      </c>
      <c r="AV343">
        <v>7242.3971123228175</v>
      </c>
      <c r="AW343">
        <v>8265.9017138515737</v>
      </c>
      <c r="AX343">
        <v>182116</v>
      </c>
      <c r="AY343">
        <v>12083.184999999999</v>
      </c>
      <c r="AZ343">
        <v>11756.035</v>
      </c>
      <c r="BA343">
        <v>-8.6138368E-3</v>
      </c>
      <c r="BB343">
        <v>175.74275</v>
      </c>
      <c r="BC343">
        <v>-9.6145599999999996E-4</v>
      </c>
      <c r="BD343">
        <v>28162.78</v>
      </c>
      <c r="BE343">
        <v>10644.565000000001</v>
      </c>
      <c r="BF343">
        <v>-9.6257500000000006E-3</v>
      </c>
      <c r="BG343">
        <v>83.823390000000003</v>
      </c>
      <c r="BH343">
        <v>-1.8657459999999999E-3</v>
      </c>
      <c r="BI343">
        <v>27111.77</v>
      </c>
      <c r="BJ343">
        <v>-1.6272552999999999E-2</v>
      </c>
      <c r="BK343">
        <v>480.66845000000001</v>
      </c>
      <c r="BL343">
        <v>-5.1113087499999998E-3</v>
      </c>
      <c r="BM343">
        <v>9673.67</v>
      </c>
      <c r="BN343">
        <v>-7.7123484999999995E-4</v>
      </c>
      <c r="BO343">
        <v>238.80529999999999</v>
      </c>
      <c r="BP343">
        <v>9044.9809999999998</v>
      </c>
      <c r="BQ343">
        <v>4.3522774999999998E-4</v>
      </c>
      <c r="BR343">
        <v>8999.5619999999999</v>
      </c>
    </row>
    <row r="344" spans="1:70">
      <c r="A344">
        <v>343</v>
      </c>
      <c r="B344">
        <v>3</v>
      </c>
      <c r="C344">
        <v>144</v>
      </c>
      <c r="D344">
        <v>1</v>
      </c>
      <c r="E344">
        <v>60</v>
      </c>
      <c r="F344">
        <v>70</v>
      </c>
      <c r="G344">
        <v>0.3134765625</v>
      </c>
      <c r="H344">
        <v>0</v>
      </c>
      <c r="I344">
        <v>90</v>
      </c>
      <c r="J344">
        <v>0</v>
      </c>
      <c r="K344">
        <v>5112.3046875</v>
      </c>
      <c r="L344">
        <v>0.43140624999999999</v>
      </c>
      <c r="M344">
        <v>734278.3203125</v>
      </c>
      <c r="N344">
        <v>0.21132812500000001</v>
      </c>
      <c r="O344">
        <v>70</v>
      </c>
      <c r="P344">
        <v>480</v>
      </c>
      <c r="Q344">
        <v>480</v>
      </c>
      <c r="R344">
        <v>343</v>
      </c>
      <c r="S344">
        <v>231133.3</v>
      </c>
      <c r="T344">
        <v>13344.33</v>
      </c>
      <c r="U344">
        <v>13163</v>
      </c>
      <c r="V344">
        <v>0.35010000000000002</v>
      </c>
      <c r="W344">
        <v>2.0212330000000001E-2</v>
      </c>
      <c r="X344">
        <v>0.3560333</v>
      </c>
      <c r="Y344">
        <v>2.0277E-2</v>
      </c>
      <c r="Z344">
        <v>0.65783329999999995</v>
      </c>
      <c r="AA344">
        <v>0.64890000000000003</v>
      </c>
      <c r="AB344">
        <v>3728</v>
      </c>
      <c r="AC344">
        <v>3979.6669999999999</v>
      </c>
      <c r="AD344">
        <v>3604.3330000000001</v>
      </c>
      <c r="AE344">
        <v>1.0068643081442574</v>
      </c>
      <c r="AF344">
        <v>0.54949703813474549</v>
      </c>
      <c r="AG344">
        <v>343</v>
      </c>
      <c r="AH344">
        <v>1785.7630171378671</v>
      </c>
      <c r="AI344">
        <v>303088.11673653655</v>
      </c>
      <c r="AJ344">
        <v>0.97939979353884132</v>
      </c>
      <c r="AK344">
        <v>0.56290932404296756</v>
      </c>
      <c r="AL344">
        <v>233688.76075744629</v>
      </c>
      <c r="AM344">
        <v>11907.182722881162</v>
      </c>
      <c r="AN344">
        <v>11907.182722881162</v>
      </c>
      <c r="AO344">
        <v>0.36241691589355468</v>
      </c>
      <c r="AP344">
        <v>1.8466290057854672E-2</v>
      </c>
      <c r="AQ344">
        <v>0.36241691589355468</v>
      </c>
      <c r="AR344">
        <v>1.8466290057854672E-2</v>
      </c>
      <c r="AS344">
        <v>0.4247768518036783</v>
      </c>
      <c r="AT344">
        <v>0.4247768518036783</v>
      </c>
      <c r="AU344">
        <v>3388.8937030058878</v>
      </c>
      <c r="AV344">
        <v>3218.934032479694</v>
      </c>
      <c r="AW344">
        <v>3388.8937030058878</v>
      </c>
      <c r="AX344">
        <v>241077.1</v>
      </c>
      <c r="AY344">
        <v>14118.21</v>
      </c>
      <c r="AZ344">
        <v>14050.415000000001</v>
      </c>
      <c r="BA344">
        <v>-3.2739135E-3</v>
      </c>
      <c r="BB344">
        <v>-91.979690000000005</v>
      </c>
      <c r="BC344">
        <v>-1.00286345E-3</v>
      </c>
      <c r="BD344">
        <v>24124.43</v>
      </c>
      <c r="BE344">
        <v>15943.055</v>
      </c>
      <c r="BF344">
        <v>2.0392560000000001E-3</v>
      </c>
      <c r="BG344">
        <v>-245.25874999999999</v>
      </c>
      <c r="BH344">
        <v>1.1963220000000001E-3</v>
      </c>
      <c r="BI344">
        <v>23795.37</v>
      </c>
      <c r="BJ344">
        <v>-1.5926845E-3</v>
      </c>
      <c r="BK344">
        <v>-201.8527</v>
      </c>
      <c r="BL344">
        <v>3.9929655E-3</v>
      </c>
      <c r="BM344">
        <v>3732.7660000000001</v>
      </c>
      <c r="BN344">
        <v>1.3782667099999999E-3</v>
      </c>
      <c r="BO344">
        <v>-131.15275</v>
      </c>
      <c r="BP344">
        <v>3982.2979999999998</v>
      </c>
      <c r="BQ344">
        <v>-1.1760195E-4</v>
      </c>
      <c r="BR344">
        <v>3608.9409999999998</v>
      </c>
    </row>
    <row r="345" spans="1:70">
      <c r="A345">
        <v>344</v>
      </c>
      <c r="B345">
        <v>3</v>
      </c>
      <c r="C345">
        <v>145</v>
      </c>
      <c r="D345">
        <v>1</v>
      </c>
      <c r="E345">
        <v>60</v>
      </c>
      <c r="F345">
        <v>70</v>
      </c>
      <c r="G345">
        <v>0.36972656249999997</v>
      </c>
      <c r="H345">
        <v>0</v>
      </c>
      <c r="I345">
        <v>90</v>
      </c>
      <c r="J345">
        <v>0</v>
      </c>
      <c r="K345">
        <v>4706.0546875</v>
      </c>
      <c r="L345">
        <v>0.29640624999999998</v>
      </c>
      <c r="M345">
        <v>330909.5703125</v>
      </c>
      <c r="N345">
        <v>0.27382812500000003</v>
      </c>
      <c r="O345">
        <v>70</v>
      </c>
      <c r="P345">
        <v>480</v>
      </c>
      <c r="Q345">
        <v>480</v>
      </c>
      <c r="R345">
        <v>344</v>
      </c>
      <c r="S345">
        <v>125260</v>
      </c>
      <c r="T345">
        <v>10535</v>
      </c>
      <c r="U345">
        <v>10686.67</v>
      </c>
      <c r="V345">
        <v>0.28572999999999998</v>
      </c>
      <c r="W345">
        <v>2.4031E-2</v>
      </c>
      <c r="X345">
        <v>0.28545330000000002</v>
      </c>
      <c r="Y345">
        <v>2.4353329999999999E-2</v>
      </c>
      <c r="Z345">
        <v>0.35476669999999999</v>
      </c>
      <c r="AA345">
        <v>0.35986669999999998</v>
      </c>
      <c r="AB345">
        <v>4170.3329999999996</v>
      </c>
      <c r="AC345">
        <v>3905.3330000000001</v>
      </c>
      <c r="AD345">
        <v>4282.3329999999996</v>
      </c>
      <c r="AE345">
        <v>0.99287841792119191</v>
      </c>
      <c r="AF345">
        <v>0.8535759868185171</v>
      </c>
      <c r="AG345">
        <v>344</v>
      </c>
      <c r="AH345">
        <v>1815.0385681571652</v>
      </c>
      <c r="AI345">
        <v>129887.84115302053</v>
      </c>
      <c r="AJ345">
        <v>0.95851523747924616</v>
      </c>
      <c r="AK345">
        <v>0.64964650810895608</v>
      </c>
      <c r="AL345">
        <v>125312.15919494627</v>
      </c>
      <c r="AM345">
        <v>12455.786444021038</v>
      </c>
      <c r="AN345">
        <v>12455.786444021038</v>
      </c>
      <c r="AO345">
        <v>0.28805851745605471</v>
      </c>
      <c r="AP345">
        <v>2.8632459929384287E-2</v>
      </c>
      <c r="AQ345">
        <v>0.28805851745605471</v>
      </c>
      <c r="AR345">
        <v>2.8632459929384287E-2</v>
      </c>
      <c r="AS345">
        <v>0.41293203032261327</v>
      </c>
      <c r="AT345">
        <v>0.41293203032261327</v>
      </c>
      <c r="AU345">
        <v>3852.847100476773</v>
      </c>
      <c r="AV345">
        <v>3410.9292998569108</v>
      </c>
      <c r="AW345">
        <v>3852.847100476773</v>
      </c>
      <c r="AX345">
        <v>128012.7</v>
      </c>
      <c r="AY345">
        <v>4795.5015000000003</v>
      </c>
      <c r="AZ345">
        <v>4843.1419999999998</v>
      </c>
      <c r="BA345">
        <v>-4.609498E-4</v>
      </c>
      <c r="BB345">
        <v>38.339565</v>
      </c>
      <c r="BC345">
        <v>-4.36349745E-4</v>
      </c>
      <c r="BD345">
        <v>12259.81</v>
      </c>
      <c r="BE345">
        <v>4528.201</v>
      </c>
      <c r="BF345">
        <v>3.877857E-4</v>
      </c>
      <c r="BG345">
        <v>115.58240000000001</v>
      </c>
      <c r="BH345">
        <v>-5.0801085499999998E-4</v>
      </c>
      <c r="BI345">
        <v>12434.07</v>
      </c>
      <c r="BJ345">
        <v>1.1805657800000001E-3</v>
      </c>
      <c r="BK345">
        <v>24.613485000000001</v>
      </c>
      <c r="BL345">
        <v>-1.790984E-3</v>
      </c>
      <c r="BM345">
        <v>4170.8739999999998</v>
      </c>
      <c r="BN345">
        <v>1.0242554999999999E-4</v>
      </c>
      <c r="BO345">
        <v>48.112439999999999</v>
      </c>
      <c r="BP345">
        <v>3906.453</v>
      </c>
      <c r="BQ345">
        <v>-9.4650300000000004E-5</v>
      </c>
      <c r="BR345">
        <v>4282.8879999999999</v>
      </c>
    </row>
    <row r="346" spans="1:70">
      <c r="A346">
        <v>345</v>
      </c>
      <c r="B346">
        <v>3</v>
      </c>
      <c r="C346">
        <v>146</v>
      </c>
      <c r="D346">
        <v>1</v>
      </c>
      <c r="E346">
        <v>60</v>
      </c>
      <c r="F346">
        <v>70</v>
      </c>
      <c r="G346">
        <v>0.51972656250000004</v>
      </c>
      <c r="H346">
        <v>0</v>
      </c>
      <c r="I346">
        <v>90</v>
      </c>
      <c r="J346">
        <v>0</v>
      </c>
      <c r="K346">
        <v>7956.0546875</v>
      </c>
      <c r="L346">
        <v>0.41640624999999998</v>
      </c>
      <c r="M346">
        <v>689459.5703125</v>
      </c>
      <c r="N346">
        <v>0.37382812500000001</v>
      </c>
      <c r="O346">
        <v>70</v>
      </c>
      <c r="P346">
        <v>480</v>
      </c>
      <c r="Q346">
        <v>480</v>
      </c>
      <c r="R346">
        <v>345</v>
      </c>
      <c r="S346">
        <v>330576.7</v>
      </c>
      <c r="T346">
        <v>32821.67</v>
      </c>
      <c r="U346">
        <v>31294.33</v>
      </c>
      <c r="V346">
        <v>0.39193329999999998</v>
      </c>
      <c r="W346">
        <v>3.8913330000000003E-2</v>
      </c>
      <c r="X346">
        <v>0.39410000000000001</v>
      </c>
      <c r="Y346">
        <v>3.730667E-2</v>
      </c>
      <c r="Z346">
        <v>0.5445333</v>
      </c>
      <c r="AA346">
        <v>0.51919999999999999</v>
      </c>
      <c r="AB346">
        <v>9665</v>
      </c>
      <c r="AC346">
        <v>10669.67</v>
      </c>
      <c r="AD346">
        <v>8905</v>
      </c>
      <c r="AE346">
        <v>1.024112125825311</v>
      </c>
      <c r="AF346">
        <v>0.67139968625435587</v>
      </c>
      <c r="AG346">
        <v>345</v>
      </c>
      <c r="AH346">
        <v>2808.5355763927191</v>
      </c>
      <c r="AI346">
        <v>250926.42877452375</v>
      </c>
      <c r="AJ346">
        <v>0.96616228755728573</v>
      </c>
      <c r="AK346">
        <v>0.57641452871802012</v>
      </c>
      <c r="AL346">
        <v>362151.53419494635</v>
      </c>
      <c r="AM346">
        <v>32029.428141467226</v>
      </c>
      <c r="AN346">
        <v>32029.428141467226</v>
      </c>
      <c r="AO346">
        <v>0.39427726745605468</v>
      </c>
      <c r="AP346">
        <v>3.4870694207800437E-2</v>
      </c>
      <c r="AQ346">
        <v>0.39427726745605468</v>
      </c>
      <c r="AR346">
        <v>3.4870694207800437E-2</v>
      </c>
      <c r="AS346">
        <v>0.51168135672202331</v>
      </c>
      <c r="AT346">
        <v>0.51168135672202331</v>
      </c>
      <c r="AU346">
        <v>8613.4083487081043</v>
      </c>
      <c r="AV346">
        <v>7914.9002619872963</v>
      </c>
      <c r="AW346">
        <v>8613.4083487081043</v>
      </c>
      <c r="AX346">
        <v>382104.5</v>
      </c>
      <c r="AY346">
        <v>32220.94</v>
      </c>
      <c r="AZ346">
        <v>31300.764999999999</v>
      </c>
      <c r="BA346">
        <v>8.5326519999999999E-3</v>
      </c>
      <c r="BB346">
        <v>318.19204999999999</v>
      </c>
      <c r="BC346">
        <v>2.48878625E-2</v>
      </c>
      <c r="BD346">
        <v>53476.800000000003</v>
      </c>
      <c r="BE346">
        <v>28982.915000000001</v>
      </c>
      <c r="BF346">
        <v>4.6782289999999999E-3</v>
      </c>
      <c r="BG346">
        <v>-174.63595000000001</v>
      </c>
      <c r="BH346">
        <v>2.4548663599999999E-2</v>
      </c>
      <c r="BI346">
        <v>51011.66</v>
      </c>
      <c r="BJ346">
        <v>5.0460149999999998E-4</v>
      </c>
      <c r="BK346">
        <v>1027.5115000000001</v>
      </c>
      <c r="BL346">
        <v>1.5031253E-2</v>
      </c>
      <c r="BM346">
        <v>10884.61</v>
      </c>
      <c r="BN346">
        <v>4.2578744999999998E-3</v>
      </c>
      <c r="BO346">
        <v>223.68885</v>
      </c>
      <c r="BP346">
        <v>13234.57</v>
      </c>
      <c r="BQ346">
        <v>-5.201216E-4</v>
      </c>
      <c r="BR346">
        <v>10115.6</v>
      </c>
    </row>
    <row r="347" spans="1:70">
      <c r="A347">
        <v>346</v>
      </c>
      <c r="B347">
        <v>3</v>
      </c>
      <c r="C347">
        <v>147</v>
      </c>
      <c r="D347">
        <v>1</v>
      </c>
      <c r="E347">
        <v>60</v>
      </c>
      <c r="F347">
        <v>70</v>
      </c>
      <c r="G347">
        <v>0.5947265625</v>
      </c>
      <c r="H347">
        <v>0</v>
      </c>
      <c r="I347">
        <v>90</v>
      </c>
      <c r="J347">
        <v>0</v>
      </c>
      <c r="K347">
        <v>9581.0546875</v>
      </c>
      <c r="L347">
        <v>0.35640624999999998</v>
      </c>
      <c r="M347">
        <v>510184.5703125</v>
      </c>
      <c r="N347">
        <v>0.22382812500000002</v>
      </c>
      <c r="O347">
        <v>70</v>
      </c>
      <c r="P347">
        <v>480</v>
      </c>
      <c r="Q347">
        <v>480</v>
      </c>
      <c r="R347">
        <v>346</v>
      </c>
      <c r="S347">
        <v>302180</v>
      </c>
      <c r="T347">
        <v>45896.67</v>
      </c>
      <c r="U347">
        <v>47766.67</v>
      </c>
      <c r="V347">
        <v>0.26570670000000002</v>
      </c>
      <c r="W347">
        <v>4.0356669999999997E-2</v>
      </c>
      <c r="X347">
        <v>0.26284999999999997</v>
      </c>
      <c r="Y347">
        <v>4.1549999999999997E-2</v>
      </c>
      <c r="Z347">
        <v>0.34760000000000002</v>
      </c>
      <c r="AA347">
        <v>0.36173329999999998</v>
      </c>
      <c r="AB347">
        <v>15847.33</v>
      </c>
      <c r="AC347">
        <v>16895.330000000002</v>
      </c>
      <c r="AD347">
        <v>16821.669999999998</v>
      </c>
      <c r="AE347">
        <v>0.98023026045593631</v>
      </c>
      <c r="AF347">
        <v>0.84494269647186149</v>
      </c>
      <c r="AG347">
        <v>346</v>
      </c>
      <c r="AH347">
        <v>3531.779172906347</v>
      </c>
      <c r="AI347">
        <v>208437.99872326842</v>
      </c>
      <c r="AJ347">
        <v>0.94570068130120599</v>
      </c>
      <c r="AK347">
        <v>0.61813800532338758</v>
      </c>
      <c r="AL347">
        <v>307303.26271057129</v>
      </c>
      <c r="AM347">
        <v>46526.538939503982</v>
      </c>
      <c r="AN347">
        <v>46526.538939503982</v>
      </c>
      <c r="AO347">
        <v>0.2775585174560547</v>
      </c>
      <c r="AP347">
        <v>4.2023104657280576E-2</v>
      </c>
      <c r="AQ347">
        <v>0.2775585174560547</v>
      </c>
      <c r="AR347">
        <v>4.2023104657280576E-2</v>
      </c>
      <c r="AS347">
        <v>0.51537731375883289</v>
      </c>
      <c r="AT347">
        <v>0.51537731375883289</v>
      </c>
      <c r="AU347">
        <v>13084.770434996279</v>
      </c>
      <c r="AV347">
        <v>11455.480221255644</v>
      </c>
      <c r="AW347">
        <v>13084.770434996279</v>
      </c>
      <c r="AX347">
        <v>312665.7</v>
      </c>
      <c r="AY347">
        <v>19597.669999999998</v>
      </c>
      <c r="AZ347">
        <v>20081.89</v>
      </c>
      <c r="BA347">
        <v>1.87228E-3</v>
      </c>
      <c r="BB347">
        <v>-57.573369999999997</v>
      </c>
      <c r="BC347">
        <v>-6.7457704999999996E-3</v>
      </c>
      <c r="BD347">
        <v>53726.45</v>
      </c>
      <c r="BE347">
        <v>20247.900000000001</v>
      </c>
      <c r="BF347">
        <v>5.5194939999999998E-3</v>
      </c>
      <c r="BG347">
        <v>82.293270000000007</v>
      </c>
      <c r="BH347">
        <v>-7.3746710000000002E-3</v>
      </c>
      <c r="BI347">
        <v>55933.29</v>
      </c>
      <c r="BJ347">
        <v>9.0894949999999995E-3</v>
      </c>
      <c r="BK347">
        <v>-344.74885</v>
      </c>
      <c r="BL347">
        <v>-2.3779158500000001E-2</v>
      </c>
      <c r="BM347">
        <v>15847.34</v>
      </c>
      <c r="BN347">
        <v>-3.4010186000000002E-3</v>
      </c>
      <c r="BO347">
        <v>-11.663235</v>
      </c>
      <c r="BP347">
        <v>16898.38</v>
      </c>
      <c r="BQ347">
        <v>1.1795735000000001E-4</v>
      </c>
      <c r="BR347">
        <v>16821.68</v>
      </c>
    </row>
    <row r="348" spans="1:70">
      <c r="A348">
        <v>347</v>
      </c>
      <c r="B348">
        <v>3</v>
      </c>
      <c r="C348">
        <v>148</v>
      </c>
      <c r="D348">
        <v>1</v>
      </c>
      <c r="E348">
        <v>60</v>
      </c>
      <c r="F348">
        <v>70</v>
      </c>
      <c r="G348">
        <v>0.44472656249999998</v>
      </c>
      <c r="H348">
        <v>0</v>
      </c>
      <c r="I348">
        <v>90</v>
      </c>
      <c r="J348">
        <v>0</v>
      </c>
      <c r="K348">
        <v>6331.0546875</v>
      </c>
      <c r="L348">
        <v>0.47640625000000003</v>
      </c>
      <c r="M348">
        <v>151634.5703125</v>
      </c>
      <c r="N348">
        <v>0.32382812500000002</v>
      </c>
      <c r="O348">
        <v>70</v>
      </c>
      <c r="P348">
        <v>480</v>
      </c>
      <c r="Q348">
        <v>480</v>
      </c>
      <c r="R348">
        <v>347</v>
      </c>
      <c r="S348">
        <v>70513.33</v>
      </c>
      <c r="T348">
        <v>27302.33</v>
      </c>
      <c r="U348">
        <v>26899.33</v>
      </c>
      <c r="V348">
        <v>0.40153329999999998</v>
      </c>
      <c r="W348">
        <v>0.15546670000000001</v>
      </c>
      <c r="X348">
        <v>0.4101667</v>
      </c>
      <c r="Y348">
        <v>0.15647</v>
      </c>
      <c r="Z348">
        <v>0.67959999999999998</v>
      </c>
      <c r="AA348">
        <v>0.66956669999999996</v>
      </c>
      <c r="AB348">
        <v>5843.3329999999996</v>
      </c>
      <c r="AC348">
        <v>8548.6669999999995</v>
      </c>
      <c r="AD348">
        <v>5654.6670000000004</v>
      </c>
      <c r="AE348">
        <v>1.0074630443801353</v>
      </c>
      <c r="AF348">
        <v>0.33296575792975225</v>
      </c>
      <c r="AG348">
        <v>347</v>
      </c>
      <c r="AH348">
        <v>2144.0760927082229</v>
      </c>
      <c r="AI348">
        <v>57271.245205075247</v>
      </c>
      <c r="AJ348">
        <v>0.88439715216019044</v>
      </c>
      <c r="AK348">
        <v>0.54040571436088036</v>
      </c>
      <c r="AL348">
        <v>70951.387710571289</v>
      </c>
      <c r="AM348">
        <v>18644.352956873467</v>
      </c>
      <c r="AN348">
        <v>18644.352956873467</v>
      </c>
      <c r="AO348">
        <v>0.40855070495605472</v>
      </c>
      <c r="AP348">
        <v>0.10735749912394243</v>
      </c>
      <c r="AQ348">
        <v>0.40855070495605472</v>
      </c>
      <c r="AR348">
        <v>0.10735749912394243</v>
      </c>
      <c r="AS348">
        <v>0.42445621470011885</v>
      </c>
      <c r="AT348">
        <v>0.42445621470011885</v>
      </c>
      <c r="AU348">
        <v>5156.5160267172769</v>
      </c>
      <c r="AV348">
        <v>5041.9783707445367</v>
      </c>
      <c r="AW348">
        <v>5156.5160267172769</v>
      </c>
      <c r="AX348">
        <v>115412.4</v>
      </c>
      <c r="AY348">
        <v>55446.42</v>
      </c>
      <c r="AZ348">
        <v>55191.254999999997</v>
      </c>
      <c r="BA348">
        <v>5.0856484999999996E-3</v>
      </c>
      <c r="BB348">
        <v>168.31735</v>
      </c>
      <c r="BC348">
        <v>1.3489496499999999E-3</v>
      </c>
      <c r="BD348">
        <v>76737.38</v>
      </c>
      <c r="BE348">
        <v>60062.635000000002</v>
      </c>
      <c r="BF348">
        <v>3.33671708E-3</v>
      </c>
      <c r="BG348">
        <v>135.19804999999999</v>
      </c>
      <c r="BH348">
        <v>1.2371359E-3</v>
      </c>
      <c r="BI348">
        <v>75773.59</v>
      </c>
      <c r="BJ348">
        <v>3.6293338499999999E-3</v>
      </c>
      <c r="BK348">
        <v>500.87265000000002</v>
      </c>
      <c r="BL348">
        <v>2.2782401E-3</v>
      </c>
      <c r="BM348">
        <v>5852.8729999999996</v>
      </c>
      <c r="BN348">
        <v>8.9451300000000002E-5</v>
      </c>
      <c r="BO348">
        <v>232.44175000000001</v>
      </c>
      <c r="BP348">
        <v>8554.4490000000005</v>
      </c>
      <c r="BQ348">
        <v>9.0095345000000001E-5</v>
      </c>
      <c r="BR348">
        <v>5663.8980000000001</v>
      </c>
    </row>
    <row r="349" spans="1:70">
      <c r="A349">
        <v>348</v>
      </c>
      <c r="B349">
        <v>3</v>
      </c>
      <c r="C349">
        <v>149</v>
      </c>
      <c r="D349">
        <v>1</v>
      </c>
      <c r="E349">
        <v>60</v>
      </c>
      <c r="F349">
        <v>70</v>
      </c>
      <c r="G349">
        <v>0.55722656249999991</v>
      </c>
      <c r="H349">
        <v>0</v>
      </c>
      <c r="I349">
        <v>90</v>
      </c>
      <c r="J349">
        <v>0</v>
      </c>
      <c r="K349">
        <v>5518.5546875</v>
      </c>
      <c r="L349">
        <v>0.32640625000000001</v>
      </c>
      <c r="M349">
        <v>779097.0703125</v>
      </c>
      <c r="N349">
        <v>0.298828125</v>
      </c>
      <c r="O349">
        <v>70</v>
      </c>
      <c r="P349">
        <v>480</v>
      </c>
      <c r="Q349">
        <v>480</v>
      </c>
      <c r="R349">
        <v>348</v>
      </c>
      <c r="S349">
        <v>429833.3</v>
      </c>
      <c r="T349">
        <v>22653.67</v>
      </c>
      <c r="U349">
        <v>23553.33</v>
      </c>
      <c r="V349">
        <v>0.30811670000000002</v>
      </c>
      <c r="W349">
        <v>1.6238329999999999E-2</v>
      </c>
      <c r="X349">
        <v>0.30755329999999997</v>
      </c>
      <c r="Y349">
        <v>1.685267E-2</v>
      </c>
      <c r="Z349">
        <v>0.34329999999999999</v>
      </c>
      <c r="AA349">
        <v>0.35693330000000001</v>
      </c>
      <c r="AB349">
        <v>8699</v>
      </c>
      <c r="AC349">
        <v>8673.3330000000005</v>
      </c>
      <c r="AD349">
        <v>8955</v>
      </c>
      <c r="AE349">
        <v>0.98071569678623438</v>
      </c>
      <c r="AF349">
        <v>0.86371324489216761</v>
      </c>
      <c r="AG349">
        <v>348</v>
      </c>
      <c r="AH349">
        <v>2080.2656378843208</v>
      </c>
      <c r="AI349">
        <v>299923.0827067669</v>
      </c>
      <c r="AJ349">
        <v>0.97904702202726146</v>
      </c>
      <c r="AK349">
        <v>0.63143066466992492</v>
      </c>
      <c r="AL349">
        <v>436577.05177307123</v>
      </c>
      <c r="AM349">
        <v>25393.082579009515</v>
      </c>
      <c r="AN349">
        <v>25393.082579009515</v>
      </c>
      <c r="AO349">
        <v>0.31103898620605469</v>
      </c>
      <c r="AP349">
        <v>1.8091282237452967E-2</v>
      </c>
      <c r="AQ349">
        <v>0.31103898620605469</v>
      </c>
      <c r="AR349">
        <v>1.8091282237452967E-2</v>
      </c>
      <c r="AS349">
        <v>0.53366777463004045</v>
      </c>
      <c r="AT349">
        <v>0.53366777463004045</v>
      </c>
      <c r="AU349">
        <v>7156.1222864222927</v>
      </c>
      <c r="AV349">
        <v>6141.5000066384828</v>
      </c>
      <c r="AW349">
        <v>7156.1222864222927</v>
      </c>
      <c r="AX349">
        <v>436676.9</v>
      </c>
      <c r="AY349">
        <v>10960.695</v>
      </c>
      <c r="AZ349">
        <v>11271.195</v>
      </c>
      <c r="BA349">
        <v>4.5947035000000001E-3</v>
      </c>
      <c r="BB349">
        <v>13.563345</v>
      </c>
      <c r="BC349">
        <v>-7.1579314999999999E-3</v>
      </c>
      <c r="BD349">
        <v>26094.97</v>
      </c>
      <c r="BE349">
        <v>9496.0390000000007</v>
      </c>
      <c r="BF349">
        <v>4.2178715000000004E-3</v>
      </c>
      <c r="BG349">
        <v>152.65825000000001</v>
      </c>
      <c r="BH349">
        <v>-8.2447549999999994E-3</v>
      </c>
      <c r="BI349">
        <v>27134.74</v>
      </c>
      <c r="BJ349">
        <v>1.3934956E-2</v>
      </c>
      <c r="BK349">
        <v>-107.24925</v>
      </c>
      <c r="BL349">
        <v>-1.9754985999999999E-2</v>
      </c>
      <c r="BM349">
        <v>8699.0550000000003</v>
      </c>
      <c r="BN349">
        <v>-1.4260065E-3</v>
      </c>
      <c r="BO349">
        <v>-22.123290000000001</v>
      </c>
      <c r="BP349">
        <v>8675.3459999999995</v>
      </c>
      <c r="BQ349">
        <v>-5.732783E-3</v>
      </c>
      <c r="BR349">
        <v>8955.0560000000005</v>
      </c>
    </row>
    <row r="350" spans="1:70">
      <c r="A350">
        <v>349</v>
      </c>
      <c r="B350">
        <v>3</v>
      </c>
      <c r="C350">
        <v>150</v>
      </c>
      <c r="D350">
        <v>1</v>
      </c>
      <c r="E350">
        <v>60</v>
      </c>
      <c r="F350">
        <v>70</v>
      </c>
      <c r="G350">
        <v>0.4072265625</v>
      </c>
      <c r="H350">
        <v>0</v>
      </c>
      <c r="I350">
        <v>90</v>
      </c>
      <c r="J350">
        <v>0</v>
      </c>
      <c r="K350">
        <v>8768.5546875</v>
      </c>
      <c r="L350">
        <v>0.44640625</v>
      </c>
      <c r="M350">
        <v>420547.0703125</v>
      </c>
      <c r="N350">
        <v>0.39882812500000003</v>
      </c>
      <c r="O350">
        <v>70</v>
      </c>
      <c r="P350">
        <v>480</v>
      </c>
      <c r="Q350">
        <v>480</v>
      </c>
      <c r="R350">
        <v>349</v>
      </c>
      <c r="S350">
        <v>175620</v>
      </c>
      <c r="T350">
        <v>32256</v>
      </c>
      <c r="U350">
        <v>31468.33</v>
      </c>
      <c r="V350">
        <v>0.42380000000000001</v>
      </c>
      <c r="W350">
        <v>7.7836669999999997E-2</v>
      </c>
      <c r="X350">
        <v>0.42593330000000001</v>
      </c>
      <c r="Y350">
        <v>7.6319999999999999E-2</v>
      </c>
      <c r="Z350">
        <v>0.62426669999999995</v>
      </c>
      <c r="AA350">
        <v>0.6090333</v>
      </c>
      <c r="AB350">
        <v>7881</v>
      </c>
      <c r="AC350">
        <v>9418.3330000000005</v>
      </c>
      <c r="AD350">
        <v>7581.3329999999996</v>
      </c>
      <c r="AE350">
        <v>1.0124379301831028</v>
      </c>
      <c r="AF350">
        <v>0.51392353962000381</v>
      </c>
      <c r="AG350">
        <v>349</v>
      </c>
      <c r="AH350">
        <v>3031.1521011126715</v>
      </c>
      <c r="AI350">
        <v>150321.20915945264</v>
      </c>
      <c r="AJ350">
        <v>0.93995294675725405</v>
      </c>
      <c r="AK350">
        <v>0.55751148767740499</v>
      </c>
      <c r="AL350">
        <v>176455.70411682129</v>
      </c>
      <c r="AM350">
        <v>25082.054196995963</v>
      </c>
      <c r="AN350">
        <v>25082.054196995963</v>
      </c>
      <c r="AO350">
        <v>0.4270311737060547</v>
      </c>
      <c r="AP350">
        <v>6.0699760862426053E-2</v>
      </c>
      <c r="AQ350">
        <v>0.4270311737060547</v>
      </c>
      <c r="AR350">
        <v>6.0699760862426053E-2</v>
      </c>
      <c r="AS350">
        <v>0.44976174135624214</v>
      </c>
      <c r="AT350">
        <v>0.44976174135624214</v>
      </c>
      <c r="AU350">
        <v>6925.4653542576025</v>
      </c>
      <c r="AV350">
        <v>6602.1963995883998</v>
      </c>
      <c r="AW350">
        <v>6925.4653542576025</v>
      </c>
      <c r="AX350">
        <v>211801.2</v>
      </c>
      <c r="AY350">
        <v>42878.974999999999</v>
      </c>
      <c r="AZ350">
        <v>42282.235000000001</v>
      </c>
      <c r="BA350">
        <v>-8.2769469999999998E-3</v>
      </c>
      <c r="BB350">
        <v>54.096715000000003</v>
      </c>
      <c r="BC350">
        <v>5.8592425000000004E-3</v>
      </c>
      <c r="BD350">
        <v>60730.29</v>
      </c>
      <c r="BE350">
        <v>40245.305</v>
      </c>
      <c r="BF350">
        <v>-1.08490605E-2</v>
      </c>
      <c r="BG350">
        <v>-244.9402</v>
      </c>
      <c r="BH350">
        <v>6.9197035499999997E-3</v>
      </c>
      <c r="BI350">
        <v>59227.12</v>
      </c>
      <c r="BJ350">
        <v>-5.0305684999999998E-3</v>
      </c>
      <c r="BK350">
        <v>381.22514999999999</v>
      </c>
      <c r="BL350">
        <v>4.8003124999999999E-3</v>
      </c>
      <c r="BM350">
        <v>7881.4949999999999</v>
      </c>
      <c r="BN350">
        <v>1.64286275E-3</v>
      </c>
      <c r="BO350">
        <v>61.246375</v>
      </c>
      <c r="BP350">
        <v>9428.3960000000006</v>
      </c>
      <c r="BQ350">
        <v>-1.0195453000000001E-3</v>
      </c>
      <c r="BR350">
        <v>7581.8090000000002</v>
      </c>
    </row>
    <row r="351" spans="1:70">
      <c r="A351">
        <v>350</v>
      </c>
      <c r="B351">
        <v>3</v>
      </c>
      <c r="C351">
        <v>151</v>
      </c>
      <c r="D351">
        <v>1</v>
      </c>
      <c r="E351">
        <v>60</v>
      </c>
      <c r="F351">
        <v>70</v>
      </c>
      <c r="G351">
        <v>0.33222656249999999</v>
      </c>
      <c r="H351">
        <v>0</v>
      </c>
      <c r="I351">
        <v>90</v>
      </c>
      <c r="J351">
        <v>0</v>
      </c>
      <c r="K351">
        <v>7143.5546875</v>
      </c>
      <c r="L351">
        <v>0.26640625000000001</v>
      </c>
      <c r="M351">
        <v>241272.0703125</v>
      </c>
      <c r="N351">
        <v>0.24882812500000001</v>
      </c>
      <c r="O351">
        <v>70</v>
      </c>
      <c r="P351">
        <v>480</v>
      </c>
      <c r="Q351">
        <v>480</v>
      </c>
      <c r="R351">
        <v>350</v>
      </c>
      <c r="S351">
        <v>74470</v>
      </c>
      <c r="T351">
        <v>13924.67</v>
      </c>
      <c r="U351">
        <v>12813.67</v>
      </c>
      <c r="V351">
        <v>0.25857000000000002</v>
      </c>
      <c r="W351">
        <v>4.8346670000000001E-2</v>
      </c>
      <c r="X351">
        <v>0.25994</v>
      </c>
      <c r="Y351">
        <v>4.4726670000000003E-2</v>
      </c>
      <c r="Z351">
        <v>0.31922329999999999</v>
      </c>
      <c r="AA351">
        <v>0.29375329999999999</v>
      </c>
      <c r="AB351">
        <v>5821</v>
      </c>
      <c r="AC351">
        <v>4726.6670000000004</v>
      </c>
      <c r="AD351">
        <v>5177.3329999999996</v>
      </c>
      <c r="AE351">
        <v>1.0424510911985727</v>
      </c>
      <c r="AF351">
        <v>0.87471652056028704</v>
      </c>
      <c r="AG351">
        <v>350</v>
      </c>
      <c r="AH351">
        <v>2820.4040715607653</v>
      </c>
      <c r="AI351">
        <v>96599.390053174851</v>
      </c>
      <c r="AJ351">
        <v>0.91614206897711281</v>
      </c>
      <c r="AK351">
        <v>0.66916188758183137</v>
      </c>
      <c r="AL351">
        <v>84927.266616821289</v>
      </c>
      <c r="AM351">
        <v>16520.307402104339</v>
      </c>
      <c r="AN351">
        <v>16520.307402104339</v>
      </c>
      <c r="AO351">
        <v>0.26056632995605467</v>
      </c>
      <c r="AP351">
        <v>5.0686146404947001E-2</v>
      </c>
      <c r="AQ351">
        <v>0.26056632995605467</v>
      </c>
      <c r="AR351">
        <v>5.0686146404947001E-2</v>
      </c>
      <c r="AS351">
        <v>0.3581326399602871</v>
      </c>
      <c r="AT351">
        <v>0.3581326399602871</v>
      </c>
      <c r="AU351">
        <v>5394.8866942107652</v>
      </c>
      <c r="AV351">
        <v>4812.865352280759</v>
      </c>
      <c r="AW351">
        <v>5394.8866942107652</v>
      </c>
      <c r="AX351">
        <v>88171.83</v>
      </c>
      <c r="AY351">
        <v>5792.7245000000003</v>
      </c>
      <c r="AZ351">
        <v>5413.1239999999998</v>
      </c>
      <c r="BA351">
        <v>7.5883400000000001E-4</v>
      </c>
      <c r="BB351">
        <v>-55.997540000000001</v>
      </c>
      <c r="BC351">
        <v>1.5363360000000001E-4</v>
      </c>
      <c r="BD351">
        <v>17170.13</v>
      </c>
      <c r="BE351">
        <v>5280.9525000000003</v>
      </c>
      <c r="BF351">
        <v>8.6520453499999998E-4</v>
      </c>
      <c r="BG351">
        <v>-169.3493</v>
      </c>
      <c r="BH351">
        <v>-2.9581200000000001E-4</v>
      </c>
      <c r="BI351">
        <v>15640.87</v>
      </c>
      <c r="BJ351">
        <v>3.6272654999999999E-3</v>
      </c>
      <c r="BK351">
        <v>-56.218425000000003</v>
      </c>
      <c r="BL351">
        <v>2.2026852999999999E-3</v>
      </c>
      <c r="BM351">
        <v>6438.393</v>
      </c>
      <c r="BN351">
        <v>6.5097980000000005E-4</v>
      </c>
      <c r="BO351">
        <v>-157.54675</v>
      </c>
      <c r="BP351">
        <v>5223.6719999999996</v>
      </c>
      <c r="BQ351">
        <v>4.2201270000000001E-4</v>
      </c>
      <c r="BR351">
        <v>5650.5219999999999</v>
      </c>
    </row>
    <row r="352" spans="1:70">
      <c r="A352">
        <v>351</v>
      </c>
      <c r="B352">
        <v>3</v>
      </c>
      <c r="C352">
        <v>152</v>
      </c>
      <c r="D352">
        <v>1</v>
      </c>
      <c r="E352">
        <v>60</v>
      </c>
      <c r="F352">
        <v>70</v>
      </c>
      <c r="G352">
        <v>0.48222656249999996</v>
      </c>
      <c r="H352">
        <v>0</v>
      </c>
      <c r="I352">
        <v>90</v>
      </c>
      <c r="J352">
        <v>0</v>
      </c>
      <c r="K352">
        <v>3893.5546875</v>
      </c>
      <c r="L352">
        <v>0.38640625000000001</v>
      </c>
      <c r="M352">
        <v>599822.0703125</v>
      </c>
      <c r="N352">
        <v>0.34882812500000004</v>
      </c>
      <c r="O352">
        <v>70</v>
      </c>
      <c r="P352">
        <v>480</v>
      </c>
      <c r="Q352">
        <v>480</v>
      </c>
      <c r="R352">
        <v>351</v>
      </c>
      <c r="S352">
        <v>287950</v>
      </c>
      <c r="T352">
        <v>14645.67</v>
      </c>
      <c r="U352">
        <v>14373</v>
      </c>
      <c r="V352">
        <v>0.36470000000000002</v>
      </c>
      <c r="W352">
        <v>1.8550000000000001E-2</v>
      </c>
      <c r="X352">
        <v>0.36533330000000003</v>
      </c>
      <c r="Y352">
        <v>1.8235000000000001E-2</v>
      </c>
      <c r="Z352">
        <v>0.47983330000000002</v>
      </c>
      <c r="AA352">
        <v>0.47089999999999999</v>
      </c>
      <c r="AB352">
        <v>4817.3329999999996</v>
      </c>
      <c r="AC352">
        <v>5291.6670000000004</v>
      </c>
      <c r="AD352">
        <v>4608.3329999999996</v>
      </c>
      <c r="AE352">
        <v>1.0094409280724623</v>
      </c>
      <c r="AF352">
        <v>0.75423694607351299</v>
      </c>
      <c r="AG352">
        <v>351</v>
      </c>
      <c r="AH352">
        <v>1404.1896765468273</v>
      </c>
      <c r="AI352">
        <v>222349.33391253982</v>
      </c>
      <c r="AJ352">
        <v>0.98077602437062017</v>
      </c>
      <c r="AK352">
        <v>0.59513735317953798</v>
      </c>
      <c r="AL352">
        <v>291266.11427307129</v>
      </c>
      <c r="AM352">
        <v>14375.498720732085</v>
      </c>
      <c r="AN352">
        <v>14375.498720732085</v>
      </c>
      <c r="AO352">
        <v>0.36828507995605475</v>
      </c>
      <c r="AP352">
        <v>1.8176785545363578E-2</v>
      </c>
      <c r="AQ352">
        <v>0.36828507995605475</v>
      </c>
      <c r="AR352">
        <v>1.8176785545363578E-2</v>
      </c>
      <c r="AS352">
        <v>0.50770431241919667</v>
      </c>
      <c r="AT352">
        <v>0.50770431241919667</v>
      </c>
      <c r="AU352">
        <v>3957.0935021485557</v>
      </c>
      <c r="AV352">
        <v>3566.3980355062718</v>
      </c>
      <c r="AW352">
        <v>3957.0935021485557</v>
      </c>
      <c r="AX352">
        <v>295531.40000000002</v>
      </c>
      <c r="AY352">
        <v>10446.205</v>
      </c>
      <c r="AZ352">
        <v>10326.25</v>
      </c>
      <c r="BA352">
        <v>3.65919545E-3</v>
      </c>
      <c r="BB352">
        <v>314.52659999999997</v>
      </c>
      <c r="BC352">
        <v>-8.9283964999999999E-4</v>
      </c>
      <c r="BD352">
        <v>19319.080000000002</v>
      </c>
      <c r="BE352">
        <v>9310.9369999999999</v>
      </c>
      <c r="BF352">
        <v>3.2351267999999999E-3</v>
      </c>
      <c r="BG352">
        <v>402.84795000000003</v>
      </c>
      <c r="BH352">
        <v>-1.6093764100000001E-2</v>
      </c>
      <c r="BI352">
        <v>18974.47</v>
      </c>
      <c r="BJ352">
        <v>6.1152636999999999E-3</v>
      </c>
      <c r="BK352">
        <v>499.64015000000001</v>
      </c>
      <c r="BL352">
        <v>1.21478795E-2</v>
      </c>
      <c r="BM352">
        <v>4840.4430000000002</v>
      </c>
      <c r="BN352">
        <v>1.3125573E-4</v>
      </c>
      <c r="BO352">
        <v>327.12115</v>
      </c>
      <c r="BP352">
        <v>5306.509</v>
      </c>
      <c r="BQ352">
        <v>-5.6874699999999998E-4</v>
      </c>
      <c r="BR352">
        <v>4630.4399999999996</v>
      </c>
    </row>
    <row r="353" spans="1:70">
      <c r="A353">
        <v>352</v>
      </c>
      <c r="B353">
        <v>3</v>
      </c>
      <c r="C353">
        <v>153</v>
      </c>
      <c r="D353">
        <v>1</v>
      </c>
      <c r="E353">
        <v>60</v>
      </c>
      <c r="F353">
        <v>70</v>
      </c>
      <c r="G353">
        <v>0.40253906249999999</v>
      </c>
      <c r="H353">
        <v>0</v>
      </c>
      <c r="I353">
        <v>90</v>
      </c>
      <c r="J353">
        <v>0</v>
      </c>
      <c r="K353">
        <v>3791.9921875</v>
      </c>
      <c r="L353">
        <v>0.33765624999999999</v>
      </c>
      <c r="M353">
        <v>274886.1328125</v>
      </c>
      <c r="N353">
        <v>0.21445312500000002</v>
      </c>
      <c r="O353">
        <v>70</v>
      </c>
      <c r="P353">
        <v>480</v>
      </c>
      <c r="Q353">
        <v>480</v>
      </c>
      <c r="R353">
        <v>352</v>
      </c>
      <c r="S353">
        <v>110403.3</v>
      </c>
      <c r="T353">
        <v>10044.33</v>
      </c>
      <c r="U353">
        <v>9680</v>
      </c>
      <c r="V353">
        <v>0.2742733</v>
      </c>
      <c r="W353">
        <v>2.4952330000000002E-2</v>
      </c>
      <c r="X353">
        <v>0.27837000000000001</v>
      </c>
      <c r="Y353">
        <v>2.4407000000000002E-2</v>
      </c>
      <c r="Z353">
        <v>0.41460000000000002</v>
      </c>
      <c r="AA353">
        <v>0.3995667</v>
      </c>
      <c r="AB353">
        <v>3753</v>
      </c>
      <c r="AC353">
        <v>3425.3330000000001</v>
      </c>
      <c r="AD353">
        <v>3558</v>
      </c>
      <c r="AE353">
        <v>1.0186448825249235</v>
      </c>
      <c r="AF353">
        <v>0.81515094700288737</v>
      </c>
      <c r="AG353">
        <v>352</v>
      </c>
      <c r="AH353">
        <v>1417.4015885994627</v>
      </c>
      <c r="AI353">
        <v>113172.80476037312</v>
      </c>
      <c r="AJ353">
        <v>0.95972679632179014</v>
      </c>
      <c r="AK353">
        <v>0.62727972607673732</v>
      </c>
      <c r="AL353">
        <v>112917.97340393066</v>
      </c>
      <c r="AM353">
        <v>10953.553192858259</v>
      </c>
      <c r="AN353">
        <v>10953.553192858259</v>
      </c>
      <c r="AO353">
        <v>0.28806217956542968</v>
      </c>
      <c r="AP353">
        <v>2.794333188600058E-2</v>
      </c>
      <c r="AQ353">
        <v>0.28806217956542968</v>
      </c>
      <c r="AR353">
        <v>2.794333188600058E-2</v>
      </c>
      <c r="AS353">
        <v>0.44401627959190881</v>
      </c>
      <c r="AT353">
        <v>0.44401627959190881</v>
      </c>
      <c r="AU353">
        <v>3249.5618381485083</v>
      </c>
      <c r="AV353">
        <v>2900.7850366715597</v>
      </c>
      <c r="AW353">
        <v>3249.5618381485083</v>
      </c>
      <c r="AX353">
        <v>113002.2</v>
      </c>
      <c r="AY353">
        <v>4750.2489999999998</v>
      </c>
      <c r="AZ353">
        <v>4655.9054999999998</v>
      </c>
      <c r="BA353">
        <v>3.09952E-4</v>
      </c>
      <c r="BB353">
        <v>4.5717344999999998</v>
      </c>
      <c r="BC353">
        <v>-8.3389270000000005E-4</v>
      </c>
      <c r="BD353">
        <v>12241.73</v>
      </c>
      <c r="BE353">
        <v>5003.223</v>
      </c>
      <c r="BF353">
        <v>1.4991424999999999E-3</v>
      </c>
      <c r="BG353">
        <v>107.82214999999999</v>
      </c>
      <c r="BH353">
        <v>-1.0059450000000001E-3</v>
      </c>
      <c r="BI353">
        <v>11796</v>
      </c>
      <c r="BJ353">
        <v>4.6327499999999997E-3</v>
      </c>
      <c r="BK353">
        <v>-86.219729999999998</v>
      </c>
      <c r="BL353">
        <v>9.6581849999999997E-4</v>
      </c>
      <c r="BM353">
        <v>3753.1170000000002</v>
      </c>
      <c r="BN353">
        <v>-4.0288635000000003E-3</v>
      </c>
      <c r="BO353">
        <v>20.384194999999998</v>
      </c>
      <c r="BP353">
        <v>3428.0239999999999</v>
      </c>
      <c r="BQ353">
        <v>-4.0896153499999998E-4</v>
      </c>
      <c r="BR353">
        <v>3558.1109999999999</v>
      </c>
    </row>
    <row r="354" spans="1:70">
      <c r="A354">
        <v>353</v>
      </c>
      <c r="B354">
        <v>3</v>
      </c>
      <c r="C354">
        <v>154</v>
      </c>
      <c r="D354">
        <v>1</v>
      </c>
      <c r="E354">
        <v>60</v>
      </c>
      <c r="F354">
        <v>70</v>
      </c>
      <c r="G354">
        <v>0.55253906249999996</v>
      </c>
      <c r="H354">
        <v>0</v>
      </c>
      <c r="I354">
        <v>90</v>
      </c>
      <c r="J354">
        <v>0</v>
      </c>
      <c r="K354">
        <v>7041.9921875</v>
      </c>
      <c r="L354">
        <v>0.45765624999999999</v>
      </c>
      <c r="M354">
        <v>633436.1328125</v>
      </c>
      <c r="N354">
        <v>0.314453125</v>
      </c>
      <c r="O354">
        <v>70</v>
      </c>
      <c r="P354">
        <v>480</v>
      </c>
      <c r="Q354">
        <v>480</v>
      </c>
      <c r="R354">
        <v>353</v>
      </c>
      <c r="S354">
        <v>350766.7</v>
      </c>
      <c r="T354">
        <v>50680</v>
      </c>
      <c r="U354">
        <v>52343.33</v>
      </c>
      <c r="V354">
        <v>0.37330000000000002</v>
      </c>
      <c r="W354">
        <v>5.3933330000000002E-2</v>
      </c>
      <c r="X354">
        <v>0.36803330000000001</v>
      </c>
      <c r="Y354">
        <v>5.4916670000000001E-2</v>
      </c>
      <c r="Z354">
        <v>0.57199999999999995</v>
      </c>
      <c r="AA354">
        <v>0.59079999999999999</v>
      </c>
      <c r="AB354">
        <v>9937.3330000000005</v>
      </c>
      <c r="AC354">
        <v>16544.669999999998</v>
      </c>
      <c r="AD354">
        <v>10221.67</v>
      </c>
      <c r="AE354">
        <v>0.98398307621443593</v>
      </c>
      <c r="AF354">
        <v>0.59826403733214817</v>
      </c>
      <c r="AG354">
        <v>353</v>
      </c>
      <c r="AH354">
        <v>2415.5188123057137</v>
      </c>
      <c r="AI354">
        <v>240950.44576523031</v>
      </c>
      <c r="AJ354">
        <v>0.96737402282687279</v>
      </c>
      <c r="AK354">
        <v>0.54365886993299495</v>
      </c>
      <c r="AL354">
        <v>353149.22340393066</v>
      </c>
      <c r="AM354">
        <v>31300.587606316632</v>
      </c>
      <c r="AN354">
        <v>31300.587606316632</v>
      </c>
      <c r="AO354">
        <v>0.37853092956542966</v>
      </c>
      <c r="AP354">
        <v>3.3550238078850964E-2</v>
      </c>
      <c r="AQ354">
        <v>0.37853092956542966</v>
      </c>
      <c r="AR354">
        <v>3.3550238078850964E-2</v>
      </c>
      <c r="AS354">
        <v>0.51282620414646729</v>
      </c>
      <c r="AT354">
        <v>0.51282620414646729</v>
      </c>
      <c r="AU354">
        <v>8122.7193707030956</v>
      </c>
      <c r="AV354">
        <v>7726.0509942805002</v>
      </c>
      <c r="AW354">
        <v>8122.7193707030956</v>
      </c>
      <c r="AX354">
        <v>388171.7</v>
      </c>
      <c r="AY354">
        <v>50041</v>
      </c>
      <c r="AZ354">
        <v>50880.51</v>
      </c>
      <c r="BA354">
        <v>-2.0363602500000001E-2</v>
      </c>
      <c r="BB354">
        <v>29.344365</v>
      </c>
      <c r="BC354">
        <v>7.4237475000000002E-3</v>
      </c>
      <c r="BD354">
        <v>83006.34</v>
      </c>
      <c r="BE354">
        <v>51778.28</v>
      </c>
      <c r="BF354">
        <v>-2.614433E-2</v>
      </c>
      <c r="BG354">
        <v>335.43025</v>
      </c>
      <c r="BH354">
        <v>1.35482186E-2</v>
      </c>
      <c r="BI354">
        <v>85733.9</v>
      </c>
      <c r="BJ354">
        <v>-2.9431895499999999E-2</v>
      </c>
      <c r="BK354">
        <v>-240.1215</v>
      </c>
      <c r="BL354">
        <v>1.6778980999999998E-2</v>
      </c>
      <c r="BM354">
        <v>9937.3850000000002</v>
      </c>
      <c r="BN354">
        <v>4.185185E-4</v>
      </c>
      <c r="BO354">
        <v>-22.902615000000001</v>
      </c>
      <c r="BP354">
        <v>16549.8</v>
      </c>
      <c r="BQ354">
        <v>-3.0278477500000002E-3</v>
      </c>
      <c r="BR354">
        <v>10221.719999999999</v>
      </c>
    </row>
    <row r="355" spans="1:70">
      <c r="A355">
        <v>354</v>
      </c>
      <c r="B355">
        <v>3</v>
      </c>
      <c r="C355">
        <v>155</v>
      </c>
      <c r="D355">
        <v>1</v>
      </c>
      <c r="E355">
        <v>60</v>
      </c>
      <c r="F355">
        <v>70</v>
      </c>
      <c r="G355">
        <v>0.4775390625</v>
      </c>
      <c r="H355">
        <v>0</v>
      </c>
      <c r="I355">
        <v>90</v>
      </c>
      <c r="J355">
        <v>0</v>
      </c>
      <c r="K355">
        <v>8666.9921875</v>
      </c>
      <c r="L355">
        <v>0.27765624999999999</v>
      </c>
      <c r="M355">
        <v>454161.1328125</v>
      </c>
      <c r="N355">
        <v>0.26445312500000001</v>
      </c>
      <c r="O355">
        <v>70</v>
      </c>
      <c r="P355">
        <v>480</v>
      </c>
      <c r="Q355">
        <v>480</v>
      </c>
      <c r="R355">
        <v>354</v>
      </c>
      <c r="S355">
        <v>215803.3</v>
      </c>
      <c r="T355">
        <v>24628</v>
      </c>
      <c r="U355">
        <v>24422.67</v>
      </c>
      <c r="V355">
        <v>0.26972000000000002</v>
      </c>
      <c r="W355">
        <v>3.078067E-2</v>
      </c>
      <c r="X355">
        <v>0.26978999999999997</v>
      </c>
      <c r="Y355">
        <v>3.053233E-2</v>
      </c>
      <c r="Z355">
        <v>0.31991999999999998</v>
      </c>
      <c r="AA355">
        <v>0.3172567</v>
      </c>
      <c r="AB355">
        <v>10328.67</v>
      </c>
      <c r="AC355">
        <v>9452.3330000000005</v>
      </c>
      <c r="AD355">
        <v>10477.67</v>
      </c>
      <c r="AE355">
        <v>1.0041948778383789</v>
      </c>
      <c r="AF355">
        <v>0.87669455652437689</v>
      </c>
      <c r="AG355">
        <v>354</v>
      </c>
      <c r="AH355">
        <v>3391.7543108719583</v>
      </c>
      <c r="AI355">
        <v>179587.9672536299</v>
      </c>
      <c r="AJ355">
        <v>0.94485419760527412</v>
      </c>
      <c r="AK355">
        <v>0.66044086060463514</v>
      </c>
      <c r="AL355">
        <v>221407.84645080566</v>
      </c>
      <c r="AM355">
        <v>30044.301697592819</v>
      </c>
      <c r="AN355">
        <v>30044.301697592819</v>
      </c>
      <c r="AO355">
        <v>0.27135124206542971</v>
      </c>
      <c r="AP355">
        <v>3.68214528677136E-2</v>
      </c>
      <c r="AQ355">
        <v>0.27135124206542971</v>
      </c>
      <c r="AR355">
        <v>3.68214528677136E-2</v>
      </c>
      <c r="AS355">
        <v>0.45320394541645881</v>
      </c>
      <c r="AT355">
        <v>0.45320394541645881</v>
      </c>
      <c r="AU355">
        <v>9166.4734131817222</v>
      </c>
      <c r="AV355">
        <v>7879.8199068684971</v>
      </c>
      <c r="AW355">
        <v>9166.4734131817222</v>
      </c>
      <c r="AX355">
        <v>221172.1</v>
      </c>
      <c r="AY355">
        <v>9983.7790000000005</v>
      </c>
      <c r="AZ355">
        <v>9918.5584999999992</v>
      </c>
      <c r="BA355">
        <v>-4.9291580000000003E-3</v>
      </c>
      <c r="BB355">
        <v>-61.004710000000003</v>
      </c>
      <c r="BC355">
        <v>3.8377375000000001E-3</v>
      </c>
      <c r="BD355">
        <v>27875.71</v>
      </c>
      <c r="BE355">
        <v>9137.6545000000006</v>
      </c>
      <c r="BF355">
        <v>-3.7778606500000001E-3</v>
      </c>
      <c r="BG355">
        <v>-379.62495000000001</v>
      </c>
      <c r="BH355">
        <v>1.3483810000000001E-3</v>
      </c>
      <c r="BI355">
        <v>27628.73</v>
      </c>
      <c r="BJ355">
        <v>-1.1996664900000001E-2</v>
      </c>
      <c r="BK355">
        <v>148.6994</v>
      </c>
      <c r="BL355">
        <v>7.9440388499999997E-3</v>
      </c>
      <c r="BM355">
        <v>10329.379999999999</v>
      </c>
      <c r="BN355">
        <v>3.4580521000000001E-3</v>
      </c>
      <c r="BO355">
        <v>-86.242035000000001</v>
      </c>
      <c r="BP355">
        <v>9460.5319999999992</v>
      </c>
      <c r="BQ355">
        <v>3.5987889000000002E-4</v>
      </c>
      <c r="BR355">
        <v>10478.39</v>
      </c>
    </row>
    <row r="356" spans="1:70">
      <c r="A356">
        <v>355</v>
      </c>
      <c r="B356">
        <v>3</v>
      </c>
      <c r="C356">
        <v>156</v>
      </c>
      <c r="D356">
        <v>1</v>
      </c>
      <c r="E356">
        <v>60</v>
      </c>
      <c r="F356">
        <v>70</v>
      </c>
      <c r="G356">
        <v>0.32753906249999998</v>
      </c>
      <c r="H356">
        <v>0</v>
      </c>
      <c r="I356">
        <v>90</v>
      </c>
      <c r="J356">
        <v>0</v>
      </c>
      <c r="K356">
        <v>5416.9921875</v>
      </c>
      <c r="L356">
        <v>0.39765624999999999</v>
      </c>
      <c r="M356">
        <v>95611.1328125</v>
      </c>
      <c r="N356">
        <v>0.36445312500000004</v>
      </c>
      <c r="O356">
        <v>70</v>
      </c>
      <c r="P356">
        <v>480</v>
      </c>
      <c r="Q356">
        <v>480</v>
      </c>
      <c r="R356">
        <v>355</v>
      </c>
      <c r="S356">
        <v>34433.33</v>
      </c>
      <c r="T356">
        <v>11653</v>
      </c>
      <c r="U356">
        <v>11407.33</v>
      </c>
      <c r="V356">
        <v>0.38436670000000001</v>
      </c>
      <c r="W356">
        <v>0.13008330000000001</v>
      </c>
      <c r="X356">
        <v>0.3856</v>
      </c>
      <c r="Y356">
        <v>0.12774669999999999</v>
      </c>
      <c r="Z356">
        <v>0.51259999999999994</v>
      </c>
      <c r="AA356">
        <v>0.50180000000000002</v>
      </c>
      <c r="AB356">
        <v>3826</v>
      </c>
      <c r="AC356">
        <v>3715.6669999999999</v>
      </c>
      <c r="AD356">
        <v>3704</v>
      </c>
      <c r="AE356">
        <v>1.0107107165908973</v>
      </c>
      <c r="AF356">
        <v>0.59317780682016197</v>
      </c>
      <c r="AG356">
        <v>355</v>
      </c>
      <c r="AH356">
        <v>1937.8842929010621</v>
      </c>
      <c r="AI356">
        <v>35036.430002862864</v>
      </c>
      <c r="AJ356">
        <v>0.84732999510090845</v>
      </c>
      <c r="AK356">
        <v>0.60791099445557051</v>
      </c>
      <c r="AL356">
        <v>34959.096450805664</v>
      </c>
      <c r="AM356">
        <v>11659.765074215755</v>
      </c>
      <c r="AN356">
        <v>11659.765074215755</v>
      </c>
      <c r="AO356">
        <v>0.3867809295654297</v>
      </c>
      <c r="AP356">
        <v>0.12900146833788576</v>
      </c>
      <c r="AQ356">
        <v>0.3867809295654297</v>
      </c>
      <c r="AR356">
        <v>0.12900146833788576</v>
      </c>
      <c r="AS356">
        <v>0.37209820024791873</v>
      </c>
      <c r="AT356">
        <v>0.37209820024791873</v>
      </c>
      <c r="AU356">
        <v>3545.7007430127533</v>
      </c>
      <c r="AV356">
        <v>3342.4461462313348</v>
      </c>
      <c r="AW356">
        <v>3545.7007430127533</v>
      </c>
      <c r="AX356">
        <v>43117.7</v>
      </c>
      <c r="AY356">
        <v>11352.405000000001</v>
      </c>
      <c r="AZ356">
        <v>11205.325000000001</v>
      </c>
      <c r="BA356">
        <v>-2.9081207E-3</v>
      </c>
      <c r="BB356">
        <v>-35.378765000000001</v>
      </c>
      <c r="BC356">
        <v>5.8831037800000001E-3</v>
      </c>
      <c r="BD356">
        <v>18677.400000000001</v>
      </c>
      <c r="BE356">
        <v>10822.795</v>
      </c>
      <c r="BF356">
        <v>-2.4699575999999998E-3</v>
      </c>
      <c r="BG356">
        <v>-17.768505000000001</v>
      </c>
      <c r="BH356">
        <v>4.67960583E-3</v>
      </c>
      <c r="BI356">
        <v>18271.04</v>
      </c>
      <c r="BJ356">
        <v>-3.3532223499999998E-3</v>
      </c>
      <c r="BK356">
        <v>-80.010379999999998</v>
      </c>
      <c r="BL356">
        <v>8.8671631499999994E-3</v>
      </c>
      <c r="BM356">
        <v>3827.3180000000002</v>
      </c>
      <c r="BN356">
        <v>-6.6628865000000002E-4</v>
      </c>
      <c r="BO356">
        <v>-69.889070000000004</v>
      </c>
      <c r="BP356">
        <v>3716.0889999999999</v>
      </c>
      <c r="BQ356">
        <v>1.52452285E-4</v>
      </c>
      <c r="BR356">
        <v>3705.2759999999998</v>
      </c>
    </row>
    <row r="357" spans="1:70">
      <c r="A357">
        <v>356</v>
      </c>
      <c r="B357">
        <v>3</v>
      </c>
      <c r="C357">
        <v>157</v>
      </c>
      <c r="D357">
        <v>1</v>
      </c>
      <c r="E357">
        <v>60</v>
      </c>
      <c r="F357">
        <v>70</v>
      </c>
      <c r="G357">
        <v>0.51503906249999998</v>
      </c>
      <c r="H357">
        <v>0</v>
      </c>
      <c r="I357">
        <v>90</v>
      </c>
      <c r="J357">
        <v>0</v>
      </c>
      <c r="K357">
        <v>6229.4921875</v>
      </c>
      <c r="L357">
        <v>0.30765625000000002</v>
      </c>
      <c r="M357">
        <v>723073.6328125</v>
      </c>
      <c r="N357">
        <v>0.23945312500000002</v>
      </c>
      <c r="O357">
        <v>70</v>
      </c>
      <c r="P357">
        <v>480</v>
      </c>
      <c r="Q357">
        <v>480</v>
      </c>
      <c r="R357">
        <v>356</v>
      </c>
      <c r="S357">
        <v>365400</v>
      </c>
      <c r="T357">
        <v>21527.67</v>
      </c>
      <c r="U357">
        <v>20923.669999999998</v>
      </c>
      <c r="V357">
        <v>0.2638567</v>
      </c>
      <c r="W357">
        <v>1.5545669999999999E-2</v>
      </c>
      <c r="X357">
        <v>0.26500000000000001</v>
      </c>
      <c r="Y357">
        <v>1.5174999999999999E-2</v>
      </c>
      <c r="Z357">
        <v>0.3574</v>
      </c>
      <c r="AA357">
        <v>0.34736669999999997</v>
      </c>
      <c r="AB357">
        <v>8792.3330000000005</v>
      </c>
      <c r="AC357">
        <v>8118.3329999999996</v>
      </c>
      <c r="AD357">
        <v>8488.6669999999995</v>
      </c>
      <c r="AE357">
        <v>1.0143307295017638</v>
      </c>
      <c r="AF357">
        <v>0.86486591174830085</v>
      </c>
      <c r="AG357">
        <v>356</v>
      </c>
      <c r="AH357">
        <v>2381.9303381527066</v>
      </c>
      <c r="AI357">
        <v>291690.59249921207</v>
      </c>
      <c r="AJ357">
        <v>0.97459191322614591</v>
      </c>
      <c r="AK357">
        <v>0.64185635691729859</v>
      </c>
      <c r="AL357">
        <v>375432.22633361816</v>
      </c>
      <c r="AM357">
        <v>25064.528484883416</v>
      </c>
      <c r="AN357">
        <v>25064.528484883416</v>
      </c>
      <c r="AO357">
        <v>0.27252897644042973</v>
      </c>
      <c r="AP357">
        <v>1.8194523042561746E-2</v>
      </c>
      <c r="AQ357">
        <v>0.27252897644042973</v>
      </c>
      <c r="AR357">
        <v>1.8194523042561746E-2</v>
      </c>
      <c r="AS357">
        <v>0.5043809779668067</v>
      </c>
      <c r="AT357">
        <v>0.5043809779668067</v>
      </c>
      <c r="AU357">
        <v>7275.1109592463818</v>
      </c>
      <c r="AV357">
        <v>6238.8000755505545</v>
      </c>
      <c r="AW357">
        <v>7275.1109592463818</v>
      </c>
      <c r="AX357">
        <v>370051.6</v>
      </c>
      <c r="AY357">
        <v>8880.1944999999996</v>
      </c>
      <c r="AZ357">
        <v>8715.2325000000001</v>
      </c>
      <c r="BA357">
        <v>-5.0605227500000001E-3</v>
      </c>
      <c r="BB357">
        <v>290.81954999999999</v>
      </c>
      <c r="BC357">
        <v>5.4660899999999998E-4</v>
      </c>
      <c r="BD357">
        <v>24833.67</v>
      </c>
      <c r="BE357">
        <v>8791.6885000000002</v>
      </c>
      <c r="BF357">
        <v>-2.2689396E-3</v>
      </c>
      <c r="BG357">
        <v>587.73485000000005</v>
      </c>
      <c r="BH357">
        <v>7.8284100000000005E-4</v>
      </c>
      <c r="BI357">
        <v>24142.58</v>
      </c>
      <c r="BJ357">
        <v>-1.9466542E-2</v>
      </c>
      <c r="BK357">
        <v>630.65435000000002</v>
      </c>
      <c r="BL357">
        <v>-4.9733724999999999E-3</v>
      </c>
      <c r="BM357">
        <v>8818.4509999999991</v>
      </c>
      <c r="BN357">
        <v>-4.5910219999999998E-4</v>
      </c>
      <c r="BO357">
        <v>471.55380000000002</v>
      </c>
      <c r="BP357">
        <v>8140.7370000000001</v>
      </c>
      <c r="BQ357">
        <v>2.6009144999999999E-3</v>
      </c>
      <c r="BR357">
        <v>8513.8819999999996</v>
      </c>
    </row>
    <row r="358" spans="1:70">
      <c r="A358">
        <v>357</v>
      </c>
      <c r="B358">
        <v>3</v>
      </c>
      <c r="C358">
        <v>158</v>
      </c>
      <c r="D358">
        <v>1</v>
      </c>
      <c r="E358">
        <v>60</v>
      </c>
      <c r="F358">
        <v>70</v>
      </c>
      <c r="G358">
        <v>0.36503906249999996</v>
      </c>
      <c r="H358">
        <v>0</v>
      </c>
      <c r="I358">
        <v>90</v>
      </c>
      <c r="J358">
        <v>0</v>
      </c>
      <c r="K358">
        <v>9479.4921875</v>
      </c>
      <c r="L358">
        <v>0.42765624999999996</v>
      </c>
      <c r="M358">
        <v>364523.6328125</v>
      </c>
      <c r="N358">
        <v>0.33945312500000002</v>
      </c>
      <c r="O358">
        <v>70</v>
      </c>
      <c r="P358">
        <v>480</v>
      </c>
      <c r="Q358">
        <v>480</v>
      </c>
      <c r="R358">
        <v>357</v>
      </c>
      <c r="S358">
        <v>136440</v>
      </c>
      <c r="T358">
        <v>27989.33</v>
      </c>
      <c r="U358">
        <v>29065.33</v>
      </c>
      <c r="V358">
        <v>0.39323330000000001</v>
      </c>
      <c r="W358">
        <v>8.0663330000000005E-2</v>
      </c>
      <c r="X358">
        <v>0.38769999999999999</v>
      </c>
      <c r="Y358">
        <v>8.2589999999999997E-2</v>
      </c>
      <c r="Z358">
        <v>0.55233330000000003</v>
      </c>
      <c r="AA358">
        <v>0.57356669999999998</v>
      </c>
      <c r="AB358">
        <v>7661</v>
      </c>
      <c r="AC358">
        <v>7949.3329999999996</v>
      </c>
      <c r="AD358">
        <v>8094</v>
      </c>
      <c r="AE358">
        <v>0.98131541767326236</v>
      </c>
      <c r="AF358">
        <v>0.58358586005469026</v>
      </c>
      <c r="AG358">
        <v>357</v>
      </c>
      <c r="AH358">
        <v>3319.9491080223265</v>
      </c>
      <c r="AI358">
        <v>136071.81393992418</v>
      </c>
      <c r="AJ358">
        <v>0.92584154981764066</v>
      </c>
      <c r="AK358">
        <v>0.57385684172441342</v>
      </c>
      <c r="AL358">
        <v>139084.47242736813</v>
      </c>
      <c r="AM358">
        <v>23997.384496758576</v>
      </c>
      <c r="AN358">
        <v>23997.384496758576</v>
      </c>
      <c r="AO358">
        <v>0.39545866394042967</v>
      </c>
      <c r="AP358">
        <v>6.8231725982990113E-2</v>
      </c>
      <c r="AQ358">
        <v>0.39545866394042967</v>
      </c>
      <c r="AR358">
        <v>6.8231725982990113E-2</v>
      </c>
      <c r="AS358">
        <v>0.42477413283582888</v>
      </c>
      <c r="AT358">
        <v>0.42477413283582888</v>
      </c>
      <c r="AU358">
        <v>6858.4878004294533</v>
      </c>
      <c r="AV358">
        <v>6487.3636828406852</v>
      </c>
      <c r="AW358">
        <v>6858.4878004294533</v>
      </c>
      <c r="AX358">
        <v>159738</v>
      </c>
      <c r="AY358">
        <v>29524.044999999998</v>
      </c>
      <c r="AZ358">
        <v>30151.764999999999</v>
      </c>
      <c r="BA358">
        <v>-6.5683570000000004E-3</v>
      </c>
      <c r="BB358">
        <v>257.86694999999997</v>
      </c>
      <c r="BC358">
        <v>6.0568649000000002E-3</v>
      </c>
      <c r="BD358">
        <v>46425.34</v>
      </c>
      <c r="BE358">
        <v>29065.075000000001</v>
      </c>
      <c r="BF358">
        <v>-2.6635377999999999E-3</v>
      </c>
      <c r="BG358">
        <v>-13.919245</v>
      </c>
      <c r="BH358">
        <v>8.4376069999999997E-3</v>
      </c>
      <c r="BI358">
        <v>48302.34</v>
      </c>
      <c r="BJ358">
        <v>-1.2674478100000001E-2</v>
      </c>
      <c r="BK358">
        <v>785.02634999999998</v>
      </c>
      <c r="BL358">
        <v>9.1484303500000003E-3</v>
      </c>
      <c r="BM358">
        <v>7663.2669999999998</v>
      </c>
      <c r="BN358">
        <v>3.3516379999999998E-4</v>
      </c>
      <c r="BO358">
        <v>135.47659999999999</v>
      </c>
      <c r="BP358">
        <v>7970.277</v>
      </c>
      <c r="BQ358">
        <v>1.4721339E-4</v>
      </c>
      <c r="BR358">
        <v>8096.3950000000004</v>
      </c>
    </row>
    <row r="359" spans="1:70">
      <c r="A359">
        <v>358</v>
      </c>
      <c r="B359">
        <v>3</v>
      </c>
      <c r="C359">
        <v>159</v>
      </c>
      <c r="D359">
        <v>1</v>
      </c>
      <c r="E359">
        <v>60</v>
      </c>
      <c r="F359">
        <v>70</v>
      </c>
      <c r="G359">
        <v>0.44003906250000002</v>
      </c>
      <c r="H359">
        <v>0</v>
      </c>
      <c r="I359">
        <v>90</v>
      </c>
      <c r="J359">
        <v>0</v>
      </c>
      <c r="K359">
        <v>7854.4921875</v>
      </c>
      <c r="L359">
        <v>0.36765625000000002</v>
      </c>
      <c r="M359">
        <v>185248.6328125</v>
      </c>
      <c r="N359">
        <v>0.28945312500000003</v>
      </c>
      <c r="O359">
        <v>70</v>
      </c>
      <c r="P359">
        <v>480</v>
      </c>
      <c r="Q359">
        <v>480</v>
      </c>
      <c r="R359">
        <v>358</v>
      </c>
      <c r="S359">
        <v>84050</v>
      </c>
      <c r="T359">
        <v>21688.33</v>
      </c>
      <c r="U359">
        <v>21437.33</v>
      </c>
      <c r="V359">
        <v>0.3267967</v>
      </c>
      <c r="W359">
        <v>8.4326670000000006E-2</v>
      </c>
      <c r="X359">
        <v>0.32776</v>
      </c>
      <c r="Y359">
        <v>8.3596669999999998E-2</v>
      </c>
      <c r="Z359">
        <v>0.43426670000000001</v>
      </c>
      <c r="AA359">
        <v>0.42923329999999998</v>
      </c>
      <c r="AB359">
        <v>7555.6670000000004</v>
      </c>
      <c r="AC359">
        <v>7493.3329999999996</v>
      </c>
      <c r="AD359">
        <v>7479.3329999999996</v>
      </c>
      <c r="AE359">
        <v>1.0058372371609732</v>
      </c>
      <c r="AF359">
        <v>0.73491386869640041</v>
      </c>
      <c r="AG359">
        <v>358</v>
      </c>
      <c r="AH359">
        <v>2871.5154804067179</v>
      </c>
      <c r="AI359">
        <v>71832.247803695849</v>
      </c>
      <c r="AJ359">
        <v>0.88274404875872658</v>
      </c>
      <c r="AK359">
        <v>0.6204498334808799</v>
      </c>
      <c r="AL359">
        <v>85914.843521118164</v>
      </c>
      <c r="AM359">
        <v>22821.247113497637</v>
      </c>
      <c r="AN359">
        <v>22821.247113497637</v>
      </c>
      <c r="AO359">
        <v>0.33324382019042975</v>
      </c>
      <c r="AP359">
        <v>8.8518342790700949E-2</v>
      </c>
      <c r="AQ359">
        <v>0.33324382019042975</v>
      </c>
      <c r="AR359">
        <v>8.8518342790700949E-2</v>
      </c>
      <c r="AS359">
        <v>0.42098109934579475</v>
      </c>
      <c r="AT359">
        <v>0.42098109934579475</v>
      </c>
      <c r="AU359">
        <v>6800.306210567147</v>
      </c>
      <c r="AV359">
        <v>6194.8196140258387</v>
      </c>
      <c r="AW359">
        <v>6800.306210567147</v>
      </c>
      <c r="AX359">
        <v>93049.74</v>
      </c>
      <c r="AY359">
        <v>13796.49</v>
      </c>
      <c r="AZ359">
        <v>13702.76</v>
      </c>
      <c r="BA359">
        <v>2.0608712999999998E-3</v>
      </c>
      <c r="BB359">
        <v>-77.272049999999993</v>
      </c>
      <c r="BC359">
        <v>-2.3949270999999999E-3</v>
      </c>
      <c r="BD359">
        <v>28703.01</v>
      </c>
      <c r="BE359">
        <v>13474.85</v>
      </c>
      <c r="BF359">
        <v>4.9519396399999999E-3</v>
      </c>
      <c r="BG359">
        <v>-39.925924999999999</v>
      </c>
      <c r="BH359">
        <v>-1.3814852000000001E-3</v>
      </c>
      <c r="BI359">
        <v>28373.200000000001</v>
      </c>
      <c r="BJ359">
        <v>6.5866657000000002E-4</v>
      </c>
      <c r="BK359">
        <v>-232.0266</v>
      </c>
      <c r="BL359">
        <v>-2.0180154999999999E-3</v>
      </c>
      <c r="BM359">
        <v>7557.3580000000002</v>
      </c>
      <c r="BN359">
        <v>4.1023509999999998E-4</v>
      </c>
      <c r="BO359">
        <v>-112.48155</v>
      </c>
      <c r="BP359">
        <v>7495.4539999999997</v>
      </c>
      <c r="BQ359">
        <v>-3.2275062999999999E-4</v>
      </c>
      <c r="BR359">
        <v>7481.0069999999996</v>
      </c>
    </row>
    <row r="360" spans="1:70">
      <c r="A360">
        <v>359</v>
      </c>
      <c r="B360">
        <v>3</v>
      </c>
      <c r="C360">
        <v>160</v>
      </c>
      <c r="D360">
        <v>1</v>
      </c>
      <c r="E360">
        <v>60</v>
      </c>
      <c r="F360">
        <v>70</v>
      </c>
      <c r="G360">
        <v>0.59003906250000004</v>
      </c>
      <c r="H360">
        <v>0</v>
      </c>
      <c r="I360">
        <v>90</v>
      </c>
      <c r="J360">
        <v>0</v>
      </c>
      <c r="K360">
        <v>4604.4921875</v>
      </c>
      <c r="L360">
        <v>0.48765625000000001</v>
      </c>
      <c r="M360">
        <v>543798.6328125</v>
      </c>
      <c r="N360">
        <v>0.38945312500000001</v>
      </c>
      <c r="O360">
        <v>70</v>
      </c>
      <c r="P360">
        <v>480</v>
      </c>
      <c r="Q360">
        <v>480</v>
      </c>
      <c r="R360">
        <v>359</v>
      </c>
      <c r="S360">
        <v>319760</v>
      </c>
      <c r="T360">
        <v>83520</v>
      </c>
      <c r="U360">
        <v>84870</v>
      </c>
      <c r="V360">
        <v>0.42749999999999999</v>
      </c>
      <c r="W360">
        <v>0.11166329999999999</v>
      </c>
      <c r="X360">
        <v>0.42506670000000002</v>
      </c>
      <c r="Y360">
        <v>0.11282</v>
      </c>
      <c r="Z360">
        <v>0.61773330000000004</v>
      </c>
      <c r="AA360">
        <v>0.62773330000000005</v>
      </c>
      <c r="AB360">
        <v>7332.6670000000004</v>
      </c>
      <c r="AC360">
        <v>25157.33</v>
      </c>
      <c r="AD360">
        <v>7828.3329999999996</v>
      </c>
      <c r="AE360">
        <v>0.99201477770951652</v>
      </c>
      <c r="AF360">
        <v>0.45694624455634558</v>
      </c>
      <c r="AG360">
        <v>359</v>
      </c>
      <c r="AH360">
        <v>1547.5659069425478</v>
      </c>
      <c r="AI360">
        <v>195688.00955861682</v>
      </c>
      <c r="AJ360">
        <v>0.97502118210820865</v>
      </c>
      <c r="AK360">
        <v>0.51590525541307941</v>
      </c>
      <c r="AL360">
        <v>322750.09742736816</v>
      </c>
      <c r="AM360">
        <v>23316.31716506683</v>
      </c>
      <c r="AN360">
        <v>23316.31716506683</v>
      </c>
      <c r="AO360">
        <v>0.42971257019042969</v>
      </c>
      <c r="AP360">
        <v>3.1043567937669957E-2</v>
      </c>
      <c r="AQ360">
        <v>0.42971257019042969</v>
      </c>
      <c r="AR360">
        <v>3.1043567937669957E-2</v>
      </c>
      <c r="AS360">
        <v>0.51581688262820036</v>
      </c>
      <c r="AT360">
        <v>0.51581688262820036</v>
      </c>
      <c r="AU360">
        <v>5835.5041047408586</v>
      </c>
      <c r="AV360">
        <v>5738.31700471965</v>
      </c>
      <c r="AW360">
        <v>5835.5041047408586</v>
      </c>
      <c r="AX360">
        <v>428426.1</v>
      </c>
      <c r="AY360">
        <v>126911.8</v>
      </c>
      <c r="AZ360">
        <v>128006.65</v>
      </c>
      <c r="BA360">
        <v>4.1173472500000002E-2</v>
      </c>
      <c r="BB360">
        <v>-343.13200000000001</v>
      </c>
      <c r="BC360">
        <v>4.9282531999999997E-3</v>
      </c>
      <c r="BD360">
        <v>174015.7</v>
      </c>
      <c r="BE360">
        <v>123556.8</v>
      </c>
      <c r="BF360">
        <v>3.7650880900000003E-2</v>
      </c>
      <c r="BG360">
        <v>-268.36894999999998</v>
      </c>
      <c r="BH360">
        <v>4.46381075E-3</v>
      </c>
      <c r="BI360">
        <v>176882.1</v>
      </c>
      <c r="BJ360">
        <v>5.4177850499999999E-2</v>
      </c>
      <c r="BK360">
        <v>-629.97675000000004</v>
      </c>
      <c r="BL360">
        <v>-2.4959411500000001E-3</v>
      </c>
      <c r="BM360">
        <v>7332.6679999999997</v>
      </c>
      <c r="BN360">
        <v>-1.3684685E-5</v>
      </c>
      <c r="BO360">
        <v>3.5618715000000001</v>
      </c>
      <c r="BP360">
        <v>25159.919999999998</v>
      </c>
      <c r="BQ360">
        <v>-6.0156450000000002E-5</v>
      </c>
      <c r="BR360">
        <v>7828.335</v>
      </c>
    </row>
    <row r="361" spans="1:70">
      <c r="A361">
        <v>360</v>
      </c>
      <c r="B361">
        <v>3</v>
      </c>
      <c r="C361">
        <v>161</v>
      </c>
      <c r="D361">
        <v>1</v>
      </c>
      <c r="E361">
        <v>60</v>
      </c>
      <c r="F361">
        <v>70</v>
      </c>
      <c r="G361">
        <v>0.53378906249999991</v>
      </c>
      <c r="H361">
        <v>0</v>
      </c>
      <c r="I361">
        <v>90</v>
      </c>
      <c r="J361">
        <v>0</v>
      </c>
      <c r="K361">
        <v>5010.7421875</v>
      </c>
      <c r="L361">
        <v>0.26265624999999998</v>
      </c>
      <c r="M361">
        <v>140429.8828125</v>
      </c>
      <c r="N361">
        <v>0.32695312500000001</v>
      </c>
      <c r="O361">
        <v>70</v>
      </c>
      <c r="P361">
        <v>480</v>
      </c>
      <c r="Q361">
        <v>480</v>
      </c>
      <c r="R361">
        <v>360</v>
      </c>
      <c r="S361">
        <v>76050</v>
      </c>
      <c r="T361">
        <v>15643.67</v>
      </c>
      <c r="U361">
        <v>15311.33</v>
      </c>
      <c r="V361">
        <v>0.30557000000000001</v>
      </c>
      <c r="W361">
        <v>6.2856670000000003E-2</v>
      </c>
      <c r="X361">
        <v>0.30480000000000002</v>
      </c>
      <c r="Y361">
        <v>6.1366669999999998E-2</v>
      </c>
      <c r="Z361">
        <v>0.30520330000000001</v>
      </c>
      <c r="AA361">
        <v>0.29872330000000002</v>
      </c>
      <c r="AB361">
        <v>6885.3329999999996</v>
      </c>
      <c r="AC361">
        <v>6265</v>
      </c>
      <c r="AD361">
        <v>6658.3329999999996</v>
      </c>
      <c r="AE361">
        <v>1.0107944871296617</v>
      </c>
      <c r="AF361">
        <v>0.85947068143342498</v>
      </c>
      <c r="AG361">
        <v>360</v>
      </c>
      <c r="AH361">
        <v>1984.2067813389431</v>
      </c>
      <c r="AI361">
        <v>52914.409773329411</v>
      </c>
      <c r="AJ361">
        <v>0.90008580949772232</v>
      </c>
      <c r="AK361">
        <v>0.67365913807858713</v>
      </c>
      <c r="AL361">
        <v>77295.9983062744</v>
      </c>
      <c r="AM361">
        <v>18912.013879913906</v>
      </c>
      <c r="AN361">
        <v>18912.013879913906</v>
      </c>
      <c r="AO361">
        <v>0.2969772186279297</v>
      </c>
      <c r="AP361">
        <v>7.2661423667177427E-2</v>
      </c>
      <c r="AQ361">
        <v>0.2969772186279297</v>
      </c>
      <c r="AR361">
        <v>7.2661423667177427E-2</v>
      </c>
      <c r="AS361">
        <v>0.43890927264584312</v>
      </c>
      <c r="AT361">
        <v>0.43890927264584312</v>
      </c>
      <c r="AU361">
        <v>5877.2053151475748</v>
      </c>
      <c r="AV361">
        <v>5035.6340146210068</v>
      </c>
      <c r="AW361">
        <v>5877.2053151475748</v>
      </c>
      <c r="AX361">
        <v>80423.47</v>
      </c>
      <c r="AY361">
        <v>7227.4790000000003</v>
      </c>
      <c r="AZ361">
        <v>7101.4485000000004</v>
      </c>
      <c r="BA361">
        <v>1.1748484999999999E-4</v>
      </c>
      <c r="BB361">
        <v>194.75784999999999</v>
      </c>
      <c r="BC361">
        <v>-1.42940285E-3</v>
      </c>
      <c r="BD361">
        <v>17872.66</v>
      </c>
      <c r="BE361">
        <v>5792.3680000000004</v>
      </c>
      <c r="BF361">
        <v>3.3364400000000002E-4</v>
      </c>
      <c r="BG361">
        <v>269.69779999999997</v>
      </c>
      <c r="BH361">
        <v>-1.3071624500000001E-3</v>
      </c>
      <c r="BI361">
        <v>17489.27</v>
      </c>
      <c r="BJ361">
        <v>1.8511320999999999E-3</v>
      </c>
      <c r="BK361">
        <v>322.70294999999999</v>
      </c>
      <c r="BL361">
        <v>-2.1465226999999999E-3</v>
      </c>
      <c r="BM361">
        <v>6894.2240000000002</v>
      </c>
      <c r="BN361">
        <v>3.05787235E-4</v>
      </c>
      <c r="BO361">
        <v>243.45605</v>
      </c>
      <c r="BP361">
        <v>6272.6189999999997</v>
      </c>
      <c r="BQ361">
        <v>-2.3048405E-4</v>
      </c>
      <c r="BR361">
        <v>6666.9309999999996</v>
      </c>
    </row>
    <row r="362" spans="1:70">
      <c r="A362">
        <v>361</v>
      </c>
      <c r="B362">
        <v>3</v>
      </c>
      <c r="C362">
        <v>162</v>
      </c>
      <c r="D362">
        <v>1</v>
      </c>
      <c r="E362">
        <v>60</v>
      </c>
      <c r="F362">
        <v>70</v>
      </c>
      <c r="G362">
        <v>0.3837890625</v>
      </c>
      <c r="H362">
        <v>0</v>
      </c>
      <c r="I362">
        <v>90</v>
      </c>
      <c r="J362">
        <v>0</v>
      </c>
      <c r="K362">
        <v>8260.7421875</v>
      </c>
      <c r="L362">
        <v>0.38265625000000003</v>
      </c>
      <c r="M362">
        <v>498979.8828125</v>
      </c>
      <c r="N362">
        <v>0.22695312500000001</v>
      </c>
      <c r="O362">
        <v>70</v>
      </c>
      <c r="P362">
        <v>480</v>
      </c>
      <c r="Q362">
        <v>480</v>
      </c>
      <c r="R362">
        <v>361</v>
      </c>
      <c r="S362">
        <v>195413.3</v>
      </c>
      <c r="T362">
        <v>22074.33</v>
      </c>
      <c r="U362">
        <v>21877.33</v>
      </c>
      <c r="V362">
        <v>0.31067329999999999</v>
      </c>
      <c r="W362">
        <v>3.5093329999999999E-2</v>
      </c>
      <c r="X362">
        <v>0.31232330000000003</v>
      </c>
      <c r="Y362">
        <v>3.4966669999999998E-2</v>
      </c>
      <c r="Z362">
        <v>0.49819999999999998</v>
      </c>
      <c r="AA362">
        <v>0.4937667</v>
      </c>
      <c r="AB362">
        <v>7288.6670000000004</v>
      </c>
      <c r="AC362">
        <v>7275.6670000000004</v>
      </c>
      <c r="AD362">
        <v>7149</v>
      </c>
      <c r="AE362">
        <v>1.0044922872529443</v>
      </c>
      <c r="AF362">
        <v>0.72135813875131216</v>
      </c>
      <c r="AG362">
        <v>361</v>
      </c>
      <c r="AH362">
        <v>2987.2725731721093</v>
      </c>
      <c r="AI362">
        <v>203341.05380452084</v>
      </c>
      <c r="AJ362">
        <v>0.95192597315947347</v>
      </c>
      <c r="AK362">
        <v>0.60098848763346091</v>
      </c>
      <c r="AL362">
        <v>196593.38111877441</v>
      </c>
      <c r="AM362">
        <v>22526.47642189512</v>
      </c>
      <c r="AN362">
        <v>22526.47642189512</v>
      </c>
      <c r="AO362">
        <v>0.32289909362792968</v>
      </c>
      <c r="AP362">
        <v>3.6999103316028306E-2</v>
      </c>
      <c r="AQ362">
        <v>0.32289909362792968</v>
      </c>
      <c r="AR362">
        <v>3.6999103316028306E-2</v>
      </c>
      <c r="AS362">
        <v>0.43988113883586155</v>
      </c>
      <c r="AT362">
        <v>0.43988113883586155</v>
      </c>
      <c r="AU362">
        <v>6536.584268861754</v>
      </c>
      <c r="AV362">
        <v>5991.8418114540673</v>
      </c>
      <c r="AW362">
        <v>6536.584268861754</v>
      </c>
      <c r="AX362">
        <v>204260.2</v>
      </c>
      <c r="AY362">
        <v>14231.57</v>
      </c>
      <c r="AZ362">
        <v>14173.184999999999</v>
      </c>
      <c r="BA362">
        <v>-2.4031042999999998E-2</v>
      </c>
      <c r="BB362">
        <v>-141.98580000000001</v>
      </c>
      <c r="BC362">
        <v>-6.9324575000000001E-3</v>
      </c>
      <c r="BD362">
        <v>30278.38</v>
      </c>
      <c r="BE362">
        <v>15455.995000000001</v>
      </c>
      <c r="BF362">
        <v>-2.5444243299999999E-2</v>
      </c>
      <c r="BG362">
        <v>-289.29104999999998</v>
      </c>
      <c r="BH362">
        <v>-6.5832414999999998E-3</v>
      </c>
      <c r="BI362">
        <v>30014.34</v>
      </c>
      <c r="BJ362">
        <v>-4.8154509499999998E-2</v>
      </c>
      <c r="BK362">
        <v>-351.88799999999998</v>
      </c>
      <c r="BL362">
        <v>-1.8760088000000001E-2</v>
      </c>
      <c r="BM362">
        <v>7306.8310000000001</v>
      </c>
      <c r="BN362">
        <v>-1.2249211E-4</v>
      </c>
      <c r="BO362">
        <v>-360.80635000000001</v>
      </c>
      <c r="BP362">
        <v>7280.3329999999996</v>
      </c>
      <c r="BQ362">
        <v>7.0485179999999999E-4</v>
      </c>
      <c r="BR362">
        <v>7166.8159999999998</v>
      </c>
    </row>
    <row r="363" spans="1:70">
      <c r="A363">
        <v>362</v>
      </c>
      <c r="B363">
        <v>3</v>
      </c>
      <c r="C363">
        <v>163</v>
      </c>
      <c r="D363">
        <v>1</v>
      </c>
      <c r="E363">
        <v>60</v>
      </c>
      <c r="F363">
        <v>70</v>
      </c>
      <c r="G363">
        <v>0.30878906249999999</v>
      </c>
      <c r="H363">
        <v>0</v>
      </c>
      <c r="I363">
        <v>90</v>
      </c>
      <c r="J363">
        <v>0</v>
      </c>
      <c r="K363">
        <v>9885.7421875</v>
      </c>
      <c r="L363">
        <v>0.32265624999999998</v>
      </c>
      <c r="M363">
        <v>678254.8828125</v>
      </c>
      <c r="N363">
        <v>0.376953125</v>
      </c>
      <c r="O363">
        <v>70</v>
      </c>
      <c r="P363">
        <v>480</v>
      </c>
      <c r="Q363">
        <v>480</v>
      </c>
      <c r="R363">
        <v>362</v>
      </c>
      <c r="S363">
        <v>216963.3</v>
      </c>
      <c r="T363">
        <v>20116</v>
      </c>
      <c r="U363">
        <v>19745.330000000002</v>
      </c>
      <c r="V363">
        <v>0.3450667</v>
      </c>
      <c r="W363">
        <v>3.1993670000000002E-2</v>
      </c>
      <c r="X363">
        <v>0.34399999999999997</v>
      </c>
      <c r="Y363">
        <v>3.1304999999999999E-2</v>
      </c>
      <c r="Z363">
        <v>0.41323330000000003</v>
      </c>
      <c r="AA363">
        <v>0.40563329999999997</v>
      </c>
      <c r="AB363">
        <v>7655</v>
      </c>
      <c r="AC363">
        <v>7058.6670000000004</v>
      </c>
      <c r="AD363">
        <v>7416.6670000000004</v>
      </c>
      <c r="AE363">
        <v>1.0093426277235451</v>
      </c>
      <c r="AF363">
        <v>0.80164128653976785</v>
      </c>
      <c r="AG363">
        <v>362</v>
      </c>
      <c r="AH363">
        <v>3737.0791494388654</v>
      </c>
      <c r="AI363">
        <v>246288.29787234042</v>
      </c>
      <c r="AJ363">
        <v>0.95751274170058154</v>
      </c>
      <c r="AK363">
        <v>0.63651159255292089</v>
      </c>
      <c r="AL363">
        <v>216270.82252502441</v>
      </c>
      <c r="AM363">
        <v>22335.488070126597</v>
      </c>
      <c r="AN363">
        <v>22335.488070126597</v>
      </c>
      <c r="AO363">
        <v>0.33942253112792964</v>
      </c>
      <c r="AP363">
        <v>3.5054048466768281E-2</v>
      </c>
      <c r="AQ363">
        <v>0.33942253112792964</v>
      </c>
      <c r="AR363">
        <v>3.5054048466768281E-2</v>
      </c>
      <c r="AS363">
        <v>0.38732395986367685</v>
      </c>
      <c r="AT363">
        <v>0.38732395986367685</v>
      </c>
      <c r="AU363">
        <v>6933.5558576380663</v>
      </c>
      <c r="AV363">
        <v>6292.9350159658961</v>
      </c>
      <c r="AW363">
        <v>6933.5558576380663</v>
      </c>
      <c r="AX363">
        <v>225289.60000000001</v>
      </c>
      <c r="AY363">
        <v>12171.02</v>
      </c>
      <c r="AZ363">
        <v>11993.815000000001</v>
      </c>
      <c r="BA363">
        <v>4.3953305E-3</v>
      </c>
      <c r="BB363">
        <v>-226.93270000000001</v>
      </c>
      <c r="BC363">
        <v>7.39771175E-3</v>
      </c>
      <c r="BD363">
        <v>24838.95</v>
      </c>
      <c r="BE363">
        <v>10462.299999999999</v>
      </c>
      <c r="BF363">
        <v>1.7211455000000001E-3</v>
      </c>
      <c r="BG363">
        <v>-332.79730000000001</v>
      </c>
      <c r="BH363">
        <v>1.0990145999999999E-2</v>
      </c>
      <c r="BI363">
        <v>24369.38</v>
      </c>
      <c r="BJ363">
        <v>9.2790449999999997E-4</v>
      </c>
      <c r="BK363">
        <v>-268.29514999999998</v>
      </c>
      <c r="BL363">
        <v>1.12184303E-2</v>
      </c>
      <c r="BM363">
        <v>7663.8090000000002</v>
      </c>
      <c r="BN363">
        <v>8.3359384999999995E-4</v>
      </c>
      <c r="BO363">
        <v>-255.745</v>
      </c>
      <c r="BP363">
        <v>7063.95</v>
      </c>
      <c r="BQ363">
        <v>-4.4727530000000001E-4</v>
      </c>
      <c r="BR363">
        <v>7425.201</v>
      </c>
    </row>
    <row r="364" spans="1:70">
      <c r="A364">
        <v>363</v>
      </c>
      <c r="B364">
        <v>3</v>
      </c>
      <c r="C364">
        <v>164</v>
      </c>
      <c r="D364">
        <v>1</v>
      </c>
      <c r="E364">
        <v>60</v>
      </c>
      <c r="F364">
        <v>70</v>
      </c>
      <c r="G364">
        <v>0.45878906249999996</v>
      </c>
      <c r="H364">
        <v>0</v>
      </c>
      <c r="I364">
        <v>90</v>
      </c>
      <c r="J364">
        <v>0</v>
      </c>
      <c r="K364">
        <v>6635.7421875</v>
      </c>
      <c r="L364">
        <v>0.44265624999999997</v>
      </c>
      <c r="M364">
        <v>319704.8828125</v>
      </c>
      <c r="N364">
        <v>0.27695312500000002</v>
      </c>
      <c r="O364">
        <v>70</v>
      </c>
      <c r="P364">
        <v>480</v>
      </c>
      <c r="Q364">
        <v>480</v>
      </c>
      <c r="R364">
        <v>363</v>
      </c>
      <c r="S364">
        <v>135160</v>
      </c>
      <c r="T364">
        <v>24310.67</v>
      </c>
      <c r="U364">
        <v>23753.67</v>
      </c>
      <c r="V364">
        <v>0.36259999999999998</v>
      </c>
      <c r="W364">
        <v>6.522E-2</v>
      </c>
      <c r="X364">
        <v>0.36919999999999997</v>
      </c>
      <c r="Y364">
        <v>6.4883330000000003E-2</v>
      </c>
      <c r="Z364">
        <v>0.6181333</v>
      </c>
      <c r="AA364">
        <v>0.60396669999999997</v>
      </c>
      <c r="AB364">
        <v>6454.6670000000004</v>
      </c>
      <c r="AC364">
        <v>7837.6670000000004</v>
      </c>
      <c r="AD364">
        <v>5955.6670000000004</v>
      </c>
      <c r="AE364">
        <v>1.0116565662763812</v>
      </c>
      <c r="AF364">
        <v>0.54997827428720836</v>
      </c>
      <c r="AG364">
        <v>363</v>
      </c>
      <c r="AH364">
        <v>2299.8348315823678</v>
      </c>
      <c r="AI364">
        <v>125182.70113184462</v>
      </c>
      <c r="AJ364">
        <v>0.94021429589538952</v>
      </c>
      <c r="AK364">
        <v>0.5596845870367686</v>
      </c>
      <c r="AL364">
        <v>150268.43971252441</v>
      </c>
      <c r="AM364">
        <v>21737.005707483208</v>
      </c>
      <c r="AN364">
        <v>21737.005707483208</v>
      </c>
      <c r="AO364">
        <v>0.36663346862792967</v>
      </c>
      <c r="AP364">
        <v>5.3035180343696864E-2</v>
      </c>
      <c r="AQ364">
        <v>0.36663346862792967</v>
      </c>
      <c r="AR364">
        <v>5.3035180343696864E-2</v>
      </c>
      <c r="AS364">
        <v>0.46580793517691854</v>
      </c>
      <c r="AT364">
        <v>0.46580793517691854</v>
      </c>
      <c r="AU364">
        <v>5946.7825831961882</v>
      </c>
      <c r="AV364">
        <v>5626.6377909551402</v>
      </c>
      <c r="AW364">
        <v>5946.7825831961882</v>
      </c>
      <c r="AX364">
        <v>167995.3</v>
      </c>
      <c r="AY364">
        <v>27265.34</v>
      </c>
      <c r="AZ364">
        <v>27046.365000000002</v>
      </c>
      <c r="BA364">
        <v>-9.9545389499999994E-3</v>
      </c>
      <c r="BB364">
        <v>175.6378</v>
      </c>
      <c r="BC364">
        <v>-7.0494517499999996E-4</v>
      </c>
      <c r="BD364">
        <v>46507.7</v>
      </c>
      <c r="BE364">
        <v>29600.97</v>
      </c>
      <c r="BF364">
        <v>-1.25407075E-2</v>
      </c>
      <c r="BG364">
        <v>44.344005000000003</v>
      </c>
      <c r="BH364">
        <v>-1.2403117E-3</v>
      </c>
      <c r="BI364">
        <v>45678.91</v>
      </c>
      <c r="BJ364">
        <v>-1.4213220699999999E-2</v>
      </c>
      <c r="BK364">
        <v>620.42780000000005</v>
      </c>
      <c r="BL364">
        <v>-2.0918114500000002E-3</v>
      </c>
      <c r="BM364">
        <v>7080.7730000000001</v>
      </c>
      <c r="BN364">
        <v>-7.0779287500000003E-4</v>
      </c>
      <c r="BO364">
        <v>177.10995</v>
      </c>
      <c r="BP364">
        <v>9026.8040000000001</v>
      </c>
      <c r="BQ364">
        <v>4.4256450000000001E-4</v>
      </c>
      <c r="BR364">
        <v>6571.43</v>
      </c>
    </row>
    <row r="365" spans="1:70">
      <c r="A365">
        <v>364</v>
      </c>
      <c r="B365">
        <v>3</v>
      </c>
      <c r="C365">
        <v>165</v>
      </c>
      <c r="D365">
        <v>1</v>
      </c>
      <c r="E365">
        <v>60</v>
      </c>
      <c r="F365">
        <v>70</v>
      </c>
      <c r="G365">
        <v>0.34628906249999997</v>
      </c>
      <c r="H365">
        <v>0</v>
      </c>
      <c r="I365">
        <v>90</v>
      </c>
      <c r="J365">
        <v>0</v>
      </c>
      <c r="K365">
        <v>5823.2421875</v>
      </c>
      <c r="L365">
        <v>0.35265625</v>
      </c>
      <c r="M365">
        <v>588617.3828125</v>
      </c>
      <c r="N365">
        <v>0.30195312500000004</v>
      </c>
      <c r="O365">
        <v>70</v>
      </c>
      <c r="P365">
        <v>480</v>
      </c>
      <c r="Q365">
        <v>480</v>
      </c>
      <c r="R365">
        <v>364</v>
      </c>
      <c r="S365">
        <v>207353.3</v>
      </c>
      <c r="T365">
        <v>13475.67</v>
      </c>
      <c r="U365">
        <v>13944.33</v>
      </c>
      <c r="V365">
        <v>0.33159670000000002</v>
      </c>
      <c r="W365">
        <v>2.155E-2</v>
      </c>
      <c r="X365">
        <v>0.32973000000000002</v>
      </c>
      <c r="Y365">
        <v>2.2173999999999999E-2</v>
      </c>
      <c r="Z365">
        <v>0.44153330000000002</v>
      </c>
      <c r="AA365">
        <v>0.45686670000000001</v>
      </c>
      <c r="AB365">
        <v>4680.3329999999996</v>
      </c>
      <c r="AC365">
        <v>4578</v>
      </c>
      <c r="AD365">
        <v>5005.6670000000004</v>
      </c>
      <c r="AE365">
        <v>0.98305169777427792</v>
      </c>
      <c r="AF365">
        <v>0.77732809786757784</v>
      </c>
      <c r="AG365">
        <v>364</v>
      </c>
      <c r="AH365">
        <v>2152.5210812059609</v>
      </c>
      <c r="AI365">
        <v>226051.68016801678</v>
      </c>
      <c r="AJ365">
        <v>0.97089658812156499</v>
      </c>
      <c r="AK365">
        <v>0.61748385308345011</v>
      </c>
      <c r="AL365">
        <v>207638.47877502438</v>
      </c>
      <c r="AM365">
        <v>14671.702763262141</v>
      </c>
      <c r="AN365">
        <v>14671.702763262141</v>
      </c>
      <c r="AO365">
        <v>0.33509831237792975</v>
      </c>
      <c r="AP365">
        <v>2.3677994872071489E-2</v>
      </c>
      <c r="AQ365">
        <v>0.33509831237792975</v>
      </c>
      <c r="AR365">
        <v>2.3677994872071489E-2</v>
      </c>
      <c r="AS365">
        <v>0.42467342515639184</v>
      </c>
      <c r="AT365">
        <v>0.42467342515639184</v>
      </c>
      <c r="AU365">
        <v>4367.8631136791792</v>
      </c>
      <c r="AV365">
        <v>3966.7255390141354</v>
      </c>
      <c r="AW365">
        <v>4367.8631136791792</v>
      </c>
      <c r="AX365">
        <v>212943.1</v>
      </c>
      <c r="AY365">
        <v>8361.6959999999999</v>
      </c>
      <c r="AZ365">
        <v>8543.8045000000002</v>
      </c>
      <c r="BA365">
        <v>2.2081125000000001E-3</v>
      </c>
      <c r="BB365">
        <v>75.105104999999995</v>
      </c>
      <c r="BC365">
        <v>5.8476239500000003E-3</v>
      </c>
      <c r="BD365">
        <v>17211.22</v>
      </c>
      <c r="BE365">
        <v>8051.0870000000004</v>
      </c>
      <c r="BF365">
        <v>1.8916693500000002E-2</v>
      </c>
      <c r="BG365">
        <v>97.814509999999999</v>
      </c>
      <c r="BH365">
        <v>4.4385465000000004E-3</v>
      </c>
      <c r="BI365">
        <v>17815.63</v>
      </c>
      <c r="BJ365">
        <v>2.7375350000000001E-3</v>
      </c>
      <c r="BK365">
        <v>151.47120000000001</v>
      </c>
      <c r="BL365">
        <v>6.8755959499999996E-3</v>
      </c>
      <c r="BM365">
        <v>4682.4719999999998</v>
      </c>
      <c r="BN365">
        <v>4.1275360999999998E-3</v>
      </c>
      <c r="BO365">
        <v>103.49594999999999</v>
      </c>
      <c r="BP365">
        <v>4579.3519999999999</v>
      </c>
      <c r="BQ365">
        <v>2.8558304999999999E-3</v>
      </c>
      <c r="BR365">
        <v>5007.9539999999997</v>
      </c>
    </row>
    <row r="366" spans="1:70">
      <c r="A366">
        <v>365</v>
      </c>
      <c r="B366">
        <v>3</v>
      </c>
      <c r="C366">
        <v>166</v>
      </c>
      <c r="D366">
        <v>1</v>
      </c>
      <c r="E366">
        <v>60</v>
      </c>
      <c r="F366">
        <v>70</v>
      </c>
      <c r="G366">
        <v>0.49628906249999999</v>
      </c>
      <c r="H366">
        <v>0</v>
      </c>
      <c r="I366">
        <v>90</v>
      </c>
      <c r="J366">
        <v>0</v>
      </c>
      <c r="K366">
        <v>9073.2421875</v>
      </c>
      <c r="L366">
        <v>0.47265625</v>
      </c>
      <c r="M366">
        <v>230067.3828125</v>
      </c>
      <c r="N366">
        <v>0.20195312500000001</v>
      </c>
      <c r="O366">
        <v>70</v>
      </c>
      <c r="P366">
        <v>480</v>
      </c>
      <c r="Q366">
        <v>480</v>
      </c>
      <c r="R366">
        <v>365</v>
      </c>
      <c r="S366">
        <v>117636.7</v>
      </c>
      <c r="T366">
        <v>46843.33</v>
      </c>
      <c r="U366">
        <v>46683.33</v>
      </c>
      <c r="V366">
        <v>0.33267330000000001</v>
      </c>
      <c r="W366">
        <v>0.13247329999999999</v>
      </c>
      <c r="X366">
        <v>0.33536670000000002</v>
      </c>
      <c r="Y366">
        <v>0.13309000000000001</v>
      </c>
      <c r="Z366">
        <v>0.63529999999999998</v>
      </c>
      <c r="AA366">
        <v>0.63313330000000001</v>
      </c>
      <c r="AB366">
        <v>9633</v>
      </c>
      <c r="AC366">
        <v>14749</v>
      </c>
      <c r="AD366">
        <v>9500</v>
      </c>
      <c r="AE366">
        <v>1.0017122079822429</v>
      </c>
      <c r="AF366">
        <v>0.45280953530109663</v>
      </c>
      <c r="AG366">
        <v>365</v>
      </c>
      <c r="AH366">
        <v>3080.5702917771882</v>
      </c>
      <c r="AI366">
        <v>95705.638609034781</v>
      </c>
      <c r="AJ366">
        <v>0.89033760735882539</v>
      </c>
      <c r="AK366">
        <v>0.54118540833385687</v>
      </c>
      <c r="AL366">
        <v>118750.21705627441</v>
      </c>
      <c r="AM366">
        <v>30622.572594464102</v>
      </c>
      <c r="AN366">
        <v>30622.572594464102</v>
      </c>
      <c r="AO366">
        <v>0.33830924987792965</v>
      </c>
      <c r="AP366">
        <v>8.7241100021367993E-2</v>
      </c>
      <c r="AQ366">
        <v>0.33830924987792965</v>
      </c>
      <c r="AR366">
        <v>8.7241100021367993E-2</v>
      </c>
      <c r="AS366">
        <v>0.43270828237517833</v>
      </c>
      <c r="AT366">
        <v>0.43270828237517833</v>
      </c>
      <c r="AU366">
        <v>8442.8237800965908</v>
      </c>
      <c r="AV366">
        <v>8207.9716598212563</v>
      </c>
      <c r="AW366">
        <v>8442.8237800965908</v>
      </c>
      <c r="AX366">
        <v>155296.5</v>
      </c>
      <c r="AY366">
        <v>56381.425000000003</v>
      </c>
      <c r="AZ366">
        <v>56366.485000000001</v>
      </c>
      <c r="BA366">
        <v>5.0832582999999999E-3</v>
      </c>
      <c r="BB366">
        <v>35.568199999999997</v>
      </c>
      <c r="BC366">
        <v>6.0651249999999998E-4</v>
      </c>
      <c r="BD366">
        <v>98833.13</v>
      </c>
      <c r="BE366">
        <v>70079.785000000003</v>
      </c>
      <c r="BF366">
        <v>5.8106814999999996E-3</v>
      </c>
      <c r="BG366">
        <v>43.214579999999998</v>
      </c>
      <c r="BH366">
        <v>2.478348E-3</v>
      </c>
      <c r="BI366">
        <v>98577.59</v>
      </c>
      <c r="BJ366">
        <v>1.1271738999999999E-2</v>
      </c>
      <c r="BK366">
        <v>595.85955000000001</v>
      </c>
      <c r="BL366">
        <v>2.8023560000000002E-3</v>
      </c>
      <c r="BM366">
        <v>9638.0509999999995</v>
      </c>
      <c r="BN366">
        <v>-6.6485399999999999E-5</v>
      </c>
      <c r="BO366">
        <v>219.1181</v>
      </c>
      <c r="BP366">
        <v>14755.82</v>
      </c>
      <c r="BQ366">
        <v>7.369745E-5</v>
      </c>
      <c r="BR366">
        <v>9504.982</v>
      </c>
    </row>
    <row r="367" spans="1:70">
      <c r="A367">
        <v>366</v>
      </c>
      <c r="B367">
        <v>3</v>
      </c>
      <c r="C367">
        <v>167</v>
      </c>
      <c r="D367">
        <v>1</v>
      </c>
      <c r="E367">
        <v>60</v>
      </c>
      <c r="F367">
        <v>70</v>
      </c>
      <c r="G367">
        <v>0.5712890625</v>
      </c>
      <c r="H367">
        <v>0</v>
      </c>
      <c r="I367">
        <v>90</v>
      </c>
      <c r="J367">
        <v>0</v>
      </c>
      <c r="K367">
        <v>7448.2421875</v>
      </c>
      <c r="L367">
        <v>0.29265625000000001</v>
      </c>
      <c r="M367">
        <v>409342.3828125</v>
      </c>
      <c r="N367">
        <v>0.35195312500000003</v>
      </c>
      <c r="O367">
        <v>70</v>
      </c>
      <c r="P367">
        <v>480</v>
      </c>
      <c r="Q367">
        <v>480</v>
      </c>
      <c r="R367">
        <v>366</v>
      </c>
      <c r="S367">
        <v>216530</v>
      </c>
      <c r="T367">
        <v>25565</v>
      </c>
      <c r="U367">
        <v>28588.67</v>
      </c>
      <c r="V367">
        <v>0.3300167</v>
      </c>
      <c r="W367">
        <v>3.8963329999999997E-2</v>
      </c>
      <c r="X367">
        <v>0.3334667</v>
      </c>
      <c r="Y367">
        <v>4.403E-2</v>
      </c>
      <c r="Z367">
        <v>0.27704669999999998</v>
      </c>
      <c r="AA367">
        <v>0.3098167</v>
      </c>
      <c r="AB367">
        <v>10288.67</v>
      </c>
      <c r="AC367">
        <v>9555.3330000000005</v>
      </c>
      <c r="AD367">
        <v>11483.67</v>
      </c>
      <c r="AE367">
        <v>0.94564019249594222</v>
      </c>
      <c r="AF367">
        <v>0.87857433718823985</v>
      </c>
      <c r="AG367">
        <v>366</v>
      </c>
      <c r="AH367">
        <v>2880.983319231234</v>
      </c>
      <c r="AI367">
        <v>151389.26610806125</v>
      </c>
      <c r="AJ367">
        <v>0.94732984577619017</v>
      </c>
      <c r="AK367">
        <v>0.65329102756349489</v>
      </c>
      <c r="AL367">
        <v>237045.96900939941</v>
      </c>
      <c r="AM367">
        <v>33805.971162836424</v>
      </c>
      <c r="AN367">
        <v>33805.971162836424</v>
      </c>
      <c r="AO367">
        <v>0.32653190612792971</v>
      </c>
      <c r="AP367">
        <v>4.656787984388417E-2</v>
      </c>
      <c r="AQ367">
        <v>0.32653190612792971</v>
      </c>
      <c r="AR367">
        <v>4.656787984388417E-2</v>
      </c>
      <c r="AS367">
        <v>0.50251066270252154</v>
      </c>
      <c r="AT367">
        <v>0.50251066270252154</v>
      </c>
      <c r="AU367">
        <v>9922.0075845239026</v>
      </c>
      <c r="AV367">
        <v>8430.3270829319317</v>
      </c>
      <c r="AW367">
        <v>9922.0075845239026</v>
      </c>
      <c r="AX367">
        <v>242644.6</v>
      </c>
      <c r="AY367">
        <v>14580.275</v>
      </c>
      <c r="AZ367">
        <v>15220.1</v>
      </c>
      <c r="BA367">
        <v>1.2337652500000001E-2</v>
      </c>
      <c r="BB367">
        <v>-141.82794999999999</v>
      </c>
      <c r="BC367">
        <v>9.3221280000000007E-3</v>
      </c>
      <c r="BD367">
        <v>32831.949999999997</v>
      </c>
      <c r="BE367">
        <v>10866.605</v>
      </c>
      <c r="BF367">
        <v>1.6135024000000001E-2</v>
      </c>
      <c r="BG367">
        <v>48.969099999999997</v>
      </c>
      <c r="BH367">
        <v>1.2230659499999999E-2</v>
      </c>
      <c r="BI367">
        <v>34646.01</v>
      </c>
      <c r="BJ367">
        <v>2.5514655000000001E-2</v>
      </c>
      <c r="BK367">
        <v>-451.01569999999998</v>
      </c>
      <c r="BL367">
        <v>1.0516998E-2</v>
      </c>
      <c r="BM367">
        <v>11946.91</v>
      </c>
      <c r="BN367">
        <v>1.2440230000000001E-4</v>
      </c>
      <c r="BO367">
        <v>-307.54860000000002</v>
      </c>
      <c r="BP367">
        <v>11374.1</v>
      </c>
      <c r="BQ367">
        <v>2.733885E-5</v>
      </c>
      <c r="BR367">
        <v>12489.25</v>
      </c>
    </row>
    <row r="368" spans="1:70">
      <c r="A368">
        <v>367</v>
      </c>
      <c r="B368">
        <v>3</v>
      </c>
      <c r="C368">
        <v>168</v>
      </c>
      <c r="D368">
        <v>1</v>
      </c>
      <c r="E368">
        <v>60</v>
      </c>
      <c r="F368">
        <v>70</v>
      </c>
      <c r="G368">
        <v>0.42128906249999998</v>
      </c>
      <c r="H368">
        <v>0</v>
      </c>
      <c r="I368">
        <v>90</v>
      </c>
      <c r="J368">
        <v>0</v>
      </c>
      <c r="K368">
        <v>4198.2421875</v>
      </c>
      <c r="L368">
        <v>0.41265625</v>
      </c>
      <c r="M368">
        <v>767892.3828125</v>
      </c>
      <c r="N368">
        <v>0.251953125</v>
      </c>
      <c r="O368">
        <v>70</v>
      </c>
      <c r="P368">
        <v>480</v>
      </c>
      <c r="Q368">
        <v>480</v>
      </c>
      <c r="R368">
        <v>367</v>
      </c>
      <c r="S368">
        <v>322943.3</v>
      </c>
      <c r="T368">
        <v>13787.33</v>
      </c>
      <c r="U368">
        <v>13827.67</v>
      </c>
      <c r="V368">
        <v>0.33466669999999998</v>
      </c>
      <c r="W368">
        <v>1.4288E-2</v>
      </c>
      <c r="X368">
        <v>0.33410000000000001</v>
      </c>
      <c r="Y368">
        <v>1.4305E-2</v>
      </c>
      <c r="Z368">
        <v>0.56789999999999996</v>
      </c>
      <c r="AA368">
        <v>0.56956669999999998</v>
      </c>
      <c r="AB368">
        <v>4147.6670000000004</v>
      </c>
      <c r="AC368">
        <v>4441.6670000000004</v>
      </c>
      <c r="AD368">
        <v>4109.6670000000004</v>
      </c>
      <c r="AE368">
        <v>0.99854026512212246</v>
      </c>
      <c r="AF368">
        <v>0.66154426186818527</v>
      </c>
      <c r="AG368">
        <v>367</v>
      </c>
      <c r="AH368">
        <v>1485.9390554142242</v>
      </c>
      <c r="AI368">
        <v>306677.76911076444</v>
      </c>
      <c r="AJ368">
        <v>0.98377572177721573</v>
      </c>
      <c r="AK368">
        <v>0.57641725055597914</v>
      </c>
      <c r="AL368">
        <v>325934.23072814941</v>
      </c>
      <c r="AM368">
        <v>13112.885546591591</v>
      </c>
      <c r="AN368">
        <v>13112.885546591591</v>
      </c>
      <c r="AO368">
        <v>0.34495378112792968</v>
      </c>
      <c r="AP368">
        <v>1.3878074238134596E-2</v>
      </c>
      <c r="AQ368">
        <v>0.34495378112792968</v>
      </c>
      <c r="AR368">
        <v>1.3878074238134596E-2</v>
      </c>
      <c r="AS368">
        <v>0.48087661323022124</v>
      </c>
      <c r="AT368">
        <v>0.48087661323022124</v>
      </c>
      <c r="AU368">
        <v>3613.6008126645879</v>
      </c>
      <c r="AV368">
        <v>3342.1343137666058</v>
      </c>
      <c r="AW368">
        <v>3613.6008126645879</v>
      </c>
      <c r="AX368">
        <v>330269</v>
      </c>
      <c r="AY368">
        <v>10941.37</v>
      </c>
      <c r="AZ368">
        <v>10970.5</v>
      </c>
      <c r="BA368">
        <v>-5.6743157499999997E-3</v>
      </c>
      <c r="BB368">
        <v>130.18190000000001</v>
      </c>
      <c r="BC368">
        <v>-1.08285815E-3</v>
      </c>
      <c r="BD368">
        <v>20741.64</v>
      </c>
      <c r="BE368">
        <v>11972.655000000001</v>
      </c>
      <c r="BF368">
        <v>-6.6375545000000001E-3</v>
      </c>
      <c r="BG368">
        <v>22.573115000000001</v>
      </c>
      <c r="BH368">
        <v>1.8937062000000001E-3</v>
      </c>
      <c r="BI368">
        <v>20857.939999999999</v>
      </c>
      <c r="BJ368">
        <v>-1.1657393300000001E-2</v>
      </c>
      <c r="BK368">
        <v>498.73025000000001</v>
      </c>
      <c r="BL368">
        <v>4.5287595E-3</v>
      </c>
      <c r="BM368">
        <v>4157.17</v>
      </c>
      <c r="BN368">
        <v>-2.4129127500000002E-3</v>
      </c>
      <c r="BO368">
        <v>197.84649999999999</v>
      </c>
      <c r="BP368">
        <v>4458.6120000000001</v>
      </c>
      <c r="BQ368">
        <v>-6.0185100000000004E-4</v>
      </c>
      <c r="BR368">
        <v>4119.0829999999996</v>
      </c>
    </row>
    <row r="369" spans="1:70">
      <c r="A369">
        <v>368</v>
      </c>
      <c r="B369">
        <v>3</v>
      </c>
      <c r="C369">
        <v>169</v>
      </c>
      <c r="D369">
        <v>1</v>
      </c>
      <c r="E369">
        <v>60</v>
      </c>
      <c r="F369">
        <v>70</v>
      </c>
      <c r="G369">
        <v>0.3369140625</v>
      </c>
      <c r="H369">
        <v>0</v>
      </c>
      <c r="I369">
        <v>90</v>
      </c>
      <c r="J369">
        <v>0</v>
      </c>
      <c r="K369">
        <v>3995.1171875</v>
      </c>
      <c r="L369">
        <v>0.28515625</v>
      </c>
      <c r="M369">
        <v>476570.5078125</v>
      </c>
      <c r="N369">
        <v>0.29570312500000001</v>
      </c>
      <c r="O369">
        <v>70</v>
      </c>
      <c r="P369">
        <v>480</v>
      </c>
      <c r="Q369">
        <v>480</v>
      </c>
      <c r="R369">
        <v>368</v>
      </c>
      <c r="S369">
        <v>161700</v>
      </c>
      <c r="T369">
        <v>9125.3330000000005</v>
      </c>
      <c r="U369">
        <v>8198.6669999999995</v>
      </c>
      <c r="V369">
        <v>0.29044330000000002</v>
      </c>
      <c r="W369">
        <v>1.639067E-2</v>
      </c>
      <c r="X369">
        <v>0.28949000000000003</v>
      </c>
      <c r="Y369">
        <v>1.4678E-2</v>
      </c>
      <c r="Z369">
        <v>0.35630000000000001</v>
      </c>
      <c r="AA369">
        <v>0.3201233</v>
      </c>
      <c r="AB369">
        <v>3777.3330000000001</v>
      </c>
      <c r="AC369">
        <v>3001.4</v>
      </c>
      <c r="AD369">
        <v>3235.067</v>
      </c>
      <c r="AE369">
        <v>1.0550006741542839</v>
      </c>
      <c r="AF369">
        <v>0.87389244516769171</v>
      </c>
      <c r="AG369">
        <v>368</v>
      </c>
      <c r="AH369">
        <v>1554.3313069908816</v>
      </c>
      <c r="AI369">
        <v>183904.20560747664</v>
      </c>
      <c r="AJ369">
        <v>0.97526553325720666</v>
      </c>
      <c r="AK369">
        <v>0.65322906333497199</v>
      </c>
      <c r="AL369">
        <v>163212.41188049316</v>
      </c>
      <c r="AM369">
        <v>9860.5349988051094</v>
      </c>
      <c r="AN369">
        <v>9860.5349988051094</v>
      </c>
      <c r="AO369">
        <v>0.28870964050292969</v>
      </c>
      <c r="AP369">
        <v>1.7442493998287806E-2</v>
      </c>
      <c r="AQ369">
        <v>0.28870964050292969</v>
      </c>
      <c r="AR369">
        <v>1.7442493998287806E-2</v>
      </c>
      <c r="AS369">
        <v>0.39795131344457457</v>
      </c>
      <c r="AT369">
        <v>0.39795131344457457</v>
      </c>
      <c r="AU369">
        <v>3094.2522163006361</v>
      </c>
      <c r="AV369">
        <v>2745.2866461600606</v>
      </c>
      <c r="AW369">
        <v>3094.2522163006361</v>
      </c>
      <c r="AX369">
        <v>163929.9</v>
      </c>
      <c r="AY369">
        <v>4002.2379999999998</v>
      </c>
      <c r="AZ369">
        <v>3687.4124999999999</v>
      </c>
      <c r="BA369">
        <v>4.1770510000000002E-3</v>
      </c>
      <c r="BB369">
        <v>-45.205755000000003</v>
      </c>
      <c r="BC369">
        <v>-4.0210890000000002E-4</v>
      </c>
      <c r="BD369">
        <v>10402.030000000001</v>
      </c>
      <c r="BE369">
        <v>3388.777</v>
      </c>
      <c r="BF369">
        <v>2.107214E-3</v>
      </c>
      <c r="BG369">
        <v>-112.73195</v>
      </c>
      <c r="BH369">
        <v>-3.0671211500000002E-3</v>
      </c>
      <c r="BI369">
        <v>9337.6530000000002</v>
      </c>
      <c r="BJ369">
        <v>1.0804305599999999E-2</v>
      </c>
      <c r="BK369">
        <v>-40.101295</v>
      </c>
      <c r="BL369">
        <v>4.0975229999999996E-3</v>
      </c>
      <c r="BM369">
        <v>3781.0590000000002</v>
      </c>
      <c r="BN369">
        <v>1.1951696E-4</v>
      </c>
      <c r="BO369">
        <v>-109.842</v>
      </c>
      <c r="BP369">
        <v>3002.623</v>
      </c>
      <c r="BQ369">
        <v>-3.0023184500000002E-4</v>
      </c>
      <c r="BR369">
        <v>3238.2579999999998</v>
      </c>
    </row>
    <row r="370" spans="1:70">
      <c r="A370">
        <v>369</v>
      </c>
      <c r="B370">
        <v>3</v>
      </c>
      <c r="C370">
        <v>170</v>
      </c>
      <c r="D370">
        <v>1</v>
      </c>
      <c r="E370">
        <v>60</v>
      </c>
      <c r="F370">
        <v>70</v>
      </c>
      <c r="G370">
        <v>0.48691406250000002</v>
      </c>
      <c r="H370">
        <v>0</v>
      </c>
      <c r="I370">
        <v>90</v>
      </c>
      <c r="J370">
        <v>0</v>
      </c>
      <c r="K370">
        <v>7245.1171875</v>
      </c>
      <c r="L370">
        <v>0.40515625</v>
      </c>
      <c r="M370">
        <v>118020.5078125</v>
      </c>
      <c r="N370">
        <v>0.39570312500000004</v>
      </c>
      <c r="O370">
        <v>70</v>
      </c>
      <c r="P370">
        <v>480</v>
      </c>
      <c r="Q370">
        <v>480</v>
      </c>
      <c r="R370">
        <v>369</v>
      </c>
      <c r="S370">
        <v>60086.7</v>
      </c>
      <c r="T370">
        <v>18860.3</v>
      </c>
      <c r="U370">
        <v>18556</v>
      </c>
      <c r="V370">
        <v>0.35166700000000001</v>
      </c>
      <c r="W370">
        <v>0.110383</v>
      </c>
      <c r="X370">
        <v>0.35033300000000001</v>
      </c>
      <c r="Y370">
        <v>0.108193</v>
      </c>
      <c r="Z370">
        <v>0.32749699999999998</v>
      </c>
      <c r="AA370">
        <v>0.32221</v>
      </c>
      <c r="AB370">
        <v>7767</v>
      </c>
      <c r="AC370">
        <v>7303.67</v>
      </c>
      <c r="AD370">
        <v>7566.67</v>
      </c>
      <c r="AE370">
        <v>1.008166161109856</v>
      </c>
      <c r="AF370">
        <v>0.79283531310571753</v>
      </c>
      <c r="AG370">
        <v>369</v>
      </c>
      <c r="AH370">
        <v>2578.0468141888132</v>
      </c>
      <c r="AI370">
        <v>42279.946823397702</v>
      </c>
      <c r="AJ370">
        <v>0.83597290903597143</v>
      </c>
      <c r="AK370">
        <v>0.60534831203155037</v>
      </c>
      <c r="AL370">
        <v>61183.212661743164</v>
      </c>
      <c r="AM370">
        <v>22165.875451158736</v>
      </c>
      <c r="AN370">
        <v>22165.875451158736</v>
      </c>
      <c r="AO370">
        <v>0.40055339050292971</v>
      </c>
      <c r="AP370">
        <v>0.14511523960851011</v>
      </c>
      <c r="AQ370">
        <v>0.40055339050292971</v>
      </c>
      <c r="AR370">
        <v>0.14511523960851011</v>
      </c>
      <c r="AS370">
        <v>0.4171527261605531</v>
      </c>
      <c r="AT370">
        <v>0.4171527261605531</v>
      </c>
      <c r="AU370">
        <v>6482.7836310675739</v>
      </c>
      <c r="AV370">
        <v>6042.0349901676209</v>
      </c>
      <c r="AW370">
        <v>6482.7836310675739</v>
      </c>
      <c r="AX370">
        <v>163929.9</v>
      </c>
      <c r="AY370">
        <v>4002.2379999999998</v>
      </c>
      <c r="AZ370">
        <v>3687.4124999999999</v>
      </c>
      <c r="BA370">
        <v>4.1770510000000002E-3</v>
      </c>
      <c r="BB370">
        <v>-45.205755000000003</v>
      </c>
      <c r="BC370">
        <v>-4.0210890000000002E-4</v>
      </c>
      <c r="BD370">
        <v>10402.030000000001</v>
      </c>
      <c r="BE370">
        <v>3388.777</v>
      </c>
      <c r="BF370">
        <v>2.107214E-3</v>
      </c>
      <c r="BG370">
        <v>-112.73195</v>
      </c>
      <c r="BH370">
        <v>-3.0671211500000002E-3</v>
      </c>
      <c r="BI370">
        <v>9337.6530000000002</v>
      </c>
      <c r="BJ370">
        <v>1.0804305599999999E-2</v>
      </c>
      <c r="BK370">
        <v>-40.101295</v>
      </c>
      <c r="BL370">
        <v>4.0975229999999996E-3</v>
      </c>
      <c r="BM370">
        <v>3781.0590000000002</v>
      </c>
      <c r="BN370">
        <v>1.1951696E-4</v>
      </c>
      <c r="BO370">
        <v>-109.842</v>
      </c>
      <c r="BP370">
        <v>3002.623</v>
      </c>
      <c r="BQ370">
        <v>-3.0023184500000002E-4</v>
      </c>
      <c r="BR370">
        <v>3238.2579999999998</v>
      </c>
    </row>
    <row r="371" spans="1:70">
      <c r="A371">
        <v>370</v>
      </c>
      <c r="B371">
        <v>3</v>
      </c>
      <c r="C371">
        <v>171</v>
      </c>
      <c r="D371">
        <v>1</v>
      </c>
      <c r="E371">
        <v>60</v>
      </c>
      <c r="F371">
        <v>70</v>
      </c>
      <c r="G371">
        <v>0.56191406249999998</v>
      </c>
      <c r="H371">
        <v>0</v>
      </c>
      <c r="I371">
        <v>90</v>
      </c>
      <c r="J371">
        <v>0</v>
      </c>
      <c r="K371">
        <v>8870.1171875</v>
      </c>
      <c r="L371">
        <v>0.34515625</v>
      </c>
      <c r="M371">
        <v>297295.5078125</v>
      </c>
      <c r="N371">
        <v>0.24570312500000002</v>
      </c>
      <c r="O371">
        <v>70</v>
      </c>
      <c r="P371">
        <v>480</v>
      </c>
      <c r="Q371">
        <v>480</v>
      </c>
      <c r="R371">
        <v>370</v>
      </c>
      <c r="S371">
        <v>167123.29999999999</v>
      </c>
      <c r="T371">
        <v>33693.33</v>
      </c>
      <c r="U371">
        <v>34726.67</v>
      </c>
      <c r="V371">
        <v>0.28087329999999999</v>
      </c>
      <c r="W371">
        <v>5.663E-2</v>
      </c>
      <c r="X371">
        <v>0.27893000000000001</v>
      </c>
      <c r="Y371">
        <v>5.7959999999999998E-2</v>
      </c>
      <c r="Z371">
        <v>0.3622667</v>
      </c>
      <c r="AA371">
        <v>0.3733667</v>
      </c>
      <c r="AB371">
        <v>12451</v>
      </c>
      <c r="AC371">
        <v>12670.33</v>
      </c>
      <c r="AD371">
        <v>12759.33</v>
      </c>
      <c r="AE371">
        <v>0.98500945156546316</v>
      </c>
      <c r="AF371">
        <v>0.820873784076663</v>
      </c>
      <c r="AG371">
        <v>370</v>
      </c>
      <c r="AH371">
        <v>3297.0583110698103</v>
      </c>
      <c r="AI371">
        <v>119328.39448102855</v>
      </c>
      <c r="AJ371">
        <v>0.91553227777354129</v>
      </c>
      <c r="AK371">
        <v>0.62877790457232641</v>
      </c>
      <c r="AL371">
        <v>170940.40016174316</v>
      </c>
      <c r="AM371">
        <v>37064.372478597135</v>
      </c>
      <c r="AN371">
        <v>37064.372478597135</v>
      </c>
      <c r="AO371">
        <v>0.28927214050292971</v>
      </c>
      <c r="AP371">
        <v>6.2721804518632504E-2</v>
      </c>
      <c r="AQ371">
        <v>0.28927214050292971</v>
      </c>
      <c r="AR371">
        <v>6.2721804518632504E-2</v>
      </c>
      <c r="AS371">
        <v>0.47660973047183786</v>
      </c>
      <c r="AT371">
        <v>0.47660973047183786</v>
      </c>
      <c r="AU371">
        <v>10783.831274654049</v>
      </c>
      <c r="AV371">
        <v>9488.0204758685704</v>
      </c>
      <c r="AW371">
        <v>10783.831274654049</v>
      </c>
      <c r="AX371">
        <v>176054.5</v>
      </c>
      <c r="AY371">
        <v>15803.9</v>
      </c>
      <c r="AZ371">
        <v>16104.59</v>
      </c>
      <c r="BA371">
        <v>2.4195307999999999E-3</v>
      </c>
      <c r="BB371">
        <v>10.599835000000001</v>
      </c>
      <c r="BC371">
        <v>-3.1105241E-3</v>
      </c>
      <c r="BD371">
        <v>40384.730000000003</v>
      </c>
      <c r="BE371">
        <v>15991.53</v>
      </c>
      <c r="BF371">
        <v>-3.3959320000000003E-4</v>
      </c>
      <c r="BG371">
        <v>182.20515</v>
      </c>
      <c r="BH371">
        <v>7.6225345E-4</v>
      </c>
      <c r="BI371">
        <v>41633.120000000003</v>
      </c>
      <c r="BJ371">
        <v>7.0115212800000003E-3</v>
      </c>
      <c r="BK371">
        <v>-138.22049999999999</v>
      </c>
      <c r="BL371">
        <v>-7.8274442499999992E-3</v>
      </c>
      <c r="BM371">
        <v>12451.02</v>
      </c>
      <c r="BN371">
        <v>9.9937195000000009E-4</v>
      </c>
      <c r="BO371">
        <v>-17.80518</v>
      </c>
      <c r="BP371">
        <v>12672.41</v>
      </c>
      <c r="BQ371">
        <v>1.4282693700000001E-3</v>
      </c>
      <c r="BR371">
        <v>12759.36</v>
      </c>
    </row>
    <row r="372" spans="1:70">
      <c r="A372">
        <v>371</v>
      </c>
      <c r="B372">
        <v>3</v>
      </c>
      <c r="C372">
        <v>172</v>
      </c>
      <c r="D372">
        <v>1</v>
      </c>
      <c r="E372">
        <v>60</v>
      </c>
      <c r="F372">
        <v>70</v>
      </c>
      <c r="G372">
        <v>0.41191406249999996</v>
      </c>
      <c r="H372">
        <v>0</v>
      </c>
      <c r="I372">
        <v>90</v>
      </c>
      <c r="J372">
        <v>0</v>
      </c>
      <c r="K372">
        <v>5620.1171875</v>
      </c>
      <c r="L372">
        <v>0.46515624999999999</v>
      </c>
      <c r="M372">
        <v>655845.5078125</v>
      </c>
      <c r="N372">
        <v>0.345703125</v>
      </c>
      <c r="O372">
        <v>70</v>
      </c>
      <c r="P372">
        <v>480</v>
      </c>
      <c r="Q372">
        <v>480</v>
      </c>
      <c r="R372">
        <v>371</v>
      </c>
      <c r="S372">
        <v>269133.3</v>
      </c>
      <c r="T372">
        <v>26720.67</v>
      </c>
      <c r="U372">
        <v>26053.33</v>
      </c>
      <c r="V372">
        <v>0.40896670000000002</v>
      </c>
      <c r="W372">
        <v>4.0606669999999997E-2</v>
      </c>
      <c r="X372">
        <v>0.41536669999999998</v>
      </c>
      <c r="Y372">
        <v>4.0210000000000003E-2</v>
      </c>
      <c r="Z372">
        <v>0.70143330000000004</v>
      </c>
      <c r="AA372">
        <v>0.68389999999999995</v>
      </c>
      <c r="AB372">
        <v>5169</v>
      </c>
      <c r="AC372">
        <v>7171</v>
      </c>
      <c r="AD372">
        <v>4958</v>
      </c>
      <c r="AE372">
        <v>1.0127262137589772</v>
      </c>
      <c r="AF372">
        <v>0.46391087977707796</v>
      </c>
      <c r="AG372">
        <v>371</v>
      </c>
      <c r="AH372">
        <v>1917.9241761757492</v>
      </c>
      <c r="AI372">
        <v>243681.34978229317</v>
      </c>
      <c r="AJ372">
        <v>0.97472536063023663</v>
      </c>
      <c r="AK372">
        <v>0.53625270164143446</v>
      </c>
      <c r="AL372">
        <v>273457.09938049311</v>
      </c>
      <c r="AM372">
        <v>16930.924217370422</v>
      </c>
      <c r="AN372">
        <v>16930.924217370422</v>
      </c>
      <c r="AO372">
        <v>0.41595182800292974</v>
      </c>
      <c r="AP372">
        <v>2.5753395665896794E-2</v>
      </c>
      <c r="AQ372">
        <v>0.41595182800292974</v>
      </c>
      <c r="AR372">
        <v>2.5753395665896794E-2</v>
      </c>
      <c r="AS372">
        <v>0.46681129309442093</v>
      </c>
      <c r="AT372">
        <v>0.46681129309442093</v>
      </c>
      <c r="AU372">
        <v>4534.091882448779</v>
      </c>
      <c r="AV372">
        <v>4378.0322846613954</v>
      </c>
      <c r="AW372">
        <v>4534.091882448779</v>
      </c>
      <c r="AX372">
        <v>301841</v>
      </c>
      <c r="AY372">
        <v>39917.434999999998</v>
      </c>
      <c r="AZ372">
        <v>39440.264999999999</v>
      </c>
      <c r="BA372">
        <v>-2.0893111499999999E-2</v>
      </c>
      <c r="BB372">
        <v>43.496749999999999</v>
      </c>
      <c r="BC372">
        <v>3.0791923799999999E-2</v>
      </c>
      <c r="BD372">
        <v>56646.62</v>
      </c>
      <c r="BE372">
        <v>40324.68</v>
      </c>
      <c r="BF372">
        <v>-2.3690194500000001E-2</v>
      </c>
      <c r="BG372">
        <v>-267.50479999999999</v>
      </c>
      <c r="BH372">
        <v>3.1386832900000002E-2</v>
      </c>
      <c r="BI372">
        <v>55249.24</v>
      </c>
      <c r="BJ372">
        <v>-2.5953213999999999E-2</v>
      </c>
      <c r="BK372">
        <v>394.91629999999998</v>
      </c>
      <c r="BL372">
        <v>4.04099386E-2</v>
      </c>
      <c r="BM372">
        <v>5169.3810000000003</v>
      </c>
      <c r="BN372">
        <v>2.9532000000000001E-5</v>
      </c>
      <c r="BO372">
        <v>43.489984999999997</v>
      </c>
      <c r="BP372">
        <v>7185.1719999999996</v>
      </c>
      <c r="BQ372">
        <v>-1.2267303E-3</v>
      </c>
      <c r="BR372">
        <v>4958.366</v>
      </c>
    </row>
    <row r="373" spans="1:70">
      <c r="A373">
        <v>372</v>
      </c>
      <c r="B373">
        <v>3</v>
      </c>
      <c r="C373">
        <v>173</v>
      </c>
      <c r="D373">
        <v>1</v>
      </c>
      <c r="E373">
        <v>60</v>
      </c>
      <c r="F373">
        <v>70</v>
      </c>
      <c r="G373">
        <v>0.59941406249999996</v>
      </c>
      <c r="H373">
        <v>0</v>
      </c>
      <c r="I373">
        <v>90</v>
      </c>
      <c r="J373">
        <v>0</v>
      </c>
      <c r="K373">
        <v>6432.6171875</v>
      </c>
      <c r="L373">
        <v>0.31515625000000003</v>
      </c>
      <c r="M373">
        <v>207658.0078125</v>
      </c>
      <c r="N373">
        <v>0.27070312500000004</v>
      </c>
      <c r="O373">
        <v>70</v>
      </c>
      <c r="P373">
        <v>480</v>
      </c>
      <c r="Q373">
        <v>480</v>
      </c>
      <c r="R373">
        <v>372</v>
      </c>
      <c r="S373">
        <v>124013.3</v>
      </c>
      <c r="T373">
        <v>26465.67</v>
      </c>
      <c r="U373">
        <v>27485.67</v>
      </c>
      <c r="V373">
        <v>0.28420669999999998</v>
      </c>
      <c r="W373">
        <v>6.0650000000000003E-2</v>
      </c>
      <c r="X373">
        <v>0.28334999999999999</v>
      </c>
      <c r="Y373">
        <v>6.2799999999999995E-2</v>
      </c>
      <c r="Z373">
        <v>0.3062667</v>
      </c>
      <c r="AA373">
        <v>0.31807000000000002</v>
      </c>
      <c r="AB373">
        <v>10224.33</v>
      </c>
      <c r="AC373">
        <v>10104</v>
      </c>
      <c r="AD373">
        <v>10779.67</v>
      </c>
      <c r="AE373">
        <v>0.98126945998374748</v>
      </c>
      <c r="AF373">
        <v>0.85662205556115001</v>
      </c>
      <c r="AG373">
        <v>372</v>
      </c>
      <c r="AH373">
        <v>2445.5714625163359</v>
      </c>
      <c r="AI373">
        <v>81709.883184752529</v>
      </c>
      <c r="AJ373">
        <v>0.91249062288821237</v>
      </c>
      <c r="AK373">
        <v>0.6458790543945615</v>
      </c>
      <c r="AL373">
        <v>127049.94606018065</v>
      </c>
      <c r="AM373">
        <v>29731.091033741977</v>
      </c>
      <c r="AN373">
        <v>29731.091033741977</v>
      </c>
      <c r="AO373">
        <v>0.28851042175292974</v>
      </c>
      <c r="AP373">
        <v>6.7514626171163994E-2</v>
      </c>
      <c r="AQ373">
        <v>0.28851042175292974</v>
      </c>
      <c r="AR373">
        <v>6.7514626171163994E-2</v>
      </c>
      <c r="AS373">
        <v>0.47988046903577597</v>
      </c>
      <c r="AT373">
        <v>0.47988046903577597</v>
      </c>
      <c r="AU373">
        <v>8787.4841546785265</v>
      </c>
      <c r="AV373">
        <v>7585.3871908984029</v>
      </c>
      <c r="AW373">
        <v>8787.4841546785265</v>
      </c>
      <c r="AX373">
        <v>130667.7</v>
      </c>
      <c r="AY373">
        <v>11564.795</v>
      </c>
      <c r="AZ373">
        <v>11885.07</v>
      </c>
      <c r="BA373">
        <v>7.4388229999999996E-4</v>
      </c>
      <c r="BB373">
        <v>-37.79307</v>
      </c>
      <c r="BC373">
        <v>-9.9471850000000002E-5</v>
      </c>
      <c r="BD373">
        <v>30345.78</v>
      </c>
      <c r="BE373">
        <v>10377.625</v>
      </c>
      <c r="BF373">
        <v>6.0832050000000004E-4</v>
      </c>
      <c r="BG373">
        <v>39.102699999999999</v>
      </c>
      <c r="BH373">
        <v>-5.8359894999999995E-4</v>
      </c>
      <c r="BI373">
        <v>31536.23</v>
      </c>
      <c r="BJ373">
        <v>2.8751584999999998E-3</v>
      </c>
      <c r="BK373">
        <v>-179.60390000000001</v>
      </c>
      <c r="BL373">
        <v>-2.1196771E-3</v>
      </c>
      <c r="BM373">
        <v>10224.370000000001</v>
      </c>
      <c r="BN373">
        <v>-8.8849099999999996E-5</v>
      </c>
      <c r="BO373">
        <v>-18.900919999999999</v>
      </c>
      <c r="BP373">
        <v>10105.379999999999</v>
      </c>
      <c r="BQ373">
        <v>1.3928924999999999E-4</v>
      </c>
      <c r="BR373">
        <v>10779.7</v>
      </c>
    </row>
    <row r="374" spans="1:70">
      <c r="A374">
        <v>373</v>
      </c>
      <c r="B374">
        <v>3</v>
      </c>
      <c r="C374">
        <v>174</v>
      </c>
      <c r="D374">
        <v>1</v>
      </c>
      <c r="E374">
        <v>60</v>
      </c>
      <c r="F374">
        <v>70</v>
      </c>
      <c r="G374">
        <v>0.44941406249999999</v>
      </c>
      <c r="H374">
        <v>0</v>
      </c>
      <c r="I374">
        <v>90</v>
      </c>
      <c r="J374">
        <v>0</v>
      </c>
      <c r="K374">
        <v>9682.6171875</v>
      </c>
      <c r="L374">
        <v>0.43515625000000002</v>
      </c>
      <c r="M374">
        <v>566208.0078125</v>
      </c>
      <c r="N374">
        <v>0.37070312500000002</v>
      </c>
      <c r="O374">
        <v>70</v>
      </c>
      <c r="P374">
        <v>480</v>
      </c>
      <c r="Q374">
        <v>480</v>
      </c>
      <c r="R374">
        <v>373</v>
      </c>
      <c r="S374">
        <v>233983.3</v>
      </c>
      <c r="T374">
        <v>32376</v>
      </c>
      <c r="U374">
        <v>32245</v>
      </c>
      <c r="V374">
        <v>0.40523330000000002</v>
      </c>
      <c r="W374">
        <v>5.6073329999999998E-2</v>
      </c>
      <c r="X374">
        <v>0.40576669999999998</v>
      </c>
      <c r="Y374">
        <v>5.5919999999999997E-2</v>
      </c>
      <c r="Z374">
        <v>0.6110333</v>
      </c>
      <c r="AA374">
        <v>0.60856670000000002</v>
      </c>
      <c r="AB374">
        <v>8768.3330000000005</v>
      </c>
      <c r="AC374">
        <v>10522.67</v>
      </c>
      <c r="AD374">
        <v>8840.6669999999995</v>
      </c>
      <c r="AE374">
        <v>1.0020292637300448</v>
      </c>
      <c r="AF374">
        <v>0.55503916758038629</v>
      </c>
      <c r="AG374">
        <v>373</v>
      </c>
      <c r="AH374">
        <v>3373.3669025585195</v>
      </c>
      <c r="AI374">
        <v>206539.25619834711</v>
      </c>
      <c r="AJ374">
        <v>0.95039416170385926</v>
      </c>
      <c r="AK374">
        <v>0.56462863061363677</v>
      </c>
      <c r="AL374">
        <v>259792.95387268066</v>
      </c>
      <c r="AM374">
        <v>31339.759646810744</v>
      </c>
      <c r="AN374">
        <v>31339.759646810744</v>
      </c>
      <c r="AO374">
        <v>0.4061901092529297</v>
      </c>
      <c r="AP374">
        <v>4.9000175736626343E-2</v>
      </c>
      <c r="AQ374">
        <v>0.4061901092529297</v>
      </c>
      <c r="AR374">
        <v>4.9000175736626343E-2</v>
      </c>
      <c r="AS374">
        <v>0.4721102425474184</v>
      </c>
      <c r="AT374">
        <v>0.4721102425474184</v>
      </c>
      <c r="AU374">
        <v>8567.1122103220205</v>
      </c>
      <c r="AV374">
        <v>8059.7236494198414</v>
      </c>
      <c r="AW374">
        <v>8567.1122103220205</v>
      </c>
      <c r="AX374">
        <v>287775</v>
      </c>
      <c r="AY374">
        <v>41005.745000000003</v>
      </c>
      <c r="AZ374">
        <v>40239.29</v>
      </c>
      <c r="BA374">
        <v>-2.93022855E-3</v>
      </c>
      <c r="BB374">
        <v>603.88400000000001</v>
      </c>
      <c r="BC374">
        <v>-9.5367569999999999E-3</v>
      </c>
      <c r="BD374">
        <v>62719.21</v>
      </c>
      <c r="BE374">
        <v>39142.69</v>
      </c>
      <c r="BF374">
        <v>-6.1041450000000001E-3</v>
      </c>
      <c r="BG374">
        <v>578.59524999999996</v>
      </c>
      <c r="BH374">
        <v>-1.06088881E-2</v>
      </c>
      <c r="BI374">
        <v>60640.2</v>
      </c>
      <c r="BJ374">
        <v>-4.1110885000000003E-3</v>
      </c>
      <c r="BK374">
        <v>1060.0215000000001</v>
      </c>
      <c r="BL374">
        <v>-8.6204553999999992E-3</v>
      </c>
      <c r="BM374">
        <v>9856.1980000000003</v>
      </c>
      <c r="BN374">
        <v>1.856927E-3</v>
      </c>
      <c r="BO374">
        <v>465.88535000000002</v>
      </c>
      <c r="BP374">
        <v>11988.51</v>
      </c>
      <c r="BQ374">
        <v>-6.7063099999999998E-4</v>
      </c>
      <c r="BR374">
        <v>9492.6880000000001</v>
      </c>
    </row>
    <row r="375" spans="1:70">
      <c r="A375">
        <v>374</v>
      </c>
      <c r="B375">
        <v>3</v>
      </c>
      <c r="C375">
        <v>175</v>
      </c>
      <c r="D375">
        <v>1</v>
      </c>
      <c r="E375">
        <v>60</v>
      </c>
      <c r="F375">
        <v>70</v>
      </c>
      <c r="G375">
        <v>0.37441406249999998</v>
      </c>
      <c r="H375">
        <v>0</v>
      </c>
      <c r="I375">
        <v>90</v>
      </c>
      <c r="J375">
        <v>0</v>
      </c>
      <c r="K375">
        <v>8057.6171875</v>
      </c>
      <c r="L375">
        <v>0.25515624999999997</v>
      </c>
      <c r="M375">
        <v>745483.0078125</v>
      </c>
      <c r="N375">
        <v>0.220703125</v>
      </c>
      <c r="O375">
        <v>70</v>
      </c>
      <c r="P375">
        <v>480</v>
      </c>
      <c r="Q375">
        <v>480</v>
      </c>
      <c r="R375">
        <v>374</v>
      </c>
      <c r="S375">
        <v>280586.7</v>
      </c>
      <c r="T375">
        <v>17505.330000000002</v>
      </c>
      <c r="U375">
        <v>17782.330000000002</v>
      </c>
      <c r="V375">
        <v>0.23830999999999999</v>
      </c>
      <c r="W375">
        <v>1.4867669999999999E-2</v>
      </c>
      <c r="X375">
        <v>0.23790330000000001</v>
      </c>
      <c r="Y375">
        <v>1.507733E-2</v>
      </c>
      <c r="Z375">
        <v>0.30274329999999999</v>
      </c>
      <c r="AA375">
        <v>0.30752669999999999</v>
      </c>
      <c r="AB375">
        <v>7432.3329999999996</v>
      </c>
      <c r="AC375">
        <v>6752</v>
      </c>
      <c r="AD375">
        <v>7637.3329999999996</v>
      </c>
      <c r="AE375">
        <v>0.99218079942743209</v>
      </c>
      <c r="AF375">
        <v>0.89759280545445153</v>
      </c>
      <c r="AG375">
        <v>374</v>
      </c>
      <c r="AH375">
        <v>3209.8064235030502</v>
      </c>
      <c r="AI375">
        <v>305349.84000000003</v>
      </c>
      <c r="AJ375">
        <v>0.96826036324208209</v>
      </c>
      <c r="AK375">
        <v>0.66788735831084411</v>
      </c>
      <c r="AL375">
        <v>284160.05348205566</v>
      </c>
      <c r="AM375">
        <v>21804.766241274971</v>
      </c>
      <c r="AN375">
        <v>21804.766241274971</v>
      </c>
      <c r="AO375">
        <v>0.24225651550292968</v>
      </c>
      <c r="AP375">
        <v>1.85893359261377E-2</v>
      </c>
      <c r="AQ375">
        <v>0.24225651550292968</v>
      </c>
      <c r="AR375">
        <v>1.85893359261377E-2</v>
      </c>
      <c r="AS375">
        <v>0.40410861886770166</v>
      </c>
      <c r="AT375">
        <v>0.40410861886770166</v>
      </c>
      <c r="AU375">
        <v>6925.7470485433805</v>
      </c>
      <c r="AV375">
        <v>6029.3547108817202</v>
      </c>
      <c r="AW375">
        <v>6925.7470485433805</v>
      </c>
      <c r="AX375">
        <v>283496</v>
      </c>
      <c r="AY375">
        <v>6075.8864999999996</v>
      </c>
      <c r="AZ375">
        <v>6142.7929999999997</v>
      </c>
      <c r="BA375">
        <v>2.5732166700000001E-3</v>
      </c>
      <c r="BB375">
        <v>51.05912</v>
      </c>
      <c r="BC375">
        <v>-1.8986752499999999E-3</v>
      </c>
      <c r="BD375">
        <v>19437.62</v>
      </c>
      <c r="BE375">
        <v>6068.9840000000004</v>
      </c>
      <c r="BF375">
        <v>4.3168116500000003E-3</v>
      </c>
      <c r="BG375">
        <v>184.5496</v>
      </c>
      <c r="BH375">
        <v>-3.0957509999999999E-3</v>
      </c>
      <c r="BI375">
        <v>19741.27</v>
      </c>
      <c r="BJ375">
        <v>1.42472465E-2</v>
      </c>
      <c r="BK375">
        <v>47.236854999999998</v>
      </c>
      <c r="BL375">
        <v>-1.2760325499999999E-2</v>
      </c>
      <c r="BM375">
        <v>7433.335</v>
      </c>
      <c r="BN375">
        <v>-2.1186067500000001E-4</v>
      </c>
      <c r="BO375">
        <v>87.471225000000004</v>
      </c>
      <c r="BP375">
        <v>6753.7579999999998</v>
      </c>
      <c r="BQ375">
        <v>1.8278095000000001E-3</v>
      </c>
      <c r="BR375">
        <v>7638.3630000000003</v>
      </c>
    </row>
    <row r="376" spans="1:70">
      <c r="A376">
        <v>375</v>
      </c>
      <c r="B376">
        <v>3</v>
      </c>
      <c r="C376">
        <v>176</v>
      </c>
      <c r="D376">
        <v>1</v>
      </c>
      <c r="E376">
        <v>60</v>
      </c>
      <c r="F376">
        <v>70</v>
      </c>
      <c r="G376">
        <v>0.5244140625</v>
      </c>
      <c r="H376">
        <v>0</v>
      </c>
      <c r="I376">
        <v>90</v>
      </c>
      <c r="J376">
        <v>0</v>
      </c>
      <c r="K376">
        <v>4807.6171875</v>
      </c>
      <c r="L376">
        <v>0.37515624999999997</v>
      </c>
      <c r="M376">
        <v>386933.0078125</v>
      </c>
      <c r="N376">
        <v>0.32070312500000003</v>
      </c>
      <c r="O376">
        <v>70</v>
      </c>
      <c r="P376">
        <v>480</v>
      </c>
      <c r="Q376">
        <v>480</v>
      </c>
      <c r="R376">
        <v>375</v>
      </c>
      <c r="S376">
        <v>200666.7</v>
      </c>
      <c r="T376">
        <v>19098</v>
      </c>
      <c r="U376">
        <v>18110</v>
      </c>
      <c r="V376">
        <v>0.34053329999999998</v>
      </c>
      <c r="W376">
        <v>3.2408329999999999E-2</v>
      </c>
      <c r="X376">
        <v>0.34273330000000002</v>
      </c>
      <c r="Y376">
        <v>3.093133E-2</v>
      </c>
      <c r="Z376">
        <v>0.46653329999999998</v>
      </c>
      <c r="AA376">
        <v>0.44240000000000002</v>
      </c>
      <c r="AB376">
        <v>6745.6670000000004</v>
      </c>
      <c r="AC376">
        <v>7152.3329999999996</v>
      </c>
      <c r="AD376">
        <v>6272.3329999999996</v>
      </c>
      <c r="AE376">
        <v>1.0269155243748622</v>
      </c>
      <c r="AF376">
        <v>0.76214051590487542</v>
      </c>
      <c r="AG376">
        <v>375</v>
      </c>
      <c r="AH376">
        <v>1748.0257925235771</v>
      </c>
      <c r="AI376">
        <v>146487.503697131</v>
      </c>
      <c r="AJ376">
        <v>0.96362901148435698</v>
      </c>
      <c r="AK376">
        <v>0.6046743424015395</v>
      </c>
      <c r="AL376">
        <v>205199.54566955566</v>
      </c>
      <c r="AM376">
        <v>19541.902228968876</v>
      </c>
      <c r="AN376">
        <v>19541.902228968876</v>
      </c>
      <c r="AO376">
        <v>0.34660026550292966</v>
      </c>
      <c r="AP376">
        <v>3.3008009247253479E-2</v>
      </c>
      <c r="AQ376">
        <v>0.34660026550292966</v>
      </c>
      <c r="AR376">
        <v>3.3008009247253479E-2</v>
      </c>
      <c r="AS376">
        <v>0.51136690157125897</v>
      </c>
      <c r="AT376">
        <v>0.51136690157125897</v>
      </c>
      <c r="AU376">
        <v>5416.6904639267286</v>
      </c>
      <c r="AV376">
        <v>4830.5669778713809</v>
      </c>
      <c r="AW376">
        <v>5416.6904639267286</v>
      </c>
      <c r="AX376">
        <v>208953.8</v>
      </c>
      <c r="AY376">
        <v>12331.264999999999</v>
      </c>
      <c r="AZ376">
        <v>11928.2</v>
      </c>
      <c r="BA376">
        <v>3.3820494500000002E-3</v>
      </c>
      <c r="BB376">
        <v>134.45689999999999</v>
      </c>
      <c r="BC376">
        <v>1.0429995500000001E-2</v>
      </c>
      <c r="BD376">
        <v>24793.360000000001</v>
      </c>
      <c r="BE376">
        <v>11345.16</v>
      </c>
      <c r="BF376">
        <v>-9.3020750000000001E-4</v>
      </c>
      <c r="BG376">
        <v>-67.333584999999999</v>
      </c>
      <c r="BH376">
        <v>9.2582010000000006E-3</v>
      </c>
      <c r="BI376">
        <v>23532.99</v>
      </c>
      <c r="BJ376">
        <v>-1.1184314800000001E-3</v>
      </c>
      <c r="BK376">
        <v>487.82704999999999</v>
      </c>
      <c r="BL376">
        <v>9.0570619999999994E-3</v>
      </c>
      <c r="BM376">
        <v>6748.69</v>
      </c>
      <c r="BN376">
        <v>-9.8867149999999998E-5</v>
      </c>
      <c r="BO376">
        <v>137.73150000000001</v>
      </c>
      <c r="BP376">
        <v>7167.1819999999998</v>
      </c>
      <c r="BQ376">
        <v>1.11452475E-3</v>
      </c>
      <c r="BR376">
        <v>6275.1440000000002</v>
      </c>
    </row>
    <row r="377" spans="1:70">
      <c r="A377">
        <v>376</v>
      </c>
      <c r="B377">
        <v>3</v>
      </c>
      <c r="C377">
        <v>177</v>
      </c>
      <c r="D377">
        <v>1</v>
      </c>
      <c r="E377">
        <v>60</v>
      </c>
      <c r="F377">
        <v>70</v>
      </c>
      <c r="G377">
        <v>0.46816406249999998</v>
      </c>
      <c r="H377">
        <v>0</v>
      </c>
      <c r="I377">
        <v>90</v>
      </c>
      <c r="J377">
        <v>0</v>
      </c>
      <c r="K377">
        <v>4401.3671875</v>
      </c>
      <c r="L377">
        <v>0.36015625000000001</v>
      </c>
      <c r="M377">
        <v>611026.7578125</v>
      </c>
      <c r="N377">
        <v>0.35820312500000001</v>
      </c>
      <c r="O377">
        <v>70</v>
      </c>
      <c r="P377">
        <v>480</v>
      </c>
      <c r="Q377">
        <v>480</v>
      </c>
      <c r="R377">
        <v>376</v>
      </c>
      <c r="S377">
        <v>286456.7</v>
      </c>
      <c r="T377">
        <v>14770.67</v>
      </c>
      <c r="U377">
        <v>14608.67</v>
      </c>
      <c r="V377">
        <v>0.3590333</v>
      </c>
      <c r="W377">
        <v>1.8512669999999998E-2</v>
      </c>
      <c r="X377">
        <v>0.35906670000000002</v>
      </c>
      <c r="Y377">
        <v>1.8311000000000001E-2</v>
      </c>
      <c r="Z377">
        <v>0.4373667</v>
      </c>
      <c r="AA377">
        <v>0.43259999999999998</v>
      </c>
      <c r="AB377">
        <v>5139</v>
      </c>
      <c r="AC377">
        <v>5232.6670000000004</v>
      </c>
      <c r="AD377">
        <v>5231.3329999999996</v>
      </c>
      <c r="AE377">
        <v>1.0055293656510373</v>
      </c>
      <c r="AF377">
        <v>0.79182240070152199</v>
      </c>
      <c r="AG377">
        <v>376</v>
      </c>
      <c r="AH377">
        <v>1617.9638139000574</v>
      </c>
      <c r="AI377">
        <v>224939.38740293356</v>
      </c>
      <c r="AJ377">
        <v>0.97869720345848643</v>
      </c>
      <c r="AK377">
        <v>0.61209001727812518</v>
      </c>
      <c r="AL377">
        <v>288401.57447814941</v>
      </c>
      <c r="AM377">
        <v>15567.658364246498</v>
      </c>
      <c r="AN377">
        <v>15567.658364246498</v>
      </c>
      <c r="AO377">
        <v>0.35924186706542971</v>
      </c>
      <c r="AP377">
        <v>1.9391553831591104E-2</v>
      </c>
      <c r="AQ377">
        <v>0.35924186706542971</v>
      </c>
      <c r="AR377">
        <v>1.9391553831591104E-2</v>
      </c>
      <c r="AS377">
        <v>0.49678847758215938</v>
      </c>
      <c r="AT377">
        <v>0.49678847758215938</v>
      </c>
      <c r="AU377">
        <v>4390.9330575643553</v>
      </c>
      <c r="AV377">
        <v>3904.4538320727497</v>
      </c>
      <c r="AW377">
        <v>4390.9330575643553</v>
      </c>
      <c r="AX377">
        <v>293320.90000000002</v>
      </c>
      <c r="AY377">
        <v>9597.7175000000007</v>
      </c>
      <c r="AZ377">
        <v>9520.3040000000001</v>
      </c>
      <c r="BA377">
        <v>-4.6081999999999998E-3</v>
      </c>
      <c r="BB377">
        <v>-55.003810000000001</v>
      </c>
      <c r="BC377">
        <v>4.8819382399999996E-3</v>
      </c>
      <c r="BD377">
        <v>18546.349999999999</v>
      </c>
      <c r="BE377">
        <v>8185.3014999999996</v>
      </c>
      <c r="BF377">
        <v>4.578571E-3</v>
      </c>
      <c r="BG377">
        <v>-280.3064</v>
      </c>
      <c r="BH377">
        <v>2.5427935E-3</v>
      </c>
      <c r="BI377">
        <v>18329.849999999999</v>
      </c>
      <c r="BJ377">
        <v>-1.1306449999999999E-4</v>
      </c>
      <c r="BK377">
        <v>126.73275</v>
      </c>
      <c r="BL377">
        <v>-1.2035845999999999E-4</v>
      </c>
      <c r="BM377">
        <v>5139.3599999999997</v>
      </c>
      <c r="BN377">
        <v>6.1919469999999997E-3</v>
      </c>
      <c r="BO377">
        <v>-43.374270000000003</v>
      </c>
      <c r="BP377">
        <v>5241.165</v>
      </c>
      <c r="BQ377">
        <v>-1.3809299999999999E-4</v>
      </c>
      <c r="BR377">
        <v>5231.6989999999996</v>
      </c>
    </row>
    <row r="378" spans="1:70">
      <c r="A378">
        <v>377</v>
      </c>
      <c r="B378">
        <v>3</v>
      </c>
      <c r="C378">
        <v>178</v>
      </c>
      <c r="D378">
        <v>1</v>
      </c>
      <c r="E378">
        <v>60</v>
      </c>
      <c r="F378">
        <v>70</v>
      </c>
      <c r="G378">
        <v>0.31816406250000001</v>
      </c>
      <c r="H378">
        <v>0</v>
      </c>
      <c r="I378">
        <v>90</v>
      </c>
      <c r="J378">
        <v>0</v>
      </c>
      <c r="K378">
        <v>7651.3671875</v>
      </c>
      <c r="L378">
        <v>0.48015624999999995</v>
      </c>
      <c r="M378">
        <v>252476.7578125</v>
      </c>
      <c r="N378">
        <v>0.25820312500000003</v>
      </c>
      <c r="O378">
        <v>70</v>
      </c>
      <c r="P378">
        <v>480</v>
      </c>
      <c r="Q378">
        <v>480</v>
      </c>
      <c r="R378">
        <v>377</v>
      </c>
      <c r="S378">
        <v>83750</v>
      </c>
      <c r="T378">
        <v>24265</v>
      </c>
      <c r="U378">
        <v>24120.33</v>
      </c>
      <c r="V378">
        <v>0.40476669999999998</v>
      </c>
      <c r="W378">
        <v>0.11727</v>
      </c>
      <c r="X378">
        <v>0.41213329999999998</v>
      </c>
      <c r="Y378">
        <v>0.1186967</v>
      </c>
      <c r="Z378">
        <v>0.76133329999999999</v>
      </c>
      <c r="AA378">
        <v>0.75680000000000003</v>
      </c>
      <c r="AB378">
        <v>5186</v>
      </c>
      <c r="AC378">
        <v>6727</v>
      </c>
      <c r="AD378">
        <v>5035.6670000000004</v>
      </c>
      <c r="AE378">
        <v>1.0029944391528007</v>
      </c>
      <c r="AF378">
        <v>0.25428349698395236</v>
      </c>
      <c r="AG378">
        <v>377</v>
      </c>
      <c r="AH378">
        <v>2584.6484746120555</v>
      </c>
      <c r="AI378">
        <v>100332.27258615335</v>
      </c>
      <c r="AJ378">
        <v>0.91427983758208242</v>
      </c>
      <c r="AK378">
        <v>0.5314750289755803</v>
      </c>
      <c r="AL378">
        <v>85546.008071899414</v>
      </c>
      <c r="AM378">
        <v>17067.608060664235</v>
      </c>
      <c r="AN378">
        <v>17067.608060664235</v>
      </c>
      <c r="AO378">
        <v>0.40953874206542967</v>
      </c>
      <c r="AP378">
        <v>8.170862548437581E-2</v>
      </c>
      <c r="AQ378">
        <v>0.40953874206542967</v>
      </c>
      <c r="AR378">
        <v>8.170862548437581E-2</v>
      </c>
      <c r="AS378">
        <v>0.39894224860280536</v>
      </c>
      <c r="AT378">
        <v>0.39894224860280536</v>
      </c>
      <c r="AU378">
        <v>4823.167083045254</v>
      </c>
      <c r="AV378">
        <v>4746.5807973737537</v>
      </c>
      <c r="AW378">
        <v>4823.167083045254</v>
      </c>
      <c r="AX378">
        <v>139590.70000000001</v>
      </c>
      <c r="AY378">
        <v>68391.785000000003</v>
      </c>
      <c r="AZ378">
        <v>68327.725000000006</v>
      </c>
      <c r="BA378">
        <v>-3.4968585E-3</v>
      </c>
      <c r="BB378">
        <v>-87.339564999999993</v>
      </c>
      <c r="BC378">
        <v>3.30452695E-3</v>
      </c>
      <c r="BD378">
        <v>90771.24</v>
      </c>
      <c r="BE378">
        <v>76813.675000000003</v>
      </c>
      <c r="BF378">
        <v>-7.8347300000000003E-4</v>
      </c>
      <c r="BG378">
        <v>-306.43745000000001</v>
      </c>
      <c r="BH378">
        <v>2.3726152999999999E-3</v>
      </c>
      <c r="BI378">
        <v>90363.28</v>
      </c>
      <c r="BJ378">
        <v>-3.3078514999999998E-3</v>
      </c>
      <c r="BK378">
        <v>-251.0599</v>
      </c>
      <c r="BL378">
        <v>5.8740869500000003E-3</v>
      </c>
      <c r="BM378">
        <v>5191.3050000000003</v>
      </c>
      <c r="BN378">
        <v>8.6773406500000006E-5</v>
      </c>
      <c r="BO378">
        <v>-163.52085</v>
      </c>
      <c r="BP378">
        <v>6728.2719999999999</v>
      </c>
      <c r="BQ378">
        <v>7.1459300000000002E-5</v>
      </c>
      <c r="BR378">
        <v>5040.817</v>
      </c>
    </row>
    <row r="379" spans="1:70">
      <c r="A379">
        <v>378</v>
      </c>
      <c r="B379">
        <v>3</v>
      </c>
      <c r="C379">
        <v>179</v>
      </c>
      <c r="D379">
        <v>1</v>
      </c>
      <c r="E379">
        <v>60</v>
      </c>
      <c r="F379">
        <v>70</v>
      </c>
      <c r="G379">
        <v>0.39316406249999997</v>
      </c>
      <c r="H379">
        <v>0</v>
      </c>
      <c r="I379">
        <v>90</v>
      </c>
      <c r="J379">
        <v>0</v>
      </c>
      <c r="K379">
        <v>9276.3671875</v>
      </c>
      <c r="L379">
        <v>0.30015625000000001</v>
      </c>
      <c r="M379">
        <v>73201.7578125</v>
      </c>
      <c r="N379">
        <v>0.30820312500000002</v>
      </c>
      <c r="O379">
        <v>70</v>
      </c>
      <c r="P379">
        <v>480</v>
      </c>
      <c r="Q379">
        <v>480</v>
      </c>
      <c r="R379">
        <v>378</v>
      </c>
      <c r="S379">
        <v>34410</v>
      </c>
      <c r="T379">
        <v>18126.330000000002</v>
      </c>
      <c r="U379">
        <v>17796</v>
      </c>
      <c r="V379">
        <v>0.30418000000000001</v>
      </c>
      <c r="W379">
        <v>0.16023670000000001</v>
      </c>
      <c r="X379">
        <v>0.30401</v>
      </c>
      <c r="Y379">
        <v>0.15723000000000001</v>
      </c>
      <c r="Z379">
        <v>0.33261669999999999</v>
      </c>
      <c r="AA379">
        <v>0.32656000000000002</v>
      </c>
      <c r="AB379">
        <v>7192.3329999999996</v>
      </c>
      <c r="AC379">
        <v>6708</v>
      </c>
      <c r="AD379">
        <v>7015.6670000000004</v>
      </c>
      <c r="AE379">
        <v>1.0092383446999411</v>
      </c>
      <c r="AF379">
        <v>0.763024598978849</v>
      </c>
      <c r="AG379">
        <v>378</v>
      </c>
      <c r="AH379">
        <v>3567.4047590433838</v>
      </c>
      <c r="AI379">
        <v>27977.978501045091</v>
      </c>
      <c r="AJ379">
        <v>0.69670039145733231</v>
      </c>
      <c r="AK379">
        <v>0.68832599964812624</v>
      </c>
      <c r="AL379">
        <v>34409.533462524414</v>
      </c>
      <c r="AM379">
        <v>19775.008985379274</v>
      </c>
      <c r="AN379">
        <v>19775.008985379274</v>
      </c>
      <c r="AO379">
        <v>0.3033199920654297</v>
      </c>
      <c r="AP379">
        <v>0.1743166781110724</v>
      </c>
      <c r="AQ379">
        <v>0.3033199920654297</v>
      </c>
      <c r="AR379">
        <v>0.1743166781110724</v>
      </c>
      <c r="AS379">
        <v>0.29955069233537757</v>
      </c>
      <c r="AT379">
        <v>0.29955069233537757</v>
      </c>
      <c r="AU379">
        <v>6687.2911449542935</v>
      </c>
      <c r="AV379">
        <v>6183.1629860825942</v>
      </c>
      <c r="AW379">
        <v>6687.2911449542935</v>
      </c>
      <c r="AX379">
        <v>40198.46</v>
      </c>
      <c r="AY379">
        <v>9584.6854999999996</v>
      </c>
      <c r="AZ379">
        <v>9450.1360000000004</v>
      </c>
      <c r="BA379">
        <v>1.8441925000000001E-3</v>
      </c>
      <c r="BB379">
        <v>8.1957939999999994</v>
      </c>
      <c r="BC379">
        <v>5.2811315500000001E-4</v>
      </c>
      <c r="BD379">
        <v>22622.17</v>
      </c>
      <c r="BE379">
        <v>8892.4475000000002</v>
      </c>
      <c r="BF379">
        <v>7.9973364999999996E-4</v>
      </c>
      <c r="BG379">
        <v>109.94795000000001</v>
      </c>
      <c r="BH379">
        <v>2.0670865999999999E-4</v>
      </c>
      <c r="BI379">
        <v>22187.22</v>
      </c>
      <c r="BJ379">
        <v>6.8637915000000003E-4</v>
      </c>
      <c r="BK379">
        <v>-83.453249999999997</v>
      </c>
      <c r="BL379">
        <v>5.3500802000000004E-4</v>
      </c>
      <c r="BM379">
        <v>7192.3739999999998</v>
      </c>
      <c r="BN379">
        <v>-1.1075E-6</v>
      </c>
      <c r="BO379">
        <v>16.951969999999999</v>
      </c>
      <c r="BP379">
        <v>6709.393</v>
      </c>
      <c r="BQ379">
        <v>2.3567775E-5</v>
      </c>
      <c r="BR379">
        <v>7015.7070000000003</v>
      </c>
    </row>
    <row r="380" spans="1:70">
      <c r="A380">
        <v>379</v>
      </c>
      <c r="B380">
        <v>3</v>
      </c>
      <c r="C380">
        <v>180</v>
      </c>
      <c r="D380">
        <v>1</v>
      </c>
      <c r="E380">
        <v>60</v>
      </c>
      <c r="F380">
        <v>70</v>
      </c>
      <c r="G380">
        <v>0.54316406250000004</v>
      </c>
      <c r="H380">
        <v>0</v>
      </c>
      <c r="I380">
        <v>90</v>
      </c>
      <c r="J380">
        <v>0</v>
      </c>
      <c r="K380">
        <v>6026.3671875</v>
      </c>
      <c r="L380">
        <v>0.42015625000000001</v>
      </c>
      <c r="M380">
        <v>431751.7578125</v>
      </c>
      <c r="N380">
        <v>0.20820312500000002</v>
      </c>
      <c r="O380">
        <v>70</v>
      </c>
      <c r="P380">
        <v>480</v>
      </c>
      <c r="Q380">
        <v>480</v>
      </c>
      <c r="R380">
        <v>379</v>
      </c>
      <c r="S380">
        <v>234686.7</v>
      </c>
      <c r="T380">
        <v>30357</v>
      </c>
      <c r="U380">
        <v>30049</v>
      </c>
      <c r="V380">
        <v>0.28849000000000002</v>
      </c>
      <c r="W380">
        <v>3.7316670000000003E-2</v>
      </c>
      <c r="X380">
        <v>0.2904467</v>
      </c>
      <c r="Y380">
        <v>3.7190000000000001E-2</v>
      </c>
      <c r="Z380">
        <v>0.51486670000000001</v>
      </c>
      <c r="AA380">
        <v>0.50966670000000003</v>
      </c>
      <c r="AB380">
        <v>8598.6669999999995</v>
      </c>
      <c r="AC380">
        <v>10632.33</v>
      </c>
      <c r="AD380">
        <v>8466.6669999999995</v>
      </c>
      <c r="AE380">
        <v>1.0051118968166182</v>
      </c>
      <c r="AF380">
        <v>0.70497434038672857</v>
      </c>
      <c r="AG380">
        <v>379</v>
      </c>
      <c r="AH380">
        <v>2121.7268126306526</v>
      </c>
      <c r="AI380">
        <v>178675.15357258325</v>
      </c>
      <c r="AJ380">
        <v>0.95926336510613353</v>
      </c>
      <c r="AK380">
        <v>0.57396918246090423</v>
      </c>
      <c r="AL380">
        <v>237265.09986877444</v>
      </c>
      <c r="AM380">
        <v>25693.638826355407</v>
      </c>
      <c r="AN380">
        <v>25693.638826355407</v>
      </c>
      <c r="AO380">
        <v>0.30503092956542971</v>
      </c>
      <c r="AP380">
        <v>3.3032057978422687E-2</v>
      </c>
      <c r="AQ380">
        <v>0.30503092956542971</v>
      </c>
      <c r="AR380">
        <v>3.3032057978422687E-2</v>
      </c>
      <c r="AS380">
        <v>0.50990652807100845</v>
      </c>
      <c r="AT380">
        <v>0.50990652807100845</v>
      </c>
      <c r="AU380">
        <v>6914.8876115404983</v>
      </c>
      <c r="AV380">
        <v>6360.400223234531</v>
      </c>
      <c r="AW380">
        <v>6914.8876115404983</v>
      </c>
      <c r="AX380">
        <v>245544.3</v>
      </c>
      <c r="AY380">
        <v>18798.740000000002</v>
      </c>
      <c r="AZ380">
        <v>18710.240000000002</v>
      </c>
      <c r="BA380">
        <v>-6.5977724499999999E-3</v>
      </c>
      <c r="BB380">
        <v>23.125055</v>
      </c>
      <c r="BC380">
        <v>-4.1415439999999996E-3</v>
      </c>
      <c r="BD380">
        <v>42649.82</v>
      </c>
      <c r="BE380">
        <v>22362.755000000001</v>
      </c>
      <c r="BF380">
        <v>-9.4819624999999998E-3</v>
      </c>
      <c r="BG380">
        <v>758.18534999999997</v>
      </c>
      <c r="BH380">
        <v>-5.4743785E-3</v>
      </c>
      <c r="BI380">
        <v>42203.92</v>
      </c>
      <c r="BJ380">
        <v>-1.10479889E-2</v>
      </c>
      <c r="BK380">
        <v>-641.71645000000001</v>
      </c>
      <c r="BL380">
        <v>-7.137333E-3</v>
      </c>
      <c r="BM380">
        <v>8599.0669999999991</v>
      </c>
      <c r="BN380">
        <v>-1.3773449500000001E-3</v>
      </c>
      <c r="BO380">
        <v>-58.217595000000003</v>
      </c>
      <c r="BP380">
        <v>10681.25</v>
      </c>
      <c r="BQ380">
        <v>-2.2485765E-4</v>
      </c>
      <c r="BR380">
        <v>8467.0609999999997</v>
      </c>
    </row>
    <row r="381" spans="1:70">
      <c r="A381">
        <v>380</v>
      </c>
      <c r="B381">
        <v>3</v>
      </c>
      <c r="C381">
        <v>181</v>
      </c>
      <c r="D381">
        <v>1</v>
      </c>
      <c r="E381">
        <v>60</v>
      </c>
      <c r="F381">
        <v>70</v>
      </c>
      <c r="G381">
        <v>0.4306640625</v>
      </c>
      <c r="H381">
        <v>0</v>
      </c>
      <c r="I381">
        <v>90</v>
      </c>
      <c r="J381">
        <v>0</v>
      </c>
      <c r="K381">
        <v>5213.8671875</v>
      </c>
      <c r="L381">
        <v>0.27015624999999999</v>
      </c>
      <c r="M381">
        <v>342114.2578125</v>
      </c>
      <c r="N381">
        <v>0.38320312500000003</v>
      </c>
      <c r="O381">
        <v>70</v>
      </c>
      <c r="P381">
        <v>480</v>
      </c>
      <c r="Q381">
        <v>480</v>
      </c>
      <c r="R381">
        <v>380</v>
      </c>
      <c r="S381">
        <v>149910</v>
      </c>
      <c r="T381">
        <v>13731.33</v>
      </c>
      <c r="U381">
        <v>13526</v>
      </c>
      <c r="V381">
        <v>0.33473330000000001</v>
      </c>
      <c r="W381">
        <v>3.0659329999999999E-2</v>
      </c>
      <c r="X381">
        <v>0.33360000000000001</v>
      </c>
      <c r="Y381">
        <v>3.0099330000000001E-2</v>
      </c>
      <c r="Z381">
        <v>0.31262000000000001</v>
      </c>
      <c r="AA381">
        <v>0.30795</v>
      </c>
      <c r="AB381">
        <v>5803.3329999999996</v>
      </c>
      <c r="AC381">
        <v>5173.3329999999996</v>
      </c>
      <c r="AD381">
        <v>5732.6670000000004</v>
      </c>
      <c r="AE381">
        <v>1.0075616077027625</v>
      </c>
      <c r="AF381">
        <v>0.87712543986795188</v>
      </c>
      <c r="AG381">
        <v>380</v>
      </c>
      <c r="AH381">
        <v>2052.4511009964326</v>
      </c>
      <c r="AI381">
        <v>123667.39621575826</v>
      </c>
      <c r="AJ381">
        <v>0.9556319476569447</v>
      </c>
      <c r="AK381">
        <v>0.6631458931183587</v>
      </c>
      <c r="AL381">
        <v>150304.75807189941</v>
      </c>
      <c r="AM381">
        <v>16153.57245445883</v>
      </c>
      <c r="AN381">
        <v>16153.57245445883</v>
      </c>
      <c r="AO381">
        <v>0.31884147644042971</v>
      </c>
      <c r="AP381">
        <v>3.426657251065441E-2</v>
      </c>
      <c r="AQ381">
        <v>0.31884147644042971</v>
      </c>
      <c r="AR381">
        <v>3.426657251065441E-2</v>
      </c>
      <c r="AS381">
        <v>0.43654882478786605</v>
      </c>
      <c r="AT381">
        <v>0.43654882478786605</v>
      </c>
      <c r="AU381">
        <v>4983.7485500537196</v>
      </c>
      <c r="AV381">
        <v>4311.9942140009925</v>
      </c>
      <c r="AW381">
        <v>4983.7485500537196</v>
      </c>
      <c r="AX381">
        <v>154458</v>
      </c>
      <c r="AY381">
        <v>6849.0959999999995</v>
      </c>
      <c r="AZ381">
        <v>6760.5834999999997</v>
      </c>
      <c r="BA381">
        <v>4.7602924999999999E-3</v>
      </c>
      <c r="BB381">
        <v>-81.081469999999996</v>
      </c>
      <c r="BC381">
        <v>-1.6571035E-3</v>
      </c>
      <c r="BD381">
        <v>15498.17</v>
      </c>
      <c r="BE381">
        <v>4980.1244999999999</v>
      </c>
      <c r="BF381">
        <v>1.0332023799999999E-2</v>
      </c>
      <c r="BG381">
        <v>-47.545974999999999</v>
      </c>
      <c r="BH381">
        <v>3.4753891000000002E-3</v>
      </c>
      <c r="BI381">
        <v>15267.73</v>
      </c>
      <c r="BJ381">
        <v>2.6060405000000002E-3</v>
      </c>
      <c r="BK381">
        <v>-163.50989999999999</v>
      </c>
      <c r="BL381">
        <v>-9.0286681999999997E-4</v>
      </c>
      <c r="BM381">
        <v>5805.1750000000002</v>
      </c>
      <c r="BN381">
        <v>-5.88124E-5</v>
      </c>
      <c r="BO381">
        <v>-102.76545</v>
      </c>
      <c r="BP381">
        <v>5175.0879999999997</v>
      </c>
      <c r="BQ381">
        <v>-7.5480909999999998E-4</v>
      </c>
      <c r="BR381">
        <v>5734.4859999999999</v>
      </c>
    </row>
    <row r="382" spans="1:70">
      <c r="A382">
        <v>381</v>
      </c>
      <c r="B382">
        <v>3</v>
      </c>
      <c r="C382">
        <v>182</v>
      </c>
      <c r="D382">
        <v>1</v>
      </c>
      <c r="E382">
        <v>60</v>
      </c>
      <c r="F382">
        <v>70</v>
      </c>
      <c r="G382">
        <v>0.58066406249999991</v>
      </c>
      <c r="H382">
        <v>0</v>
      </c>
      <c r="I382">
        <v>90</v>
      </c>
      <c r="J382">
        <v>0</v>
      </c>
      <c r="K382">
        <v>8463.8671875</v>
      </c>
      <c r="L382">
        <v>0.39015624999999998</v>
      </c>
      <c r="M382">
        <v>700664.2578125</v>
      </c>
      <c r="N382">
        <v>0.283203125</v>
      </c>
      <c r="O382">
        <v>70</v>
      </c>
      <c r="P382">
        <v>480</v>
      </c>
      <c r="Q382">
        <v>480</v>
      </c>
      <c r="R382">
        <v>381</v>
      </c>
      <c r="S382">
        <v>404600</v>
      </c>
      <c r="T382">
        <v>43883.33</v>
      </c>
      <c r="U382">
        <v>43540</v>
      </c>
      <c r="V382">
        <v>0.31894670000000003</v>
      </c>
      <c r="W382">
        <v>3.4593329999999999E-2</v>
      </c>
      <c r="X382">
        <v>0.31949</v>
      </c>
      <c r="Y382">
        <v>3.4380000000000001E-2</v>
      </c>
      <c r="Z382">
        <v>0.4255333</v>
      </c>
      <c r="AA382">
        <v>0.42220000000000002</v>
      </c>
      <c r="AB382">
        <v>13691.67</v>
      </c>
      <c r="AC382">
        <v>16101</v>
      </c>
      <c r="AD382">
        <v>13523.33</v>
      </c>
      <c r="AE382">
        <v>1.0039349544379386</v>
      </c>
      <c r="AF382">
        <v>0.78898984899185343</v>
      </c>
      <c r="AG382">
        <v>381</v>
      </c>
      <c r="AH382">
        <v>3044.2143419130043</v>
      </c>
      <c r="AI382">
        <v>273013.77473363775</v>
      </c>
      <c r="AJ382">
        <v>0.96461554499082902</v>
      </c>
      <c r="AK382">
        <v>0.59462993827127619</v>
      </c>
      <c r="AL382">
        <v>410399.75807189936</v>
      </c>
      <c r="AM382">
        <v>40795.876462382643</v>
      </c>
      <c r="AN382">
        <v>40795.876462382643</v>
      </c>
      <c r="AO382">
        <v>0.32805241394042972</v>
      </c>
      <c r="AP382">
        <v>3.2610120959076047E-2</v>
      </c>
      <c r="AQ382">
        <v>0.32805241394042972</v>
      </c>
      <c r="AR382">
        <v>3.2610120959076047E-2</v>
      </c>
      <c r="AS382">
        <v>0.53261307712784367</v>
      </c>
      <c r="AT382">
        <v>0.53261307712784367</v>
      </c>
      <c r="AU382">
        <v>11044.725798504998</v>
      </c>
      <c r="AV382">
        <v>9876.8544980696261</v>
      </c>
      <c r="AW382">
        <v>11044.725798504998</v>
      </c>
      <c r="AX382">
        <v>420678.40000000002</v>
      </c>
      <c r="AY382">
        <v>25238.075000000001</v>
      </c>
      <c r="AZ382">
        <v>25131.360000000001</v>
      </c>
      <c r="BA382">
        <v>7.3873515000000001E-3</v>
      </c>
      <c r="BB382">
        <v>-178.09385</v>
      </c>
      <c r="BC382">
        <v>1.6219250000000001E-2</v>
      </c>
      <c r="BD382">
        <v>55016.89</v>
      </c>
      <c r="BE382">
        <v>24070.16</v>
      </c>
      <c r="BF382">
        <v>3.552872E-2</v>
      </c>
      <c r="BG382">
        <v>363.29275000000001</v>
      </c>
      <c r="BH382">
        <v>1.21408605E-2</v>
      </c>
      <c r="BI382">
        <v>54637.279999999999</v>
      </c>
      <c r="BJ382">
        <v>2.5056709999999999E-2</v>
      </c>
      <c r="BK382">
        <v>-997.54349999999999</v>
      </c>
      <c r="BL382">
        <v>1.2212775E-2</v>
      </c>
      <c r="BM382">
        <v>13694.76</v>
      </c>
      <c r="BN382">
        <v>1.8990099999999999E-2</v>
      </c>
      <c r="BO382">
        <v>-204.48660000000001</v>
      </c>
      <c r="BP382">
        <v>16133.72</v>
      </c>
      <c r="BQ382">
        <v>5.6273089999999996E-3</v>
      </c>
      <c r="BR382">
        <v>13526.39</v>
      </c>
    </row>
    <row r="383" spans="1:70">
      <c r="A383">
        <v>382</v>
      </c>
      <c r="B383">
        <v>3</v>
      </c>
      <c r="C383">
        <v>183</v>
      </c>
      <c r="D383">
        <v>1</v>
      </c>
      <c r="E383">
        <v>60</v>
      </c>
      <c r="F383">
        <v>70</v>
      </c>
      <c r="G383">
        <v>0.50566406249999996</v>
      </c>
      <c r="H383">
        <v>0</v>
      </c>
      <c r="I383">
        <v>90</v>
      </c>
      <c r="J383">
        <v>0</v>
      </c>
      <c r="K383">
        <v>6838.8671875</v>
      </c>
      <c r="L383">
        <v>0.33015624999999998</v>
      </c>
      <c r="M383">
        <v>521389.2578125</v>
      </c>
      <c r="N383">
        <v>0.33320312500000004</v>
      </c>
      <c r="O383">
        <v>70</v>
      </c>
      <c r="P383">
        <v>480</v>
      </c>
      <c r="Q383">
        <v>480</v>
      </c>
      <c r="R383">
        <v>382</v>
      </c>
      <c r="S383">
        <v>264633.3</v>
      </c>
      <c r="T383">
        <v>23923.33</v>
      </c>
      <c r="U383">
        <v>23289.67</v>
      </c>
      <c r="V383">
        <v>0.33208330000000003</v>
      </c>
      <c r="W383">
        <v>3.0020669999999999E-2</v>
      </c>
      <c r="X383">
        <v>0.33202999999999999</v>
      </c>
      <c r="Y383">
        <v>2.9220670000000001E-2</v>
      </c>
      <c r="Z383">
        <v>0.38616669999999997</v>
      </c>
      <c r="AA383">
        <v>0.37593330000000003</v>
      </c>
      <c r="AB383">
        <v>9270.3330000000005</v>
      </c>
      <c r="AC383">
        <v>8857.3330000000005</v>
      </c>
      <c r="AD383">
        <v>8963.6669999999995</v>
      </c>
      <c r="AE383">
        <v>1.013512590279668</v>
      </c>
      <c r="AF383">
        <v>0.82766114777537614</v>
      </c>
      <c r="AG383">
        <v>382</v>
      </c>
      <c r="AH383">
        <v>2570.7006930576767</v>
      </c>
      <c r="AI383">
        <v>195540.06738939349</v>
      </c>
      <c r="AJ383">
        <v>0.9616560134299772</v>
      </c>
      <c r="AK383">
        <v>0.63168525113933716</v>
      </c>
      <c r="AL383">
        <v>267028.50807189941</v>
      </c>
      <c r="AM383">
        <v>26259.191078895732</v>
      </c>
      <c r="AN383">
        <v>26259.191078895732</v>
      </c>
      <c r="AO383">
        <v>0.33169694519042969</v>
      </c>
      <c r="AP383">
        <v>3.2618590153288954E-2</v>
      </c>
      <c r="AQ383">
        <v>0.33169694519042969</v>
      </c>
      <c r="AR383">
        <v>3.2618590153288954E-2</v>
      </c>
      <c r="AS383">
        <v>0.49569405534493727</v>
      </c>
      <c r="AT383">
        <v>0.49569405534493727</v>
      </c>
      <c r="AU383">
        <v>7560.9578013322325</v>
      </c>
      <c r="AV383">
        <v>6593.1876709354228</v>
      </c>
      <c r="AW383">
        <v>7560.9578013322325</v>
      </c>
      <c r="AX383">
        <v>273341.7</v>
      </c>
      <c r="AY383">
        <v>13239.045</v>
      </c>
      <c r="AZ383">
        <v>12986.315000000001</v>
      </c>
      <c r="BA383">
        <v>-5.8304899000000002E-3</v>
      </c>
      <c r="BB383">
        <v>445.99444999999997</v>
      </c>
      <c r="BC383">
        <v>-8.13460685E-3</v>
      </c>
      <c r="BD383">
        <v>28671.13</v>
      </c>
      <c r="BE383">
        <v>11197.17</v>
      </c>
      <c r="BF383">
        <v>-1.90867465E-3</v>
      </c>
      <c r="BG383">
        <v>644.82034999999996</v>
      </c>
      <c r="BH383">
        <v>-6.3541159999999999E-3</v>
      </c>
      <c r="BI383">
        <v>27912.77</v>
      </c>
      <c r="BJ383">
        <v>-1.7903340899999998E-2</v>
      </c>
      <c r="BK383">
        <v>693.52890000000002</v>
      </c>
      <c r="BL383">
        <v>-1.36168435E-2</v>
      </c>
      <c r="BM383">
        <v>9295.6</v>
      </c>
      <c r="BN383">
        <v>-3.0136779000000002E-4</v>
      </c>
      <c r="BO383">
        <v>476.55165</v>
      </c>
      <c r="BP383">
        <v>8880.1239999999998</v>
      </c>
      <c r="BQ383">
        <v>-2.0202058499999998E-3</v>
      </c>
      <c r="BR383">
        <v>8988.098</v>
      </c>
    </row>
    <row r="384" spans="1:70">
      <c r="A384">
        <v>383</v>
      </c>
      <c r="B384">
        <v>3</v>
      </c>
      <c r="C384">
        <v>184</v>
      </c>
      <c r="D384">
        <v>1</v>
      </c>
      <c r="E384">
        <v>60</v>
      </c>
      <c r="F384">
        <v>70</v>
      </c>
      <c r="G384">
        <v>0.35566406249999999</v>
      </c>
      <c r="H384">
        <v>0</v>
      </c>
      <c r="I384">
        <v>90</v>
      </c>
      <c r="J384">
        <v>0</v>
      </c>
      <c r="K384">
        <v>3588.8671875</v>
      </c>
      <c r="L384">
        <v>0.45015624999999998</v>
      </c>
      <c r="M384">
        <v>162839.2578125</v>
      </c>
      <c r="N384">
        <v>0.23320312500000001</v>
      </c>
      <c r="O384">
        <v>70</v>
      </c>
      <c r="P384">
        <v>480</v>
      </c>
      <c r="Q384">
        <v>480</v>
      </c>
      <c r="R384">
        <v>383</v>
      </c>
      <c r="S384">
        <v>58750</v>
      </c>
      <c r="T384">
        <v>10811</v>
      </c>
      <c r="U384">
        <v>11018.67</v>
      </c>
      <c r="V384">
        <v>0.37209999999999999</v>
      </c>
      <c r="W384">
        <v>6.8470000000000003E-2</v>
      </c>
      <c r="X384">
        <v>0.36236669999999999</v>
      </c>
      <c r="Y384">
        <v>6.7963330000000002E-2</v>
      </c>
      <c r="Z384">
        <v>0.6552</v>
      </c>
      <c r="AA384">
        <v>0.66779999999999995</v>
      </c>
      <c r="AB384">
        <v>2639.8</v>
      </c>
      <c r="AC384">
        <v>3059.3</v>
      </c>
      <c r="AD384">
        <v>2813.3330000000001</v>
      </c>
      <c r="AE384">
        <v>0.99053162380790405</v>
      </c>
      <c r="AF384">
        <v>0.47921420262620473</v>
      </c>
      <c r="AG384">
        <v>383</v>
      </c>
      <c r="AH384">
        <v>1237.4070682038573</v>
      </c>
      <c r="AI384">
        <v>66022.885650934433</v>
      </c>
      <c r="AJ384">
        <v>0.93667337938418382</v>
      </c>
      <c r="AK384">
        <v>0.55384693064113522</v>
      </c>
      <c r="AL384">
        <v>60228.508071899414</v>
      </c>
      <c r="AM384">
        <v>8967.511502581443</v>
      </c>
      <c r="AN384">
        <v>8967.511502581443</v>
      </c>
      <c r="AO384">
        <v>0.37299382019042965</v>
      </c>
      <c r="AP384">
        <v>5.5535600665327707E-2</v>
      </c>
      <c r="AQ384">
        <v>0.37299382019042965</v>
      </c>
      <c r="AR384">
        <v>5.5535600665327707E-2</v>
      </c>
      <c r="AS384">
        <v>0.42435161742925787</v>
      </c>
      <c r="AT384">
        <v>0.42435161742925787</v>
      </c>
      <c r="AU384">
        <v>2527.0128238428961</v>
      </c>
      <c r="AV384">
        <v>2425.3518178291447</v>
      </c>
      <c r="AW384">
        <v>2527.0128238428961</v>
      </c>
      <c r="AX384">
        <v>185794.2</v>
      </c>
      <c r="AY384">
        <v>5448.1544999999996</v>
      </c>
      <c r="AZ384">
        <v>5353.4615000000003</v>
      </c>
      <c r="BA384">
        <v>2.7122557700000002E-3</v>
      </c>
      <c r="BB384">
        <v>223.00585000000001</v>
      </c>
      <c r="BC384">
        <v>6.5175696999999998E-3</v>
      </c>
      <c r="BD384">
        <v>12578.26</v>
      </c>
      <c r="BE384">
        <v>4254.7295000000004</v>
      </c>
      <c r="BF384">
        <v>3.4493209600000001E-3</v>
      </c>
      <c r="BG384">
        <v>293.89789999999999</v>
      </c>
      <c r="BH384">
        <v>2.5213616500000002E-3</v>
      </c>
      <c r="BI384">
        <v>12303.99</v>
      </c>
      <c r="BJ384">
        <v>2.8643316499999999E-3</v>
      </c>
      <c r="BK384">
        <v>351.88869999999997</v>
      </c>
      <c r="BL384">
        <v>1.9482432800000001E-2</v>
      </c>
      <c r="BM384">
        <v>4687.46</v>
      </c>
      <c r="BN384">
        <v>-6.0140250000000001E-5</v>
      </c>
      <c r="BO384">
        <v>305.57249999999999</v>
      </c>
      <c r="BP384">
        <v>4309.402</v>
      </c>
      <c r="BQ384">
        <v>1.5717405000000001E-4</v>
      </c>
      <c r="BR384">
        <v>4490.5870000000004</v>
      </c>
    </row>
    <row r="385" spans="1:70">
      <c r="A385">
        <v>384</v>
      </c>
      <c r="B385">
        <v>3</v>
      </c>
      <c r="C385">
        <v>185</v>
      </c>
      <c r="D385">
        <v>1</v>
      </c>
      <c r="E385">
        <v>60</v>
      </c>
      <c r="F385">
        <v>70</v>
      </c>
      <c r="G385">
        <v>0.49042968749999999</v>
      </c>
      <c r="H385">
        <v>0</v>
      </c>
      <c r="I385">
        <v>90</v>
      </c>
      <c r="J385">
        <v>0</v>
      </c>
      <c r="K385">
        <v>3563.4765625</v>
      </c>
      <c r="L385">
        <v>0.28984375000000001</v>
      </c>
      <c r="M385">
        <v>378529.4921875</v>
      </c>
      <c r="N385">
        <v>0.34492187500000004</v>
      </c>
      <c r="O385">
        <v>70</v>
      </c>
      <c r="P385">
        <v>480</v>
      </c>
      <c r="Q385">
        <v>480</v>
      </c>
      <c r="R385">
        <v>384</v>
      </c>
      <c r="S385">
        <v>182300</v>
      </c>
      <c r="T385">
        <v>11029.67</v>
      </c>
      <c r="U385">
        <v>10783</v>
      </c>
      <c r="V385">
        <v>0.32379330000000001</v>
      </c>
      <c r="W385">
        <v>1.959033E-2</v>
      </c>
      <c r="X385">
        <v>0.32303670000000001</v>
      </c>
      <c r="Y385">
        <v>1.910767E-2</v>
      </c>
      <c r="Z385">
        <v>0.33613330000000002</v>
      </c>
      <c r="AA385">
        <v>0.32862999999999998</v>
      </c>
      <c r="AB385">
        <v>4666.6670000000004</v>
      </c>
      <c r="AC385">
        <v>4296.6670000000004</v>
      </c>
      <c r="AD385">
        <v>4470.6670000000004</v>
      </c>
      <c r="AE385">
        <v>1.0113732362757126</v>
      </c>
      <c r="AF385">
        <v>0.87286141609816992</v>
      </c>
      <c r="AG385">
        <v>384</v>
      </c>
      <c r="AH385">
        <v>1381.3597819503332</v>
      </c>
      <c r="AI385">
        <v>140725.45744989833</v>
      </c>
      <c r="AJ385">
        <v>0.97227991437083994</v>
      </c>
      <c r="AK385">
        <v>0.65142037076439907</v>
      </c>
      <c r="AL385">
        <v>187457.94242858887</v>
      </c>
      <c r="AM385">
        <v>13307.189737082263</v>
      </c>
      <c r="AN385">
        <v>13307.189737082263</v>
      </c>
      <c r="AO385">
        <v>0.31685569763183596</v>
      </c>
      <c r="AP385">
        <v>2.2492826033597625E-2</v>
      </c>
      <c r="AQ385">
        <v>0.31685569763183596</v>
      </c>
      <c r="AR385">
        <v>2.2492826033597625E-2</v>
      </c>
      <c r="AS385">
        <v>0.48620840929655262</v>
      </c>
      <c r="AT385">
        <v>0.48620840929655262</v>
      </c>
      <c r="AU385">
        <v>3940.7243393167091</v>
      </c>
      <c r="AV385">
        <v>3373.3208953709077</v>
      </c>
      <c r="AW385">
        <v>3940.7243393167091</v>
      </c>
      <c r="AX385">
        <v>261031.5</v>
      </c>
      <c r="AY385">
        <v>15433.035</v>
      </c>
      <c r="AZ385">
        <v>14878.825000000001</v>
      </c>
      <c r="BA385">
        <v>1.8685159E-2</v>
      </c>
      <c r="BB385">
        <v>-69.038669999999996</v>
      </c>
      <c r="BC385">
        <v>7.6049261000000002E-3</v>
      </c>
      <c r="BD385">
        <v>29131.42</v>
      </c>
      <c r="BE385">
        <v>16125.325000000001</v>
      </c>
      <c r="BF385">
        <v>1.9426646499999999E-2</v>
      </c>
      <c r="BG385">
        <v>-231.91125</v>
      </c>
      <c r="BH385">
        <v>1.09640955E-2</v>
      </c>
      <c r="BI385">
        <v>26832.080000000002</v>
      </c>
      <c r="BJ385">
        <v>3.41502495E-2</v>
      </c>
      <c r="BK385">
        <v>-54.527090000000001</v>
      </c>
      <c r="BL385">
        <v>1.4304659500000001E-2</v>
      </c>
      <c r="BM385">
        <v>5883.8289999999997</v>
      </c>
      <c r="BN385">
        <v>-1.7428549000000001E-4</v>
      </c>
      <c r="BO385">
        <v>-171.35290000000001</v>
      </c>
      <c r="BP385">
        <v>5217.1540000000005</v>
      </c>
      <c r="BQ385">
        <v>1.0950942000000001E-3</v>
      </c>
      <c r="BR385">
        <v>5037.3239999999996</v>
      </c>
    </row>
    <row r="386" spans="1:70">
      <c r="A386">
        <v>385</v>
      </c>
      <c r="B386">
        <v>3</v>
      </c>
      <c r="C386">
        <v>186</v>
      </c>
      <c r="D386">
        <v>1</v>
      </c>
      <c r="E386">
        <v>60</v>
      </c>
      <c r="F386">
        <v>70</v>
      </c>
      <c r="G386">
        <v>0.34042968749999997</v>
      </c>
      <c r="H386">
        <v>0</v>
      </c>
      <c r="I386">
        <v>90</v>
      </c>
      <c r="J386">
        <v>0</v>
      </c>
      <c r="K386">
        <v>6813.4765625</v>
      </c>
      <c r="L386">
        <v>0.40984375000000001</v>
      </c>
      <c r="M386">
        <v>737079.4921875</v>
      </c>
      <c r="N386">
        <v>0.24492187500000001</v>
      </c>
      <c r="O386">
        <v>70</v>
      </c>
      <c r="P386">
        <v>480</v>
      </c>
      <c r="Q386">
        <v>480</v>
      </c>
      <c r="R386">
        <v>385</v>
      </c>
      <c r="S386">
        <v>250613.3</v>
      </c>
      <c r="T386">
        <v>19266.330000000002</v>
      </c>
      <c r="U386">
        <v>17746.330000000002</v>
      </c>
      <c r="V386">
        <v>0.33396670000000001</v>
      </c>
      <c r="W386">
        <v>2.5673000000000001E-2</v>
      </c>
      <c r="X386">
        <v>0.35383330000000002</v>
      </c>
      <c r="Y386">
        <v>2.5054670000000001E-2</v>
      </c>
      <c r="Z386">
        <v>0.58666669999999999</v>
      </c>
      <c r="AA386">
        <v>0.54036669999999998</v>
      </c>
      <c r="AB386">
        <v>5878</v>
      </c>
      <c r="AC386">
        <v>5215</v>
      </c>
      <c r="AD386">
        <v>5032.3329999999996</v>
      </c>
      <c r="AE386">
        <v>1.041946021716966</v>
      </c>
      <c r="AF386">
        <v>0.65572840619176831</v>
      </c>
      <c r="AG386">
        <v>385</v>
      </c>
      <c r="AH386">
        <v>2416.3942147844396</v>
      </c>
      <c r="AI386">
        <v>296034.43677439599</v>
      </c>
      <c r="AJ386">
        <v>0.97277174078478679</v>
      </c>
      <c r="AK386">
        <v>0.57984116254583107</v>
      </c>
      <c r="AL386">
        <v>255417.70805358884</v>
      </c>
      <c r="AM386">
        <v>16934.079845910343</v>
      </c>
      <c r="AN386">
        <v>16934.079845910343</v>
      </c>
      <c r="AO386">
        <v>0.35369944763183597</v>
      </c>
      <c r="AP386">
        <v>2.3450115237880178E-2</v>
      </c>
      <c r="AQ386">
        <v>0.35369944763183597</v>
      </c>
      <c r="AR386">
        <v>2.3450115237880178E-2</v>
      </c>
      <c r="AS386">
        <v>0.43365068958595043</v>
      </c>
      <c r="AT386">
        <v>0.43365068958595043</v>
      </c>
      <c r="AU386">
        <v>4850.0513870945297</v>
      </c>
      <c r="AV386">
        <v>4534.3724464607212</v>
      </c>
      <c r="AW386">
        <v>4850.0513870945297</v>
      </c>
      <c r="AX386">
        <v>242510</v>
      </c>
      <c r="AY386">
        <v>15602.76</v>
      </c>
      <c r="AZ386">
        <v>15217.47</v>
      </c>
      <c r="BA386">
        <v>-5.2504212E-3</v>
      </c>
      <c r="BB386">
        <v>37.033985000000001</v>
      </c>
      <c r="BC386">
        <v>1.15670115E-2</v>
      </c>
      <c r="BD386">
        <v>29171.75</v>
      </c>
      <c r="BE386">
        <v>12686.934999999999</v>
      </c>
      <c r="BF386">
        <v>-8.1759380000000006E-3</v>
      </c>
      <c r="BG386">
        <v>-142.26775000000001</v>
      </c>
      <c r="BH386">
        <v>1.1652847500000001E-2</v>
      </c>
      <c r="BI386">
        <v>28197.49</v>
      </c>
      <c r="BJ386">
        <v>-1.3044770000000001E-3</v>
      </c>
      <c r="BK386">
        <v>235.92834999999999</v>
      </c>
      <c r="BL386">
        <v>1.4767671E-2</v>
      </c>
      <c r="BM386">
        <v>8233.5480000000007</v>
      </c>
      <c r="BN386">
        <v>2.6520154999999999E-3</v>
      </c>
      <c r="BO386">
        <v>65.840199999999996</v>
      </c>
      <c r="BP386">
        <v>7885.6040000000003</v>
      </c>
      <c r="BQ386">
        <v>-8.3854739999999995E-4</v>
      </c>
      <c r="BR386">
        <v>7912.1930000000002</v>
      </c>
    </row>
    <row r="387" spans="1:70">
      <c r="A387">
        <v>386</v>
      </c>
      <c r="B387">
        <v>3</v>
      </c>
      <c r="C387">
        <v>187</v>
      </c>
      <c r="D387">
        <v>1</v>
      </c>
      <c r="E387">
        <v>60</v>
      </c>
      <c r="F387">
        <v>70</v>
      </c>
      <c r="G387">
        <v>0.41542968749999998</v>
      </c>
      <c r="H387">
        <v>0</v>
      </c>
      <c r="I387">
        <v>90</v>
      </c>
      <c r="J387">
        <v>0</v>
      </c>
      <c r="K387">
        <v>8438.4765625</v>
      </c>
      <c r="L387">
        <v>0.34984375000000001</v>
      </c>
      <c r="M387">
        <v>557804.4921875</v>
      </c>
      <c r="N387">
        <v>0.39492187500000003</v>
      </c>
      <c r="O387">
        <v>70</v>
      </c>
      <c r="P387">
        <v>480</v>
      </c>
      <c r="Q387">
        <v>480</v>
      </c>
      <c r="R387">
        <v>386</v>
      </c>
      <c r="S387">
        <v>231030</v>
      </c>
      <c r="T387">
        <v>23128.67</v>
      </c>
      <c r="U387">
        <v>22365.33</v>
      </c>
      <c r="V387">
        <v>0.37316670000000002</v>
      </c>
      <c r="W387">
        <v>3.7359999999999997E-2</v>
      </c>
      <c r="X387">
        <v>0.37176670000000001</v>
      </c>
      <c r="Y387">
        <v>3.5990000000000001E-2</v>
      </c>
      <c r="Z387">
        <v>0.43003330000000001</v>
      </c>
      <c r="AA387">
        <v>0.41583330000000002</v>
      </c>
      <c r="AB387">
        <v>8233</v>
      </c>
      <c r="AC387">
        <v>7881</v>
      </c>
      <c r="AD387">
        <v>7911.6670000000004</v>
      </c>
      <c r="AE387">
        <v>1.016922074039847</v>
      </c>
      <c r="AF387">
        <v>0.7823052553119102</v>
      </c>
      <c r="AG387">
        <v>386</v>
      </c>
      <c r="AH387">
        <v>3125.7234633638154</v>
      </c>
      <c r="AI387">
        <v>199941.12293475214</v>
      </c>
      <c r="AJ387">
        <v>0.95594876101535875</v>
      </c>
      <c r="AK387">
        <v>0.62148838048824573</v>
      </c>
      <c r="AL387">
        <v>236661.42875671387</v>
      </c>
      <c r="AM387">
        <v>25114.535063319461</v>
      </c>
      <c r="AN387">
        <v>25114.535063319461</v>
      </c>
      <c r="AO387">
        <v>0.36857054138183598</v>
      </c>
      <c r="AP387">
        <v>3.9112743607900485E-2</v>
      </c>
      <c r="AQ387">
        <v>0.36857054138183598</v>
      </c>
      <c r="AR387">
        <v>3.9112743607900485E-2</v>
      </c>
      <c r="AS387">
        <v>0.45387303906004939</v>
      </c>
      <c r="AT387">
        <v>0.45387303906004939</v>
      </c>
      <c r="AU387">
        <v>7339.4120690433283</v>
      </c>
      <c r="AV387">
        <v>6582.2530973481107</v>
      </c>
      <c r="AW387">
        <v>7339.4120690433283</v>
      </c>
      <c r="AX387">
        <v>145759.29999999999</v>
      </c>
      <c r="AY387">
        <v>43208.525000000001</v>
      </c>
      <c r="AZ387">
        <v>43598.97</v>
      </c>
      <c r="BA387">
        <v>-1.6215110099999999E-2</v>
      </c>
      <c r="BB387">
        <v>-0.23354164999999999</v>
      </c>
      <c r="BC387">
        <v>8.0020396999999997E-3</v>
      </c>
      <c r="BD387">
        <v>71303.42</v>
      </c>
      <c r="BE387">
        <v>47051.97</v>
      </c>
      <c r="BF387">
        <v>-1.7654115599999999E-2</v>
      </c>
      <c r="BG387">
        <v>417.75110000000001</v>
      </c>
      <c r="BH387">
        <v>8.3808122499999995E-3</v>
      </c>
      <c r="BI387">
        <v>72791.66</v>
      </c>
      <c r="BJ387">
        <v>-2.8794180900000001E-2</v>
      </c>
      <c r="BK387">
        <v>-418.66174999999998</v>
      </c>
      <c r="BL387">
        <v>1.2516264900000001E-2</v>
      </c>
      <c r="BM387">
        <v>7169.7039999999997</v>
      </c>
      <c r="BN387">
        <v>-8.715905E-5</v>
      </c>
      <c r="BO387">
        <v>-173.85785000000001</v>
      </c>
      <c r="BP387">
        <v>12152</v>
      </c>
      <c r="BQ387">
        <v>1.0166459499999999E-3</v>
      </c>
      <c r="BR387">
        <v>7486.2160000000003</v>
      </c>
    </row>
    <row r="388" spans="1:70">
      <c r="A388">
        <v>387</v>
      </c>
      <c r="B388">
        <v>3</v>
      </c>
      <c r="C388">
        <v>188</v>
      </c>
      <c r="D388">
        <v>1</v>
      </c>
      <c r="E388">
        <v>60</v>
      </c>
      <c r="F388">
        <v>70</v>
      </c>
      <c r="G388">
        <v>0.5654296875</v>
      </c>
      <c r="H388">
        <v>0</v>
      </c>
      <c r="I388">
        <v>90</v>
      </c>
      <c r="J388">
        <v>0</v>
      </c>
      <c r="K388">
        <v>5188.4765625</v>
      </c>
      <c r="L388">
        <v>0.46984375</v>
      </c>
      <c r="M388">
        <v>199254.4921875</v>
      </c>
      <c r="N388">
        <v>0.294921875</v>
      </c>
      <c r="O388">
        <v>70</v>
      </c>
      <c r="P388">
        <v>480</v>
      </c>
      <c r="Q388">
        <v>480</v>
      </c>
      <c r="R388">
        <v>387</v>
      </c>
      <c r="S388">
        <v>114123.3</v>
      </c>
      <c r="T388">
        <v>38966.67</v>
      </c>
      <c r="U388">
        <v>39803.33</v>
      </c>
      <c r="V388">
        <v>0.36749999999999999</v>
      </c>
      <c r="W388">
        <v>0.1254767</v>
      </c>
      <c r="X388">
        <v>0.3614</v>
      </c>
      <c r="Y388">
        <v>0.12605330000000001</v>
      </c>
      <c r="Z388">
        <v>0.57153330000000002</v>
      </c>
      <c r="AA388">
        <v>0.5838333</v>
      </c>
      <c r="AB388">
        <v>7165.6670000000004</v>
      </c>
      <c r="AC388">
        <v>12138</v>
      </c>
      <c r="AD388">
        <v>7482</v>
      </c>
      <c r="AE388">
        <v>0.98943425787453732</v>
      </c>
      <c r="AF388">
        <v>0.52170097399821536</v>
      </c>
      <c r="AG388">
        <v>387</v>
      </c>
      <c r="AH388">
        <v>1764.9755501222496</v>
      </c>
      <c r="AI388">
        <v>76936.877828054305</v>
      </c>
      <c r="AJ388">
        <v>0.92574859337397386</v>
      </c>
      <c r="AK388">
        <v>0.53925874039214761</v>
      </c>
      <c r="AL388">
        <v>114919.16313171387</v>
      </c>
      <c r="AM388">
        <v>22285.496723710599</v>
      </c>
      <c r="AN388">
        <v>22285.496723710599</v>
      </c>
      <c r="AO388">
        <v>0.37093772888183596</v>
      </c>
      <c r="AP388">
        <v>7.1933447098132569E-2</v>
      </c>
      <c r="AQ388">
        <v>0.37093772888183596</v>
      </c>
      <c r="AR388">
        <v>7.1933447098132569E-2</v>
      </c>
      <c r="AS388">
        <v>0.47613457888691813</v>
      </c>
      <c r="AT388">
        <v>0.47613457888691813</v>
      </c>
      <c r="AU388">
        <v>5909.9811529321405</v>
      </c>
      <c r="AV388">
        <v>5707.5881762949766</v>
      </c>
      <c r="AW388">
        <v>5909.9811529321405</v>
      </c>
      <c r="AX388">
        <v>247897.2</v>
      </c>
      <c r="AY388">
        <v>7534.1</v>
      </c>
      <c r="AZ388">
        <v>7608.8204999999998</v>
      </c>
      <c r="BA388">
        <v>3.1165110000000002E-3</v>
      </c>
      <c r="BB388">
        <v>62.414225000000002</v>
      </c>
      <c r="BC388">
        <v>-1.20452157E-2</v>
      </c>
      <c r="BD388">
        <v>16766.77</v>
      </c>
      <c r="BE388">
        <v>6786.2969999999996</v>
      </c>
      <c r="BF388">
        <v>4.0355514999999998E-3</v>
      </c>
      <c r="BG388">
        <v>162.69305</v>
      </c>
      <c r="BH388">
        <v>-9.5508578500000003E-3</v>
      </c>
      <c r="BI388">
        <v>17000.3</v>
      </c>
      <c r="BJ388">
        <v>1.0822723100000001E-2</v>
      </c>
      <c r="BK388">
        <v>32.402785000000002</v>
      </c>
      <c r="BL388">
        <v>-2.5688718999999999E-2</v>
      </c>
      <c r="BM388">
        <v>5279.3879999999999</v>
      </c>
      <c r="BN388">
        <v>-7.2934435E-5</v>
      </c>
      <c r="BO388">
        <v>62.572470000000003</v>
      </c>
      <c r="BP388">
        <v>5044.3239999999996</v>
      </c>
      <c r="BQ388">
        <v>-5.739594E-4</v>
      </c>
      <c r="BR388">
        <v>5426.4080000000004</v>
      </c>
    </row>
    <row r="389" spans="1:70">
      <c r="A389">
        <v>388</v>
      </c>
      <c r="B389">
        <v>3</v>
      </c>
      <c r="C389">
        <v>189</v>
      </c>
      <c r="D389">
        <v>1</v>
      </c>
      <c r="E389">
        <v>60</v>
      </c>
      <c r="F389">
        <v>70</v>
      </c>
      <c r="G389">
        <v>0.3779296875</v>
      </c>
      <c r="H389">
        <v>0</v>
      </c>
      <c r="I389">
        <v>90</v>
      </c>
      <c r="J389">
        <v>0</v>
      </c>
      <c r="K389">
        <v>6000.9765625</v>
      </c>
      <c r="L389">
        <v>0.31984374999999998</v>
      </c>
      <c r="M389">
        <v>647441.9921875</v>
      </c>
      <c r="N389">
        <v>0.31992187500000002</v>
      </c>
      <c r="O389">
        <v>70</v>
      </c>
      <c r="P389">
        <v>480</v>
      </c>
      <c r="Q389">
        <v>480</v>
      </c>
      <c r="R389">
        <v>388</v>
      </c>
      <c r="S389">
        <v>243053.3</v>
      </c>
      <c r="T389">
        <v>13970.67</v>
      </c>
      <c r="U389">
        <v>14168.33</v>
      </c>
      <c r="V389">
        <v>0.31988</v>
      </c>
      <c r="W389">
        <v>1.8386329999999999E-2</v>
      </c>
      <c r="X389">
        <v>0.31988</v>
      </c>
      <c r="Y389">
        <v>1.8646670000000001E-2</v>
      </c>
      <c r="Z389">
        <v>0.39090000000000003</v>
      </c>
      <c r="AA389">
        <v>0.39643329999999999</v>
      </c>
      <c r="AB389">
        <v>5278.6670000000004</v>
      </c>
      <c r="AC389">
        <v>5042.6670000000004</v>
      </c>
      <c r="AD389">
        <v>5425.6670000000004</v>
      </c>
      <c r="AE389">
        <v>0.99300008429185893</v>
      </c>
      <c r="AF389">
        <v>0.82852492611368944</v>
      </c>
      <c r="AG389">
        <v>388</v>
      </c>
      <c r="AH389">
        <v>2273.3662838877708</v>
      </c>
      <c r="AI389">
        <v>245257.69458419652</v>
      </c>
      <c r="AJ389">
        <v>0.97269983322241482</v>
      </c>
      <c r="AK389">
        <v>0.63584444621182568</v>
      </c>
      <c r="AL389">
        <v>248420.57914733887</v>
      </c>
      <c r="AM389">
        <v>16466.224302382278</v>
      </c>
      <c r="AN389">
        <v>16466.224302382278</v>
      </c>
      <c r="AO389">
        <v>0.31987327575683594</v>
      </c>
      <c r="AP389">
        <v>2.1202370290852219E-2</v>
      </c>
      <c r="AQ389">
        <v>0.31987327575683594</v>
      </c>
      <c r="AR389">
        <v>2.1202370290852219E-2</v>
      </c>
      <c r="AS389">
        <v>0.43420276836905991</v>
      </c>
      <c r="AT389">
        <v>0.43420276836905991</v>
      </c>
      <c r="AU389">
        <v>4955.002584744293</v>
      </c>
      <c r="AV389">
        <v>4406.490983517735</v>
      </c>
      <c r="AW389">
        <v>4955.002584744293</v>
      </c>
      <c r="AX389">
        <v>177364.5</v>
      </c>
      <c r="AY389">
        <v>33846.93</v>
      </c>
      <c r="AZ389">
        <v>33728.21</v>
      </c>
      <c r="BA389">
        <v>3.3653501299999999E-3</v>
      </c>
      <c r="BB389">
        <v>267.48009999999999</v>
      </c>
      <c r="BC389">
        <v>-4.4205140000000004E-3</v>
      </c>
      <c r="BD389">
        <v>68066.789999999994</v>
      </c>
      <c r="BE389">
        <v>40394.410000000003</v>
      </c>
      <c r="BF389">
        <v>2.9361813299999999E-3</v>
      </c>
      <c r="BG389">
        <v>572.22220000000004</v>
      </c>
      <c r="BH389">
        <v>-3.8986078E-3</v>
      </c>
      <c r="BI389">
        <v>67435.460000000006</v>
      </c>
      <c r="BJ389">
        <v>7.8447802500000007E-3</v>
      </c>
      <c r="BK389">
        <v>849.61040000000003</v>
      </c>
      <c r="BL389">
        <v>-9.4498680000000002E-3</v>
      </c>
      <c r="BM389">
        <v>11687.81</v>
      </c>
      <c r="BN389">
        <v>1.15317435E-3</v>
      </c>
      <c r="BO389">
        <v>456.18110000000001</v>
      </c>
      <c r="BP389">
        <v>15039</v>
      </c>
      <c r="BQ389">
        <v>4.1700165000000002E-4</v>
      </c>
      <c r="BR389">
        <v>11264.8</v>
      </c>
    </row>
    <row r="390" spans="1:70">
      <c r="A390">
        <v>389</v>
      </c>
      <c r="B390">
        <v>3</v>
      </c>
      <c r="C390">
        <v>190</v>
      </c>
      <c r="D390">
        <v>1</v>
      </c>
      <c r="E390">
        <v>60</v>
      </c>
      <c r="F390">
        <v>70</v>
      </c>
      <c r="G390">
        <v>0.52792968749999991</v>
      </c>
      <c r="H390">
        <v>0</v>
      </c>
      <c r="I390">
        <v>90</v>
      </c>
      <c r="J390">
        <v>0</v>
      </c>
      <c r="K390">
        <v>9250.9765625</v>
      </c>
      <c r="L390">
        <v>0.43984374999999998</v>
      </c>
      <c r="M390">
        <v>288891.9921875</v>
      </c>
      <c r="N390">
        <v>0.21992187500000002</v>
      </c>
      <c r="O390">
        <v>70</v>
      </c>
      <c r="P390">
        <v>480</v>
      </c>
      <c r="Q390">
        <v>480</v>
      </c>
      <c r="R390">
        <v>389</v>
      </c>
      <c r="S390">
        <v>146716.70000000001</v>
      </c>
      <c r="T390">
        <v>39086.67</v>
      </c>
      <c r="U390">
        <v>38650</v>
      </c>
      <c r="V390">
        <v>0.3185267</v>
      </c>
      <c r="W390">
        <v>8.4856669999999995E-2</v>
      </c>
      <c r="X390">
        <v>0.32218669999999999</v>
      </c>
      <c r="Y390">
        <v>8.4870000000000001E-2</v>
      </c>
      <c r="Z390">
        <v>0.56646669999999999</v>
      </c>
      <c r="AA390">
        <v>0.56013329999999995</v>
      </c>
      <c r="AB390">
        <v>10701.33</v>
      </c>
      <c r="AC390">
        <v>12964</v>
      </c>
      <c r="AD390">
        <v>10207</v>
      </c>
      <c r="AE390">
        <v>1.0056331634887588</v>
      </c>
      <c r="AF390">
        <v>0.59770229559239518</v>
      </c>
      <c r="AG390">
        <v>389</v>
      </c>
      <c r="AH390">
        <v>3212.4932175800323</v>
      </c>
      <c r="AI390">
        <v>118405.93980147294</v>
      </c>
      <c r="AJ390">
        <v>0.90971543157987023</v>
      </c>
      <c r="AK390">
        <v>0.56580471206505889</v>
      </c>
      <c r="AL390">
        <v>156881.77055358884</v>
      </c>
      <c r="AM390">
        <v>34896.358563646027</v>
      </c>
      <c r="AN390">
        <v>34896.358563646027</v>
      </c>
      <c r="AO390">
        <v>0.32374046325683598</v>
      </c>
      <c r="AP390">
        <v>7.2011956822685033E-2</v>
      </c>
      <c r="AQ390">
        <v>0.32374046325683598</v>
      </c>
      <c r="AR390">
        <v>7.2011956822685033E-2</v>
      </c>
      <c r="AS390">
        <v>0.46128972760961717</v>
      </c>
      <c r="AT390">
        <v>0.46128972760961717</v>
      </c>
      <c r="AU390">
        <v>9638.4990696343812</v>
      </c>
      <c r="AV390">
        <v>9075.4008810696323</v>
      </c>
      <c r="AW390">
        <v>9638.4990696343812</v>
      </c>
      <c r="AX390">
        <v>58374.99</v>
      </c>
      <c r="AY390">
        <v>9031.5584999999992</v>
      </c>
      <c r="AZ390">
        <v>8801.4419999999991</v>
      </c>
      <c r="BA390">
        <v>8.6865649999999994E-5</v>
      </c>
      <c r="BB390">
        <v>211.9898</v>
      </c>
      <c r="BC390">
        <v>-4.4284285E-4</v>
      </c>
      <c r="BD390">
        <v>20787.84</v>
      </c>
      <c r="BE390">
        <v>7181.75</v>
      </c>
      <c r="BF390">
        <v>-3.9668575000000001E-4</v>
      </c>
      <c r="BG390">
        <v>210.62485000000001</v>
      </c>
      <c r="BH390">
        <v>-1.31762695E-3</v>
      </c>
      <c r="BI390">
        <v>20173.53</v>
      </c>
      <c r="BJ390">
        <v>-3.3150334999999998E-4</v>
      </c>
      <c r="BK390">
        <v>355.24815000000001</v>
      </c>
      <c r="BL390">
        <v>8.9450754999999998E-4</v>
      </c>
      <c r="BM390">
        <v>7438.9080000000004</v>
      </c>
      <c r="BN390">
        <v>1.05379345E-4</v>
      </c>
      <c r="BO390">
        <v>223.72545</v>
      </c>
      <c r="BP390">
        <v>6854.6610000000001</v>
      </c>
      <c r="BQ390">
        <v>4.4802909999999998E-5</v>
      </c>
      <c r="BR390">
        <v>7245.3950000000004</v>
      </c>
    </row>
    <row r="391" spans="1:70">
      <c r="A391">
        <v>390</v>
      </c>
      <c r="B391">
        <v>3</v>
      </c>
      <c r="C391">
        <v>191</v>
      </c>
      <c r="D391">
        <v>1</v>
      </c>
      <c r="E391">
        <v>60</v>
      </c>
      <c r="F391">
        <v>70</v>
      </c>
      <c r="G391">
        <v>0.45292968749999996</v>
      </c>
      <c r="H391">
        <v>0</v>
      </c>
      <c r="I391">
        <v>90</v>
      </c>
      <c r="J391">
        <v>0</v>
      </c>
      <c r="K391">
        <v>7625.9765625</v>
      </c>
      <c r="L391">
        <v>0.25984374999999998</v>
      </c>
      <c r="M391">
        <v>109616.9921875</v>
      </c>
      <c r="N391">
        <v>0.36992187500000001</v>
      </c>
      <c r="O391">
        <v>70</v>
      </c>
      <c r="P391">
        <v>480</v>
      </c>
      <c r="Q391">
        <v>480</v>
      </c>
      <c r="R391">
        <v>390</v>
      </c>
      <c r="S391">
        <v>52626.67</v>
      </c>
      <c r="T391">
        <v>17592.330000000002</v>
      </c>
      <c r="U391">
        <v>17089</v>
      </c>
      <c r="V391">
        <v>0.32350669999999998</v>
      </c>
      <c r="W391">
        <v>0.1081433</v>
      </c>
      <c r="X391">
        <v>0.32103999999999999</v>
      </c>
      <c r="Y391">
        <v>0.10425</v>
      </c>
      <c r="Z391">
        <v>0.30861670000000002</v>
      </c>
      <c r="AA391">
        <v>0.29978670000000002</v>
      </c>
      <c r="AB391">
        <v>7432</v>
      </c>
      <c r="AC391">
        <v>6848</v>
      </c>
      <c r="AD391">
        <v>7238.6670000000004</v>
      </c>
      <c r="AE391">
        <v>1.0146198547177432</v>
      </c>
      <c r="AF391">
        <v>0.81821113165025861</v>
      </c>
      <c r="AG391">
        <v>390</v>
      </c>
      <c r="AH391">
        <v>3026.556492620613</v>
      </c>
      <c r="AI391">
        <v>40008.483033932134</v>
      </c>
      <c r="AJ391">
        <v>0.81678447247035568</v>
      </c>
      <c r="AK391">
        <v>0.68778479855756003</v>
      </c>
      <c r="AL391">
        <v>53820.73539733886</v>
      </c>
      <c r="AM391">
        <v>21059.104909553756</v>
      </c>
      <c r="AN391">
        <v>21059.104909553756</v>
      </c>
      <c r="AO391">
        <v>0.30970140075683594</v>
      </c>
      <c r="AP391">
        <v>0.12118069812729533</v>
      </c>
      <c r="AQ391">
        <v>0.30970140075683594</v>
      </c>
      <c r="AR391">
        <v>0.12118069812729533</v>
      </c>
      <c r="AS391">
        <v>0.3612286293211685</v>
      </c>
      <c r="AT391">
        <v>0.3612286293211685</v>
      </c>
      <c r="AU391">
        <v>6883.950266148101</v>
      </c>
      <c r="AV391">
        <v>6113.0994118695326</v>
      </c>
      <c r="AW391">
        <v>6883.950266148101</v>
      </c>
      <c r="AX391">
        <v>147390.70000000001</v>
      </c>
      <c r="AY391">
        <v>7061.4359999999997</v>
      </c>
      <c r="AZ391">
        <v>6947.0240000000003</v>
      </c>
      <c r="BA391">
        <v>4.8751897999999997E-3</v>
      </c>
      <c r="BB391">
        <v>-65.805689999999998</v>
      </c>
      <c r="BC391">
        <v>3.4992420000000001E-3</v>
      </c>
      <c r="BD391">
        <v>13846.79</v>
      </c>
      <c r="BE391">
        <v>6991.9350000000004</v>
      </c>
      <c r="BF391">
        <v>6.1747490000000002E-3</v>
      </c>
      <c r="BG391">
        <v>-169.43260000000001</v>
      </c>
      <c r="BH391">
        <v>4.0374865700000002E-3</v>
      </c>
      <c r="BI391">
        <v>13420.12</v>
      </c>
      <c r="BJ391">
        <v>9.3284586000000006E-3</v>
      </c>
      <c r="BK391">
        <v>-76.032550000000001</v>
      </c>
      <c r="BL391">
        <v>3.9294267500000002E-3</v>
      </c>
      <c r="BM391">
        <v>3240.6970000000001</v>
      </c>
      <c r="BN391">
        <v>-5.9444949999999999E-4</v>
      </c>
      <c r="BO391">
        <v>-82.994124999999997</v>
      </c>
      <c r="BP391">
        <v>2993.1179999999999</v>
      </c>
      <c r="BQ391">
        <v>-2.84209E-4</v>
      </c>
      <c r="BR391">
        <v>3042.8919999999998</v>
      </c>
    </row>
    <row r="392" spans="1:70">
      <c r="A392">
        <v>391</v>
      </c>
      <c r="B392">
        <v>3</v>
      </c>
      <c r="C392">
        <v>192</v>
      </c>
      <c r="D392">
        <v>1</v>
      </c>
      <c r="E392">
        <v>60</v>
      </c>
      <c r="F392">
        <v>70</v>
      </c>
      <c r="G392">
        <v>0.30292968749999999</v>
      </c>
      <c r="H392">
        <v>0</v>
      </c>
      <c r="I392">
        <v>90</v>
      </c>
      <c r="J392">
        <v>0</v>
      </c>
      <c r="K392">
        <v>4375.9765625</v>
      </c>
      <c r="L392">
        <v>0.37984375000000004</v>
      </c>
      <c r="M392">
        <v>468166.9921875</v>
      </c>
      <c r="N392">
        <v>0.26992187500000003</v>
      </c>
      <c r="O392">
        <v>70</v>
      </c>
      <c r="P392">
        <v>480</v>
      </c>
      <c r="Q392">
        <v>480</v>
      </c>
      <c r="R392">
        <v>391</v>
      </c>
      <c r="S392">
        <v>142633.29999999999</v>
      </c>
      <c r="T392">
        <v>10116</v>
      </c>
      <c r="U392">
        <v>9810</v>
      </c>
      <c r="V392">
        <v>0.33739999999999998</v>
      </c>
      <c r="W392">
        <v>2.3928669999999999E-2</v>
      </c>
      <c r="X392">
        <v>0.34189999999999998</v>
      </c>
      <c r="Y392">
        <v>2.3515999999999999E-2</v>
      </c>
      <c r="Z392">
        <v>0.50836669999999995</v>
      </c>
      <c r="AA392">
        <v>0.49299999999999999</v>
      </c>
      <c r="AB392">
        <v>3238.433</v>
      </c>
      <c r="AC392">
        <v>2991.0329999999999</v>
      </c>
      <c r="AD392">
        <v>3040.7669999999998</v>
      </c>
      <c r="AE392">
        <v>1.0154765681937021</v>
      </c>
      <c r="AF392">
        <v>0.7251948879408221</v>
      </c>
      <c r="AG392">
        <v>391</v>
      </c>
      <c r="AH392">
        <v>1585.6782923791191</v>
      </c>
      <c r="AI392">
        <v>184329.05259920022</v>
      </c>
      <c r="AJ392">
        <v>0.97247345735259494</v>
      </c>
      <c r="AK392">
        <v>0.60034363631075427</v>
      </c>
      <c r="AL392">
        <v>144872.04399108887</v>
      </c>
      <c r="AM392">
        <v>9858.4292011972593</v>
      </c>
      <c r="AN392">
        <v>9858.4292011972593</v>
      </c>
      <c r="AO392">
        <v>0.34654515075683595</v>
      </c>
      <c r="AP392">
        <v>2.3582126265607475E-2</v>
      </c>
      <c r="AQ392">
        <v>0.34654515075683595</v>
      </c>
      <c r="AR392">
        <v>2.3582126265607475E-2</v>
      </c>
      <c r="AS392">
        <v>0.40723992407842058</v>
      </c>
      <c r="AT392">
        <v>0.40723992407842058</v>
      </c>
      <c r="AU392">
        <v>2930.3943607320502</v>
      </c>
      <c r="AV392">
        <v>2716.5992532822856</v>
      </c>
      <c r="AW392">
        <v>2930.3943607320502</v>
      </c>
      <c r="AX392">
        <v>94354.85</v>
      </c>
      <c r="AY392">
        <v>6699.0150000000003</v>
      </c>
      <c r="AZ392">
        <v>6859.7610000000004</v>
      </c>
      <c r="BA392">
        <v>4.3032110000000004E-3</v>
      </c>
      <c r="BB392">
        <v>66.146379999999994</v>
      </c>
      <c r="BC392">
        <v>1.0888066999999999E-3</v>
      </c>
      <c r="BD392">
        <v>15479.22</v>
      </c>
      <c r="BE392">
        <v>7269.2179999999998</v>
      </c>
      <c r="BF392">
        <v>1.9451485E-3</v>
      </c>
      <c r="BG392">
        <v>4.6934385000000001</v>
      </c>
      <c r="BH392">
        <v>1.7822408499999999E-3</v>
      </c>
      <c r="BI392">
        <v>16278.15</v>
      </c>
      <c r="BJ392">
        <v>-8.2517164999999998E-4</v>
      </c>
      <c r="BK392">
        <v>323.93389999999999</v>
      </c>
      <c r="BL392">
        <v>3.1256705999999999E-3</v>
      </c>
      <c r="BM392">
        <v>4121.7359999999999</v>
      </c>
      <c r="BN392">
        <v>2.0497764999999999E-3</v>
      </c>
      <c r="BO392">
        <v>78.292919999999995</v>
      </c>
      <c r="BP392">
        <v>3873.0569999999998</v>
      </c>
      <c r="BQ392">
        <v>2.6961079999999999E-4</v>
      </c>
      <c r="BR392">
        <v>4370.8209999999999</v>
      </c>
    </row>
    <row r="393" spans="1:70">
      <c r="A393">
        <v>392</v>
      </c>
      <c r="B393">
        <v>3</v>
      </c>
      <c r="C393">
        <v>193</v>
      </c>
      <c r="D393">
        <v>1</v>
      </c>
      <c r="E393">
        <v>60</v>
      </c>
      <c r="F393">
        <v>70</v>
      </c>
      <c r="G393">
        <v>0.35917968749999996</v>
      </c>
      <c r="H393">
        <v>0</v>
      </c>
      <c r="I393">
        <v>90</v>
      </c>
      <c r="J393">
        <v>0</v>
      </c>
      <c r="K393">
        <v>4782.2265625</v>
      </c>
      <c r="L393">
        <v>0.36484375000000002</v>
      </c>
      <c r="M393">
        <v>244073.2421875</v>
      </c>
      <c r="N393">
        <v>0.20742187500000001</v>
      </c>
      <c r="O393">
        <v>70</v>
      </c>
      <c r="P393">
        <v>480</v>
      </c>
      <c r="Q393">
        <v>480</v>
      </c>
      <c r="R393">
        <v>392</v>
      </c>
      <c r="S393">
        <v>90383.33</v>
      </c>
      <c r="T393">
        <v>12083.67</v>
      </c>
      <c r="U393">
        <v>12687.33</v>
      </c>
      <c r="V393">
        <v>0.29711330000000002</v>
      </c>
      <c r="W393">
        <v>3.9723330000000001E-2</v>
      </c>
      <c r="X393">
        <v>0.28887669999999999</v>
      </c>
      <c r="Y393">
        <v>4.0550000000000003E-2</v>
      </c>
      <c r="Z393">
        <v>0.43053330000000001</v>
      </c>
      <c r="AA393">
        <v>0.45203330000000003</v>
      </c>
      <c r="AB393">
        <v>4120.3329999999996</v>
      </c>
      <c r="AC393">
        <v>3865</v>
      </c>
      <c r="AD393">
        <v>4369.3329999999996</v>
      </c>
      <c r="AE393">
        <v>0.97592020635793941</v>
      </c>
      <c r="AF393">
        <v>0.77149403693519492</v>
      </c>
      <c r="AG393">
        <v>392</v>
      </c>
      <c r="AH393">
        <v>1751.9318832283916</v>
      </c>
      <c r="AI393">
        <v>101072.06405693949</v>
      </c>
      <c r="AJ393">
        <v>0.94343632688420442</v>
      </c>
      <c r="AK393">
        <v>0.61321859490769803</v>
      </c>
      <c r="AL393">
        <v>90730.698776245103</v>
      </c>
      <c r="AM393">
        <v>12135.56255925882</v>
      </c>
      <c r="AN393">
        <v>12135.56255925882</v>
      </c>
      <c r="AO393">
        <v>0.30830101013183597</v>
      </c>
      <c r="AP393">
        <v>4.1236386867959947E-2</v>
      </c>
      <c r="AQ393">
        <v>0.30830101013183597</v>
      </c>
      <c r="AR393">
        <v>4.1236386867959947E-2</v>
      </c>
      <c r="AS393">
        <v>0.41909588766053874</v>
      </c>
      <c r="AT393">
        <v>0.41909588766053874</v>
      </c>
      <c r="AU393">
        <v>3613.3709182203784</v>
      </c>
      <c r="AV393">
        <v>3300.9511635800618</v>
      </c>
      <c r="AW393">
        <v>3613.3709182203784</v>
      </c>
      <c r="AX393">
        <v>405773.1</v>
      </c>
      <c r="AY393">
        <v>127692.55</v>
      </c>
      <c r="AZ393">
        <v>126984.75</v>
      </c>
      <c r="BA393">
        <v>-1.6635338900000001E-2</v>
      </c>
      <c r="BB393">
        <v>1066.7494999999999</v>
      </c>
      <c r="BC393">
        <v>-1.46658363E-2</v>
      </c>
      <c r="BD393">
        <v>184268.2</v>
      </c>
      <c r="BE393">
        <v>143162.79999999999</v>
      </c>
      <c r="BF393">
        <v>-9.0409206499999992E-3</v>
      </c>
      <c r="BG393">
        <v>1914.0015000000001</v>
      </c>
      <c r="BH393">
        <v>-3.1657360500000002E-2</v>
      </c>
      <c r="BI393">
        <v>181709.4</v>
      </c>
      <c r="BJ393">
        <v>-3.21954676E-2</v>
      </c>
      <c r="BK393">
        <v>1946.338</v>
      </c>
      <c r="BL393">
        <v>-1.29613929E-2</v>
      </c>
      <c r="BM393">
        <v>9844.7430000000004</v>
      </c>
      <c r="BN393">
        <v>-1.5299193999999999E-3</v>
      </c>
      <c r="BO393">
        <v>510.69495000000001</v>
      </c>
      <c r="BP393">
        <v>21816.17</v>
      </c>
      <c r="BQ393">
        <v>-1.6921417499999999E-3</v>
      </c>
      <c r="BR393">
        <v>9515.1589999999997</v>
      </c>
    </row>
    <row r="394" spans="1:70">
      <c r="A394">
        <v>393</v>
      </c>
      <c r="B394">
        <v>3</v>
      </c>
      <c r="C394">
        <v>194</v>
      </c>
      <c r="D394">
        <v>1</v>
      </c>
      <c r="E394">
        <v>60</v>
      </c>
      <c r="F394">
        <v>70</v>
      </c>
      <c r="G394">
        <v>0.50917968749999998</v>
      </c>
      <c r="H394">
        <v>0</v>
      </c>
      <c r="I394">
        <v>90</v>
      </c>
      <c r="J394">
        <v>0</v>
      </c>
      <c r="K394">
        <v>8032.2265625</v>
      </c>
      <c r="L394">
        <v>0.48484375000000002</v>
      </c>
      <c r="M394">
        <v>602623.2421875</v>
      </c>
      <c r="N394">
        <v>0.30742187500000001</v>
      </c>
      <c r="O394">
        <v>70</v>
      </c>
      <c r="P394">
        <v>480</v>
      </c>
      <c r="Q394">
        <v>480</v>
      </c>
      <c r="R394">
        <v>393</v>
      </c>
      <c r="S394">
        <v>306330</v>
      </c>
      <c r="T394">
        <v>69056.67</v>
      </c>
      <c r="U394">
        <v>68040</v>
      </c>
      <c r="V394">
        <v>0.38690000000000002</v>
      </c>
      <c r="W394">
        <v>8.7216669999999996E-2</v>
      </c>
      <c r="X394">
        <v>0.39423330000000001</v>
      </c>
      <c r="Y394">
        <v>8.7563329999999995E-2</v>
      </c>
      <c r="Z394">
        <v>0.72670000000000001</v>
      </c>
      <c r="AA394">
        <v>0.71603329999999998</v>
      </c>
      <c r="AB394">
        <v>9817.3330000000005</v>
      </c>
      <c r="AC394">
        <v>21792.67</v>
      </c>
      <c r="AD394">
        <v>9488.6669999999995</v>
      </c>
      <c r="AE394">
        <v>1.007443417695955</v>
      </c>
      <c r="AF394">
        <v>0.36215431998576314</v>
      </c>
      <c r="AG394">
        <v>393</v>
      </c>
      <c r="AH394">
        <v>2704.7379774807955</v>
      </c>
      <c r="AI394">
        <v>230462.42904093218</v>
      </c>
      <c r="AJ394">
        <v>0.96105194935979976</v>
      </c>
      <c r="AK394">
        <v>0.52040576724185972</v>
      </c>
      <c r="AL394">
        <v>310785.89408874512</v>
      </c>
      <c r="AM394">
        <v>31123.623844756254</v>
      </c>
      <c r="AN394">
        <v>31123.623844756254</v>
      </c>
      <c r="AO394">
        <v>0.39450413513183596</v>
      </c>
      <c r="AP394">
        <v>3.9507579142372684E-2</v>
      </c>
      <c r="AQ394">
        <v>0.39450413513183596</v>
      </c>
      <c r="AR394">
        <v>3.9507579142372684E-2</v>
      </c>
      <c r="AS394">
        <v>0.48350305708881525</v>
      </c>
      <c r="AT394">
        <v>0.48350305708881525</v>
      </c>
      <c r="AU394">
        <v>8057.5338641899061</v>
      </c>
      <c r="AV394">
        <v>7911.4202087186886</v>
      </c>
      <c r="AW394">
        <v>8057.5338641899061</v>
      </c>
      <c r="AX394">
        <v>460511.7</v>
      </c>
      <c r="AY394">
        <v>16492.845000000001</v>
      </c>
      <c r="AZ394">
        <v>16419.264999999999</v>
      </c>
      <c r="BA394">
        <v>-3.0446204999999998E-3</v>
      </c>
      <c r="BB394">
        <v>-148.19479999999999</v>
      </c>
      <c r="BC394">
        <v>1.1215790999999999E-2</v>
      </c>
      <c r="BD394">
        <v>45856.99</v>
      </c>
      <c r="BE394">
        <v>14834.635</v>
      </c>
      <c r="BF394">
        <v>1.3945742000000001E-2</v>
      </c>
      <c r="BG394">
        <v>222.74680000000001</v>
      </c>
      <c r="BH394">
        <v>1.17378446E-2</v>
      </c>
      <c r="BI394">
        <v>45569.38</v>
      </c>
      <c r="BJ394">
        <v>4.0088615000000001E-2</v>
      </c>
      <c r="BK394">
        <v>-800.00585000000001</v>
      </c>
      <c r="BL394">
        <v>4.8026699999999999E-4</v>
      </c>
      <c r="BM394">
        <v>16573.71</v>
      </c>
      <c r="BN394">
        <v>-8.1850870000000006E-3</v>
      </c>
      <c r="BO394">
        <v>-246.49185</v>
      </c>
      <c r="BP394">
        <v>16036.74</v>
      </c>
      <c r="BQ394">
        <v>5.5805665000000001E-3</v>
      </c>
      <c r="BR394">
        <v>16374.33</v>
      </c>
    </row>
    <row r="395" spans="1:70">
      <c r="A395">
        <v>394</v>
      </c>
      <c r="B395">
        <v>3</v>
      </c>
      <c r="C395">
        <v>195</v>
      </c>
      <c r="D395">
        <v>1</v>
      </c>
      <c r="E395">
        <v>60</v>
      </c>
      <c r="F395">
        <v>70</v>
      </c>
      <c r="G395">
        <v>0.58417968750000004</v>
      </c>
      <c r="H395">
        <v>0</v>
      </c>
      <c r="I395">
        <v>90</v>
      </c>
      <c r="J395">
        <v>0</v>
      </c>
      <c r="K395">
        <v>9657.2265625</v>
      </c>
      <c r="L395">
        <v>0.30484374999999997</v>
      </c>
      <c r="M395">
        <v>781898.2421875</v>
      </c>
      <c r="N395">
        <v>0.25742187500000002</v>
      </c>
      <c r="O395">
        <v>70</v>
      </c>
      <c r="P395">
        <v>480</v>
      </c>
      <c r="Q395">
        <v>480</v>
      </c>
      <c r="R395">
        <v>394</v>
      </c>
      <c r="S395">
        <v>451566.7</v>
      </c>
      <c r="T395">
        <v>40740</v>
      </c>
      <c r="U395">
        <v>40453.33</v>
      </c>
      <c r="V395">
        <v>0.27171000000000001</v>
      </c>
      <c r="W395">
        <v>2.451267E-2</v>
      </c>
      <c r="X395">
        <v>0.27186670000000002</v>
      </c>
      <c r="Y395">
        <v>2.4355999999999999E-2</v>
      </c>
      <c r="Z395">
        <v>0.31722329999999999</v>
      </c>
      <c r="AA395">
        <v>0.31501000000000001</v>
      </c>
      <c r="AB395">
        <v>16570</v>
      </c>
      <c r="AC395">
        <v>16017</v>
      </c>
      <c r="AD395">
        <v>16370.67</v>
      </c>
      <c r="AE395">
        <v>1.0035369637590443</v>
      </c>
      <c r="AF395">
        <v>0.88259099949083997</v>
      </c>
      <c r="AG395">
        <v>394</v>
      </c>
      <c r="AH395">
        <v>3700.5298766614783</v>
      </c>
      <c r="AI395">
        <v>310913.2494563529</v>
      </c>
      <c r="AJ395">
        <v>0.96384021389451391</v>
      </c>
      <c r="AK395">
        <v>0.64464900153048499</v>
      </c>
      <c r="AL395">
        <v>460784.74174499518</v>
      </c>
      <c r="AM395">
        <v>46990.774538542588</v>
      </c>
      <c r="AN395">
        <v>46990.774538542588</v>
      </c>
      <c r="AO395">
        <v>0.27714085388183596</v>
      </c>
      <c r="AP395">
        <v>2.8262792146419805E-2</v>
      </c>
      <c r="AQ395">
        <v>0.27714085388183596</v>
      </c>
      <c r="AR395">
        <v>2.8262792146419805E-2</v>
      </c>
      <c r="AS395">
        <v>0.52442026007644316</v>
      </c>
      <c r="AT395">
        <v>0.52442026007644316</v>
      </c>
      <c r="AU395">
        <v>13528.758228528621</v>
      </c>
      <c r="AV395">
        <v>11467.650623933407</v>
      </c>
      <c r="AW395">
        <v>13528.758228528621</v>
      </c>
      <c r="AX395">
        <v>203160.4</v>
      </c>
      <c r="AY395">
        <v>22697.599999999999</v>
      </c>
      <c r="AZ395">
        <v>22532.794999999998</v>
      </c>
      <c r="BA395">
        <v>6.5959701000000001E-3</v>
      </c>
      <c r="BB395">
        <v>-134.69980000000001</v>
      </c>
      <c r="BC395">
        <v>1.0943309E-3</v>
      </c>
      <c r="BD395">
        <v>36565.919999999998</v>
      </c>
      <c r="BE395">
        <v>21444.31</v>
      </c>
      <c r="BF395">
        <v>1.20828485E-2</v>
      </c>
      <c r="BG395">
        <v>-31.998934999999999</v>
      </c>
      <c r="BH395">
        <v>6.2093290000000004E-3</v>
      </c>
      <c r="BI395">
        <v>36102.370000000003</v>
      </c>
      <c r="BJ395">
        <v>3.8603827799999998E-3</v>
      </c>
      <c r="BK395">
        <v>-346.87995000000001</v>
      </c>
      <c r="BL395">
        <v>1.68498755E-3</v>
      </c>
      <c r="BM395">
        <v>6405.4350000000004</v>
      </c>
      <c r="BN395">
        <v>-1.5359049999999999E-6</v>
      </c>
      <c r="BO395">
        <v>-115.30800000000001</v>
      </c>
      <c r="BP395">
        <v>7368.9380000000001</v>
      </c>
      <c r="BQ395">
        <v>-8.6515880000000004E-4</v>
      </c>
      <c r="BR395">
        <v>6326.076</v>
      </c>
    </row>
    <row r="396" spans="1:70">
      <c r="A396">
        <v>395</v>
      </c>
      <c r="B396">
        <v>3</v>
      </c>
      <c r="C396">
        <v>196</v>
      </c>
      <c r="D396">
        <v>1</v>
      </c>
      <c r="E396">
        <v>60</v>
      </c>
      <c r="F396">
        <v>70</v>
      </c>
      <c r="G396">
        <v>0.43417968750000002</v>
      </c>
      <c r="H396">
        <v>0</v>
      </c>
      <c r="I396">
        <v>90</v>
      </c>
      <c r="J396">
        <v>0</v>
      </c>
      <c r="K396">
        <v>6407.2265625</v>
      </c>
      <c r="L396">
        <v>0.42484374999999996</v>
      </c>
      <c r="M396">
        <v>423348.2421875</v>
      </c>
      <c r="N396">
        <v>0.357421875</v>
      </c>
      <c r="O396">
        <v>70</v>
      </c>
      <c r="P396">
        <v>480</v>
      </c>
      <c r="Q396">
        <v>480</v>
      </c>
      <c r="R396">
        <v>395</v>
      </c>
      <c r="S396">
        <v>185456.7</v>
      </c>
      <c r="T396">
        <v>23365.67</v>
      </c>
      <c r="U396">
        <v>23062.33</v>
      </c>
      <c r="V396">
        <v>0.39083329999999999</v>
      </c>
      <c r="W396">
        <v>4.9243330000000002E-2</v>
      </c>
      <c r="X396">
        <v>0.39200000000000002</v>
      </c>
      <c r="Y396">
        <v>4.8746669999999999E-2</v>
      </c>
      <c r="Z396">
        <v>0.56346669999999999</v>
      </c>
      <c r="AA396">
        <v>0.55616670000000001</v>
      </c>
      <c r="AB396">
        <v>6403.3329999999996</v>
      </c>
      <c r="AC396">
        <v>7364.3329999999996</v>
      </c>
      <c r="AD396">
        <v>6324</v>
      </c>
      <c r="AE396">
        <v>1.0065550411598352</v>
      </c>
      <c r="AF396">
        <v>0.62679215682522205</v>
      </c>
      <c r="AG396">
        <v>395</v>
      </c>
      <c r="AH396">
        <v>2248.396205724312</v>
      </c>
      <c r="AI396">
        <v>155938.345323741</v>
      </c>
      <c r="AJ396">
        <v>0.9559300236033984</v>
      </c>
      <c r="AK396">
        <v>0.57160271434977183</v>
      </c>
      <c r="AL396">
        <v>187434.54643249512</v>
      </c>
      <c r="AM396">
        <v>20045.669099888524</v>
      </c>
      <c r="AN396">
        <v>20045.669099888524</v>
      </c>
      <c r="AO396">
        <v>0.39557054138183589</v>
      </c>
      <c r="AP396">
        <v>4.2305307794792552E-2</v>
      </c>
      <c r="AQ396">
        <v>0.39557054138183589</v>
      </c>
      <c r="AR396">
        <v>4.2305307794792552E-2</v>
      </c>
      <c r="AS396">
        <v>0.46993831805924879</v>
      </c>
      <c r="AT396">
        <v>0.46993831805924879</v>
      </c>
      <c r="AU396">
        <v>5529.3309459068869</v>
      </c>
      <c r="AV396">
        <v>5166.7381127899807</v>
      </c>
      <c r="AW396">
        <v>5529.3309459068869</v>
      </c>
      <c r="AX396">
        <v>281475.3</v>
      </c>
      <c r="AY396">
        <v>7337.0749999999998</v>
      </c>
      <c r="AZ396">
        <v>7265.0074999999997</v>
      </c>
      <c r="BA396">
        <v>-2.5253221E-3</v>
      </c>
      <c r="BB396">
        <v>7.8597074999999998</v>
      </c>
      <c r="BC396">
        <v>-2.9410995000000001E-3</v>
      </c>
      <c r="BD396">
        <v>22778.42</v>
      </c>
      <c r="BE396">
        <v>7057.3490000000002</v>
      </c>
      <c r="BF396">
        <v>-2.4541790700000001E-3</v>
      </c>
      <c r="BG396">
        <v>343.8535</v>
      </c>
      <c r="BH396">
        <v>-3.7767510000000001E-3</v>
      </c>
      <c r="BI396">
        <v>22467.66</v>
      </c>
      <c r="BJ396">
        <v>-2.9456514999999998E-3</v>
      </c>
      <c r="BK396">
        <v>-309.95755000000003</v>
      </c>
      <c r="BL396">
        <v>-8.8333500000000002E-3</v>
      </c>
      <c r="BM396">
        <v>8954.7890000000007</v>
      </c>
      <c r="BN396">
        <v>-2.9445694999999999E-3</v>
      </c>
      <c r="BO396">
        <v>-63.40108</v>
      </c>
      <c r="BP396">
        <v>8128.7439999999997</v>
      </c>
      <c r="BQ396">
        <v>1.0154470000000001E-3</v>
      </c>
      <c r="BR396">
        <v>8818.116</v>
      </c>
    </row>
    <row r="397" spans="1:70">
      <c r="A397">
        <v>396</v>
      </c>
      <c r="B397">
        <v>3</v>
      </c>
      <c r="C397">
        <v>197</v>
      </c>
      <c r="D397">
        <v>1</v>
      </c>
      <c r="E397">
        <v>60</v>
      </c>
      <c r="F397">
        <v>70</v>
      </c>
      <c r="G397">
        <v>0.54667968749999996</v>
      </c>
      <c r="H397">
        <v>0</v>
      </c>
      <c r="I397">
        <v>90</v>
      </c>
      <c r="J397">
        <v>0</v>
      </c>
      <c r="K397">
        <v>5594.7265625</v>
      </c>
      <c r="L397">
        <v>0.27484375</v>
      </c>
      <c r="M397">
        <v>512985.7421875</v>
      </c>
      <c r="N397">
        <v>0.232421875</v>
      </c>
      <c r="O397">
        <v>70</v>
      </c>
      <c r="P397">
        <v>480</v>
      </c>
      <c r="Q397">
        <v>480</v>
      </c>
      <c r="R397">
        <v>396</v>
      </c>
      <c r="S397">
        <v>277883.3</v>
      </c>
      <c r="T397">
        <v>20446.330000000002</v>
      </c>
      <c r="U397">
        <v>20170.669999999998</v>
      </c>
      <c r="V397">
        <v>0.24585000000000001</v>
      </c>
      <c r="W397">
        <v>1.8089330000000001E-2</v>
      </c>
      <c r="X397">
        <v>0.24612999999999999</v>
      </c>
      <c r="Y397">
        <v>1.786567E-2</v>
      </c>
      <c r="Z397">
        <v>0.30901000000000001</v>
      </c>
      <c r="AA397">
        <v>0.30484</v>
      </c>
      <c r="AB397">
        <v>8954.3330000000005</v>
      </c>
      <c r="AC397">
        <v>8115</v>
      </c>
      <c r="AD397">
        <v>8817.6669999999995</v>
      </c>
      <c r="AE397">
        <v>1.006810000925521</v>
      </c>
      <c r="AF397">
        <v>0.89424235786330464</v>
      </c>
      <c r="AG397">
        <v>396</v>
      </c>
      <c r="AH397">
        <v>2194.2793234465007</v>
      </c>
      <c r="AI397">
        <v>208120.99841521395</v>
      </c>
      <c r="AJ397">
        <v>0.96797982842836794</v>
      </c>
      <c r="AK397">
        <v>0.65888154675299215</v>
      </c>
      <c r="AL397">
        <v>282975.08842468262</v>
      </c>
      <c r="AM397">
        <v>24458.9862805458</v>
      </c>
      <c r="AN397">
        <v>24458.9862805458</v>
      </c>
      <c r="AO397">
        <v>0.25165257263183594</v>
      </c>
      <c r="AP397">
        <v>2.1751620807795614E-2</v>
      </c>
      <c r="AQ397">
        <v>0.25165257263183594</v>
      </c>
      <c r="AR397">
        <v>2.1751620807795614E-2</v>
      </c>
      <c r="AS397">
        <v>0.50358961398599411</v>
      </c>
      <c r="AT397">
        <v>0.50358961398599411</v>
      </c>
      <c r="AU397">
        <v>7249.0122766261848</v>
      </c>
      <c r="AV397">
        <v>6092.8754990302104</v>
      </c>
      <c r="AW397">
        <v>7249.0122766261848</v>
      </c>
      <c r="AX397">
        <v>80068.649999999994</v>
      </c>
      <c r="AY397">
        <v>19197.63</v>
      </c>
      <c r="AZ397">
        <v>18956.61</v>
      </c>
      <c r="BA397">
        <v>6.4114777600000001E-3</v>
      </c>
      <c r="BB397">
        <v>13.638515</v>
      </c>
      <c r="BC397">
        <v>2.4504237800000001E-3</v>
      </c>
      <c r="BD397">
        <v>33958.67</v>
      </c>
      <c r="BE397">
        <v>18530.560000000001</v>
      </c>
      <c r="BF397">
        <v>6.2650474999999999E-3</v>
      </c>
      <c r="BG397">
        <v>236.81815</v>
      </c>
      <c r="BH397">
        <v>5.7643530000000003E-4</v>
      </c>
      <c r="BI397">
        <v>33220.51</v>
      </c>
      <c r="BJ397">
        <v>5.9378456E-3</v>
      </c>
      <c r="BK397">
        <v>-195.04589999999999</v>
      </c>
      <c r="BL397">
        <v>3.6948035000000001E-3</v>
      </c>
      <c r="BM397">
        <v>7465.1130000000003</v>
      </c>
      <c r="BN397">
        <v>-2.6020366499999997E-4</v>
      </c>
      <c r="BO397">
        <v>28.532319999999999</v>
      </c>
      <c r="BP397">
        <v>7402.2020000000002</v>
      </c>
      <c r="BQ397">
        <v>8.4937879999999997E-5</v>
      </c>
      <c r="BR397">
        <v>7178.1090000000004</v>
      </c>
    </row>
    <row r="398" spans="1:70">
      <c r="A398">
        <v>397</v>
      </c>
      <c r="B398">
        <v>3</v>
      </c>
      <c r="C398">
        <v>198</v>
      </c>
      <c r="D398">
        <v>1</v>
      </c>
      <c r="E398">
        <v>60</v>
      </c>
      <c r="F398">
        <v>70</v>
      </c>
      <c r="G398">
        <v>0.39667968749999999</v>
      </c>
      <c r="H398">
        <v>0</v>
      </c>
      <c r="I398">
        <v>90</v>
      </c>
      <c r="J398">
        <v>0</v>
      </c>
      <c r="K398">
        <v>8844.7265625</v>
      </c>
      <c r="L398">
        <v>0.39484374999999999</v>
      </c>
      <c r="M398">
        <v>154435.7421875</v>
      </c>
      <c r="N398">
        <v>0.33242187499999998</v>
      </c>
      <c r="O398">
        <v>70</v>
      </c>
      <c r="P398">
        <v>480</v>
      </c>
      <c r="Q398">
        <v>480</v>
      </c>
      <c r="R398">
        <v>397</v>
      </c>
      <c r="S398">
        <v>66103.33</v>
      </c>
      <c r="T398">
        <v>22533.67</v>
      </c>
      <c r="U398">
        <v>22056.67</v>
      </c>
      <c r="V398">
        <v>0.36506670000000002</v>
      </c>
      <c r="W398">
        <v>0.12444330000000001</v>
      </c>
      <c r="X398">
        <v>0.36699999999999999</v>
      </c>
      <c r="Y398">
        <v>0.1224533</v>
      </c>
      <c r="Z398">
        <v>0.48706670000000002</v>
      </c>
      <c r="AA398">
        <v>0.47673330000000003</v>
      </c>
      <c r="AB398">
        <v>7465</v>
      </c>
      <c r="AC398">
        <v>7396</v>
      </c>
      <c r="AD398">
        <v>7178</v>
      </c>
      <c r="AE398">
        <v>1.0107552182824275</v>
      </c>
      <c r="AF398">
        <v>0.63388314025801262</v>
      </c>
      <c r="AG398">
        <v>397</v>
      </c>
      <c r="AH398">
        <v>3170.5080094096561</v>
      </c>
      <c r="AI398">
        <v>57953.019642333624</v>
      </c>
      <c r="AJ398">
        <v>0.84584372067479041</v>
      </c>
      <c r="AK398">
        <v>0.60948442869618691</v>
      </c>
      <c r="AL398">
        <v>66597.725143432617</v>
      </c>
      <c r="AM398">
        <v>22243.33641376501</v>
      </c>
      <c r="AN398">
        <v>22243.33641376501</v>
      </c>
      <c r="AO398">
        <v>0.37008226013183587</v>
      </c>
      <c r="AP398">
        <v>0.12360578676148198</v>
      </c>
      <c r="AQ398">
        <v>0.37008226013183587</v>
      </c>
      <c r="AR398">
        <v>0.12360578676148198</v>
      </c>
      <c r="AS398">
        <v>0.39352678736869429</v>
      </c>
      <c r="AT398">
        <v>0.39352678736869429</v>
      </c>
      <c r="AU398">
        <v>6668.5749178754704</v>
      </c>
      <c r="AV398">
        <v>6223.4665843842195</v>
      </c>
      <c r="AW398">
        <v>6668.5749178754704</v>
      </c>
      <c r="AX398">
        <v>117627.5</v>
      </c>
      <c r="AY398">
        <v>8673.1214999999993</v>
      </c>
      <c r="AZ398">
        <v>8500.0704999999998</v>
      </c>
      <c r="BA398">
        <v>-7.3698820000000003E-3</v>
      </c>
      <c r="BB398">
        <v>-49.260455</v>
      </c>
      <c r="BC398">
        <v>3.73262137E-3</v>
      </c>
      <c r="BD398">
        <v>19369</v>
      </c>
      <c r="BE398">
        <v>8360.5635000000002</v>
      </c>
      <c r="BF398">
        <v>-8.6772169999999992E-3</v>
      </c>
      <c r="BG398">
        <v>-59.787820000000004</v>
      </c>
      <c r="BH398">
        <v>3.6778063000000001E-3</v>
      </c>
      <c r="BI398">
        <v>18752.88</v>
      </c>
      <c r="BJ398">
        <v>-5.6201534999999999E-3</v>
      </c>
      <c r="BK398">
        <v>-115.54600000000001</v>
      </c>
      <c r="BL398">
        <v>5.7861386499999997E-3</v>
      </c>
      <c r="BM398">
        <v>5720.625</v>
      </c>
      <c r="BN398">
        <v>1.0764781999999999E-3</v>
      </c>
      <c r="BO398">
        <v>-134.55394999999999</v>
      </c>
      <c r="BP398">
        <v>5199.7169999999996</v>
      </c>
      <c r="BQ398">
        <v>-3.5412094999999998E-4</v>
      </c>
      <c r="BR398">
        <v>5499.8310000000001</v>
      </c>
    </row>
    <row r="399" spans="1:70">
      <c r="A399">
        <v>398</v>
      </c>
      <c r="B399">
        <v>3</v>
      </c>
      <c r="C399">
        <v>199</v>
      </c>
      <c r="D399">
        <v>1</v>
      </c>
      <c r="E399">
        <v>60</v>
      </c>
      <c r="F399">
        <v>70</v>
      </c>
      <c r="G399">
        <v>0.32167968749999998</v>
      </c>
      <c r="H399">
        <v>0</v>
      </c>
      <c r="I399">
        <v>90</v>
      </c>
      <c r="J399">
        <v>0</v>
      </c>
      <c r="K399">
        <v>7219.7265625</v>
      </c>
      <c r="L399">
        <v>0.33484375</v>
      </c>
      <c r="M399">
        <v>333710.7421875</v>
      </c>
      <c r="N399">
        <v>0.28242187500000004</v>
      </c>
      <c r="O399">
        <v>70</v>
      </c>
      <c r="P399">
        <v>480</v>
      </c>
      <c r="Q399">
        <v>480</v>
      </c>
      <c r="R399">
        <v>398</v>
      </c>
      <c r="S399">
        <v>112250</v>
      </c>
      <c r="T399">
        <v>15432</v>
      </c>
      <c r="U399">
        <v>14943.67</v>
      </c>
      <c r="V399">
        <v>0.31221330000000003</v>
      </c>
      <c r="W399">
        <v>4.2923330000000003E-2</v>
      </c>
      <c r="X399">
        <v>0.31407669999999999</v>
      </c>
      <c r="Y399">
        <v>4.1813330000000003E-2</v>
      </c>
      <c r="Z399">
        <v>0.42636669999999999</v>
      </c>
      <c r="AA399">
        <v>0.41286669999999998</v>
      </c>
      <c r="AB399">
        <v>5717.3329999999996</v>
      </c>
      <c r="AC399">
        <v>5199</v>
      </c>
      <c r="AD399">
        <v>5496.6670000000004</v>
      </c>
      <c r="AE399">
        <v>1.0162076806956892</v>
      </c>
      <c r="AF399">
        <v>0.78630166852973249</v>
      </c>
      <c r="AG399">
        <v>398</v>
      </c>
      <c r="AH399">
        <v>2704.3339576261264</v>
      </c>
      <c r="AI399">
        <v>130109.57965275663</v>
      </c>
      <c r="AJ399">
        <v>0.93778782841681674</v>
      </c>
      <c r="AK399">
        <v>0.63196055391612049</v>
      </c>
      <c r="AL399">
        <v>112245.2544403076</v>
      </c>
      <c r="AM399">
        <v>16576.106579723135</v>
      </c>
      <c r="AN399">
        <v>16576.106579723135</v>
      </c>
      <c r="AO399">
        <v>0.31798069763183595</v>
      </c>
      <c r="AP399">
        <v>4.6958617186289159E-2</v>
      </c>
      <c r="AQ399">
        <v>0.31798069763183595</v>
      </c>
      <c r="AR399">
        <v>4.6958617186289159E-2</v>
      </c>
      <c r="AS399">
        <v>0.38908621605907545</v>
      </c>
      <c r="AT399">
        <v>0.38908621605907545</v>
      </c>
      <c r="AU399">
        <v>5118.2133891133535</v>
      </c>
      <c r="AV399">
        <v>4660.9952669150744</v>
      </c>
      <c r="AW399">
        <v>5118.2133891133535</v>
      </c>
      <c r="AX399">
        <v>345628.5</v>
      </c>
      <c r="AY399">
        <v>26021.395</v>
      </c>
      <c r="AZ399">
        <v>25790.5</v>
      </c>
      <c r="BA399">
        <v>-1.2722397999999999E-2</v>
      </c>
      <c r="BB399">
        <v>-94.174424999999999</v>
      </c>
      <c r="BC399">
        <v>1.7292177499999999E-2</v>
      </c>
      <c r="BD399">
        <v>37532.69</v>
      </c>
      <c r="BE399">
        <v>24876.45</v>
      </c>
      <c r="BF399">
        <v>-6.0781200000000002E-3</v>
      </c>
      <c r="BG399">
        <v>-515.16665</v>
      </c>
      <c r="BH399">
        <v>1.7836354799999999E-2</v>
      </c>
      <c r="BI399">
        <v>36927.410000000003</v>
      </c>
      <c r="BJ399">
        <v>-1.915853E-2</v>
      </c>
      <c r="BK399">
        <v>268.24400000000003</v>
      </c>
      <c r="BL399">
        <v>1.9576340500000001E-2</v>
      </c>
      <c r="BM399">
        <v>4362.3050000000003</v>
      </c>
      <c r="BN399">
        <v>2.9313220000000001E-3</v>
      </c>
      <c r="BO399">
        <v>-36.802875</v>
      </c>
      <c r="BP399">
        <v>6387.9250000000002</v>
      </c>
      <c r="BQ399">
        <v>-1.8506916E-3</v>
      </c>
      <c r="BR399">
        <v>4442.9769999999999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02"/>
  <sheetViews>
    <sheetView topLeftCell="T1" zoomScale="70" zoomScaleNormal="70" workbookViewId="0">
      <selection activeCell="Z41" sqref="Z41"/>
    </sheetView>
  </sheetViews>
  <sheetFormatPr defaultRowHeight="15.6" thickTop="1" thickBottom="1"/>
  <cols>
    <col min="1" max="1" width="8.88671875" style="26"/>
    <col min="2" max="2" width="4.33203125" bestFit="1" customWidth="1"/>
    <col min="3" max="3" width="4.5546875" bestFit="1" customWidth="1"/>
    <col min="4" max="4" width="10" bestFit="1" customWidth="1"/>
    <col min="5" max="5" width="7.44140625" bestFit="1" customWidth="1"/>
    <col min="8" max="8" width="7.33203125" bestFit="1" customWidth="1"/>
    <col min="9" max="9" width="9.6640625" bestFit="1" customWidth="1"/>
    <col min="10" max="10" width="6.88671875" bestFit="1" customWidth="1"/>
    <col min="11" max="11" width="12" bestFit="1" customWidth="1"/>
    <col min="12" max="12" width="11" bestFit="1" customWidth="1"/>
    <col min="13" max="14" width="12" bestFit="1" customWidth="1"/>
    <col min="15" max="17" width="8.33203125" bestFit="1" customWidth="1"/>
    <col min="18" max="18" width="6.6640625" style="46" bestFit="1" customWidth="1"/>
    <col min="19" max="19" width="8.5546875" customWidth="1"/>
    <col min="20" max="20" width="8.5546875" style="71" customWidth="1"/>
    <col min="21" max="21" width="8.5546875" customWidth="1"/>
    <col min="22" max="22" width="9.5546875" style="6" bestFit="1" customWidth="1"/>
    <col min="23" max="23" width="11.5546875" bestFit="1" customWidth="1"/>
    <col min="24" max="24" width="9.5546875" bestFit="1" customWidth="1"/>
    <col min="25" max="25" width="10.5546875" bestFit="1" customWidth="1"/>
    <col min="26" max="26" width="9.5546875" style="68" bestFit="1" customWidth="1"/>
    <col min="27" max="27" width="9.5546875" bestFit="1" customWidth="1"/>
    <col min="28" max="28" width="9.33203125" bestFit="1" customWidth="1"/>
    <col min="29" max="29" width="8.5546875" style="67" customWidth="1"/>
    <col min="30" max="30" width="9.109375" bestFit="1" customWidth="1"/>
    <col min="31" max="32" width="13.44140625" bestFit="1" customWidth="1"/>
    <col min="33" max="33" width="9.109375" style="65" customWidth="1"/>
    <col min="34" max="37" width="9.109375" style="70" customWidth="1"/>
    <col min="38" max="38" width="8.5546875" customWidth="1"/>
    <col min="39" max="39" width="8.88671875" style="71"/>
    <col min="40" max="40" width="11" customWidth="1"/>
    <col min="41" max="41" width="8.109375" style="6" bestFit="1" customWidth="1"/>
    <col min="42" max="43" width="8.5546875" customWidth="1"/>
    <col min="44" max="44" width="9.5546875" customWidth="1"/>
    <col min="45" max="45" width="11.5546875" style="68" customWidth="1"/>
    <col min="46" max="46" width="9.5546875" customWidth="1"/>
    <col min="47" max="47" width="11.5546875" customWidth="1"/>
    <col min="48" max="48" width="9.5546875" style="67" customWidth="1"/>
    <col min="49" max="49" width="9.5546875" bestFit="1" customWidth="1"/>
    <col min="50" max="51" width="8.5546875" customWidth="1"/>
    <col min="53" max="53" width="9.109375" bestFit="1" customWidth="1"/>
  </cols>
  <sheetData>
    <row r="1" spans="1:49" ht="16.8" thickTop="1" thickBot="1">
      <c r="A1" s="11" t="s">
        <v>14</v>
      </c>
      <c r="B1" s="100" t="s">
        <v>15</v>
      </c>
      <c r="C1" s="100"/>
      <c r="D1" s="100"/>
      <c r="E1" s="101" t="s">
        <v>16</v>
      </c>
      <c r="F1" s="101"/>
      <c r="G1" s="12" t="s">
        <v>17</v>
      </c>
      <c r="H1" s="99" t="s">
        <v>13</v>
      </c>
      <c r="I1" s="99"/>
      <c r="J1" s="99"/>
      <c r="K1" s="98" t="s">
        <v>12</v>
      </c>
      <c r="L1" s="98"/>
      <c r="M1" s="102" t="s">
        <v>18</v>
      </c>
      <c r="N1" s="102"/>
      <c r="O1" s="97" t="s">
        <v>19</v>
      </c>
      <c r="P1" s="97"/>
      <c r="Q1" s="97"/>
      <c r="AE1" t="s">
        <v>5185</v>
      </c>
      <c r="AF1" t="s">
        <v>5186</v>
      </c>
      <c r="AG1" s="65" t="s">
        <v>5166</v>
      </c>
      <c r="AH1" s="70" t="s">
        <v>5174</v>
      </c>
      <c r="AI1" s="70" t="s">
        <v>5175</v>
      </c>
      <c r="AJ1" s="70" t="s">
        <v>5177</v>
      </c>
      <c r="AK1" s="70" t="s">
        <v>5179</v>
      </c>
      <c r="AL1" t="s">
        <v>5169</v>
      </c>
      <c r="AM1" s="94" t="s">
        <v>5170</v>
      </c>
      <c r="AN1" t="s">
        <v>5173</v>
      </c>
      <c r="AP1" t="s">
        <v>5181</v>
      </c>
      <c r="AQ1" t="s">
        <v>5172</v>
      </c>
      <c r="AS1" s="69" t="s">
        <v>5182</v>
      </c>
      <c r="AU1" t="s">
        <v>5171</v>
      </c>
      <c r="AV1" s="95" t="s">
        <v>5180</v>
      </c>
    </row>
    <row r="2" spans="1:49" s="66" customFormat="1" thickTop="1" thickBot="1">
      <c r="A2" s="72" t="s">
        <v>0</v>
      </c>
      <c r="B2" s="73" t="s">
        <v>1</v>
      </c>
      <c r="C2" s="73" t="s">
        <v>2</v>
      </c>
      <c r="D2" s="73" t="s">
        <v>3</v>
      </c>
      <c r="E2" s="74" t="s">
        <v>4</v>
      </c>
      <c r="F2" s="74" t="s">
        <v>5</v>
      </c>
      <c r="G2" s="75" t="s">
        <v>6</v>
      </c>
      <c r="H2" s="76" t="s">
        <v>7</v>
      </c>
      <c r="I2" s="76" t="s">
        <v>8</v>
      </c>
      <c r="J2" s="76" t="s">
        <v>9</v>
      </c>
      <c r="K2" s="77" t="s">
        <v>10</v>
      </c>
      <c r="L2" s="77" t="s">
        <v>11</v>
      </c>
      <c r="M2" s="78" t="s">
        <v>20</v>
      </c>
      <c r="N2" s="78" t="s">
        <v>21</v>
      </c>
      <c r="O2" s="79" t="s">
        <v>22</v>
      </c>
      <c r="P2" s="79" t="s">
        <v>23</v>
      </c>
      <c r="Q2" s="79" t="s">
        <v>24</v>
      </c>
      <c r="R2" s="80" t="s">
        <v>1875</v>
      </c>
      <c r="S2" s="66" t="s">
        <v>26</v>
      </c>
      <c r="T2" s="81" t="s">
        <v>27</v>
      </c>
      <c r="U2" s="66" t="s">
        <v>28</v>
      </c>
      <c r="V2" s="75" t="s">
        <v>29</v>
      </c>
      <c r="W2" s="66" t="s">
        <v>30</v>
      </c>
      <c r="X2" s="66" t="s">
        <v>31</v>
      </c>
      <c r="Y2" s="66" t="s">
        <v>32</v>
      </c>
      <c r="Z2" s="82" t="s">
        <v>33</v>
      </c>
      <c r="AA2" s="66" t="s">
        <v>34</v>
      </c>
      <c r="AB2" s="66" t="s">
        <v>35</v>
      </c>
      <c r="AC2" s="83" t="s">
        <v>36</v>
      </c>
      <c r="AD2" s="66" t="s">
        <v>37</v>
      </c>
      <c r="AE2" s="66" t="s">
        <v>5183</v>
      </c>
      <c r="AF2" s="66" t="s">
        <v>5184</v>
      </c>
      <c r="AG2" s="84" t="s">
        <v>0</v>
      </c>
      <c r="AH2" s="80" t="s">
        <v>5167</v>
      </c>
      <c r="AI2" s="80" t="s">
        <v>5168</v>
      </c>
      <c r="AJ2" s="80" t="s">
        <v>5176</v>
      </c>
      <c r="AK2" s="80" t="s">
        <v>5178</v>
      </c>
      <c r="AL2" s="66" t="s">
        <v>26</v>
      </c>
      <c r="AM2" s="81" t="s">
        <v>27</v>
      </c>
      <c r="AN2" s="66" t="s">
        <v>28</v>
      </c>
      <c r="AO2" s="75" t="s">
        <v>29</v>
      </c>
      <c r="AP2" s="66" t="s">
        <v>30</v>
      </c>
      <c r="AQ2" s="66" t="s">
        <v>31</v>
      </c>
      <c r="AR2" s="66" t="s">
        <v>32</v>
      </c>
      <c r="AS2" s="82" t="s">
        <v>33</v>
      </c>
      <c r="AT2" s="66" t="s">
        <v>34</v>
      </c>
      <c r="AU2" s="66" t="s">
        <v>35</v>
      </c>
      <c r="AV2" s="83" t="s">
        <v>36</v>
      </c>
      <c r="AW2" s="66" t="s">
        <v>37</v>
      </c>
    </row>
    <row r="3" spans="1:49" thickTop="1" thickBot="1">
      <c r="A3" s="26">
        <v>1</v>
      </c>
      <c r="B3">
        <v>1</v>
      </c>
      <c r="C3">
        <v>1</v>
      </c>
      <c r="D3">
        <v>1</v>
      </c>
      <c r="E3">
        <v>60</v>
      </c>
      <c r="F3">
        <v>70</v>
      </c>
      <c r="G3">
        <v>0.44999999999999996</v>
      </c>
      <c r="H3">
        <v>0</v>
      </c>
      <c r="I3">
        <v>90</v>
      </c>
      <c r="J3">
        <v>0</v>
      </c>
      <c r="K3">
        <v>6750</v>
      </c>
      <c r="L3">
        <v>0.37</v>
      </c>
      <c r="M3">
        <v>427550</v>
      </c>
      <c r="N3">
        <v>0.30000000000000004</v>
      </c>
      <c r="O3">
        <v>70</v>
      </c>
      <c r="P3">
        <f t="shared" ref="P3:P34" si="0">8*E3</f>
        <v>480</v>
      </c>
      <c r="Q3">
        <f t="shared" ref="Q3:Q34" si="1">8*E3</f>
        <v>480</v>
      </c>
      <c r="R3" s="46">
        <v>1</v>
      </c>
      <c r="S3">
        <v>192266.7</v>
      </c>
      <c r="T3" s="71">
        <v>20762</v>
      </c>
      <c r="U3">
        <v>19957.669999999998</v>
      </c>
      <c r="V3" s="6">
        <v>0.33142329999999998</v>
      </c>
      <c r="W3">
        <v>3.5790000000000002E-2</v>
      </c>
      <c r="X3">
        <v>0.33403329999999998</v>
      </c>
      <c r="Y3">
        <v>3.4673330000000002E-2</v>
      </c>
      <c r="Z3" s="68">
        <v>0.4704333</v>
      </c>
      <c r="AA3">
        <v>0.4522333</v>
      </c>
      <c r="AB3">
        <v>7214.3329999999996</v>
      </c>
      <c r="AC3" s="67">
        <v>7341</v>
      </c>
      <c r="AD3">
        <v>6945.6670000000004</v>
      </c>
      <c r="AE3">
        <f>SQRT(T3/U3)</f>
        <v>1.0199518609998559</v>
      </c>
      <c r="AF3">
        <f>1-V3*W3-X3*Y3-Z3*AA3-2*W3*AA3*X3</f>
        <v>0.7529977645015199</v>
      </c>
      <c r="AG3" s="65">
        <f t="shared" ref="AG3:AG66" si="2">R3</f>
        <v>1</v>
      </c>
      <c r="AH3" s="70">
        <f t="shared" ref="AH3:AH66" si="3">K3/(2*(1+L3))</f>
        <v>2463.5036496350363</v>
      </c>
      <c r="AI3" s="70">
        <f t="shared" ref="AI3:AI66" si="4">M3/(2*(1+N3))</f>
        <v>164442.30769230769</v>
      </c>
      <c r="AJ3" s="70">
        <f t="shared" ref="AJ3:AJ66" si="5">((M3/K3)-1)/((M3/K3)+2)</f>
        <v>0.95408683822695839</v>
      </c>
      <c r="AK3" s="70">
        <f t="shared" ref="AK3:AK66" si="6">(3-(4*L3)+(AH3/AI3))/(4*(1-L3))</f>
        <v>0.60911942860952961</v>
      </c>
      <c r="AL3">
        <f t="shared" ref="AL3:AL66" si="7">M3*G3+K3*(1-G3)</f>
        <v>196109.99999999997</v>
      </c>
      <c r="AM3" s="71">
        <f t="shared" ref="AM3:AM66" si="8">K3*((1+2*AJ3*G3)/(1-AJ3*G3))</f>
        <v>21985.170249115974</v>
      </c>
      <c r="AN3">
        <f>AM3</f>
        <v>21985.170249115974</v>
      </c>
      <c r="AO3" s="6">
        <f t="shared" ref="AO3:AO66" si="9">N3*G3+L3*(1-G3)</f>
        <v>0.33850000000000002</v>
      </c>
      <c r="AP3">
        <f>AO3*(AM3/AL3)</f>
        <v>3.7947989033327002E-2</v>
      </c>
      <c r="AQ3">
        <f>AO3</f>
        <v>0.33850000000000002</v>
      </c>
      <c r="AR3">
        <f>AQ3*(AN3/AL3)</f>
        <v>3.7947989033327002E-2</v>
      </c>
      <c r="AS3" s="68">
        <f>0.5*((AM3/(2*AV3))-1)</f>
        <v>0.47130553921038976</v>
      </c>
      <c r="AT3">
        <f>AS3</f>
        <v>0.47130553921038976</v>
      </c>
      <c r="AU3">
        <f t="shared" ref="AU3:AU66" si="10">AH3*((1+G3)+(1-G3)*(AH3/AI3))/((1-G3)+(1+G3)*(AH3/AI3))</f>
        <v>6283.4313449898555</v>
      </c>
      <c r="AV3" s="67">
        <f t="shared" ref="AV3:AV66" si="11">AH3*((G3+AK3*(1-G3))/(AK3*(1-G3)+G3*(AH3/AI3)))</f>
        <v>5658.6649003846242</v>
      </c>
      <c r="AW3">
        <f>AU3</f>
        <v>6283.4313449898555</v>
      </c>
    </row>
    <row r="4" spans="1:49" thickTop="1" thickBot="1">
      <c r="A4" s="26">
        <f t="shared" ref="A4:A35" si="12">A3+1</f>
        <v>2</v>
      </c>
      <c r="B4">
        <v>1</v>
      </c>
      <c r="C4">
        <f t="shared" ref="C4:C35" si="13">C3+1</f>
        <v>2</v>
      </c>
      <c r="D4">
        <v>1</v>
      </c>
      <c r="E4">
        <v>60</v>
      </c>
      <c r="F4">
        <v>70</v>
      </c>
      <c r="G4">
        <v>0.52499999999999991</v>
      </c>
      <c r="H4">
        <v>0</v>
      </c>
      <c r="I4">
        <v>90</v>
      </c>
      <c r="J4">
        <v>0</v>
      </c>
      <c r="K4">
        <v>8375</v>
      </c>
      <c r="L4">
        <v>0.31</v>
      </c>
      <c r="M4">
        <v>606825</v>
      </c>
      <c r="N4">
        <v>0.25</v>
      </c>
      <c r="O4">
        <v>70</v>
      </c>
      <c r="P4">
        <f t="shared" si="0"/>
        <v>480</v>
      </c>
      <c r="Q4">
        <f t="shared" si="1"/>
        <v>480</v>
      </c>
      <c r="R4" s="46">
        <v>2</v>
      </c>
      <c r="S4">
        <v>315116.7</v>
      </c>
      <c r="T4" s="71">
        <v>29356.33</v>
      </c>
      <c r="U4">
        <v>27712.67</v>
      </c>
      <c r="V4" s="6">
        <v>0.27043669999999997</v>
      </c>
      <c r="W4">
        <v>2.5194000000000001E-2</v>
      </c>
      <c r="X4">
        <v>0.27250999999999997</v>
      </c>
      <c r="Y4">
        <v>2.3965670000000001E-2</v>
      </c>
      <c r="Z4" s="68">
        <v>0.37206669999999997</v>
      </c>
      <c r="AA4">
        <v>0.35123330000000003</v>
      </c>
      <c r="AB4">
        <v>12258</v>
      </c>
      <c r="AC4" s="67">
        <v>11501.67</v>
      </c>
      <c r="AD4">
        <v>11407.67</v>
      </c>
      <c r="AE4">
        <f t="shared" ref="AE4:AE67" si="14">SQRT(T4/U4)</f>
        <v>1.0292282435615547</v>
      </c>
      <c r="AF4">
        <f t="shared" ref="AF4:AF67" si="15">1-V4*W4-X4*Y4-Z4*AA4-2*W4*AA4*X4</f>
        <v>0.85115065159864578</v>
      </c>
      <c r="AG4" s="65">
        <f t="shared" si="2"/>
        <v>2</v>
      </c>
      <c r="AH4" s="70">
        <f t="shared" si="3"/>
        <v>3196.5648854961833</v>
      </c>
      <c r="AI4" s="70">
        <f t="shared" si="4"/>
        <v>242730</v>
      </c>
      <c r="AJ4" s="70">
        <f t="shared" si="5"/>
        <v>0.95970813454676662</v>
      </c>
      <c r="AK4" s="70">
        <f t="shared" si="6"/>
        <v>0.64245261611353255</v>
      </c>
      <c r="AL4">
        <f t="shared" si="7"/>
        <v>322561.24999999994</v>
      </c>
      <c r="AM4" s="71">
        <f t="shared" si="8"/>
        <v>33889.597836055764</v>
      </c>
      <c r="AN4">
        <f t="shared" ref="AN4:AN67" si="16">AM4</f>
        <v>33889.597836055764</v>
      </c>
      <c r="AO4" s="6">
        <f t="shared" si="9"/>
        <v>0.27849999999999997</v>
      </c>
      <c r="AP4">
        <f t="shared" ref="AP4:AP67" si="17">AO4*(AM4/AL4)</f>
        <v>2.9260343569915886E-2</v>
      </c>
      <c r="AQ4">
        <f t="shared" ref="AQ4:AQ67" si="18">AO4</f>
        <v>0.27849999999999997</v>
      </c>
      <c r="AR4">
        <f t="shared" ref="AR4:AR67" si="19">AQ4*(AN4/AL4)</f>
        <v>2.9260343569915886E-2</v>
      </c>
      <c r="AS4" s="68">
        <f t="shared" ref="AS4:AS67" si="20">0.5*((AM4/(2*AV4))-1)</f>
        <v>0.49637494387493553</v>
      </c>
      <c r="AT4">
        <f t="shared" ref="AT4:AT67" si="21">AS4</f>
        <v>0.49637494387493553</v>
      </c>
      <c r="AU4">
        <f t="shared" si="10"/>
        <v>9886.7393392037175</v>
      </c>
      <c r="AV4" s="67">
        <f t="shared" si="11"/>
        <v>8503.224123706379</v>
      </c>
      <c r="AW4">
        <f t="shared" ref="AW4:AW67" si="22">AU4</f>
        <v>9886.7393392037175</v>
      </c>
    </row>
    <row r="5" spans="1:49" thickTop="1" thickBot="1">
      <c r="A5" s="26">
        <f t="shared" si="12"/>
        <v>3</v>
      </c>
      <c r="B5">
        <v>1</v>
      </c>
      <c r="C5">
        <f t="shared" si="13"/>
        <v>3</v>
      </c>
      <c r="D5">
        <v>1</v>
      </c>
      <c r="E5">
        <v>60</v>
      </c>
      <c r="F5">
        <v>70</v>
      </c>
      <c r="G5">
        <v>0.375</v>
      </c>
      <c r="H5">
        <v>0</v>
      </c>
      <c r="I5">
        <v>90</v>
      </c>
      <c r="J5">
        <v>0</v>
      </c>
      <c r="K5">
        <v>5125</v>
      </c>
      <c r="L5">
        <v>0.43</v>
      </c>
      <c r="M5">
        <v>248275</v>
      </c>
      <c r="N5">
        <v>0.35000000000000003</v>
      </c>
      <c r="O5">
        <v>70</v>
      </c>
      <c r="P5">
        <f t="shared" si="0"/>
        <v>480</v>
      </c>
      <c r="Q5">
        <f t="shared" si="1"/>
        <v>480</v>
      </c>
      <c r="R5" s="46">
        <v>3</v>
      </c>
      <c r="S5">
        <v>95003.33</v>
      </c>
      <c r="T5" s="71">
        <v>14848.33</v>
      </c>
      <c r="U5">
        <v>14961</v>
      </c>
      <c r="V5" s="6">
        <v>0.39696670000000001</v>
      </c>
      <c r="W5">
        <v>6.2046669999999998E-2</v>
      </c>
      <c r="X5">
        <v>0.39589999999999997</v>
      </c>
      <c r="Y5">
        <v>6.234667E-2</v>
      </c>
      <c r="Z5" s="68">
        <v>0.60023329999999997</v>
      </c>
      <c r="AA5">
        <v>0.60476669999999999</v>
      </c>
      <c r="AB5">
        <v>4067.6669999999999</v>
      </c>
      <c r="AC5" s="67">
        <v>4648.6670000000004</v>
      </c>
      <c r="AD5">
        <v>4173</v>
      </c>
      <c r="AE5">
        <f t="shared" si="14"/>
        <v>0.99622742699196121</v>
      </c>
      <c r="AF5">
        <f t="shared" si="15"/>
        <v>0.55797406638135727</v>
      </c>
      <c r="AG5" s="65">
        <f t="shared" si="2"/>
        <v>3</v>
      </c>
      <c r="AH5" s="70">
        <f t="shared" si="3"/>
        <v>1791.958041958042</v>
      </c>
      <c r="AI5" s="70">
        <f t="shared" si="4"/>
        <v>91953.703703703693</v>
      </c>
      <c r="AJ5" s="70">
        <f t="shared" si="5"/>
        <v>0.94052799535828258</v>
      </c>
      <c r="AK5" s="70">
        <f t="shared" si="6"/>
        <v>0.5699507067419346</v>
      </c>
      <c r="AL5">
        <f t="shared" si="7"/>
        <v>96306.25</v>
      </c>
      <c r="AM5" s="71">
        <f t="shared" si="8"/>
        <v>13502.436974789918</v>
      </c>
      <c r="AN5">
        <f t="shared" si="16"/>
        <v>13502.436974789918</v>
      </c>
      <c r="AO5" s="6">
        <f t="shared" si="9"/>
        <v>0.4</v>
      </c>
      <c r="AP5">
        <f t="shared" si="17"/>
        <v>5.6081249035404949E-2</v>
      </c>
      <c r="AQ5">
        <f t="shared" si="18"/>
        <v>0.4</v>
      </c>
      <c r="AR5">
        <f t="shared" si="19"/>
        <v>5.6081249035404949E-2</v>
      </c>
      <c r="AS5" s="68">
        <f t="shared" si="20"/>
        <v>0.43651228084329441</v>
      </c>
      <c r="AT5">
        <f t="shared" si="21"/>
        <v>0.43651228084329441</v>
      </c>
      <c r="AU5">
        <f t="shared" si="10"/>
        <v>3813.723863458235</v>
      </c>
      <c r="AV5" s="67">
        <f t="shared" si="11"/>
        <v>3604.4473871264872</v>
      </c>
      <c r="AW5">
        <f t="shared" si="22"/>
        <v>3813.723863458235</v>
      </c>
    </row>
    <row r="6" spans="1:49" thickTop="1" thickBot="1">
      <c r="A6" s="26">
        <f t="shared" si="12"/>
        <v>4</v>
      </c>
      <c r="B6">
        <v>1</v>
      </c>
      <c r="C6">
        <f t="shared" si="13"/>
        <v>4</v>
      </c>
      <c r="D6">
        <v>1</v>
      </c>
      <c r="E6">
        <v>60</v>
      </c>
      <c r="F6">
        <v>70</v>
      </c>
      <c r="G6">
        <v>0.5625</v>
      </c>
      <c r="H6">
        <v>0</v>
      </c>
      <c r="I6">
        <v>90</v>
      </c>
      <c r="J6">
        <v>0</v>
      </c>
      <c r="K6">
        <v>5937.5</v>
      </c>
      <c r="L6">
        <v>0.33999999999999997</v>
      </c>
      <c r="M6">
        <v>517187.5</v>
      </c>
      <c r="N6">
        <v>0.22500000000000001</v>
      </c>
      <c r="O6">
        <v>70</v>
      </c>
      <c r="P6">
        <f t="shared" si="0"/>
        <v>480</v>
      </c>
      <c r="Q6">
        <f t="shared" si="1"/>
        <v>480</v>
      </c>
      <c r="R6" s="46">
        <v>4</v>
      </c>
      <c r="S6">
        <v>286410</v>
      </c>
      <c r="T6" s="71">
        <v>24470.67</v>
      </c>
      <c r="U6">
        <v>25389</v>
      </c>
      <c r="V6" s="6">
        <v>0.26463330000000002</v>
      </c>
      <c r="W6">
        <v>2.2610000000000002E-2</v>
      </c>
      <c r="X6">
        <v>0.26224330000000001</v>
      </c>
      <c r="Y6">
        <v>2.3247E-2</v>
      </c>
      <c r="Z6" s="68">
        <v>0.35813329999999999</v>
      </c>
      <c r="AA6">
        <v>0.37156670000000003</v>
      </c>
      <c r="AB6">
        <v>9092.3330000000005</v>
      </c>
      <c r="AC6" s="67">
        <v>9260.3330000000005</v>
      </c>
      <c r="AD6">
        <v>9351</v>
      </c>
      <c r="AE6">
        <f t="shared" si="14"/>
        <v>0.98174824229481872</v>
      </c>
      <c r="AF6">
        <f t="shared" si="15"/>
        <v>0.85044358616670801</v>
      </c>
      <c r="AG6" s="65">
        <f t="shared" si="2"/>
        <v>4</v>
      </c>
      <c r="AH6" s="70">
        <f t="shared" si="3"/>
        <v>2215.4850746268658</v>
      </c>
      <c r="AI6" s="70">
        <f t="shared" si="4"/>
        <v>211096.93877551018</v>
      </c>
      <c r="AJ6" s="70">
        <f t="shared" si="5"/>
        <v>0.9663319551092735</v>
      </c>
      <c r="AK6" s="70">
        <f t="shared" si="6"/>
        <v>0.62518754073630745</v>
      </c>
      <c r="AL6">
        <f t="shared" si="7"/>
        <v>293515.625</v>
      </c>
      <c r="AM6" s="71">
        <f t="shared" si="8"/>
        <v>27149.991912002588</v>
      </c>
      <c r="AN6">
        <f t="shared" si="16"/>
        <v>27149.991912002588</v>
      </c>
      <c r="AO6" s="6">
        <f t="shared" si="9"/>
        <v>0.27531249999999996</v>
      </c>
      <c r="AP6">
        <f t="shared" si="17"/>
        <v>2.5466215463906601E-2</v>
      </c>
      <c r="AQ6">
        <f t="shared" si="18"/>
        <v>0.27531249999999996</v>
      </c>
      <c r="AR6">
        <f t="shared" si="19"/>
        <v>2.5466215463906601E-2</v>
      </c>
      <c r="AS6" s="68">
        <f t="shared" si="20"/>
        <v>0.52396868672679164</v>
      </c>
      <c r="AT6">
        <f t="shared" si="21"/>
        <v>0.52396868672679164</v>
      </c>
      <c r="AU6">
        <f t="shared" si="10"/>
        <v>7648.9947957042468</v>
      </c>
      <c r="AV6" s="67">
        <f t="shared" si="11"/>
        <v>6628.6186931140419</v>
      </c>
      <c r="AW6">
        <f t="shared" si="22"/>
        <v>7648.9947957042468</v>
      </c>
    </row>
    <row r="7" spans="1:49" thickTop="1" thickBot="1">
      <c r="A7" s="26">
        <f t="shared" si="12"/>
        <v>5</v>
      </c>
      <c r="B7">
        <v>1</v>
      </c>
      <c r="C7">
        <f t="shared" si="13"/>
        <v>5</v>
      </c>
      <c r="D7">
        <v>1</v>
      </c>
      <c r="E7">
        <v>60</v>
      </c>
      <c r="F7">
        <v>70</v>
      </c>
      <c r="G7">
        <v>0.41249999999999998</v>
      </c>
      <c r="H7">
        <v>0</v>
      </c>
      <c r="I7">
        <v>90</v>
      </c>
      <c r="J7">
        <v>0</v>
      </c>
      <c r="K7">
        <v>9187.5</v>
      </c>
      <c r="L7">
        <v>0.45999999999999996</v>
      </c>
      <c r="M7">
        <v>158637.5</v>
      </c>
      <c r="N7">
        <v>0.32500000000000001</v>
      </c>
      <c r="O7">
        <v>70</v>
      </c>
      <c r="P7">
        <f t="shared" si="0"/>
        <v>480</v>
      </c>
      <c r="Q7">
        <f t="shared" si="1"/>
        <v>480</v>
      </c>
      <c r="R7" s="46">
        <v>5</v>
      </c>
      <c r="S7">
        <v>69846.67</v>
      </c>
      <c r="T7" s="71">
        <v>30029.67</v>
      </c>
      <c r="U7">
        <v>29597</v>
      </c>
      <c r="V7" s="6">
        <v>0.39853329999999998</v>
      </c>
      <c r="W7">
        <v>0.1713433</v>
      </c>
      <c r="X7">
        <v>0.40433330000000001</v>
      </c>
      <c r="Y7">
        <v>0.17133000000000001</v>
      </c>
      <c r="Z7" s="68">
        <v>0.61453329999999995</v>
      </c>
      <c r="AA7">
        <v>0.6056667</v>
      </c>
      <c r="AB7">
        <v>7516.6670000000004</v>
      </c>
      <c r="AC7" s="67">
        <v>8925</v>
      </c>
      <c r="AD7">
        <v>7277.3329999999996</v>
      </c>
      <c r="AE7">
        <f t="shared" si="14"/>
        <v>1.0072828358290837</v>
      </c>
      <c r="AF7">
        <f t="shared" si="15"/>
        <v>0.40631627106463053</v>
      </c>
      <c r="AG7" s="65">
        <f t="shared" si="2"/>
        <v>5</v>
      </c>
      <c r="AH7" s="70">
        <f t="shared" si="3"/>
        <v>3146.4041095890411</v>
      </c>
      <c r="AI7" s="70">
        <f t="shared" si="4"/>
        <v>59863.207547169812</v>
      </c>
      <c r="AJ7" s="70">
        <f t="shared" si="5"/>
        <v>0.84429065743944631</v>
      </c>
      <c r="AK7" s="70">
        <f t="shared" si="6"/>
        <v>0.56137032335662485</v>
      </c>
      <c r="AL7">
        <f t="shared" si="7"/>
        <v>70835.625</v>
      </c>
      <c r="AM7" s="71">
        <f t="shared" si="8"/>
        <v>23916.279532784705</v>
      </c>
      <c r="AN7">
        <f t="shared" si="16"/>
        <v>23916.279532784705</v>
      </c>
      <c r="AO7" s="6">
        <f t="shared" si="9"/>
        <v>0.40431249999999996</v>
      </c>
      <c r="AP7">
        <f t="shared" si="17"/>
        <v>0.13650830028815325</v>
      </c>
      <c r="AQ7">
        <f t="shared" si="18"/>
        <v>0.40431249999999996</v>
      </c>
      <c r="AR7">
        <f t="shared" si="19"/>
        <v>0.13650830028815325</v>
      </c>
      <c r="AS7" s="68">
        <f t="shared" si="20"/>
        <v>0.39979746403575522</v>
      </c>
      <c r="AT7">
        <f t="shared" si="21"/>
        <v>0.39979746403575522</v>
      </c>
      <c r="AU7">
        <f t="shared" si="10"/>
        <v>6862.8880694773825</v>
      </c>
      <c r="AV7" s="67">
        <f t="shared" si="11"/>
        <v>6644.9063507902774</v>
      </c>
      <c r="AW7">
        <f t="shared" si="22"/>
        <v>6862.8880694773825</v>
      </c>
    </row>
    <row r="8" spans="1:49" thickTop="1" thickBot="1">
      <c r="A8" s="26">
        <f t="shared" si="12"/>
        <v>6</v>
      </c>
      <c r="B8">
        <v>1</v>
      </c>
      <c r="C8">
        <f t="shared" si="13"/>
        <v>6</v>
      </c>
      <c r="D8">
        <v>1</v>
      </c>
      <c r="E8">
        <v>60</v>
      </c>
      <c r="F8">
        <v>70</v>
      </c>
      <c r="G8">
        <v>0.33749999999999997</v>
      </c>
      <c r="H8">
        <v>0</v>
      </c>
      <c r="I8">
        <v>90</v>
      </c>
      <c r="J8">
        <v>0</v>
      </c>
      <c r="K8">
        <v>7562.5</v>
      </c>
      <c r="L8">
        <v>0.28000000000000003</v>
      </c>
      <c r="M8">
        <v>337912.5</v>
      </c>
      <c r="N8">
        <v>0.27500000000000002</v>
      </c>
      <c r="O8">
        <v>70</v>
      </c>
      <c r="P8">
        <f t="shared" si="0"/>
        <v>480</v>
      </c>
      <c r="Q8">
        <f t="shared" si="1"/>
        <v>480</v>
      </c>
      <c r="R8" s="46">
        <v>6</v>
      </c>
      <c r="S8">
        <v>117806.7</v>
      </c>
      <c r="T8" s="71">
        <v>16546</v>
      </c>
      <c r="U8">
        <v>15034.67</v>
      </c>
      <c r="V8" s="6">
        <v>0.27752329999999997</v>
      </c>
      <c r="W8">
        <v>3.8980000000000001E-2</v>
      </c>
      <c r="X8">
        <v>0.27794000000000002</v>
      </c>
      <c r="Y8">
        <v>3.5473329999999997E-2</v>
      </c>
      <c r="Z8" s="68">
        <v>0.34239999999999998</v>
      </c>
      <c r="AA8">
        <v>0.31111</v>
      </c>
      <c r="AB8">
        <v>6874</v>
      </c>
      <c r="AC8" s="67">
        <v>5562.6670000000004</v>
      </c>
      <c r="AD8">
        <v>5989</v>
      </c>
      <c r="AE8">
        <f t="shared" si="14"/>
        <v>1.0490581448103926</v>
      </c>
      <c r="AF8">
        <f t="shared" si="15"/>
        <v>0.86605742597713609</v>
      </c>
      <c r="AG8" s="65">
        <f t="shared" si="2"/>
        <v>6</v>
      </c>
      <c r="AH8" s="70">
        <f t="shared" si="3"/>
        <v>2954.1015625</v>
      </c>
      <c r="AI8" s="70">
        <f t="shared" si="4"/>
        <v>132514.70588235295</v>
      </c>
      <c r="AJ8" s="70">
        <f t="shared" si="5"/>
        <v>0.9357362886378926</v>
      </c>
      <c r="AK8" s="70">
        <f t="shared" si="6"/>
        <v>0.66051827497294979</v>
      </c>
      <c r="AL8">
        <f t="shared" si="7"/>
        <v>119055.62499999999</v>
      </c>
      <c r="AM8" s="71">
        <f t="shared" si="8"/>
        <v>18034.696975969735</v>
      </c>
      <c r="AN8">
        <f t="shared" si="16"/>
        <v>18034.696975969735</v>
      </c>
      <c r="AO8" s="6">
        <f t="shared" si="9"/>
        <v>0.27831250000000007</v>
      </c>
      <c r="AP8">
        <f t="shared" si="17"/>
        <v>4.2159130256336726E-2</v>
      </c>
      <c r="AQ8">
        <f t="shared" si="18"/>
        <v>0.27831250000000007</v>
      </c>
      <c r="AR8">
        <f t="shared" si="19"/>
        <v>4.2159130256336726E-2</v>
      </c>
      <c r="AS8" s="68">
        <f t="shared" si="20"/>
        <v>0.37648344958734348</v>
      </c>
      <c r="AT8">
        <f t="shared" si="21"/>
        <v>0.37648344958734348</v>
      </c>
      <c r="AU8">
        <f t="shared" si="10"/>
        <v>5770.1068550666187</v>
      </c>
      <c r="AV8" s="67">
        <f t="shared" si="11"/>
        <v>5144.0494924520926</v>
      </c>
      <c r="AW8">
        <f t="shared" si="22"/>
        <v>5770.1068550666187</v>
      </c>
    </row>
    <row r="9" spans="1:49" thickTop="1" thickBot="1">
      <c r="A9" s="26">
        <f t="shared" si="12"/>
        <v>7</v>
      </c>
      <c r="B9">
        <v>1</v>
      </c>
      <c r="C9">
        <f t="shared" si="13"/>
        <v>7</v>
      </c>
      <c r="D9">
        <v>1</v>
      </c>
      <c r="E9">
        <v>60</v>
      </c>
      <c r="F9">
        <v>70</v>
      </c>
      <c r="G9">
        <v>0.48749999999999999</v>
      </c>
      <c r="H9">
        <v>0</v>
      </c>
      <c r="I9">
        <v>90</v>
      </c>
      <c r="J9">
        <v>0</v>
      </c>
      <c r="K9">
        <v>4312.5</v>
      </c>
      <c r="L9">
        <v>0.4</v>
      </c>
      <c r="M9">
        <v>696462.5</v>
      </c>
      <c r="N9">
        <v>0.375</v>
      </c>
      <c r="O9">
        <v>70</v>
      </c>
      <c r="P9">
        <f t="shared" si="0"/>
        <v>480</v>
      </c>
      <c r="Q9">
        <f t="shared" si="1"/>
        <v>480</v>
      </c>
      <c r="R9" s="46">
        <v>7</v>
      </c>
      <c r="S9">
        <v>334233.3</v>
      </c>
      <c r="T9" s="71">
        <v>16992.330000000002</v>
      </c>
      <c r="U9">
        <v>16688.330000000002</v>
      </c>
      <c r="V9" s="6">
        <v>0.3857333</v>
      </c>
      <c r="W9">
        <v>1.9609999999999999E-2</v>
      </c>
      <c r="X9">
        <v>0.38613330000000001</v>
      </c>
      <c r="Y9">
        <v>1.9280329999999998E-2</v>
      </c>
      <c r="Z9" s="68">
        <v>0.50673330000000005</v>
      </c>
      <c r="AA9">
        <v>0.49769999999999998</v>
      </c>
      <c r="AB9">
        <v>5289.6670000000004</v>
      </c>
      <c r="AC9" s="67">
        <v>6063.6670000000004</v>
      </c>
      <c r="AD9">
        <v>5059.3329999999996</v>
      </c>
      <c r="AE9">
        <f t="shared" si="14"/>
        <v>1.009067055464657</v>
      </c>
      <c r="AF9">
        <f t="shared" si="15"/>
        <v>0.72525258665647074</v>
      </c>
      <c r="AG9" s="65">
        <f t="shared" si="2"/>
        <v>7</v>
      </c>
      <c r="AH9" s="70">
        <f t="shared" si="3"/>
        <v>1540.1785714285716</v>
      </c>
      <c r="AI9" s="70">
        <f t="shared" si="4"/>
        <v>253259.09090909091</v>
      </c>
      <c r="AJ9" s="70">
        <f t="shared" si="5"/>
        <v>0.98165121350187035</v>
      </c>
      <c r="AK9" s="70">
        <f t="shared" si="6"/>
        <v>0.5858672643725904</v>
      </c>
      <c r="AL9">
        <f t="shared" si="7"/>
        <v>341735.625</v>
      </c>
      <c r="AM9" s="71">
        <f t="shared" si="8"/>
        <v>16185.860533468873</v>
      </c>
      <c r="AN9">
        <f t="shared" si="16"/>
        <v>16185.860533468873</v>
      </c>
      <c r="AO9" s="6">
        <f t="shared" si="9"/>
        <v>0.3878125</v>
      </c>
      <c r="AP9">
        <f t="shared" si="17"/>
        <v>1.8368231401499031E-2</v>
      </c>
      <c r="AQ9">
        <f t="shared" si="18"/>
        <v>0.3878125</v>
      </c>
      <c r="AR9">
        <f t="shared" si="19"/>
        <v>1.8368231401499031E-2</v>
      </c>
      <c r="AS9" s="68">
        <f t="shared" si="20"/>
        <v>0.51128300397345328</v>
      </c>
      <c r="AT9">
        <f t="shared" si="21"/>
        <v>0.51128300397345328</v>
      </c>
      <c r="AU9">
        <f t="shared" si="10"/>
        <v>4401.942234644448</v>
      </c>
      <c r="AV9" s="67">
        <f t="shared" si="11"/>
        <v>4001.3182437242267</v>
      </c>
      <c r="AW9">
        <f t="shared" si="22"/>
        <v>4401.942234644448</v>
      </c>
    </row>
    <row r="10" spans="1:49" thickTop="1" thickBot="1">
      <c r="A10" s="26">
        <f t="shared" si="12"/>
        <v>8</v>
      </c>
      <c r="B10">
        <v>1</v>
      </c>
      <c r="C10">
        <f t="shared" si="13"/>
        <v>8</v>
      </c>
      <c r="D10">
        <v>1</v>
      </c>
      <c r="E10">
        <v>60</v>
      </c>
      <c r="F10">
        <v>70</v>
      </c>
      <c r="G10">
        <v>0.46875</v>
      </c>
      <c r="H10">
        <v>0</v>
      </c>
      <c r="I10">
        <v>90</v>
      </c>
      <c r="J10">
        <v>0</v>
      </c>
      <c r="K10">
        <v>4718.75</v>
      </c>
      <c r="L10">
        <v>0.32500000000000001</v>
      </c>
      <c r="M10">
        <v>293093.75</v>
      </c>
      <c r="N10">
        <v>0.33750000000000002</v>
      </c>
      <c r="O10">
        <v>70</v>
      </c>
      <c r="P10">
        <f t="shared" si="0"/>
        <v>480</v>
      </c>
      <c r="Q10">
        <f t="shared" si="1"/>
        <v>480</v>
      </c>
      <c r="R10" s="46">
        <v>8</v>
      </c>
      <c r="S10">
        <v>138803.29999999999</v>
      </c>
      <c r="T10" s="71">
        <v>14328.33</v>
      </c>
      <c r="U10">
        <v>14190.67</v>
      </c>
      <c r="V10" s="6">
        <v>0.33231329999999998</v>
      </c>
      <c r="W10">
        <v>3.430333E-2</v>
      </c>
      <c r="X10">
        <v>0.33222669999999999</v>
      </c>
      <c r="Y10">
        <v>3.3966669999999997E-2</v>
      </c>
      <c r="Z10" s="68">
        <v>0.38063330000000001</v>
      </c>
      <c r="AA10">
        <v>0.377</v>
      </c>
      <c r="AB10">
        <v>5472.6670000000004</v>
      </c>
      <c r="AC10" s="67">
        <v>5270.3329999999996</v>
      </c>
      <c r="AD10">
        <v>5555.6670000000004</v>
      </c>
      <c r="AE10">
        <f t="shared" si="14"/>
        <v>1.0048386636635998</v>
      </c>
      <c r="AF10">
        <f t="shared" si="15"/>
        <v>0.82522421090043907</v>
      </c>
      <c r="AG10" s="65">
        <f t="shared" si="2"/>
        <v>8</v>
      </c>
      <c r="AH10" s="70">
        <f t="shared" si="3"/>
        <v>1780.6603773584907</v>
      </c>
      <c r="AI10" s="70">
        <f t="shared" si="4"/>
        <v>109567.75700934581</v>
      </c>
      <c r="AJ10" s="70">
        <f t="shared" si="5"/>
        <v>0.95320731329408115</v>
      </c>
      <c r="AK10" s="70">
        <f t="shared" si="6"/>
        <v>0.63564877122262442</v>
      </c>
      <c r="AL10">
        <f t="shared" si="7"/>
        <v>139894.53125</v>
      </c>
      <c r="AM10" s="71">
        <f t="shared" si="8"/>
        <v>16152.987360829073</v>
      </c>
      <c r="AN10">
        <f t="shared" si="16"/>
        <v>16152.987360829073</v>
      </c>
      <c r="AO10" s="6">
        <f t="shared" si="9"/>
        <v>0.33085937500000001</v>
      </c>
      <c r="AP10">
        <f t="shared" si="17"/>
        <v>3.8202832196750414E-2</v>
      </c>
      <c r="AQ10">
        <f t="shared" si="18"/>
        <v>0.33085937500000001</v>
      </c>
      <c r="AR10">
        <f t="shared" si="19"/>
        <v>3.8202832196750414E-2</v>
      </c>
      <c r="AS10" s="68">
        <f t="shared" si="20"/>
        <v>0.47105800386105856</v>
      </c>
      <c r="AT10">
        <f t="shared" si="21"/>
        <v>0.47105800386105856</v>
      </c>
      <c r="AU10">
        <f t="shared" si="10"/>
        <v>4739.0118294565209</v>
      </c>
      <c r="AV10" s="67">
        <f t="shared" si="11"/>
        <v>4158.6051751292407</v>
      </c>
      <c r="AW10">
        <f t="shared" si="22"/>
        <v>4739.0118294565209</v>
      </c>
    </row>
    <row r="11" spans="1:49" thickTop="1" thickBot="1">
      <c r="A11" s="26">
        <f t="shared" si="12"/>
        <v>9</v>
      </c>
      <c r="B11">
        <v>1</v>
      </c>
      <c r="C11">
        <f t="shared" si="13"/>
        <v>9</v>
      </c>
      <c r="D11">
        <v>1</v>
      </c>
      <c r="E11">
        <v>60</v>
      </c>
      <c r="F11">
        <v>70</v>
      </c>
      <c r="G11">
        <v>0.31874999999999998</v>
      </c>
      <c r="H11">
        <v>0</v>
      </c>
      <c r="I11">
        <v>90</v>
      </c>
      <c r="J11">
        <v>0</v>
      </c>
      <c r="K11">
        <v>7968.75</v>
      </c>
      <c r="L11">
        <v>0.44500000000000001</v>
      </c>
      <c r="M11">
        <v>651643.75</v>
      </c>
      <c r="N11">
        <v>0.23750000000000002</v>
      </c>
      <c r="O11">
        <v>70</v>
      </c>
      <c r="P11">
        <f t="shared" si="0"/>
        <v>480</v>
      </c>
      <c r="Q11">
        <f t="shared" si="1"/>
        <v>480</v>
      </c>
      <c r="R11" s="46">
        <v>9</v>
      </c>
      <c r="S11">
        <v>207556.7</v>
      </c>
      <c r="T11" s="71">
        <v>21572</v>
      </c>
      <c r="U11">
        <v>21317.67</v>
      </c>
      <c r="V11" s="6">
        <v>0.36990000000000001</v>
      </c>
      <c r="W11">
        <v>3.8443329999999998E-2</v>
      </c>
      <c r="X11">
        <v>0.37573329999999999</v>
      </c>
      <c r="Y11">
        <v>3.8589999999999999E-2</v>
      </c>
      <c r="Z11" s="68">
        <v>0.68899999999999995</v>
      </c>
      <c r="AA11">
        <v>0.68086670000000005</v>
      </c>
      <c r="AB11">
        <v>5702.3329999999996</v>
      </c>
      <c r="AC11" s="67">
        <v>6309.6670000000004</v>
      </c>
      <c r="AD11">
        <v>5518.6670000000004</v>
      </c>
      <c r="AE11">
        <f t="shared" si="14"/>
        <v>1.0059475524752208</v>
      </c>
      <c r="AF11">
        <f t="shared" si="15"/>
        <v>0.48249363252332567</v>
      </c>
      <c r="AG11" s="65">
        <f t="shared" si="2"/>
        <v>9</v>
      </c>
      <c r="AH11" s="70">
        <f t="shared" si="3"/>
        <v>2757.3529411764703</v>
      </c>
      <c r="AI11" s="70">
        <f t="shared" si="4"/>
        <v>263290.40404040401</v>
      </c>
      <c r="AJ11" s="70">
        <f t="shared" si="5"/>
        <v>0.96418975218372294</v>
      </c>
      <c r="AK11" s="70">
        <f t="shared" si="6"/>
        <v>0.55426696748557591</v>
      </c>
      <c r="AL11">
        <f t="shared" si="7"/>
        <v>213140.15625</v>
      </c>
      <c r="AM11" s="71">
        <f t="shared" si="8"/>
        <v>18575.961323372831</v>
      </c>
      <c r="AN11">
        <f t="shared" si="16"/>
        <v>18575.961323372831</v>
      </c>
      <c r="AO11" s="6">
        <f t="shared" si="9"/>
        <v>0.378859375</v>
      </c>
      <c r="AP11">
        <f t="shared" si="17"/>
        <v>3.301901068676355E-2</v>
      </c>
      <c r="AQ11">
        <f t="shared" si="18"/>
        <v>0.378859375</v>
      </c>
      <c r="AR11">
        <f t="shared" si="19"/>
        <v>3.301901068676355E-2</v>
      </c>
      <c r="AS11" s="68">
        <f t="shared" si="20"/>
        <v>0.4213464017046461</v>
      </c>
      <c r="AT11">
        <f t="shared" si="21"/>
        <v>0.4213464017046461</v>
      </c>
      <c r="AU11">
        <f t="shared" si="10"/>
        <v>5259.8727737026193</v>
      </c>
      <c r="AV11" s="67">
        <f t="shared" si="11"/>
        <v>5040.438994770092</v>
      </c>
      <c r="AW11">
        <f t="shared" si="22"/>
        <v>5259.8727737026193</v>
      </c>
    </row>
    <row r="12" spans="1:49" thickTop="1" thickBot="1">
      <c r="A12" s="26">
        <f t="shared" si="12"/>
        <v>10</v>
      </c>
      <c r="B12">
        <v>1</v>
      </c>
      <c r="C12">
        <f t="shared" si="13"/>
        <v>10</v>
      </c>
      <c r="D12">
        <v>1</v>
      </c>
      <c r="E12">
        <v>60</v>
      </c>
      <c r="F12">
        <v>70</v>
      </c>
      <c r="G12">
        <v>0.39374999999999999</v>
      </c>
      <c r="H12">
        <v>0</v>
      </c>
      <c r="I12">
        <v>90</v>
      </c>
      <c r="J12">
        <v>0</v>
      </c>
      <c r="K12">
        <v>9593.75</v>
      </c>
      <c r="L12">
        <v>0.26500000000000001</v>
      </c>
      <c r="M12">
        <v>472368.75</v>
      </c>
      <c r="N12">
        <v>0.38750000000000001</v>
      </c>
      <c r="O12">
        <v>70</v>
      </c>
      <c r="P12">
        <f t="shared" si="0"/>
        <v>480</v>
      </c>
      <c r="Q12">
        <f t="shared" si="1"/>
        <v>480</v>
      </c>
      <c r="R12" s="46">
        <v>10</v>
      </c>
      <c r="S12">
        <v>191606.7</v>
      </c>
      <c r="T12" s="71">
        <v>22902.33</v>
      </c>
      <c r="U12">
        <v>22020</v>
      </c>
      <c r="V12" s="6">
        <v>0.33137329999999998</v>
      </c>
      <c r="W12">
        <v>3.9606669999999997E-2</v>
      </c>
      <c r="X12">
        <v>0.32785330000000001</v>
      </c>
      <c r="Y12">
        <v>3.7676670000000002E-2</v>
      </c>
      <c r="Z12" s="68">
        <v>0.31537330000000002</v>
      </c>
      <c r="AA12">
        <v>0.30322329999999997</v>
      </c>
      <c r="AB12">
        <v>9747.3330000000005</v>
      </c>
      <c r="AC12" s="67">
        <v>8430.6669999999995</v>
      </c>
      <c r="AD12">
        <v>9277</v>
      </c>
      <c r="AE12">
        <f t="shared" si="14"/>
        <v>1.0198379686444452</v>
      </c>
      <c r="AF12">
        <f t="shared" si="15"/>
        <v>0.87101963698775808</v>
      </c>
      <c r="AG12" s="65">
        <f t="shared" si="2"/>
        <v>10</v>
      </c>
      <c r="AH12" s="70">
        <f t="shared" si="3"/>
        <v>3791.9960474308295</v>
      </c>
      <c r="AI12" s="70">
        <f t="shared" si="4"/>
        <v>170222.97297297299</v>
      </c>
      <c r="AJ12" s="70">
        <f t="shared" si="5"/>
        <v>0.94144871517756101</v>
      </c>
      <c r="AK12" s="70">
        <f t="shared" si="6"/>
        <v>0.66744103433088076</v>
      </c>
      <c r="AL12">
        <f t="shared" si="7"/>
        <v>191811.40625</v>
      </c>
      <c r="AM12" s="71">
        <f t="shared" si="8"/>
        <v>26547.508841949577</v>
      </c>
      <c r="AN12">
        <f t="shared" si="16"/>
        <v>26547.508841949577</v>
      </c>
      <c r="AO12" s="6">
        <f t="shared" si="9"/>
        <v>0.31323437500000001</v>
      </c>
      <c r="AP12">
        <f t="shared" si="17"/>
        <v>4.3352960611095302E-2</v>
      </c>
      <c r="AQ12">
        <f t="shared" si="18"/>
        <v>0.31323437500000001</v>
      </c>
      <c r="AR12">
        <f t="shared" si="19"/>
        <v>4.3352960611095302E-2</v>
      </c>
      <c r="AS12" s="68">
        <f t="shared" si="20"/>
        <v>0.40627778248048474</v>
      </c>
      <c r="AT12">
        <f t="shared" si="21"/>
        <v>0.40627778248048474</v>
      </c>
      <c r="AU12">
        <f t="shared" si="10"/>
        <v>8373.3287028483337</v>
      </c>
      <c r="AV12" s="67">
        <f t="shared" si="11"/>
        <v>7323.2262103151679</v>
      </c>
      <c r="AW12">
        <f t="shared" si="22"/>
        <v>8373.3287028483337</v>
      </c>
    </row>
    <row r="13" spans="1:49" thickTop="1" thickBot="1">
      <c r="A13" s="26">
        <f t="shared" si="12"/>
        <v>11</v>
      </c>
      <c r="B13">
        <v>1</v>
      </c>
      <c r="C13">
        <f t="shared" si="13"/>
        <v>11</v>
      </c>
      <c r="D13">
        <v>1</v>
      </c>
      <c r="E13">
        <v>60</v>
      </c>
      <c r="F13">
        <v>70</v>
      </c>
      <c r="G13">
        <v>0.54374999999999996</v>
      </c>
      <c r="H13">
        <v>0</v>
      </c>
      <c r="I13">
        <v>90</v>
      </c>
      <c r="J13">
        <v>0</v>
      </c>
      <c r="K13">
        <v>6343.75</v>
      </c>
      <c r="L13">
        <v>0.38500000000000001</v>
      </c>
      <c r="M13">
        <v>113818.75</v>
      </c>
      <c r="N13">
        <v>0.28750000000000003</v>
      </c>
      <c r="O13">
        <v>70</v>
      </c>
      <c r="P13">
        <f t="shared" si="0"/>
        <v>480</v>
      </c>
      <c r="Q13">
        <f t="shared" si="1"/>
        <v>480</v>
      </c>
      <c r="R13" s="46">
        <v>11</v>
      </c>
      <c r="S13">
        <v>64053.33</v>
      </c>
      <c r="T13" s="71">
        <v>22519.33</v>
      </c>
      <c r="U13">
        <v>22354.33</v>
      </c>
      <c r="V13" s="6">
        <v>0.32427</v>
      </c>
      <c r="W13">
        <v>0.1140033</v>
      </c>
      <c r="X13">
        <v>0.32496000000000003</v>
      </c>
      <c r="Y13">
        <v>0.11341</v>
      </c>
      <c r="Z13" s="68">
        <v>0.43209999999999998</v>
      </c>
      <c r="AA13">
        <v>0.42893330000000002</v>
      </c>
      <c r="AB13">
        <v>7757</v>
      </c>
      <c r="AC13" s="67">
        <v>8166.6670000000004</v>
      </c>
      <c r="AD13">
        <v>7647</v>
      </c>
      <c r="AE13">
        <f t="shared" si="14"/>
        <v>1.0036837750739558</v>
      </c>
      <c r="AF13">
        <f t="shared" si="15"/>
        <v>0.70905539177200594</v>
      </c>
      <c r="AG13" s="65">
        <f t="shared" si="2"/>
        <v>11</v>
      </c>
      <c r="AH13" s="70">
        <f t="shared" si="3"/>
        <v>2290.1624548736463</v>
      </c>
      <c r="AI13" s="70">
        <f t="shared" si="4"/>
        <v>44201.456310679612</v>
      </c>
      <c r="AJ13" s="70">
        <f t="shared" si="5"/>
        <v>0.84956276863791313</v>
      </c>
      <c r="AK13" s="70">
        <f t="shared" si="6"/>
        <v>0.61455769231336421</v>
      </c>
      <c r="AL13">
        <f t="shared" si="7"/>
        <v>64783.281249999993</v>
      </c>
      <c r="AM13" s="71">
        <f t="shared" si="8"/>
        <v>22683.267307811497</v>
      </c>
      <c r="AN13">
        <f t="shared" si="16"/>
        <v>22683.267307811497</v>
      </c>
      <c r="AO13" s="6">
        <f t="shared" si="9"/>
        <v>0.331984375</v>
      </c>
      <c r="AP13">
        <f t="shared" si="17"/>
        <v>0.11624126124580533</v>
      </c>
      <c r="AQ13">
        <f t="shared" si="18"/>
        <v>0.331984375</v>
      </c>
      <c r="AR13">
        <f t="shared" si="19"/>
        <v>0.11624126124580533</v>
      </c>
      <c r="AS13" s="68">
        <f t="shared" si="20"/>
        <v>0.42709347126346131</v>
      </c>
      <c r="AT13">
        <f t="shared" si="21"/>
        <v>0.42709347126346131</v>
      </c>
      <c r="AU13">
        <f t="shared" si="10"/>
        <v>6694.039322011834</v>
      </c>
      <c r="AV13" s="67">
        <f t="shared" si="11"/>
        <v>6116.7692392705267</v>
      </c>
      <c r="AW13">
        <f t="shared" si="22"/>
        <v>6694.039322011834</v>
      </c>
    </row>
    <row r="14" spans="1:49" thickTop="1" thickBot="1">
      <c r="A14" s="26">
        <f t="shared" si="12"/>
        <v>12</v>
      </c>
      <c r="B14">
        <v>1</v>
      </c>
      <c r="C14">
        <f t="shared" si="13"/>
        <v>12</v>
      </c>
      <c r="D14">
        <v>1</v>
      </c>
      <c r="E14">
        <v>60</v>
      </c>
      <c r="F14">
        <v>70</v>
      </c>
      <c r="G14">
        <v>0.43125000000000002</v>
      </c>
      <c r="H14">
        <v>0</v>
      </c>
      <c r="I14">
        <v>90</v>
      </c>
      <c r="J14">
        <v>0</v>
      </c>
      <c r="K14">
        <v>5531.25</v>
      </c>
      <c r="L14">
        <v>0.29499999999999998</v>
      </c>
      <c r="M14">
        <v>741281.25</v>
      </c>
      <c r="N14">
        <v>0.3125</v>
      </c>
      <c r="O14">
        <v>70</v>
      </c>
      <c r="P14">
        <f t="shared" si="0"/>
        <v>480</v>
      </c>
      <c r="Q14">
        <f t="shared" si="1"/>
        <v>480</v>
      </c>
      <c r="R14" s="46">
        <v>12</v>
      </c>
      <c r="S14">
        <v>321460</v>
      </c>
      <c r="T14" s="71">
        <v>15329</v>
      </c>
      <c r="U14">
        <v>15089.67</v>
      </c>
      <c r="V14" s="6">
        <v>0.30486000000000002</v>
      </c>
      <c r="W14">
        <v>1.4537670000000001E-2</v>
      </c>
      <c r="X14">
        <v>0.30467</v>
      </c>
      <c r="Y14">
        <v>1.4301670000000001E-2</v>
      </c>
      <c r="Z14" s="68">
        <v>0.34303329999999999</v>
      </c>
      <c r="AA14">
        <v>0.3377</v>
      </c>
      <c r="AB14">
        <v>6225.6670000000004</v>
      </c>
      <c r="AC14" s="67">
        <v>5643.6670000000004</v>
      </c>
      <c r="AD14">
        <v>6143.6670000000004</v>
      </c>
      <c r="AE14">
        <f t="shared" si="14"/>
        <v>1.0078990619848078</v>
      </c>
      <c r="AF14">
        <f t="shared" si="15"/>
        <v>0.8723769344928749</v>
      </c>
      <c r="AG14" s="65">
        <f t="shared" si="2"/>
        <v>12</v>
      </c>
      <c r="AH14" s="70">
        <f t="shared" si="3"/>
        <v>2135.6177606177607</v>
      </c>
      <c r="AI14" s="70">
        <f t="shared" si="4"/>
        <v>282392.85714285716</v>
      </c>
      <c r="AJ14" s="70">
        <f t="shared" si="5"/>
        <v>0.97794392523364482</v>
      </c>
      <c r="AK14" s="70">
        <f t="shared" si="6"/>
        <v>0.64807183585858008</v>
      </c>
      <c r="AL14">
        <f t="shared" si="7"/>
        <v>322823.4375</v>
      </c>
      <c r="AM14" s="71">
        <f t="shared" si="8"/>
        <v>17633.418317871801</v>
      </c>
      <c r="AN14">
        <f t="shared" si="16"/>
        <v>17633.418317871801</v>
      </c>
      <c r="AO14" s="6">
        <f t="shared" si="9"/>
        <v>0.30254687499999999</v>
      </c>
      <c r="AP14">
        <f t="shared" si="17"/>
        <v>1.6525862090294698E-2</v>
      </c>
      <c r="AQ14">
        <f t="shared" si="18"/>
        <v>0.30254687499999999</v>
      </c>
      <c r="AR14">
        <f t="shared" si="19"/>
        <v>1.6525862090294698E-2</v>
      </c>
      <c r="AS14" s="68">
        <f t="shared" si="20"/>
        <v>0.45966528942342078</v>
      </c>
      <c r="AT14">
        <f t="shared" si="21"/>
        <v>0.45966528942342078</v>
      </c>
      <c r="AU14">
        <f t="shared" si="10"/>
        <v>5289.7283140706377</v>
      </c>
      <c r="AV14" s="67">
        <f t="shared" si="11"/>
        <v>4593.6376235057396</v>
      </c>
      <c r="AW14">
        <f t="shared" si="22"/>
        <v>5289.7283140706377</v>
      </c>
    </row>
    <row r="15" spans="1:49" thickTop="1" thickBot="1">
      <c r="A15" s="26">
        <f t="shared" si="12"/>
        <v>13</v>
      </c>
      <c r="B15">
        <v>1</v>
      </c>
      <c r="C15">
        <f t="shared" si="13"/>
        <v>13</v>
      </c>
      <c r="D15">
        <v>1</v>
      </c>
      <c r="E15">
        <v>60</v>
      </c>
      <c r="F15">
        <v>70</v>
      </c>
      <c r="G15">
        <v>0.58125000000000004</v>
      </c>
      <c r="H15">
        <v>0</v>
      </c>
      <c r="I15">
        <v>90</v>
      </c>
      <c r="J15">
        <v>0</v>
      </c>
      <c r="K15">
        <v>8781.25</v>
      </c>
      <c r="L15">
        <v>0.41499999999999998</v>
      </c>
      <c r="M15">
        <v>382731.25</v>
      </c>
      <c r="N15">
        <v>0.21250000000000002</v>
      </c>
      <c r="O15">
        <v>70</v>
      </c>
      <c r="P15">
        <f t="shared" si="0"/>
        <v>480</v>
      </c>
      <c r="Q15">
        <f t="shared" si="1"/>
        <v>480</v>
      </c>
      <c r="R15" s="46">
        <v>13</v>
      </c>
      <c r="S15">
        <v>222996.7</v>
      </c>
      <c r="T15" s="71">
        <v>46550</v>
      </c>
      <c r="U15">
        <v>46290</v>
      </c>
      <c r="V15" s="6">
        <v>0.28386329999999999</v>
      </c>
      <c r="W15">
        <v>5.925333E-2</v>
      </c>
      <c r="X15">
        <v>0.2848</v>
      </c>
      <c r="Y15">
        <v>5.9116670000000003E-2</v>
      </c>
      <c r="Z15" s="68">
        <v>0.46200000000000002</v>
      </c>
      <c r="AA15">
        <v>0.45943329999999999</v>
      </c>
      <c r="AB15">
        <v>13297.33</v>
      </c>
      <c r="AC15" s="67">
        <v>16759.669999999998</v>
      </c>
      <c r="AD15">
        <v>13169.33</v>
      </c>
      <c r="AE15">
        <f t="shared" si="14"/>
        <v>1.0028044494715247</v>
      </c>
      <c r="AF15">
        <f t="shared" si="15"/>
        <v>0.73857934800078939</v>
      </c>
      <c r="AG15" s="65">
        <f t="shared" si="2"/>
        <v>13</v>
      </c>
      <c r="AH15" s="70">
        <f t="shared" si="3"/>
        <v>3102.9151943462898</v>
      </c>
      <c r="AI15" s="70">
        <f t="shared" si="4"/>
        <v>157827.31958762888</v>
      </c>
      <c r="AJ15" s="70">
        <f t="shared" si="5"/>
        <v>0.93418895498618204</v>
      </c>
      <c r="AK15" s="70">
        <f t="shared" si="6"/>
        <v>0.58105136352963505</v>
      </c>
      <c r="AL15">
        <f t="shared" si="7"/>
        <v>226139.68750000003</v>
      </c>
      <c r="AM15" s="71">
        <f t="shared" si="8"/>
        <v>40082.130402140108</v>
      </c>
      <c r="AN15">
        <f t="shared" si="16"/>
        <v>40082.130402140108</v>
      </c>
      <c r="AO15" s="6">
        <f t="shared" si="9"/>
        <v>0.29729687500000002</v>
      </c>
      <c r="AP15">
        <f t="shared" si="17"/>
        <v>5.2694386569799898E-2</v>
      </c>
      <c r="AQ15">
        <f t="shared" si="18"/>
        <v>0.29729687500000002</v>
      </c>
      <c r="AR15">
        <f t="shared" si="19"/>
        <v>5.2694386569799898E-2</v>
      </c>
      <c r="AS15" s="68">
        <f t="shared" si="20"/>
        <v>0.49769475629760407</v>
      </c>
      <c r="AT15">
        <f t="shared" si="21"/>
        <v>0.49769475629760407</v>
      </c>
      <c r="AU15">
        <f t="shared" si="10"/>
        <v>10964.021676856188</v>
      </c>
      <c r="AV15" s="67">
        <f t="shared" si="11"/>
        <v>10043.68574384487</v>
      </c>
      <c r="AW15">
        <f t="shared" si="22"/>
        <v>10964.021676856188</v>
      </c>
    </row>
    <row r="16" spans="1:49" thickTop="1" thickBot="1">
      <c r="A16" s="26">
        <f t="shared" si="12"/>
        <v>14</v>
      </c>
      <c r="B16">
        <v>1</v>
      </c>
      <c r="C16">
        <f t="shared" si="13"/>
        <v>14</v>
      </c>
      <c r="D16">
        <v>1</v>
      </c>
      <c r="E16">
        <v>60</v>
      </c>
      <c r="F16">
        <v>70</v>
      </c>
      <c r="G16">
        <v>0.50624999999999998</v>
      </c>
      <c r="H16">
        <v>0</v>
      </c>
      <c r="I16">
        <v>90</v>
      </c>
      <c r="J16">
        <v>0</v>
      </c>
      <c r="K16">
        <v>7156.25</v>
      </c>
      <c r="L16">
        <v>0.35499999999999998</v>
      </c>
      <c r="M16">
        <v>203456.25</v>
      </c>
      <c r="N16">
        <v>0.36250000000000004</v>
      </c>
      <c r="O16">
        <v>70</v>
      </c>
      <c r="P16">
        <f t="shared" si="0"/>
        <v>480</v>
      </c>
      <c r="Q16">
        <f t="shared" si="1"/>
        <v>480</v>
      </c>
      <c r="R16" s="46">
        <v>14</v>
      </c>
      <c r="S16">
        <v>105503.3</v>
      </c>
      <c r="T16" s="71">
        <v>23686</v>
      </c>
      <c r="U16">
        <v>23183.33</v>
      </c>
      <c r="V16" s="6">
        <v>0.35959999999999998</v>
      </c>
      <c r="W16">
        <v>8.0733330000000006E-2</v>
      </c>
      <c r="X16">
        <v>0.35946669999999997</v>
      </c>
      <c r="Y16">
        <v>7.8990000000000005E-2</v>
      </c>
      <c r="Z16" s="68">
        <v>0.4139333</v>
      </c>
      <c r="AA16">
        <v>0.40513329999999997</v>
      </c>
      <c r="AB16">
        <v>8666.6669999999995</v>
      </c>
      <c r="AC16" s="67">
        <v>8606</v>
      </c>
      <c r="AD16">
        <v>8427.6669999999995</v>
      </c>
      <c r="AE16">
        <f t="shared" si="14"/>
        <v>1.0107830577773016</v>
      </c>
      <c r="AF16">
        <f t="shared" si="15"/>
        <v>0.75136115469727549</v>
      </c>
      <c r="AG16" s="65">
        <f t="shared" si="2"/>
        <v>14</v>
      </c>
      <c r="AH16" s="70">
        <f t="shared" si="3"/>
        <v>2640.6826568265683</v>
      </c>
      <c r="AI16" s="70">
        <f t="shared" si="4"/>
        <v>74662.84403669725</v>
      </c>
      <c r="AJ16" s="70">
        <f t="shared" si="5"/>
        <v>0.90141491834801823</v>
      </c>
      <c r="AK16" s="70">
        <f t="shared" si="6"/>
        <v>0.62611166522687256</v>
      </c>
      <c r="AL16">
        <f t="shared" si="7"/>
        <v>106533.125</v>
      </c>
      <c r="AM16" s="71">
        <f t="shared" si="8"/>
        <v>25176.889382189442</v>
      </c>
      <c r="AN16">
        <f t="shared" si="16"/>
        <v>25176.889382189442</v>
      </c>
      <c r="AO16" s="6">
        <f t="shared" si="9"/>
        <v>0.35879687500000002</v>
      </c>
      <c r="AP16">
        <f t="shared" si="17"/>
        <v>8.4794182396792095E-2</v>
      </c>
      <c r="AQ16">
        <f t="shared" si="18"/>
        <v>0.35879687500000002</v>
      </c>
      <c r="AR16">
        <f t="shared" si="19"/>
        <v>8.4794182396792095E-2</v>
      </c>
      <c r="AS16" s="68">
        <f t="shared" si="20"/>
        <v>0.45602715189997001</v>
      </c>
      <c r="AT16">
        <f t="shared" si="21"/>
        <v>0.45602715189997001</v>
      </c>
      <c r="AU16">
        <f t="shared" si="10"/>
        <v>7355.5244515150471</v>
      </c>
      <c r="AV16" s="67">
        <f t="shared" si="11"/>
        <v>6583.727599198909</v>
      </c>
      <c r="AW16">
        <f t="shared" si="22"/>
        <v>7355.5244515150471</v>
      </c>
    </row>
    <row r="17" spans="1:49" thickTop="1" thickBot="1">
      <c r="A17" s="26">
        <f t="shared" si="12"/>
        <v>15</v>
      </c>
      <c r="B17">
        <v>1</v>
      </c>
      <c r="C17">
        <f t="shared" si="13"/>
        <v>15</v>
      </c>
      <c r="D17">
        <v>1</v>
      </c>
      <c r="E17">
        <v>60</v>
      </c>
      <c r="F17">
        <v>70</v>
      </c>
      <c r="G17">
        <v>0.35624999999999996</v>
      </c>
      <c r="H17">
        <v>0</v>
      </c>
      <c r="I17">
        <v>90</v>
      </c>
      <c r="J17">
        <v>0</v>
      </c>
      <c r="K17">
        <v>3906.25</v>
      </c>
      <c r="L17">
        <v>0.47499999999999998</v>
      </c>
      <c r="M17">
        <v>562006.25</v>
      </c>
      <c r="N17">
        <v>0.26250000000000001</v>
      </c>
      <c r="O17">
        <v>70</v>
      </c>
      <c r="P17">
        <f t="shared" si="0"/>
        <v>480</v>
      </c>
      <c r="Q17">
        <f t="shared" si="1"/>
        <v>480</v>
      </c>
      <c r="R17" s="46">
        <v>15</v>
      </c>
      <c r="S17">
        <v>203596.7</v>
      </c>
      <c r="T17" s="71">
        <v>19448.669999999998</v>
      </c>
      <c r="U17">
        <v>20113</v>
      </c>
      <c r="V17" s="6">
        <v>0.40060000000000001</v>
      </c>
      <c r="W17">
        <v>3.8266670000000003E-2</v>
      </c>
      <c r="X17">
        <v>0.3812333</v>
      </c>
      <c r="Y17">
        <v>3.7659999999999999E-2</v>
      </c>
      <c r="Z17" s="68">
        <v>0.72419999999999995</v>
      </c>
      <c r="AA17">
        <v>0.74893330000000002</v>
      </c>
      <c r="AB17">
        <v>3217.433</v>
      </c>
      <c r="AC17" s="67">
        <v>4341.3329999999996</v>
      </c>
      <c r="AD17">
        <v>3435.3330000000001</v>
      </c>
      <c r="AE17">
        <f t="shared" si="14"/>
        <v>0.98334638801829044</v>
      </c>
      <c r="AF17">
        <f t="shared" si="15"/>
        <v>0.40608395990135487</v>
      </c>
      <c r="AG17" s="65">
        <f t="shared" si="2"/>
        <v>15</v>
      </c>
      <c r="AH17" s="70">
        <f t="shared" si="3"/>
        <v>1324.1525423728813</v>
      </c>
      <c r="AI17" s="70">
        <f t="shared" si="4"/>
        <v>222576.73267326734</v>
      </c>
      <c r="AJ17" s="70">
        <f t="shared" si="5"/>
        <v>0.97943424992596329</v>
      </c>
      <c r="AK17" s="70">
        <f t="shared" si="6"/>
        <v>0.52664247414592302</v>
      </c>
      <c r="AL17">
        <f t="shared" si="7"/>
        <v>202729.37499999997</v>
      </c>
      <c r="AM17" s="71">
        <f t="shared" si="8"/>
        <v>10186.535639739684</v>
      </c>
      <c r="AN17">
        <f t="shared" si="16"/>
        <v>10186.535639739684</v>
      </c>
      <c r="AO17" s="6">
        <f t="shared" si="9"/>
        <v>0.399296875</v>
      </c>
      <c r="AP17">
        <f t="shared" si="17"/>
        <v>2.0063455767197931E-2</v>
      </c>
      <c r="AQ17">
        <f t="shared" si="18"/>
        <v>0.399296875</v>
      </c>
      <c r="AR17">
        <f t="shared" si="19"/>
        <v>2.0063455767197931E-2</v>
      </c>
      <c r="AS17" s="68">
        <f t="shared" si="20"/>
        <v>0.44364977693015106</v>
      </c>
      <c r="AT17">
        <f t="shared" si="21"/>
        <v>0.44364977693015106</v>
      </c>
      <c r="AU17">
        <f t="shared" si="10"/>
        <v>2762.9667628561388</v>
      </c>
      <c r="AV17" s="67">
        <f t="shared" si="11"/>
        <v>2698.7066305674789</v>
      </c>
      <c r="AW17">
        <f t="shared" si="22"/>
        <v>2762.9667628561388</v>
      </c>
    </row>
    <row r="18" spans="1:49" thickTop="1" thickBot="1">
      <c r="A18" s="26">
        <f t="shared" si="12"/>
        <v>16</v>
      </c>
      <c r="B18">
        <v>1</v>
      </c>
      <c r="C18">
        <f t="shared" si="13"/>
        <v>16</v>
      </c>
      <c r="D18">
        <v>1</v>
      </c>
      <c r="E18">
        <v>60</v>
      </c>
      <c r="F18">
        <v>70</v>
      </c>
      <c r="G18">
        <v>0.38437499999999997</v>
      </c>
      <c r="H18">
        <v>0</v>
      </c>
      <c r="I18">
        <v>90</v>
      </c>
      <c r="J18">
        <v>0</v>
      </c>
      <c r="K18">
        <v>4109.375</v>
      </c>
      <c r="L18">
        <v>0.36249999999999999</v>
      </c>
      <c r="M18">
        <v>674053.125</v>
      </c>
      <c r="N18">
        <v>0.28125</v>
      </c>
      <c r="O18">
        <v>70</v>
      </c>
      <c r="P18">
        <f t="shared" si="0"/>
        <v>480</v>
      </c>
      <c r="Q18">
        <f t="shared" si="1"/>
        <v>480</v>
      </c>
      <c r="R18" s="46">
        <v>16</v>
      </c>
      <c r="S18">
        <v>259496.7</v>
      </c>
      <c r="T18" s="71">
        <v>10860</v>
      </c>
      <c r="U18">
        <v>10742</v>
      </c>
      <c r="V18" s="6">
        <v>0.32390999999999998</v>
      </c>
      <c r="W18">
        <v>1.3556E-2</v>
      </c>
      <c r="X18">
        <v>0.32482</v>
      </c>
      <c r="Y18">
        <v>1.3446329999999999E-2</v>
      </c>
      <c r="Z18" s="68">
        <v>0.46700000000000003</v>
      </c>
      <c r="AA18">
        <v>0.46193329999999999</v>
      </c>
      <c r="AB18">
        <v>3768.3330000000001</v>
      </c>
      <c r="AC18" s="67">
        <v>3651.6669999999999</v>
      </c>
      <c r="AD18">
        <v>3688.3330000000001</v>
      </c>
      <c r="AE18">
        <f t="shared" si="14"/>
        <v>1.0054774582304147</v>
      </c>
      <c r="AF18">
        <f t="shared" si="15"/>
        <v>0.77145056325819328</v>
      </c>
      <c r="AG18" s="65">
        <f t="shared" si="2"/>
        <v>16</v>
      </c>
      <c r="AH18" s="70">
        <f t="shared" si="3"/>
        <v>1508.0275229357799</v>
      </c>
      <c r="AI18" s="70">
        <f t="shared" si="4"/>
        <v>263045.12195121951</v>
      </c>
      <c r="AJ18" s="70">
        <f t="shared" si="5"/>
        <v>0.98193077356442404</v>
      </c>
      <c r="AK18" s="70">
        <f t="shared" si="6"/>
        <v>0.61009135740033182</v>
      </c>
      <c r="AL18">
        <f t="shared" si="7"/>
        <v>261619.00390624997</v>
      </c>
      <c r="AM18" s="71">
        <f t="shared" si="8"/>
        <v>11583.228721828164</v>
      </c>
      <c r="AN18">
        <f t="shared" si="16"/>
        <v>11583.228721828164</v>
      </c>
      <c r="AO18" s="6">
        <f t="shared" si="9"/>
        <v>0.33126953125000003</v>
      </c>
      <c r="AP18">
        <f t="shared" si="17"/>
        <v>1.466701841895471E-2</v>
      </c>
      <c r="AQ18">
        <f t="shared" si="18"/>
        <v>0.33126953125000003</v>
      </c>
      <c r="AR18">
        <f t="shared" si="19"/>
        <v>1.466701841895471E-2</v>
      </c>
      <c r="AS18" s="68">
        <f t="shared" si="20"/>
        <v>0.4545967160787675</v>
      </c>
      <c r="AT18">
        <f t="shared" si="21"/>
        <v>0.4545967160787675</v>
      </c>
      <c r="AU18">
        <f t="shared" si="10"/>
        <v>3356.521748014382</v>
      </c>
      <c r="AV18" s="67">
        <f t="shared" si="11"/>
        <v>3033.5398516268274</v>
      </c>
      <c r="AW18">
        <f t="shared" si="22"/>
        <v>3356.521748014382</v>
      </c>
    </row>
    <row r="19" spans="1:49" thickTop="1" thickBot="1">
      <c r="A19" s="26">
        <f t="shared" si="12"/>
        <v>17</v>
      </c>
      <c r="B19">
        <v>1</v>
      </c>
      <c r="C19">
        <f t="shared" si="13"/>
        <v>17</v>
      </c>
      <c r="D19">
        <v>1</v>
      </c>
      <c r="E19">
        <v>60</v>
      </c>
      <c r="F19">
        <v>70</v>
      </c>
      <c r="G19">
        <v>0.53437500000000004</v>
      </c>
      <c r="H19">
        <v>0</v>
      </c>
      <c r="I19">
        <v>90</v>
      </c>
      <c r="J19">
        <v>0</v>
      </c>
      <c r="K19">
        <v>7359.375</v>
      </c>
      <c r="L19">
        <v>0.48249999999999998</v>
      </c>
      <c r="M19">
        <v>315503.125</v>
      </c>
      <c r="N19">
        <v>0.38125000000000003</v>
      </c>
      <c r="O19">
        <v>70</v>
      </c>
      <c r="P19">
        <f t="shared" si="0"/>
        <v>480</v>
      </c>
      <c r="Q19">
        <f t="shared" si="1"/>
        <v>480</v>
      </c>
      <c r="R19" s="46">
        <v>17</v>
      </c>
      <c r="S19">
        <v>169083.3</v>
      </c>
      <c r="T19" s="71">
        <v>55040</v>
      </c>
      <c r="U19">
        <v>54786.67</v>
      </c>
      <c r="V19" s="6">
        <v>0.4259</v>
      </c>
      <c r="W19">
        <v>0.1386367</v>
      </c>
      <c r="X19">
        <v>0.42720000000000002</v>
      </c>
      <c r="Y19">
        <v>0.1384233</v>
      </c>
      <c r="Z19" s="68">
        <v>0.67863329999999999</v>
      </c>
      <c r="AA19">
        <v>0.6755333</v>
      </c>
      <c r="AB19">
        <v>9247.3330000000005</v>
      </c>
      <c r="AC19" s="67">
        <v>18536.669999999998</v>
      </c>
      <c r="AD19">
        <v>8895.6669999999995</v>
      </c>
      <c r="AE19">
        <f t="shared" si="14"/>
        <v>1.0023093010556796</v>
      </c>
      <c r="AF19">
        <f t="shared" si="15"/>
        <v>0.34336307542402711</v>
      </c>
      <c r="AG19" s="65">
        <f t="shared" si="2"/>
        <v>17</v>
      </c>
      <c r="AH19" s="70">
        <f t="shared" si="3"/>
        <v>2482.0826306913996</v>
      </c>
      <c r="AI19" s="70">
        <f t="shared" si="4"/>
        <v>114209.27601809954</v>
      </c>
      <c r="AJ19" s="70">
        <f t="shared" si="5"/>
        <v>0.93314154309129282</v>
      </c>
      <c r="AK19" s="70">
        <f t="shared" si="6"/>
        <v>0.52740712978006565</v>
      </c>
      <c r="AL19">
        <f t="shared" si="7"/>
        <v>172023.69140625</v>
      </c>
      <c r="AM19" s="71">
        <f t="shared" si="8"/>
        <v>29318.380626421349</v>
      </c>
      <c r="AN19">
        <f t="shared" si="16"/>
        <v>29318.380626421349</v>
      </c>
      <c r="AO19" s="6">
        <f t="shared" si="9"/>
        <v>0.42839453125000004</v>
      </c>
      <c r="AP19">
        <f t="shared" si="17"/>
        <v>7.3012233505695662E-2</v>
      </c>
      <c r="AQ19">
        <f t="shared" si="18"/>
        <v>0.42839453125000004</v>
      </c>
      <c r="AR19">
        <f t="shared" si="19"/>
        <v>7.3012233505695662E-2</v>
      </c>
      <c r="AS19" s="68">
        <f>0.5*((AM19/(2*AV19))-1)</f>
        <v>0.47374949269793443</v>
      </c>
      <c r="AT19">
        <f t="shared" si="21"/>
        <v>0.47374949269793443</v>
      </c>
      <c r="AU19">
        <f t="shared" si="10"/>
        <v>7682.933408652777</v>
      </c>
      <c r="AV19" s="67">
        <f t="shared" si="11"/>
        <v>7527.1876510019829</v>
      </c>
      <c r="AW19">
        <f t="shared" si="22"/>
        <v>7682.933408652777</v>
      </c>
    </row>
    <row r="20" spans="1:49" thickTop="1" thickBot="1">
      <c r="A20" s="26">
        <f t="shared" si="12"/>
        <v>18</v>
      </c>
      <c r="B20">
        <v>1</v>
      </c>
      <c r="C20">
        <f t="shared" si="13"/>
        <v>18</v>
      </c>
      <c r="D20">
        <v>1</v>
      </c>
      <c r="E20">
        <v>60</v>
      </c>
      <c r="F20">
        <v>70</v>
      </c>
      <c r="G20">
        <v>0.45937499999999998</v>
      </c>
      <c r="H20">
        <v>0</v>
      </c>
      <c r="I20">
        <v>90</v>
      </c>
      <c r="J20">
        <v>0</v>
      </c>
      <c r="K20">
        <v>8984.375</v>
      </c>
      <c r="L20">
        <v>0.30249999999999999</v>
      </c>
      <c r="M20">
        <v>136228.125</v>
      </c>
      <c r="N20">
        <v>0.23125000000000001</v>
      </c>
      <c r="O20">
        <v>70</v>
      </c>
      <c r="P20">
        <f t="shared" si="0"/>
        <v>480</v>
      </c>
      <c r="Q20">
        <f t="shared" si="1"/>
        <v>480</v>
      </c>
      <c r="R20" s="46">
        <v>18</v>
      </c>
      <c r="S20">
        <v>66616.67</v>
      </c>
      <c r="T20" s="71">
        <v>22301</v>
      </c>
      <c r="U20">
        <v>21668.67</v>
      </c>
      <c r="V20" s="6">
        <v>0.26172329999999999</v>
      </c>
      <c r="W20">
        <v>8.7616669999999994E-2</v>
      </c>
      <c r="X20">
        <v>0.26348329999999998</v>
      </c>
      <c r="Y20">
        <v>8.5703329999999994E-2</v>
      </c>
      <c r="Z20" s="68">
        <v>0.3458</v>
      </c>
      <c r="AA20">
        <v>0.33600000000000002</v>
      </c>
      <c r="AB20">
        <v>9170.3330000000005</v>
      </c>
      <c r="AC20" s="67">
        <v>8580.6669999999995</v>
      </c>
      <c r="AD20">
        <v>8697.6669999999995</v>
      </c>
      <c r="AE20">
        <f t="shared" si="14"/>
        <v>1.0144859601530853</v>
      </c>
      <c r="AF20">
        <f t="shared" si="15"/>
        <v>0.82278500406227739</v>
      </c>
      <c r="AG20" s="65">
        <f t="shared" si="2"/>
        <v>18</v>
      </c>
      <c r="AH20" s="70">
        <f t="shared" si="3"/>
        <v>3448.8963531669865</v>
      </c>
      <c r="AI20" s="70">
        <f t="shared" si="4"/>
        <v>55321.065989847717</v>
      </c>
      <c r="AJ20" s="70">
        <f t="shared" si="5"/>
        <v>0.82520316964919049</v>
      </c>
      <c r="AK20" s="70">
        <f t="shared" si="6"/>
        <v>0.66392232028880038</v>
      </c>
      <c r="AL20">
        <f t="shared" si="7"/>
        <v>67436.97265625</v>
      </c>
      <c r="AM20" s="71">
        <f t="shared" si="8"/>
        <v>25439.459469927941</v>
      </c>
      <c r="AN20">
        <f t="shared" si="16"/>
        <v>25439.459469927941</v>
      </c>
      <c r="AO20" s="6">
        <f t="shared" si="9"/>
        <v>0.26976953125000003</v>
      </c>
      <c r="AP20">
        <f t="shared" si="17"/>
        <v>0.10176600144015802</v>
      </c>
      <c r="AQ20">
        <f t="shared" si="18"/>
        <v>0.26976953125000003</v>
      </c>
      <c r="AR20">
        <f t="shared" si="19"/>
        <v>0.10176600144015802</v>
      </c>
      <c r="AS20" s="68">
        <f t="shared" si="20"/>
        <v>0.37338007296727083</v>
      </c>
      <c r="AT20">
        <f t="shared" si="21"/>
        <v>0.37338007296727083</v>
      </c>
      <c r="AU20">
        <f t="shared" si="10"/>
        <v>8152.971882691405</v>
      </c>
      <c r="AV20" s="67">
        <f t="shared" si="11"/>
        <v>7281.8982987264881</v>
      </c>
      <c r="AW20">
        <f t="shared" si="22"/>
        <v>8152.971882691405</v>
      </c>
    </row>
    <row r="21" spans="1:49" thickTop="1" thickBot="1">
      <c r="A21" s="26">
        <f t="shared" si="12"/>
        <v>19</v>
      </c>
      <c r="B21">
        <v>1</v>
      </c>
      <c r="C21">
        <f t="shared" si="13"/>
        <v>19</v>
      </c>
      <c r="D21">
        <v>1</v>
      </c>
      <c r="E21">
        <v>60</v>
      </c>
      <c r="F21">
        <v>70</v>
      </c>
      <c r="G21">
        <v>0.30937500000000001</v>
      </c>
      <c r="H21">
        <v>0</v>
      </c>
      <c r="I21">
        <v>90</v>
      </c>
      <c r="J21">
        <v>0</v>
      </c>
      <c r="K21">
        <v>5734.375</v>
      </c>
      <c r="L21">
        <v>0.42249999999999999</v>
      </c>
      <c r="M21">
        <v>494778.125</v>
      </c>
      <c r="N21">
        <v>0.33125000000000004</v>
      </c>
      <c r="O21">
        <v>70</v>
      </c>
      <c r="P21">
        <f t="shared" si="0"/>
        <v>480</v>
      </c>
      <c r="Q21">
        <f t="shared" si="1"/>
        <v>480</v>
      </c>
      <c r="R21" s="46">
        <v>19</v>
      </c>
      <c r="S21">
        <v>157266.70000000001</v>
      </c>
      <c r="T21" s="71">
        <v>14236.67</v>
      </c>
      <c r="U21">
        <v>14042</v>
      </c>
      <c r="V21" s="6">
        <v>0.38850000000000001</v>
      </c>
      <c r="W21">
        <v>3.517E-2</v>
      </c>
      <c r="X21">
        <v>0.39083329999999999</v>
      </c>
      <c r="Y21">
        <v>3.4896669999999998E-2</v>
      </c>
      <c r="Z21" s="68">
        <v>0.62436670000000005</v>
      </c>
      <c r="AA21">
        <v>0.61583330000000003</v>
      </c>
      <c r="AB21">
        <v>4165</v>
      </c>
      <c r="AC21" s="67">
        <v>4343.6670000000004</v>
      </c>
      <c r="AD21">
        <v>4031.3330000000001</v>
      </c>
      <c r="AE21">
        <f t="shared" si="14"/>
        <v>1.0069078457191045</v>
      </c>
      <c r="AF21">
        <f t="shared" si="15"/>
        <v>0.57126186379685429</v>
      </c>
      <c r="AG21" s="65">
        <f t="shared" si="2"/>
        <v>19</v>
      </c>
      <c r="AH21" s="70">
        <f t="shared" si="3"/>
        <v>2015.5975395430582</v>
      </c>
      <c r="AI21" s="70">
        <f t="shared" si="4"/>
        <v>185832.15962441315</v>
      </c>
      <c r="AJ21" s="70">
        <f t="shared" si="5"/>
        <v>0.96601830875499228</v>
      </c>
      <c r="AK21" s="70">
        <f t="shared" si="6"/>
        <v>0.57179494947678733</v>
      </c>
      <c r="AL21">
        <f t="shared" si="7"/>
        <v>157032.28515625</v>
      </c>
      <c r="AM21" s="71">
        <f t="shared" si="8"/>
        <v>13067.251324354123</v>
      </c>
      <c r="AN21">
        <f t="shared" si="16"/>
        <v>13067.251324354123</v>
      </c>
      <c r="AO21" s="6">
        <f t="shared" si="9"/>
        <v>0.39426953125000003</v>
      </c>
      <c r="AP21">
        <f t="shared" si="17"/>
        <v>3.2808661284223745E-2</v>
      </c>
      <c r="AQ21">
        <f t="shared" si="18"/>
        <v>0.39426953125000003</v>
      </c>
      <c r="AR21">
        <f t="shared" si="19"/>
        <v>3.2808661284223745E-2</v>
      </c>
      <c r="AS21" s="68">
        <f t="shared" si="20"/>
        <v>0.41651185346284503</v>
      </c>
      <c r="AT21">
        <f t="shared" si="21"/>
        <v>0.41651185346284503</v>
      </c>
      <c r="AU21">
        <f t="shared" si="10"/>
        <v>3765.8484614740387</v>
      </c>
      <c r="AV21" s="67">
        <f t="shared" si="11"/>
        <v>3564.3977966521365</v>
      </c>
      <c r="AW21">
        <f t="shared" si="22"/>
        <v>3765.8484614740387</v>
      </c>
    </row>
    <row r="22" spans="1:49" thickTop="1" thickBot="1">
      <c r="A22" s="26">
        <f t="shared" si="12"/>
        <v>20</v>
      </c>
      <c r="B22">
        <v>1</v>
      </c>
      <c r="C22">
        <f t="shared" si="13"/>
        <v>20</v>
      </c>
      <c r="D22">
        <v>1</v>
      </c>
      <c r="E22">
        <v>60</v>
      </c>
      <c r="F22">
        <v>70</v>
      </c>
      <c r="G22">
        <v>0.49687499999999996</v>
      </c>
      <c r="H22">
        <v>0</v>
      </c>
      <c r="I22">
        <v>90</v>
      </c>
      <c r="J22">
        <v>0</v>
      </c>
      <c r="K22">
        <v>6546.875</v>
      </c>
      <c r="L22">
        <v>0.27250000000000002</v>
      </c>
      <c r="M22">
        <v>405140.625</v>
      </c>
      <c r="N22">
        <v>0.25625000000000003</v>
      </c>
      <c r="O22">
        <v>70</v>
      </c>
      <c r="P22">
        <f t="shared" si="0"/>
        <v>480</v>
      </c>
      <c r="Q22">
        <f t="shared" si="1"/>
        <v>480</v>
      </c>
      <c r="R22" s="46">
        <v>20</v>
      </c>
      <c r="S22">
        <v>201270</v>
      </c>
      <c r="T22" s="71">
        <v>20037.669999999998</v>
      </c>
      <c r="U22">
        <v>19874</v>
      </c>
      <c r="V22" s="6">
        <v>0.26233000000000001</v>
      </c>
      <c r="W22">
        <v>2.611633E-2</v>
      </c>
      <c r="X22">
        <v>0.26240669999999999</v>
      </c>
      <c r="Y22">
        <v>2.591067E-2</v>
      </c>
      <c r="Z22" s="68">
        <v>0.30442669999999999</v>
      </c>
      <c r="AA22">
        <v>0.30193999999999999</v>
      </c>
      <c r="AB22">
        <v>8557.3330000000005</v>
      </c>
      <c r="AC22" s="67">
        <v>7724.3329999999996</v>
      </c>
      <c r="AD22">
        <v>8410.3330000000005</v>
      </c>
      <c r="AE22">
        <f t="shared" si="14"/>
        <v>1.0041092484945786</v>
      </c>
      <c r="AF22">
        <f t="shared" si="15"/>
        <v>0.89029272193287545</v>
      </c>
      <c r="AG22" s="65">
        <f t="shared" si="2"/>
        <v>20</v>
      </c>
      <c r="AH22" s="70">
        <f t="shared" si="3"/>
        <v>2572.4459724950884</v>
      </c>
      <c r="AI22" s="70">
        <f t="shared" si="4"/>
        <v>161250</v>
      </c>
      <c r="AJ22" s="70">
        <f t="shared" si="5"/>
        <v>0.95303919004744653</v>
      </c>
      <c r="AK22" s="70">
        <f t="shared" si="6"/>
        <v>0.66183957158687245</v>
      </c>
      <c r="AL22">
        <f t="shared" si="7"/>
        <v>204598.14453124997</v>
      </c>
      <c r="AM22" s="71">
        <f t="shared" si="8"/>
        <v>24213.310884606424</v>
      </c>
      <c r="AN22">
        <f t="shared" si="16"/>
        <v>24213.310884606424</v>
      </c>
      <c r="AO22" s="6">
        <f t="shared" si="9"/>
        <v>0.26442578125000005</v>
      </c>
      <c r="AP22">
        <f t="shared" si="17"/>
        <v>3.129365450493251E-2</v>
      </c>
      <c r="AQ22">
        <f t="shared" si="18"/>
        <v>0.26442578125000005</v>
      </c>
      <c r="AR22">
        <f t="shared" si="19"/>
        <v>3.129365450493251E-2</v>
      </c>
      <c r="AS22" s="68">
        <f t="shared" si="20"/>
        <v>0.46669017832477844</v>
      </c>
      <c r="AT22">
        <f t="shared" si="21"/>
        <v>0.46669017832477844</v>
      </c>
      <c r="AU22">
        <f t="shared" si="10"/>
        <v>7345.809871681894</v>
      </c>
      <c r="AV22" s="67">
        <f t="shared" si="11"/>
        <v>6261.9108550804704</v>
      </c>
      <c r="AW22">
        <f t="shared" si="22"/>
        <v>7345.809871681894</v>
      </c>
    </row>
    <row r="23" spans="1:49" thickTop="1" thickBot="1">
      <c r="A23" s="26">
        <f t="shared" si="12"/>
        <v>21</v>
      </c>
      <c r="B23">
        <v>1</v>
      </c>
      <c r="C23">
        <f t="shared" si="13"/>
        <v>21</v>
      </c>
      <c r="D23">
        <v>1</v>
      </c>
      <c r="E23">
        <v>60</v>
      </c>
      <c r="F23">
        <v>70</v>
      </c>
      <c r="G23">
        <v>0.34687499999999999</v>
      </c>
      <c r="H23">
        <v>0</v>
      </c>
      <c r="I23">
        <v>90</v>
      </c>
      <c r="J23">
        <v>0</v>
      </c>
      <c r="K23">
        <v>9796.875</v>
      </c>
      <c r="L23">
        <v>0.39249999999999996</v>
      </c>
      <c r="M23">
        <v>763690.625</v>
      </c>
      <c r="N23">
        <v>0.35625000000000001</v>
      </c>
      <c r="O23">
        <v>70</v>
      </c>
      <c r="P23">
        <f t="shared" si="0"/>
        <v>480</v>
      </c>
      <c r="Q23">
        <f t="shared" si="1"/>
        <v>480</v>
      </c>
      <c r="R23" s="46">
        <v>21</v>
      </c>
      <c r="S23">
        <v>270490</v>
      </c>
      <c r="T23" s="71">
        <v>24469.67</v>
      </c>
      <c r="U23">
        <v>25204.67</v>
      </c>
      <c r="V23" s="6">
        <v>0.37816670000000002</v>
      </c>
      <c r="W23">
        <v>3.4209999999999997E-2</v>
      </c>
      <c r="X23">
        <v>0.37673329999999999</v>
      </c>
      <c r="Y23">
        <v>3.5103330000000002E-2</v>
      </c>
      <c r="Z23" s="68">
        <v>0.51736669999999996</v>
      </c>
      <c r="AA23">
        <v>0.53290000000000004</v>
      </c>
      <c r="AB23">
        <v>7601</v>
      </c>
      <c r="AC23" s="67">
        <v>7809.3329999999996</v>
      </c>
      <c r="AD23">
        <v>8120.3329999999996</v>
      </c>
      <c r="AE23">
        <f t="shared" si="14"/>
        <v>0.98531149258721906</v>
      </c>
      <c r="AF23">
        <f t="shared" si="15"/>
        <v>0.68439752977861157</v>
      </c>
      <c r="AG23" s="65">
        <f t="shared" si="2"/>
        <v>21</v>
      </c>
      <c r="AH23" s="70">
        <f t="shared" si="3"/>
        <v>3517.7289048473967</v>
      </c>
      <c r="AI23" s="70">
        <f t="shared" si="4"/>
        <v>281544.93087557604</v>
      </c>
      <c r="AJ23" s="70">
        <f t="shared" si="5"/>
        <v>0.9624777080482424</v>
      </c>
      <c r="AK23" s="70">
        <f t="shared" si="6"/>
        <v>0.59361908576407374</v>
      </c>
      <c r="AL23">
        <f t="shared" si="7"/>
        <v>271303.76953125</v>
      </c>
      <c r="AM23" s="71">
        <f t="shared" si="8"/>
        <v>24527.006827800942</v>
      </c>
      <c r="AN23">
        <f t="shared" si="16"/>
        <v>24527.006827800942</v>
      </c>
      <c r="AO23" s="6">
        <f t="shared" si="9"/>
        <v>0.37992578124999998</v>
      </c>
      <c r="AP23">
        <f t="shared" si="17"/>
        <v>3.4346895536602619E-2</v>
      </c>
      <c r="AQ23">
        <f t="shared" si="18"/>
        <v>0.37992578124999998</v>
      </c>
      <c r="AR23">
        <f t="shared" si="19"/>
        <v>3.4346895536602619E-2</v>
      </c>
      <c r="AS23" s="68">
        <f t="shared" si="20"/>
        <v>0.43027987506841514</v>
      </c>
      <c r="AT23">
        <f t="shared" si="21"/>
        <v>0.43027987506841514</v>
      </c>
      <c r="AU23">
        <f t="shared" si="10"/>
        <v>7114.8939674751327</v>
      </c>
      <c r="AV23" s="67">
        <f t="shared" si="11"/>
        <v>6591.2978140038676</v>
      </c>
      <c r="AW23">
        <f t="shared" si="22"/>
        <v>7114.8939674751327</v>
      </c>
    </row>
    <row r="24" spans="1:49" thickTop="1" thickBot="1">
      <c r="A24" s="26">
        <f t="shared" si="12"/>
        <v>22</v>
      </c>
      <c r="B24">
        <v>1</v>
      </c>
      <c r="C24">
        <f t="shared" si="13"/>
        <v>22</v>
      </c>
      <c r="D24">
        <v>1</v>
      </c>
      <c r="E24">
        <v>60</v>
      </c>
      <c r="F24">
        <v>70</v>
      </c>
      <c r="G24">
        <v>0.421875</v>
      </c>
      <c r="H24">
        <v>0</v>
      </c>
      <c r="I24">
        <v>90</v>
      </c>
      <c r="J24">
        <v>0</v>
      </c>
      <c r="K24">
        <v>8171.875</v>
      </c>
      <c r="L24">
        <v>0.33250000000000002</v>
      </c>
      <c r="M24">
        <v>584415.625</v>
      </c>
      <c r="N24">
        <v>0.20625000000000002</v>
      </c>
      <c r="O24">
        <v>70</v>
      </c>
      <c r="P24">
        <f t="shared" si="0"/>
        <v>480</v>
      </c>
      <c r="Q24">
        <f t="shared" si="1"/>
        <v>480</v>
      </c>
      <c r="R24" s="46">
        <v>22</v>
      </c>
      <c r="S24">
        <v>248696.7</v>
      </c>
      <c r="T24" s="71">
        <v>21643</v>
      </c>
      <c r="U24">
        <v>21678.67</v>
      </c>
      <c r="V24" s="6">
        <v>0.26673999999999998</v>
      </c>
      <c r="W24">
        <v>2.3213330000000001E-2</v>
      </c>
      <c r="X24">
        <v>0.2665633</v>
      </c>
      <c r="Y24">
        <v>2.3236E-2</v>
      </c>
      <c r="Z24" s="68">
        <v>0.40749999999999997</v>
      </c>
      <c r="AA24">
        <v>0.40816669999999999</v>
      </c>
      <c r="AB24">
        <v>8345.3330000000005</v>
      </c>
      <c r="AC24" s="67">
        <v>7806.3329999999996</v>
      </c>
      <c r="AD24">
        <v>8279</v>
      </c>
      <c r="AE24">
        <f t="shared" si="14"/>
        <v>0.99917696323381855</v>
      </c>
      <c r="AF24">
        <f t="shared" si="15"/>
        <v>0.81623495561858384</v>
      </c>
      <c r="AG24" s="65">
        <f t="shared" si="2"/>
        <v>22</v>
      </c>
      <c r="AH24" s="70">
        <f t="shared" si="3"/>
        <v>3066.3696060037523</v>
      </c>
      <c r="AI24" s="70">
        <f t="shared" si="4"/>
        <v>242244.81865284973</v>
      </c>
      <c r="AJ24" s="70">
        <f t="shared" si="5"/>
        <v>0.95919227228039516</v>
      </c>
      <c r="AK24" s="70">
        <f t="shared" si="6"/>
        <v>0.63020904240015463</v>
      </c>
      <c r="AL24">
        <f t="shared" si="7"/>
        <v>251274.70703125</v>
      </c>
      <c r="AM24" s="71">
        <f t="shared" si="8"/>
        <v>24835.397543293304</v>
      </c>
      <c r="AN24">
        <f t="shared" si="16"/>
        <v>24835.397543293304</v>
      </c>
      <c r="AO24" s="6">
        <f t="shared" si="9"/>
        <v>0.27923828125</v>
      </c>
      <c r="AP24">
        <f t="shared" si="17"/>
        <v>2.7599251059069855E-2</v>
      </c>
      <c r="AQ24">
        <f t="shared" si="18"/>
        <v>0.27923828125</v>
      </c>
      <c r="AR24">
        <f t="shared" si="19"/>
        <v>2.7599251059069855E-2</v>
      </c>
      <c r="AS24" s="68">
        <f t="shared" si="20"/>
        <v>0.45207505672699377</v>
      </c>
      <c r="AT24">
        <f t="shared" si="21"/>
        <v>0.45207505672699377</v>
      </c>
      <c r="AU24">
        <f t="shared" si="10"/>
        <v>7351.5562334418873</v>
      </c>
      <c r="AV24" s="67">
        <f t="shared" si="11"/>
        <v>6521.386462079854</v>
      </c>
      <c r="AW24">
        <f t="shared" si="22"/>
        <v>7351.5562334418873</v>
      </c>
    </row>
    <row r="25" spans="1:49" thickTop="1" thickBot="1">
      <c r="A25" s="26">
        <f t="shared" si="12"/>
        <v>23</v>
      </c>
      <c r="B25">
        <v>1</v>
      </c>
      <c r="C25">
        <f t="shared" si="13"/>
        <v>23</v>
      </c>
      <c r="D25">
        <v>1</v>
      </c>
      <c r="E25">
        <v>60</v>
      </c>
      <c r="F25">
        <v>70</v>
      </c>
      <c r="G25">
        <v>0.57187499999999991</v>
      </c>
      <c r="H25">
        <v>0</v>
      </c>
      <c r="I25">
        <v>90</v>
      </c>
      <c r="J25">
        <v>0</v>
      </c>
      <c r="K25">
        <v>4921.875</v>
      </c>
      <c r="L25">
        <v>0.45250000000000001</v>
      </c>
      <c r="M25">
        <v>225865.625</v>
      </c>
      <c r="N25">
        <v>0.30625000000000002</v>
      </c>
      <c r="O25">
        <v>70</v>
      </c>
      <c r="P25">
        <f t="shared" si="0"/>
        <v>480</v>
      </c>
      <c r="Q25">
        <f t="shared" si="1"/>
        <v>480</v>
      </c>
      <c r="R25" s="46">
        <v>23</v>
      </c>
      <c r="S25">
        <v>128840</v>
      </c>
      <c r="T25" s="71">
        <v>32304.33</v>
      </c>
      <c r="U25">
        <v>33320.67</v>
      </c>
      <c r="V25" s="6">
        <v>0.36446669999999998</v>
      </c>
      <c r="W25">
        <v>9.1380000000000003E-2</v>
      </c>
      <c r="X25">
        <v>0.35926669999999999</v>
      </c>
      <c r="Y25">
        <v>9.2913330000000002E-2</v>
      </c>
      <c r="Z25" s="68">
        <v>0.52986670000000002</v>
      </c>
      <c r="AA25">
        <v>0.5465333</v>
      </c>
      <c r="AB25">
        <v>7000.3329999999996</v>
      </c>
      <c r="AC25" s="67">
        <v>10417.33</v>
      </c>
      <c r="AD25">
        <v>7316.6670000000004</v>
      </c>
      <c r="AE25">
        <f t="shared" si="14"/>
        <v>0.98463100315340457</v>
      </c>
      <c r="AF25">
        <f t="shared" si="15"/>
        <v>0.6078394233104174</v>
      </c>
      <c r="AG25" s="65">
        <f t="shared" si="2"/>
        <v>23</v>
      </c>
      <c r="AH25" s="70">
        <f t="shared" si="3"/>
        <v>1694.2771084337348</v>
      </c>
      <c r="AI25" s="70">
        <f t="shared" si="4"/>
        <v>86455.741626794261</v>
      </c>
      <c r="AJ25" s="70">
        <f t="shared" si="5"/>
        <v>0.937356649475652</v>
      </c>
      <c r="AK25" s="70">
        <f t="shared" si="6"/>
        <v>0.55232741806841557</v>
      </c>
      <c r="AL25">
        <f t="shared" si="7"/>
        <v>131274.08203125</v>
      </c>
      <c r="AM25" s="71">
        <f t="shared" si="8"/>
        <v>21982.204392207157</v>
      </c>
      <c r="AN25">
        <f t="shared" si="16"/>
        <v>21982.204392207157</v>
      </c>
      <c r="AO25" s="6">
        <f t="shared" si="9"/>
        <v>0.36886328125000001</v>
      </c>
      <c r="AP25">
        <f t="shared" si="17"/>
        <v>6.1767166189647928E-2</v>
      </c>
      <c r="AQ25">
        <f t="shared" si="18"/>
        <v>0.36886328125000001</v>
      </c>
      <c r="AR25">
        <f t="shared" si="19"/>
        <v>6.1767166189647928E-2</v>
      </c>
      <c r="AS25" s="68">
        <f t="shared" si="20"/>
        <v>0.49382511647889338</v>
      </c>
      <c r="AT25">
        <f t="shared" si="21"/>
        <v>0.49382511647889338</v>
      </c>
      <c r="AU25">
        <f t="shared" si="10"/>
        <v>5834.0313450140684</v>
      </c>
      <c r="AV25" s="67">
        <f t="shared" si="11"/>
        <v>5529.6963287891531</v>
      </c>
      <c r="AW25">
        <f t="shared" si="22"/>
        <v>5834.0313450140684</v>
      </c>
    </row>
    <row r="26" spans="1:49" thickTop="1" thickBot="1">
      <c r="A26" s="26">
        <f t="shared" si="12"/>
        <v>24</v>
      </c>
      <c r="B26">
        <v>1</v>
      </c>
      <c r="C26">
        <f t="shared" si="13"/>
        <v>24</v>
      </c>
      <c r="D26">
        <v>1</v>
      </c>
      <c r="E26">
        <v>60</v>
      </c>
      <c r="F26">
        <v>70</v>
      </c>
      <c r="G26">
        <v>0.55312499999999998</v>
      </c>
      <c r="H26">
        <v>0</v>
      </c>
      <c r="I26">
        <v>90</v>
      </c>
      <c r="J26">
        <v>0</v>
      </c>
      <c r="K26">
        <v>4515.625</v>
      </c>
      <c r="L26">
        <v>0.28749999999999998</v>
      </c>
      <c r="M26">
        <v>449959.375</v>
      </c>
      <c r="N26">
        <v>0.36875000000000002</v>
      </c>
      <c r="O26">
        <v>70</v>
      </c>
      <c r="P26">
        <f t="shared" si="0"/>
        <v>480</v>
      </c>
      <c r="Q26">
        <f t="shared" si="1"/>
        <v>480</v>
      </c>
      <c r="R26" s="46">
        <v>24</v>
      </c>
      <c r="S26">
        <v>248863.3</v>
      </c>
      <c r="T26" s="71">
        <v>17188.330000000002</v>
      </c>
      <c r="U26">
        <v>17854.330000000002</v>
      </c>
      <c r="V26" s="6">
        <v>0.3425667</v>
      </c>
      <c r="W26">
        <v>2.3659670000000001E-2</v>
      </c>
      <c r="X26">
        <v>0.34403329999999999</v>
      </c>
      <c r="Y26">
        <v>2.4681330000000001E-2</v>
      </c>
      <c r="Z26" s="68">
        <v>0.30306</v>
      </c>
      <c r="AA26">
        <v>0.31480000000000002</v>
      </c>
      <c r="AB26">
        <v>7190.3329999999996</v>
      </c>
      <c r="AC26" s="67">
        <v>6776.3329999999996</v>
      </c>
      <c r="AD26">
        <v>7394.6670000000004</v>
      </c>
      <c r="AE26">
        <f t="shared" si="14"/>
        <v>0.98117181176821688</v>
      </c>
      <c r="AF26">
        <f t="shared" si="15"/>
        <v>0.88287573336384395</v>
      </c>
      <c r="AG26" s="65">
        <f t="shared" si="2"/>
        <v>24</v>
      </c>
      <c r="AH26" s="70">
        <f t="shared" si="3"/>
        <v>1753.6407766990289</v>
      </c>
      <c r="AI26" s="70">
        <f t="shared" si="4"/>
        <v>164368.72146118723</v>
      </c>
      <c r="AJ26" s="70">
        <f t="shared" si="5"/>
        <v>0.9704855082824404</v>
      </c>
      <c r="AK26" s="70">
        <f t="shared" si="6"/>
        <v>0.65286629633690951</v>
      </c>
      <c r="AL26">
        <f t="shared" si="7"/>
        <v>250901.69921875</v>
      </c>
      <c r="AM26" s="71">
        <f t="shared" si="8"/>
        <v>20215.013074794169</v>
      </c>
      <c r="AN26">
        <f t="shared" si="16"/>
        <v>20215.013074794169</v>
      </c>
      <c r="AO26" s="6">
        <f t="shared" si="9"/>
        <v>0.33244140625000002</v>
      </c>
      <c r="AP26">
        <f t="shared" si="17"/>
        <v>2.6784622801966657E-2</v>
      </c>
      <c r="AQ26">
        <f t="shared" si="18"/>
        <v>0.33244140625000002</v>
      </c>
      <c r="AR26">
        <f t="shared" si="19"/>
        <v>2.6784622801966657E-2</v>
      </c>
      <c r="AS26" s="68">
        <f t="shared" si="20"/>
        <v>0.51528580066017371</v>
      </c>
      <c r="AT26">
        <f t="shared" si="21"/>
        <v>0.51528580066017371</v>
      </c>
      <c r="AU26">
        <f t="shared" si="10"/>
        <v>5894.9453156291875</v>
      </c>
      <c r="AV26" s="67">
        <f t="shared" si="11"/>
        <v>4977.665663611584</v>
      </c>
      <c r="AW26">
        <f t="shared" si="22"/>
        <v>5894.9453156291875</v>
      </c>
    </row>
    <row r="27" spans="1:49" thickTop="1" thickBot="1">
      <c r="A27" s="26">
        <f t="shared" si="12"/>
        <v>25</v>
      </c>
      <c r="B27">
        <v>1</v>
      </c>
      <c r="C27">
        <f t="shared" si="13"/>
        <v>25</v>
      </c>
      <c r="D27">
        <v>1</v>
      </c>
      <c r="E27">
        <v>60</v>
      </c>
      <c r="F27">
        <v>70</v>
      </c>
      <c r="G27">
        <v>0.40312499999999996</v>
      </c>
      <c r="H27">
        <v>0</v>
      </c>
      <c r="I27">
        <v>90</v>
      </c>
      <c r="J27">
        <v>0</v>
      </c>
      <c r="K27">
        <v>7765.625</v>
      </c>
      <c r="L27">
        <v>0.40749999999999997</v>
      </c>
      <c r="M27">
        <v>91409.375</v>
      </c>
      <c r="N27">
        <v>0.26875000000000004</v>
      </c>
      <c r="O27">
        <v>70</v>
      </c>
      <c r="P27">
        <f t="shared" si="0"/>
        <v>480</v>
      </c>
      <c r="Q27">
        <f t="shared" si="1"/>
        <v>480</v>
      </c>
      <c r="R27" s="46">
        <v>25</v>
      </c>
      <c r="S27">
        <v>37836.67</v>
      </c>
      <c r="T27" s="71">
        <v>17443</v>
      </c>
      <c r="U27">
        <v>17458.669999999998</v>
      </c>
      <c r="V27" s="6">
        <v>0.35086669999999998</v>
      </c>
      <c r="W27">
        <v>0.16173999999999999</v>
      </c>
      <c r="X27">
        <v>0.35063329999999998</v>
      </c>
      <c r="Y27">
        <v>0.16178000000000001</v>
      </c>
      <c r="Z27" s="68">
        <v>0.49469999999999997</v>
      </c>
      <c r="AA27">
        <v>0.4951333</v>
      </c>
      <c r="AB27">
        <v>5658</v>
      </c>
      <c r="AC27" s="67">
        <v>5606</v>
      </c>
      <c r="AD27">
        <v>5602</v>
      </c>
      <c r="AE27">
        <f t="shared" si="14"/>
        <v>0.99955112509359534</v>
      </c>
      <c r="AF27">
        <f t="shared" si="15"/>
        <v>0.5854234862481974</v>
      </c>
      <c r="AG27" s="65">
        <f t="shared" si="2"/>
        <v>25</v>
      </c>
      <c r="AH27" s="70">
        <f t="shared" si="3"/>
        <v>2758.6589698046182</v>
      </c>
      <c r="AI27" s="70">
        <f t="shared" si="4"/>
        <v>36023.399014778326</v>
      </c>
      <c r="AJ27" s="70">
        <f t="shared" si="5"/>
        <v>0.7821513105987552</v>
      </c>
      <c r="AK27" s="70">
        <f t="shared" si="6"/>
        <v>0.61037115660629948</v>
      </c>
      <c r="AL27">
        <f t="shared" si="7"/>
        <v>41484.511718749993</v>
      </c>
      <c r="AM27" s="71">
        <f t="shared" si="8"/>
        <v>18493.923828532923</v>
      </c>
      <c r="AN27">
        <f t="shared" si="16"/>
        <v>18493.923828532923</v>
      </c>
      <c r="AO27" s="6">
        <f t="shared" si="9"/>
        <v>0.35156640625000002</v>
      </c>
      <c r="AP27">
        <f t="shared" si="17"/>
        <v>0.1567293929343728</v>
      </c>
      <c r="AQ27">
        <f t="shared" si="18"/>
        <v>0.35156640625000002</v>
      </c>
      <c r="AR27">
        <f t="shared" si="19"/>
        <v>0.1567293929343728</v>
      </c>
      <c r="AS27" s="68">
        <f t="shared" si="20"/>
        <v>0.36303520691286584</v>
      </c>
      <c r="AT27">
        <f t="shared" si="21"/>
        <v>0.36303520691286584</v>
      </c>
      <c r="AU27">
        <f t="shared" si="10"/>
        <v>5674.6996998439563</v>
      </c>
      <c r="AV27" s="67">
        <f t="shared" si="11"/>
        <v>5357.2333087913394</v>
      </c>
      <c r="AW27">
        <f t="shared" si="22"/>
        <v>5674.6996998439563</v>
      </c>
    </row>
    <row r="28" spans="1:49" thickTop="1" thickBot="1">
      <c r="A28" s="26">
        <f t="shared" si="12"/>
        <v>26</v>
      </c>
      <c r="B28">
        <v>1</v>
      </c>
      <c r="C28">
        <f t="shared" si="13"/>
        <v>26</v>
      </c>
      <c r="D28">
        <v>1</v>
      </c>
      <c r="E28">
        <v>60</v>
      </c>
      <c r="F28">
        <v>70</v>
      </c>
      <c r="G28">
        <v>0.328125</v>
      </c>
      <c r="H28">
        <v>0</v>
      </c>
      <c r="I28">
        <v>90</v>
      </c>
      <c r="J28">
        <v>0</v>
      </c>
      <c r="K28">
        <v>9390.625</v>
      </c>
      <c r="L28">
        <v>0.34750000000000003</v>
      </c>
      <c r="M28">
        <v>270684.375</v>
      </c>
      <c r="N28">
        <v>0.31875000000000003</v>
      </c>
      <c r="O28">
        <v>70</v>
      </c>
      <c r="P28">
        <f t="shared" si="0"/>
        <v>480</v>
      </c>
      <c r="Q28">
        <f t="shared" si="1"/>
        <v>480</v>
      </c>
      <c r="R28" s="46">
        <v>26</v>
      </c>
      <c r="S28">
        <v>93446.67</v>
      </c>
      <c r="T28" s="71">
        <v>19773.330000000002</v>
      </c>
      <c r="U28">
        <v>19213.330000000002</v>
      </c>
      <c r="V28" s="6">
        <v>0.33529999999999999</v>
      </c>
      <c r="W28">
        <v>7.0953329999999995E-2</v>
      </c>
      <c r="X28">
        <v>0.3363333</v>
      </c>
      <c r="Y28">
        <v>6.9150000000000003E-2</v>
      </c>
      <c r="Z28" s="68">
        <v>0.43896669999999999</v>
      </c>
      <c r="AA28">
        <v>0.4265333</v>
      </c>
      <c r="AB28">
        <v>7168</v>
      </c>
      <c r="AC28" s="67">
        <v>6618.3329999999996</v>
      </c>
      <c r="AD28">
        <v>6911</v>
      </c>
      <c r="AE28">
        <f t="shared" si="14"/>
        <v>1.0144685461608081</v>
      </c>
      <c r="AF28">
        <f t="shared" si="15"/>
        <v>0.74536043189061585</v>
      </c>
      <c r="AG28" s="65">
        <f t="shared" si="2"/>
        <v>26</v>
      </c>
      <c r="AH28" s="70">
        <f t="shared" si="3"/>
        <v>3484.4619666048234</v>
      </c>
      <c r="AI28" s="70">
        <f t="shared" si="4"/>
        <v>102629.14691943127</v>
      </c>
      <c r="AJ28" s="70">
        <f t="shared" si="5"/>
        <v>0.90267626769154363</v>
      </c>
      <c r="AK28" s="70">
        <f t="shared" si="6"/>
        <v>0.62986665610300729</v>
      </c>
      <c r="AL28">
        <f t="shared" si="7"/>
        <v>95127.63671875</v>
      </c>
      <c r="AM28" s="71">
        <f t="shared" si="8"/>
        <v>21246.457806753104</v>
      </c>
      <c r="AN28">
        <f t="shared" si="16"/>
        <v>21246.457806753104</v>
      </c>
      <c r="AO28" s="6">
        <f t="shared" si="9"/>
        <v>0.33806640625000001</v>
      </c>
      <c r="AP28">
        <f t="shared" si="17"/>
        <v>7.5506066207734771E-2</v>
      </c>
      <c r="AQ28">
        <f t="shared" si="18"/>
        <v>0.33806640625000001</v>
      </c>
      <c r="AR28">
        <f t="shared" si="19"/>
        <v>7.5506066207734771E-2</v>
      </c>
      <c r="AS28" s="68">
        <f t="shared" si="20"/>
        <v>0.38123101690854899</v>
      </c>
      <c r="AT28">
        <f t="shared" si="21"/>
        <v>0.38123101690854899</v>
      </c>
      <c r="AU28">
        <f t="shared" si="10"/>
        <v>6565.5514781600568</v>
      </c>
      <c r="AV28" s="67">
        <f t="shared" si="11"/>
        <v>6027.4937556351315</v>
      </c>
      <c r="AW28">
        <f t="shared" si="22"/>
        <v>6565.5514781600568</v>
      </c>
    </row>
    <row r="29" spans="1:49" thickTop="1" thickBot="1">
      <c r="A29" s="26">
        <f t="shared" si="12"/>
        <v>27</v>
      </c>
      <c r="B29">
        <v>1</v>
      </c>
      <c r="C29">
        <f t="shared" si="13"/>
        <v>27</v>
      </c>
      <c r="D29">
        <v>1</v>
      </c>
      <c r="E29">
        <v>60</v>
      </c>
      <c r="F29">
        <v>70</v>
      </c>
      <c r="G29">
        <v>0.47812500000000002</v>
      </c>
      <c r="H29">
        <v>0</v>
      </c>
      <c r="I29">
        <v>90</v>
      </c>
      <c r="J29">
        <v>0</v>
      </c>
      <c r="K29">
        <v>6140.625</v>
      </c>
      <c r="L29">
        <v>0.46750000000000003</v>
      </c>
      <c r="M29">
        <v>629234.375</v>
      </c>
      <c r="N29">
        <v>0.21875</v>
      </c>
      <c r="O29">
        <v>70</v>
      </c>
      <c r="P29">
        <f t="shared" si="0"/>
        <v>480</v>
      </c>
      <c r="Q29">
        <f t="shared" si="1"/>
        <v>480</v>
      </c>
      <c r="R29" s="46">
        <v>27</v>
      </c>
      <c r="S29">
        <v>296226.7</v>
      </c>
      <c r="T29" s="71">
        <v>35130</v>
      </c>
      <c r="U29">
        <v>34606.67</v>
      </c>
      <c r="V29" s="6">
        <v>0.33743329999999999</v>
      </c>
      <c r="W29">
        <v>4.002E-2</v>
      </c>
      <c r="X29">
        <v>0.3445667</v>
      </c>
      <c r="Y29">
        <v>4.0256670000000001E-2</v>
      </c>
      <c r="Z29" s="68">
        <v>0.69230000000000003</v>
      </c>
      <c r="AA29">
        <v>0.68200000000000005</v>
      </c>
      <c r="AB29">
        <v>6623</v>
      </c>
      <c r="AC29" s="67">
        <v>10696.33</v>
      </c>
      <c r="AD29">
        <v>6739.6670000000004</v>
      </c>
      <c r="AE29">
        <f t="shared" si="14"/>
        <v>1.0075327435510311</v>
      </c>
      <c r="AF29">
        <f t="shared" si="15"/>
        <v>0.481667252467535</v>
      </c>
      <c r="AG29" s="65">
        <f t="shared" si="2"/>
        <v>27</v>
      </c>
      <c r="AH29" s="70">
        <f t="shared" si="3"/>
        <v>2092.206132879046</v>
      </c>
      <c r="AI29" s="70">
        <f t="shared" si="4"/>
        <v>258147.43589743591</v>
      </c>
      <c r="AJ29" s="70">
        <f t="shared" si="5"/>
        <v>0.97128382492632193</v>
      </c>
      <c r="AK29" s="70">
        <f t="shared" si="6"/>
        <v>0.53432145286959176</v>
      </c>
      <c r="AL29">
        <f t="shared" si="7"/>
        <v>304057.32421875</v>
      </c>
      <c r="AM29" s="71">
        <f t="shared" si="8"/>
        <v>22113.271541143222</v>
      </c>
      <c r="AN29">
        <f t="shared" si="16"/>
        <v>22113.271541143222</v>
      </c>
      <c r="AO29" s="6">
        <f t="shared" si="9"/>
        <v>0.34856640625000002</v>
      </c>
      <c r="AP29">
        <f t="shared" si="17"/>
        <v>2.535029738662475E-2</v>
      </c>
      <c r="AQ29">
        <f t="shared" si="18"/>
        <v>0.34856640625000002</v>
      </c>
      <c r="AR29">
        <f t="shared" si="19"/>
        <v>2.535029738662475E-2</v>
      </c>
      <c r="AS29" s="68">
        <f t="shared" si="20"/>
        <v>0.48689363073856484</v>
      </c>
      <c r="AT29">
        <f t="shared" si="21"/>
        <v>0.48689363073856484</v>
      </c>
      <c r="AU29">
        <f t="shared" si="10"/>
        <v>5809.4293507120592</v>
      </c>
      <c r="AV29" s="67">
        <f t="shared" si="11"/>
        <v>5601.7363098681262</v>
      </c>
      <c r="AW29">
        <f t="shared" si="22"/>
        <v>5809.4293507120592</v>
      </c>
    </row>
    <row r="30" spans="1:49" thickTop="1" thickBot="1">
      <c r="A30" s="26">
        <f t="shared" si="12"/>
        <v>28</v>
      </c>
      <c r="B30">
        <v>1</v>
      </c>
      <c r="C30">
        <f t="shared" si="13"/>
        <v>28</v>
      </c>
      <c r="D30">
        <v>1</v>
      </c>
      <c r="E30">
        <v>60</v>
      </c>
      <c r="F30">
        <v>70</v>
      </c>
      <c r="G30">
        <v>0.36562499999999998</v>
      </c>
      <c r="H30">
        <v>0</v>
      </c>
      <c r="I30">
        <v>90</v>
      </c>
      <c r="J30">
        <v>0</v>
      </c>
      <c r="K30">
        <v>5328.125</v>
      </c>
      <c r="L30">
        <v>0.3175</v>
      </c>
      <c r="M30">
        <v>181046.875</v>
      </c>
      <c r="N30">
        <v>0.39375000000000004</v>
      </c>
      <c r="O30">
        <v>70</v>
      </c>
      <c r="P30">
        <f t="shared" si="0"/>
        <v>480</v>
      </c>
      <c r="Q30">
        <f t="shared" si="1"/>
        <v>480</v>
      </c>
      <c r="R30" s="46">
        <v>28</v>
      </c>
      <c r="S30">
        <v>68156.67</v>
      </c>
      <c r="T30" s="71">
        <v>12051.67</v>
      </c>
      <c r="U30">
        <v>12637</v>
      </c>
      <c r="V30" s="6">
        <v>0.3523</v>
      </c>
      <c r="W30">
        <v>6.2293330000000001E-2</v>
      </c>
      <c r="X30">
        <v>0.35563329999999999</v>
      </c>
      <c r="Y30">
        <v>6.5936670000000003E-2</v>
      </c>
      <c r="Z30" s="68">
        <v>0.35539999999999999</v>
      </c>
      <c r="AA30">
        <v>0.37266670000000002</v>
      </c>
      <c r="AB30">
        <v>4585.6670000000004</v>
      </c>
      <c r="AC30" s="67">
        <v>4162</v>
      </c>
      <c r="AD30">
        <v>4829.3329999999996</v>
      </c>
      <c r="AE30">
        <f t="shared" si="14"/>
        <v>0.97656605176611377</v>
      </c>
      <c r="AF30">
        <f t="shared" si="15"/>
        <v>0.80564723413914086</v>
      </c>
      <c r="AG30" s="65">
        <f t="shared" si="2"/>
        <v>28</v>
      </c>
      <c r="AH30" s="70">
        <f t="shared" si="3"/>
        <v>2022.0588235294119</v>
      </c>
      <c r="AI30" s="70">
        <f t="shared" si="4"/>
        <v>64949.551569506722</v>
      </c>
      <c r="AJ30" s="70">
        <f t="shared" si="5"/>
        <v>0.91661912136278423</v>
      </c>
      <c r="AK30" s="70">
        <f t="shared" si="6"/>
        <v>0.64510357521795292</v>
      </c>
      <c r="AL30">
        <f t="shared" si="7"/>
        <v>69575.29296875</v>
      </c>
      <c r="AM30" s="71">
        <f t="shared" si="8"/>
        <v>13385.424552100947</v>
      </c>
      <c r="AN30">
        <f t="shared" si="16"/>
        <v>13385.424552100947</v>
      </c>
      <c r="AO30" s="6">
        <f t="shared" si="9"/>
        <v>0.34537890625000001</v>
      </c>
      <c r="AP30">
        <f t="shared" si="17"/>
        <v>6.6446623423820558E-2</v>
      </c>
      <c r="AQ30">
        <f t="shared" si="18"/>
        <v>0.34537890625000001</v>
      </c>
      <c r="AR30">
        <f t="shared" si="19"/>
        <v>6.6446623423820558E-2</v>
      </c>
      <c r="AS30" s="68">
        <f t="shared" si="20"/>
        <v>0.3983469886228358</v>
      </c>
      <c r="AT30">
        <f t="shared" si="21"/>
        <v>0.3983469886228358</v>
      </c>
      <c r="AU30">
        <f t="shared" si="10"/>
        <v>4138.4961100408373</v>
      </c>
      <c r="AV30" s="67">
        <f t="shared" si="11"/>
        <v>3725.0151449332448</v>
      </c>
      <c r="AW30">
        <f t="shared" si="22"/>
        <v>4138.4961100408373</v>
      </c>
    </row>
    <row r="31" spans="1:49" thickTop="1" thickBot="1">
      <c r="A31" s="26">
        <f t="shared" si="12"/>
        <v>29</v>
      </c>
      <c r="B31">
        <v>1</v>
      </c>
      <c r="C31">
        <f t="shared" si="13"/>
        <v>29</v>
      </c>
      <c r="D31">
        <v>1</v>
      </c>
      <c r="E31">
        <v>60</v>
      </c>
      <c r="F31">
        <v>70</v>
      </c>
      <c r="G31">
        <v>0.515625</v>
      </c>
      <c r="H31">
        <v>0</v>
      </c>
      <c r="I31">
        <v>90</v>
      </c>
      <c r="J31">
        <v>0</v>
      </c>
      <c r="K31">
        <v>8578.125</v>
      </c>
      <c r="L31">
        <v>0.4375</v>
      </c>
      <c r="M31">
        <v>539596.875</v>
      </c>
      <c r="N31">
        <v>0.29375000000000001</v>
      </c>
      <c r="O31">
        <v>70</v>
      </c>
      <c r="P31">
        <f t="shared" si="0"/>
        <v>480</v>
      </c>
      <c r="Q31">
        <f t="shared" si="1"/>
        <v>480</v>
      </c>
      <c r="R31" s="46">
        <v>29</v>
      </c>
      <c r="S31">
        <v>280883.3</v>
      </c>
      <c r="T31" s="71">
        <v>42370</v>
      </c>
      <c r="U31">
        <v>40690</v>
      </c>
      <c r="V31" s="6">
        <v>0.35063329999999998</v>
      </c>
      <c r="W31">
        <v>5.2893330000000002E-2</v>
      </c>
      <c r="X31">
        <v>0.3575333</v>
      </c>
      <c r="Y31">
        <v>5.1793329999999999E-2</v>
      </c>
      <c r="Z31" s="68">
        <v>0.58606670000000005</v>
      </c>
      <c r="AA31">
        <v>0.56283329999999998</v>
      </c>
      <c r="AB31">
        <v>11376</v>
      </c>
      <c r="AC31" s="67">
        <v>15083.33</v>
      </c>
      <c r="AD31">
        <v>10595.33</v>
      </c>
      <c r="AE31">
        <f t="shared" si="14"/>
        <v>1.020435096268612</v>
      </c>
      <c r="AF31">
        <f t="shared" si="15"/>
        <v>0.61179051834722165</v>
      </c>
      <c r="AG31" s="65">
        <f t="shared" si="2"/>
        <v>29</v>
      </c>
      <c r="AH31" s="70">
        <f t="shared" si="3"/>
        <v>2983.695652173913</v>
      </c>
      <c r="AI31" s="70">
        <f t="shared" si="4"/>
        <v>208539.85507246378</v>
      </c>
      <c r="AJ31" s="70">
        <f t="shared" si="5"/>
        <v>0.95377776281004245</v>
      </c>
      <c r="AK31" s="70">
        <f t="shared" si="6"/>
        <v>0.56191446932798983</v>
      </c>
      <c r="AL31">
        <f t="shared" si="7"/>
        <v>282384.66796875</v>
      </c>
      <c r="AM31" s="71">
        <f t="shared" si="8"/>
        <v>33481.201063428831</v>
      </c>
      <c r="AN31">
        <f t="shared" si="16"/>
        <v>33481.201063428831</v>
      </c>
      <c r="AO31" s="6">
        <f t="shared" si="9"/>
        <v>0.36337890625000002</v>
      </c>
      <c r="AP31">
        <f t="shared" si="17"/>
        <v>4.308435833248387E-2</v>
      </c>
      <c r="AQ31">
        <f t="shared" si="18"/>
        <v>0.36337890625000002</v>
      </c>
      <c r="AR31">
        <f t="shared" si="19"/>
        <v>4.308435833248387E-2</v>
      </c>
      <c r="AS31" s="68">
        <f t="shared" si="20"/>
        <v>0.49548790522186592</v>
      </c>
      <c r="AT31">
        <f t="shared" si="21"/>
        <v>0.49548790522186592</v>
      </c>
      <c r="AU31">
        <f t="shared" si="10"/>
        <v>8976.884932443556</v>
      </c>
      <c r="AV31" s="67">
        <f t="shared" si="11"/>
        <v>8408.239037310761</v>
      </c>
      <c r="AW31">
        <f t="shared" si="22"/>
        <v>8976.884932443556</v>
      </c>
    </row>
    <row r="32" spans="1:49" thickTop="1" thickBot="1">
      <c r="A32" s="26">
        <f t="shared" si="12"/>
        <v>30</v>
      </c>
      <c r="B32">
        <v>1</v>
      </c>
      <c r="C32">
        <f t="shared" si="13"/>
        <v>30</v>
      </c>
      <c r="D32">
        <v>1</v>
      </c>
      <c r="E32">
        <v>60</v>
      </c>
      <c r="F32">
        <v>70</v>
      </c>
      <c r="G32">
        <v>0.59062499999999996</v>
      </c>
      <c r="H32">
        <v>0</v>
      </c>
      <c r="I32">
        <v>90</v>
      </c>
      <c r="J32">
        <v>0</v>
      </c>
      <c r="K32">
        <v>6953.125</v>
      </c>
      <c r="L32">
        <v>0.25750000000000001</v>
      </c>
      <c r="M32">
        <v>718871.875</v>
      </c>
      <c r="N32">
        <v>0.34375</v>
      </c>
      <c r="O32">
        <v>70</v>
      </c>
      <c r="P32">
        <f t="shared" si="0"/>
        <v>480</v>
      </c>
      <c r="Q32">
        <f t="shared" si="1"/>
        <v>480</v>
      </c>
      <c r="R32" s="46">
        <v>30</v>
      </c>
      <c r="S32">
        <v>422966.7</v>
      </c>
      <c r="T32" s="71">
        <v>29766</v>
      </c>
      <c r="U32">
        <v>31334.67</v>
      </c>
      <c r="V32" s="6">
        <v>0.32000329999999999</v>
      </c>
      <c r="W32">
        <v>2.252067E-2</v>
      </c>
      <c r="X32">
        <v>0.32167000000000001</v>
      </c>
      <c r="Y32">
        <v>2.3831330000000001E-2</v>
      </c>
      <c r="Z32" s="68">
        <v>0.25408330000000001</v>
      </c>
      <c r="AA32">
        <v>0.26747670000000001</v>
      </c>
      <c r="AB32">
        <v>12903</v>
      </c>
      <c r="AC32" s="67">
        <v>11853.67</v>
      </c>
      <c r="AD32">
        <v>13752.67</v>
      </c>
      <c r="AE32">
        <f t="shared" si="14"/>
        <v>0.97464773094944213</v>
      </c>
      <c r="AF32">
        <f t="shared" si="15"/>
        <v>0.91329080253580208</v>
      </c>
      <c r="AG32" s="65">
        <f t="shared" si="2"/>
        <v>30</v>
      </c>
      <c r="AH32" s="70">
        <f t="shared" si="3"/>
        <v>2764.662027833002</v>
      </c>
      <c r="AI32" s="70">
        <f t="shared" si="4"/>
        <v>267487.20930232556</v>
      </c>
      <c r="AJ32" s="70">
        <f t="shared" si="5"/>
        <v>0.97153384593733605</v>
      </c>
      <c r="AK32" s="70">
        <f t="shared" si="6"/>
        <v>0.66677969001967707</v>
      </c>
      <c r="AL32">
        <f t="shared" si="7"/>
        <v>427430.13671874994</v>
      </c>
      <c r="AM32" s="71">
        <f t="shared" si="8"/>
        <v>35037.839697837066</v>
      </c>
      <c r="AN32">
        <f t="shared" si="16"/>
        <v>35037.839697837066</v>
      </c>
      <c r="AO32" s="6">
        <f t="shared" si="9"/>
        <v>0.30844140624999999</v>
      </c>
      <c r="AP32">
        <f t="shared" si="17"/>
        <v>2.5283946123513631E-2</v>
      </c>
      <c r="AQ32">
        <f t="shared" si="18"/>
        <v>0.30844140624999999</v>
      </c>
      <c r="AR32">
        <f t="shared" si="19"/>
        <v>2.5283946123513631E-2</v>
      </c>
      <c r="AS32" s="68">
        <f t="shared" si="20"/>
        <v>0.52385367615065381</v>
      </c>
      <c r="AT32">
        <f t="shared" si="21"/>
        <v>0.52385367615065381</v>
      </c>
      <c r="AU32">
        <f t="shared" si="10"/>
        <v>10354.816815660035</v>
      </c>
      <c r="AV32" s="67">
        <f t="shared" si="11"/>
        <v>8555.3825986071515</v>
      </c>
      <c r="AW32">
        <f t="shared" si="22"/>
        <v>10354.816815660035</v>
      </c>
    </row>
    <row r="33" spans="1:49" thickTop="1" thickBot="1">
      <c r="A33" s="26">
        <f t="shared" si="12"/>
        <v>31</v>
      </c>
      <c r="B33">
        <v>1</v>
      </c>
      <c r="C33">
        <f t="shared" si="13"/>
        <v>31</v>
      </c>
      <c r="D33">
        <v>1</v>
      </c>
      <c r="E33">
        <v>60</v>
      </c>
      <c r="F33">
        <v>70</v>
      </c>
      <c r="G33">
        <v>0.44062499999999999</v>
      </c>
      <c r="H33">
        <v>0</v>
      </c>
      <c r="I33">
        <v>90</v>
      </c>
      <c r="J33">
        <v>0</v>
      </c>
      <c r="K33">
        <v>3703.125</v>
      </c>
      <c r="L33">
        <v>0.3775</v>
      </c>
      <c r="M33">
        <v>360321.875</v>
      </c>
      <c r="N33">
        <v>0.24375000000000002</v>
      </c>
      <c r="O33">
        <v>70</v>
      </c>
      <c r="P33">
        <f t="shared" si="0"/>
        <v>480</v>
      </c>
      <c r="Q33">
        <f t="shared" si="1"/>
        <v>480</v>
      </c>
      <c r="R33" s="46">
        <v>31</v>
      </c>
      <c r="S33">
        <v>156870</v>
      </c>
      <c r="T33" s="71">
        <v>11781.67</v>
      </c>
      <c r="U33">
        <v>11610</v>
      </c>
      <c r="V33" s="6">
        <v>0.30690329999999999</v>
      </c>
      <c r="W33">
        <v>2.3049670000000001E-2</v>
      </c>
      <c r="X33">
        <v>0.30876999999999999</v>
      </c>
      <c r="Y33">
        <v>2.2852000000000001E-2</v>
      </c>
      <c r="Z33" s="68">
        <v>0.46783330000000001</v>
      </c>
      <c r="AA33">
        <v>0.46100000000000002</v>
      </c>
      <c r="AB33">
        <v>3895.3330000000001</v>
      </c>
      <c r="AC33" s="67">
        <v>3968.6669999999999</v>
      </c>
      <c r="AD33">
        <v>3844.6669999999999</v>
      </c>
      <c r="AE33">
        <f t="shared" si="14"/>
        <v>1.007366066056528</v>
      </c>
      <c r="AF33">
        <f t="shared" si="15"/>
        <v>0.76363689990244921</v>
      </c>
      <c r="AG33" s="65">
        <f t="shared" si="2"/>
        <v>31</v>
      </c>
      <c r="AH33" s="70">
        <f t="shared" si="3"/>
        <v>1344.1470054446461</v>
      </c>
      <c r="AI33" s="70">
        <f t="shared" si="4"/>
        <v>144853.0150753769</v>
      </c>
      <c r="AJ33" s="70">
        <f t="shared" si="5"/>
        <v>0.96978916148989147</v>
      </c>
      <c r="AK33" s="70">
        <f t="shared" si="6"/>
        <v>0.60212023524514935</v>
      </c>
      <c r="AL33">
        <f t="shared" si="7"/>
        <v>160838.26171875</v>
      </c>
      <c r="AM33" s="71">
        <f t="shared" si="8"/>
        <v>11992.447326123654</v>
      </c>
      <c r="AN33">
        <f t="shared" si="16"/>
        <v>11992.447326123654</v>
      </c>
      <c r="AO33" s="6">
        <f t="shared" si="9"/>
        <v>0.31856640624999999</v>
      </c>
      <c r="AP33">
        <f t="shared" si="17"/>
        <v>2.3752997613877256E-2</v>
      </c>
      <c r="AQ33">
        <f t="shared" si="18"/>
        <v>0.31856640624999999</v>
      </c>
      <c r="AR33">
        <f t="shared" si="19"/>
        <v>2.3752997613877256E-2</v>
      </c>
      <c r="AS33" s="68">
        <f t="shared" si="20"/>
        <v>0.47805454000994496</v>
      </c>
      <c r="AT33">
        <f t="shared" si="21"/>
        <v>0.47805454000994496</v>
      </c>
      <c r="AU33">
        <f t="shared" si="10"/>
        <v>3393.1246552149814</v>
      </c>
      <c r="AV33" s="67">
        <f t="shared" si="11"/>
        <v>3065.3830731161765</v>
      </c>
      <c r="AW33">
        <f t="shared" si="22"/>
        <v>3393.1246552149814</v>
      </c>
    </row>
    <row r="34" spans="1:49" thickTop="1" thickBot="1">
      <c r="A34" s="26">
        <f t="shared" si="12"/>
        <v>32</v>
      </c>
      <c r="B34">
        <v>1</v>
      </c>
      <c r="C34">
        <f t="shared" si="13"/>
        <v>32</v>
      </c>
      <c r="D34">
        <v>1</v>
      </c>
      <c r="E34">
        <v>60</v>
      </c>
      <c r="F34">
        <v>70</v>
      </c>
      <c r="G34">
        <v>0.51093750000000004</v>
      </c>
      <c r="H34">
        <v>0</v>
      </c>
      <c r="I34">
        <v>90</v>
      </c>
      <c r="J34">
        <v>0</v>
      </c>
      <c r="K34">
        <v>3804.6875</v>
      </c>
      <c r="L34">
        <v>0.31374999999999997</v>
      </c>
      <c r="M34">
        <v>505982.8125</v>
      </c>
      <c r="N34">
        <v>0.31562500000000004</v>
      </c>
      <c r="O34">
        <v>70</v>
      </c>
      <c r="P34">
        <f t="shared" si="0"/>
        <v>480</v>
      </c>
      <c r="Q34">
        <f t="shared" si="1"/>
        <v>480</v>
      </c>
      <c r="R34" s="46">
        <v>32</v>
      </c>
      <c r="S34">
        <v>235133.3</v>
      </c>
      <c r="T34" s="71">
        <v>12102.67</v>
      </c>
      <c r="U34">
        <v>11556.33</v>
      </c>
      <c r="V34" s="6">
        <v>0.31488329999999998</v>
      </c>
      <c r="W34">
        <v>1.6207329999999999E-2</v>
      </c>
      <c r="X34">
        <v>0.31482670000000001</v>
      </c>
      <c r="Y34">
        <v>1.547333E-2</v>
      </c>
      <c r="Z34" s="68">
        <v>0.36799999999999999</v>
      </c>
      <c r="AA34">
        <v>0.35136669999999998</v>
      </c>
      <c r="AB34">
        <v>4920.3329999999996</v>
      </c>
      <c r="AC34" s="67">
        <v>4349</v>
      </c>
      <c r="AD34">
        <v>4563.3329999999996</v>
      </c>
      <c r="AE34">
        <f t="shared" si="14"/>
        <v>1.0233651619332673</v>
      </c>
      <c r="AF34">
        <f t="shared" si="15"/>
        <v>0.85713652209560176</v>
      </c>
      <c r="AG34" s="65">
        <f t="shared" si="2"/>
        <v>32</v>
      </c>
      <c r="AH34" s="70">
        <f t="shared" si="3"/>
        <v>1448.0256898192199</v>
      </c>
      <c r="AI34" s="70">
        <f t="shared" si="4"/>
        <v>192297.50593824228</v>
      </c>
      <c r="AJ34" s="70">
        <f t="shared" si="5"/>
        <v>0.97777602000614539</v>
      </c>
      <c r="AK34" s="70">
        <f t="shared" si="6"/>
        <v>0.63844449269637815</v>
      </c>
      <c r="AL34">
        <f t="shared" si="7"/>
        <v>260386.32324218753</v>
      </c>
      <c r="AM34" s="71">
        <f t="shared" si="8"/>
        <v>15199.701466093082</v>
      </c>
      <c r="AN34">
        <f t="shared" si="16"/>
        <v>15199.701466093082</v>
      </c>
      <c r="AO34" s="6">
        <f t="shared" si="9"/>
        <v>0.31470800781250002</v>
      </c>
      <c r="AP34">
        <f t="shared" si="17"/>
        <v>1.8370656754079E-2</v>
      </c>
      <c r="AQ34">
        <f t="shared" si="18"/>
        <v>0.31470800781250002</v>
      </c>
      <c r="AR34">
        <f t="shared" si="19"/>
        <v>1.8370656754079E-2</v>
      </c>
      <c r="AS34" s="68">
        <f t="shared" si="20"/>
        <v>0.50765509096544981</v>
      </c>
      <c r="AT34">
        <f t="shared" si="21"/>
        <v>0.50765509096544981</v>
      </c>
      <c r="AU34">
        <f t="shared" si="10"/>
        <v>4382.5607604800352</v>
      </c>
      <c r="AV34" s="67">
        <f t="shared" si="11"/>
        <v>3771.0575777298</v>
      </c>
      <c r="AW34">
        <f t="shared" si="22"/>
        <v>4382.5607604800352</v>
      </c>
    </row>
    <row r="35" spans="1:49" thickTop="1" thickBot="1">
      <c r="A35" s="26">
        <f t="shared" si="12"/>
        <v>33</v>
      </c>
      <c r="B35">
        <v>1</v>
      </c>
      <c r="C35">
        <f t="shared" si="13"/>
        <v>33</v>
      </c>
      <c r="D35">
        <v>1</v>
      </c>
      <c r="E35">
        <v>60</v>
      </c>
      <c r="F35">
        <v>70</v>
      </c>
      <c r="G35">
        <v>0.36093749999999997</v>
      </c>
      <c r="H35">
        <v>0</v>
      </c>
      <c r="I35">
        <v>90</v>
      </c>
      <c r="J35">
        <v>0</v>
      </c>
      <c r="K35">
        <v>7054.6875</v>
      </c>
      <c r="L35">
        <v>0.43374999999999997</v>
      </c>
      <c r="M35">
        <v>147432.8125</v>
      </c>
      <c r="N35">
        <v>0.21562500000000001</v>
      </c>
      <c r="O35">
        <v>70</v>
      </c>
      <c r="P35">
        <f t="shared" ref="P35:P66" si="23">8*E35</f>
        <v>480</v>
      </c>
      <c r="Q35">
        <f t="shared" ref="Q35:Q66" si="24">8*E35</f>
        <v>480</v>
      </c>
      <c r="R35" s="46">
        <v>33</v>
      </c>
      <c r="S35">
        <v>57443.33</v>
      </c>
      <c r="T35" s="71">
        <v>19661</v>
      </c>
      <c r="U35">
        <v>20214</v>
      </c>
      <c r="V35" s="6">
        <v>0.3511667</v>
      </c>
      <c r="W35">
        <v>0.1201933</v>
      </c>
      <c r="X35">
        <v>0.33896670000000001</v>
      </c>
      <c r="Y35">
        <v>0.11928</v>
      </c>
      <c r="Z35" s="68">
        <v>0.55313330000000005</v>
      </c>
      <c r="AA35">
        <v>0.56869999999999998</v>
      </c>
      <c r="AB35">
        <v>5451</v>
      </c>
      <c r="AC35" s="67">
        <v>5654.6670000000004</v>
      </c>
      <c r="AD35">
        <v>5718</v>
      </c>
      <c r="AE35">
        <f t="shared" si="14"/>
        <v>0.98622650687625546</v>
      </c>
      <c r="AF35">
        <f t="shared" si="15"/>
        <v>0.55645384781922869</v>
      </c>
      <c r="AG35" s="65">
        <f t="shared" si="2"/>
        <v>33</v>
      </c>
      <c r="AH35" s="70">
        <f t="shared" si="3"/>
        <v>2460.2223190932873</v>
      </c>
      <c r="AI35" s="70">
        <f t="shared" si="4"/>
        <v>60640.745501285346</v>
      </c>
      <c r="AJ35" s="70">
        <f t="shared" si="5"/>
        <v>0.86898739686807824</v>
      </c>
      <c r="AK35" s="70">
        <f t="shared" si="6"/>
        <v>0.57641079459838862</v>
      </c>
      <c r="AL35">
        <f t="shared" si="7"/>
        <v>57722.416992187493</v>
      </c>
      <c r="AM35" s="71">
        <f t="shared" si="8"/>
        <v>16726.301801196318</v>
      </c>
      <c r="AN35">
        <f t="shared" si="16"/>
        <v>16726.301801196318</v>
      </c>
      <c r="AO35" s="6">
        <f t="shared" si="9"/>
        <v>0.3550205078125</v>
      </c>
      <c r="AP35">
        <f t="shared" si="17"/>
        <v>0.10287476631634396</v>
      </c>
      <c r="AQ35">
        <f t="shared" si="18"/>
        <v>0.3550205078125</v>
      </c>
      <c r="AR35">
        <f t="shared" si="19"/>
        <v>0.10287476631634396</v>
      </c>
      <c r="AS35" s="68">
        <f t="shared" si="20"/>
        <v>0.39261636065935968</v>
      </c>
      <c r="AT35">
        <f t="shared" si="21"/>
        <v>0.39261636065935968</v>
      </c>
      <c r="AU35">
        <f t="shared" si="10"/>
        <v>4914.4625829351426</v>
      </c>
      <c r="AV35" s="67">
        <f t="shared" si="11"/>
        <v>4684.6278363195415</v>
      </c>
      <c r="AW35">
        <f t="shared" si="22"/>
        <v>4914.4625829351426</v>
      </c>
    </row>
    <row r="36" spans="1:49" thickTop="1" thickBot="1">
      <c r="A36" s="26">
        <f t="shared" ref="A36:A67" si="25">A35+1</f>
        <v>34</v>
      </c>
      <c r="B36">
        <v>1</v>
      </c>
      <c r="C36">
        <f t="shared" ref="C36:C67" si="26">C35+1</f>
        <v>34</v>
      </c>
      <c r="D36">
        <v>1</v>
      </c>
      <c r="E36">
        <v>60</v>
      </c>
      <c r="F36">
        <v>70</v>
      </c>
      <c r="G36">
        <v>0.43593749999999998</v>
      </c>
      <c r="H36">
        <v>0</v>
      </c>
      <c r="I36">
        <v>90</v>
      </c>
      <c r="J36">
        <v>0</v>
      </c>
      <c r="K36">
        <v>8679.6875</v>
      </c>
      <c r="L36">
        <v>0.25374999999999998</v>
      </c>
      <c r="M36">
        <v>326707.8125</v>
      </c>
      <c r="N36">
        <v>0.36562500000000003</v>
      </c>
      <c r="O36">
        <v>70</v>
      </c>
      <c r="P36">
        <f t="shared" si="23"/>
        <v>480</v>
      </c>
      <c r="Q36">
        <f t="shared" si="24"/>
        <v>480</v>
      </c>
      <c r="R36" s="46">
        <v>34</v>
      </c>
      <c r="S36">
        <v>145290</v>
      </c>
      <c r="T36" s="71">
        <v>21840.33</v>
      </c>
      <c r="U36">
        <v>21535.33</v>
      </c>
      <c r="V36" s="6">
        <v>0.31796000000000002</v>
      </c>
      <c r="W36">
        <v>4.7796669999999999E-2</v>
      </c>
      <c r="X36">
        <v>0.3169167</v>
      </c>
      <c r="Y36">
        <v>4.6973330000000001E-2</v>
      </c>
      <c r="Z36" s="68">
        <v>0.29361999999999999</v>
      </c>
      <c r="AA36">
        <v>0.28952</v>
      </c>
      <c r="AB36">
        <v>9411.3330000000005</v>
      </c>
      <c r="AC36" s="67">
        <v>8354</v>
      </c>
      <c r="AD36">
        <v>9308</v>
      </c>
      <c r="AE36">
        <f t="shared" si="14"/>
        <v>1.0070564897024454</v>
      </c>
      <c r="AF36">
        <f t="shared" si="15"/>
        <v>0.87613603083771374</v>
      </c>
      <c r="AG36" s="65">
        <f t="shared" si="2"/>
        <v>34</v>
      </c>
      <c r="AH36" s="70">
        <f t="shared" si="3"/>
        <v>3461.4905284147558</v>
      </c>
      <c r="AI36" s="70">
        <f t="shared" si="4"/>
        <v>119618.42105263157</v>
      </c>
      <c r="AJ36" s="70">
        <f t="shared" si="5"/>
        <v>0.92431983215487523</v>
      </c>
      <c r="AK36" s="70">
        <f t="shared" si="6"/>
        <v>0.67468602058285865</v>
      </c>
      <c r="AL36">
        <f t="shared" si="7"/>
        <v>147320.0732421875</v>
      </c>
      <c r="AM36" s="71">
        <f t="shared" si="8"/>
        <v>26253.176638097026</v>
      </c>
      <c r="AN36">
        <f t="shared" si="16"/>
        <v>26253.176638097026</v>
      </c>
      <c r="AO36" s="6">
        <f t="shared" si="9"/>
        <v>0.30252050781250001</v>
      </c>
      <c r="AP36">
        <f t="shared" si="17"/>
        <v>5.3910673226396533E-2</v>
      </c>
      <c r="AQ36">
        <f t="shared" si="18"/>
        <v>0.30252050781250001</v>
      </c>
      <c r="AR36">
        <f t="shared" si="19"/>
        <v>5.3910673226396533E-2</v>
      </c>
      <c r="AS36" s="68">
        <f t="shared" si="20"/>
        <v>0.41304616148354467</v>
      </c>
      <c r="AT36">
        <f t="shared" si="21"/>
        <v>0.41304616148354467</v>
      </c>
      <c r="AU36">
        <f t="shared" si="10"/>
        <v>8300.6236943075783</v>
      </c>
      <c r="AV36" s="67">
        <f t="shared" si="11"/>
        <v>7188.3486688778366</v>
      </c>
      <c r="AW36">
        <f t="shared" si="22"/>
        <v>8300.6236943075783</v>
      </c>
    </row>
    <row r="37" spans="1:49" thickTop="1" thickBot="1">
      <c r="A37" s="26">
        <f t="shared" si="25"/>
        <v>35</v>
      </c>
      <c r="B37">
        <v>1</v>
      </c>
      <c r="C37">
        <f t="shared" si="26"/>
        <v>35</v>
      </c>
      <c r="D37">
        <v>1</v>
      </c>
      <c r="E37">
        <v>60</v>
      </c>
      <c r="F37">
        <v>70</v>
      </c>
      <c r="G37">
        <v>0.5859375</v>
      </c>
      <c r="H37">
        <v>0</v>
      </c>
      <c r="I37">
        <v>90</v>
      </c>
      <c r="J37">
        <v>0</v>
      </c>
      <c r="K37">
        <v>5429.6875</v>
      </c>
      <c r="L37">
        <v>0.37375000000000003</v>
      </c>
      <c r="M37">
        <v>685257.8125</v>
      </c>
      <c r="N37">
        <v>0.265625</v>
      </c>
      <c r="O37">
        <v>70</v>
      </c>
      <c r="P37">
        <f t="shared" si="23"/>
        <v>480</v>
      </c>
      <c r="Q37">
        <f t="shared" si="24"/>
        <v>480</v>
      </c>
      <c r="R37" s="46">
        <v>35</v>
      </c>
      <c r="S37">
        <v>394466.7</v>
      </c>
      <c r="T37" s="71">
        <v>27458</v>
      </c>
      <c r="U37">
        <v>27218.67</v>
      </c>
      <c r="V37" s="6">
        <v>0.30078670000000002</v>
      </c>
      <c r="W37">
        <v>2.0936670000000001E-2</v>
      </c>
      <c r="X37">
        <v>0.30133330000000003</v>
      </c>
      <c r="Y37">
        <v>2.0791670000000002E-2</v>
      </c>
      <c r="Z37" s="68">
        <v>0.40093329999999999</v>
      </c>
      <c r="AA37">
        <v>0.39743329999999999</v>
      </c>
      <c r="AB37">
        <v>9096.6669999999995</v>
      </c>
      <c r="AC37" s="67">
        <v>10220.67</v>
      </c>
      <c r="AD37">
        <v>8971.6669999999995</v>
      </c>
      <c r="AE37">
        <f t="shared" si="14"/>
        <v>1.0043868087865544</v>
      </c>
      <c r="AF37">
        <f t="shared" si="15"/>
        <v>0.8230783145882079</v>
      </c>
      <c r="AG37" s="65">
        <f t="shared" si="2"/>
        <v>35</v>
      </c>
      <c r="AH37" s="70">
        <f t="shared" si="3"/>
        <v>1976.2283894449499</v>
      </c>
      <c r="AI37" s="70">
        <f t="shared" si="4"/>
        <v>270719.13580246916</v>
      </c>
      <c r="AJ37" s="70">
        <f t="shared" si="5"/>
        <v>0.97660011447425998</v>
      </c>
      <c r="AK37" s="70">
        <f t="shared" si="6"/>
        <v>0.60371254343856451</v>
      </c>
      <c r="AL37">
        <f t="shared" si="7"/>
        <v>403766.4794921875</v>
      </c>
      <c r="AM37" s="71">
        <f t="shared" si="8"/>
        <v>27219.345243402411</v>
      </c>
      <c r="AN37">
        <f t="shared" si="16"/>
        <v>27219.345243402411</v>
      </c>
      <c r="AO37" s="6">
        <f t="shared" si="9"/>
        <v>0.31039550781250003</v>
      </c>
      <c r="AP37">
        <f t="shared" si="17"/>
        <v>2.0924873456002493E-2</v>
      </c>
      <c r="AQ37">
        <f t="shared" si="18"/>
        <v>0.31039550781250003</v>
      </c>
      <c r="AR37">
        <f t="shared" si="19"/>
        <v>2.0924873456002493E-2</v>
      </c>
      <c r="AS37" s="68">
        <f t="shared" si="20"/>
        <v>0.54733179666834064</v>
      </c>
      <c r="AT37">
        <f t="shared" si="21"/>
        <v>0.54733179666834064</v>
      </c>
      <c r="AU37">
        <f t="shared" si="10"/>
        <v>7377.4790420772524</v>
      </c>
      <c r="AV37" s="67">
        <f t="shared" si="11"/>
        <v>6497.3070926495475</v>
      </c>
      <c r="AW37">
        <f t="shared" si="22"/>
        <v>7377.4790420772524</v>
      </c>
    </row>
    <row r="38" spans="1:49" thickTop="1" thickBot="1">
      <c r="A38" s="26">
        <f t="shared" si="25"/>
        <v>36</v>
      </c>
      <c r="B38">
        <v>1</v>
      </c>
      <c r="C38">
        <f t="shared" si="26"/>
        <v>36</v>
      </c>
      <c r="D38">
        <v>1</v>
      </c>
      <c r="E38">
        <v>60</v>
      </c>
      <c r="F38">
        <v>70</v>
      </c>
      <c r="G38">
        <v>0.3984375</v>
      </c>
      <c r="H38">
        <v>0</v>
      </c>
      <c r="I38">
        <v>90</v>
      </c>
      <c r="J38">
        <v>0</v>
      </c>
      <c r="K38">
        <v>6242.1875</v>
      </c>
      <c r="L38">
        <v>0.28375</v>
      </c>
      <c r="M38">
        <v>237070.3125</v>
      </c>
      <c r="N38">
        <v>0.34062500000000001</v>
      </c>
      <c r="O38">
        <v>70</v>
      </c>
      <c r="P38">
        <f t="shared" si="23"/>
        <v>480</v>
      </c>
      <c r="Q38">
        <f t="shared" si="24"/>
        <v>480</v>
      </c>
      <c r="R38" s="46">
        <v>36</v>
      </c>
      <c r="S38">
        <v>97003.33</v>
      </c>
      <c r="T38" s="71">
        <v>14905.33</v>
      </c>
      <c r="U38">
        <v>14369.67</v>
      </c>
      <c r="V38" s="6">
        <v>0.3140367</v>
      </c>
      <c r="W38">
        <v>4.8253329999999997E-2</v>
      </c>
      <c r="X38">
        <v>0.31239670000000003</v>
      </c>
      <c r="Y38">
        <v>4.6276669999999999E-2</v>
      </c>
      <c r="Z38" s="68">
        <v>0.33566669999999998</v>
      </c>
      <c r="AA38">
        <v>0.32361669999999998</v>
      </c>
      <c r="AB38">
        <v>6155.3329999999996</v>
      </c>
      <c r="AC38" s="67">
        <v>5412</v>
      </c>
      <c r="AD38">
        <v>5869.3329999999996</v>
      </c>
      <c r="AE38">
        <f t="shared" si="14"/>
        <v>1.0184680289817007</v>
      </c>
      <c r="AF38">
        <f t="shared" si="15"/>
        <v>0.8520061412768124</v>
      </c>
      <c r="AG38" s="65">
        <f t="shared" si="2"/>
        <v>36</v>
      </c>
      <c r="AH38" s="70">
        <f t="shared" si="3"/>
        <v>2431.2317429406039</v>
      </c>
      <c r="AI38" s="70">
        <f t="shared" si="4"/>
        <v>88417.832167832166</v>
      </c>
      <c r="AJ38" s="70">
        <f t="shared" si="5"/>
        <v>0.92496008515167638</v>
      </c>
      <c r="AK38" s="70">
        <f t="shared" si="6"/>
        <v>0.66055744320393672</v>
      </c>
      <c r="AL38">
        <f t="shared" si="7"/>
        <v>98212.7685546875</v>
      </c>
      <c r="AM38" s="71">
        <f t="shared" si="8"/>
        <v>17171.54372209858</v>
      </c>
      <c r="AN38">
        <f t="shared" si="16"/>
        <v>17171.54372209858</v>
      </c>
      <c r="AO38" s="6">
        <f t="shared" si="9"/>
        <v>0.30641113281249999</v>
      </c>
      <c r="AP38">
        <f t="shared" si="17"/>
        <v>5.3572995054078178E-2</v>
      </c>
      <c r="AQ38">
        <f t="shared" si="18"/>
        <v>0.30641113281249999</v>
      </c>
      <c r="AR38">
        <f t="shared" si="19"/>
        <v>5.3572995054078178E-2</v>
      </c>
      <c r="AS38" s="68">
        <f t="shared" si="20"/>
        <v>0.4059830811240176</v>
      </c>
      <c r="AT38">
        <f t="shared" si="21"/>
        <v>0.4059830811240176</v>
      </c>
      <c r="AU38">
        <f t="shared" si="10"/>
        <v>5375.0908732292637</v>
      </c>
      <c r="AV38" s="67">
        <f t="shared" si="11"/>
        <v>4738.373177122282</v>
      </c>
      <c r="AW38">
        <f t="shared" si="22"/>
        <v>5375.0908732292637</v>
      </c>
    </row>
    <row r="39" spans="1:49" thickTop="1" thickBot="1">
      <c r="A39" s="26">
        <f t="shared" si="25"/>
        <v>37</v>
      </c>
      <c r="B39">
        <v>1</v>
      </c>
      <c r="C39">
        <f t="shared" si="26"/>
        <v>37</v>
      </c>
      <c r="D39">
        <v>1</v>
      </c>
      <c r="E39">
        <v>60</v>
      </c>
      <c r="F39">
        <v>70</v>
      </c>
      <c r="G39">
        <v>0.54843749999999991</v>
      </c>
      <c r="H39">
        <v>0</v>
      </c>
      <c r="I39">
        <v>90</v>
      </c>
      <c r="J39">
        <v>0</v>
      </c>
      <c r="K39">
        <v>9492.1875</v>
      </c>
      <c r="L39">
        <v>0.40375</v>
      </c>
      <c r="M39">
        <v>595620.3125</v>
      </c>
      <c r="N39">
        <v>0.24062500000000001</v>
      </c>
      <c r="O39">
        <v>70</v>
      </c>
      <c r="P39">
        <f t="shared" si="23"/>
        <v>480</v>
      </c>
      <c r="Q39">
        <f t="shared" si="24"/>
        <v>480</v>
      </c>
      <c r="R39" s="46">
        <v>37</v>
      </c>
      <c r="S39">
        <v>324200</v>
      </c>
      <c r="T39" s="71">
        <v>43930</v>
      </c>
      <c r="U39">
        <v>43473.33</v>
      </c>
      <c r="V39" s="6">
        <v>0.30114999999999997</v>
      </c>
      <c r="W39">
        <v>4.0806670000000003E-2</v>
      </c>
      <c r="X39">
        <v>0.30256</v>
      </c>
      <c r="Y39">
        <v>4.0573329999999998E-2</v>
      </c>
      <c r="Z39" s="68">
        <v>0.48146670000000003</v>
      </c>
      <c r="AA39">
        <v>0.47646670000000002</v>
      </c>
      <c r="AB39">
        <v>13547.67</v>
      </c>
      <c r="AC39" s="67">
        <v>15662.67</v>
      </c>
      <c r="AD39">
        <v>13338.67</v>
      </c>
      <c r="AE39">
        <f t="shared" si="14"/>
        <v>1.0052385793068412</v>
      </c>
      <c r="AF39">
        <f t="shared" si="15"/>
        <v>0.73426699500078496</v>
      </c>
      <c r="AG39" s="65">
        <f t="shared" si="2"/>
        <v>37</v>
      </c>
      <c r="AH39" s="70">
        <f t="shared" si="3"/>
        <v>3381.0106856634015</v>
      </c>
      <c r="AI39" s="70">
        <f t="shared" si="4"/>
        <v>240048.48866498738</v>
      </c>
      <c r="AJ39" s="70">
        <f t="shared" si="5"/>
        <v>0.95366686411743318</v>
      </c>
      <c r="AK39" s="70">
        <f t="shared" si="6"/>
        <v>0.58661832239241218</v>
      </c>
      <c r="AL39">
        <f t="shared" si="7"/>
        <v>330946.83105468744</v>
      </c>
      <c r="AM39" s="71">
        <f t="shared" si="8"/>
        <v>40718.255642114804</v>
      </c>
      <c r="AN39">
        <f t="shared" si="16"/>
        <v>40718.255642114804</v>
      </c>
      <c r="AO39" s="6">
        <f t="shared" si="9"/>
        <v>0.31428613281250006</v>
      </c>
      <c r="AP39">
        <f t="shared" si="17"/>
        <v>3.8668395947010437E-2</v>
      </c>
      <c r="AQ39">
        <f t="shared" si="18"/>
        <v>0.31428613281250006</v>
      </c>
      <c r="AR39">
        <f t="shared" si="19"/>
        <v>3.8668395947010437E-2</v>
      </c>
      <c r="AS39" s="68">
        <f t="shared" si="20"/>
        <v>0.50918635430349668</v>
      </c>
      <c r="AT39">
        <f t="shared" si="21"/>
        <v>0.50918635430349668</v>
      </c>
      <c r="AU39">
        <f t="shared" si="10"/>
        <v>11104.986905553589</v>
      </c>
      <c r="AV39" s="67">
        <f t="shared" si="11"/>
        <v>10086.902054432019</v>
      </c>
      <c r="AW39">
        <f t="shared" si="22"/>
        <v>11104.986905553589</v>
      </c>
    </row>
    <row r="40" spans="1:49" thickTop="1" thickBot="1">
      <c r="A40" s="26">
        <f t="shared" si="25"/>
        <v>38</v>
      </c>
      <c r="B40">
        <v>1</v>
      </c>
      <c r="C40">
        <f t="shared" si="26"/>
        <v>38</v>
      </c>
      <c r="D40">
        <v>1</v>
      </c>
      <c r="E40">
        <v>60</v>
      </c>
      <c r="F40">
        <v>70</v>
      </c>
      <c r="G40">
        <v>0.47343749999999996</v>
      </c>
      <c r="H40">
        <v>0</v>
      </c>
      <c r="I40">
        <v>90</v>
      </c>
      <c r="J40">
        <v>0</v>
      </c>
      <c r="K40">
        <v>7867.1875</v>
      </c>
      <c r="L40">
        <v>0.34375</v>
      </c>
      <c r="M40">
        <v>774895.3125</v>
      </c>
      <c r="N40">
        <v>0.390625</v>
      </c>
      <c r="O40">
        <v>70</v>
      </c>
      <c r="P40">
        <f t="shared" si="23"/>
        <v>480</v>
      </c>
      <c r="Q40">
        <f t="shared" si="24"/>
        <v>480</v>
      </c>
      <c r="R40" s="46">
        <v>38</v>
      </c>
      <c r="S40">
        <v>364500</v>
      </c>
      <c r="T40" s="71">
        <v>25206.67</v>
      </c>
      <c r="U40">
        <v>24948.33</v>
      </c>
      <c r="V40" s="6">
        <v>0.37093330000000002</v>
      </c>
      <c r="W40">
        <v>2.565067E-2</v>
      </c>
      <c r="X40">
        <v>0.37056670000000003</v>
      </c>
      <c r="Y40">
        <v>2.5363E-2</v>
      </c>
      <c r="Z40" s="68">
        <v>0.41010000000000002</v>
      </c>
      <c r="AA40">
        <v>0.40589999999999998</v>
      </c>
      <c r="AB40">
        <v>9184.6669999999995</v>
      </c>
      <c r="AC40" s="67">
        <v>9090</v>
      </c>
      <c r="AD40">
        <v>9339.3330000000005</v>
      </c>
      <c r="AE40">
        <f t="shared" si="14"/>
        <v>1.0051641665506932</v>
      </c>
      <c r="AF40">
        <f t="shared" si="15"/>
        <v>0.80691064945704838</v>
      </c>
      <c r="AG40" s="65">
        <f t="shared" si="2"/>
        <v>38</v>
      </c>
      <c r="AH40" s="70">
        <f t="shared" si="3"/>
        <v>2927.3255813953488</v>
      </c>
      <c r="AI40" s="70">
        <f t="shared" si="4"/>
        <v>278614.04494382022</v>
      </c>
      <c r="AJ40" s="70">
        <f t="shared" si="5"/>
        <v>0.97014839832965416</v>
      </c>
      <c r="AK40" s="70">
        <f t="shared" si="6"/>
        <v>0.62305018700961912</v>
      </c>
      <c r="AL40">
        <f t="shared" si="7"/>
        <v>371007.06542968744</v>
      </c>
      <c r="AM40" s="71">
        <f t="shared" si="8"/>
        <v>27916.012836479058</v>
      </c>
      <c r="AN40">
        <f t="shared" si="16"/>
        <v>27916.012836479058</v>
      </c>
      <c r="AO40" s="6">
        <f t="shared" si="9"/>
        <v>0.36594238281250002</v>
      </c>
      <c r="AP40">
        <f t="shared" si="17"/>
        <v>2.7534926441829543E-2</v>
      </c>
      <c r="AQ40">
        <f t="shared" si="18"/>
        <v>0.36594238281250002</v>
      </c>
      <c r="AR40">
        <f t="shared" si="19"/>
        <v>2.7534926441829543E-2</v>
      </c>
      <c r="AS40" s="68">
        <f t="shared" si="20"/>
        <v>0.49065052151791511</v>
      </c>
      <c r="AT40">
        <f t="shared" si="21"/>
        <v>0.49065052151791511</v>
      </c>
      <c r="AU40">
        <f t="shared" si="10"/>
        <v>7987.2305037667411</v>
      </c>
      <c r="AV40" s="67">
        <f t="shared" si="11"/>
        <v>7044.8690608129409</v>
      </c>
      <c r="AW40">
        <f t="shared" si="22"/>
        <v>7987.2305037667411</v>
      </c>
    </row>
    <row r="41" spans="1:49" s="86" customFormat="1" thickTop="1" thickBot="1">
      <c r="A41" s="85">
        <f t="shared" si="25"/>
        <v>39</v>
      </c>
      <c r="B41" s="86">
        <v>1</v>
      </c>
      <c r="C41" s="86">
        <f t="shared" si="26"/>
        <v>39</v>
      </c>
      <c r="D41" s="86">
        <v>1</v>
      </c>
      <c r="E41" s="86">
        <v>60</v>
      </c>
      <c r="F41" s="86">
        <v>70</v>
      </c>
      <c r="G41" s="86">
        <v>0.32343749999999999</v>
      </c>
      <c r="H41" s="86">
        <v>0</v>
      </c>
      <c r="I41" s="86">
        <v>90</v>
      </c>
      <c r="J41" s="86">
        <v>0</v>
      </c>
      <c r="K41" s="86">
        <v>4617.1875</v>
      </c>
      <c r="L41" s="86">
        <v>0.46375</v>
      </c>
      <c r="M41" s="86">
        <v>416345.3125</v>
      </c>
      <c r="N41" s="86">
        <v>0.29062500000000002</v>
      </c>
      <c r="O41" s="86">
        <v>70</v>
      </c>
      <c r="P41" s="86">
        <f t="shared" si="23"/>
        <v>480</v>
      </c>
      <c r="Q41" s="86">
        <f t="shared" si="24"/>
        <v>480</v>
      </c>
      <c r="R41" s="87">
        <v>39</v>
      </c>
      <c r="S41" s="86">
        <v>137150</v>
      </c>
      <c r="T41" s="88">
        <v>14786.67</v>
      </c>
      <c r="U41" s="86">
        <v>14479</v>
      </c>
      <c r="V41" s="89">
        <v>0.39689999999999998</v>
      </c>
      <c r="W41" s="86">
        <v>4.2790000000000002E-2</v>
      </c>
      <c r="X41" s="86">
        <v>0.40783330000000001</v>
      </c>
      <c r="Y41" s="86">
        <v>4.3056669999999998E-2</v>
      </c>
      <c r="Z41" s="96">
        <v>0.74956670000000003</v>
      </c>
      <c r="AA41" s="86">
        <v>0.73396669999999997</v>
      </c>
      <c r="AB41" s="86">
        <v>3416</v>
      </c>
      <c r="AC41" s="90">
        <v>3944.3330000000001</v>
      </c>
      <c r="AD41" s="86">
        <v>3275.5329999999999</v>
      </c>
      <c r="AE41">
        <f t="shared" si="14"/>
        <v>1.0105688475687824</v>
      </c>
      <c r="AF41">
        <f t="shared" si="15"/>
        <v>0.38968252782757096</v>
      </c>
      <c r="AG41" s="91">
        <f t="shared" si="2"/>
        <v>39</v>
      </c>
      <c r="AH41" s="92">
        <f t="shared" si="3"/>
        <v>1577.1776259607173</v>
      </c>
      <c r="AI41" s="92">
        <f t="shared" si="4"/>
        <v>161296.00484261502</v>
      </c>
      <c r="AJ41" s="92">
        <f t="shared" si="5"/>
        <v>0.96745248209244006</v>
      </c>
      <c r="AK41" s="92">
        <f t="shared" si="6"/>
        <v>0.53835811505652953</v>
      </c>
      <c r="AL41" s="86">
        <f t="shared" si="7"/>
        <v>137785.5029296875</v>
      </c>
      <c r="AM41" s="88">
        <f t="shared" si="8"/>
        <v>10925.386908026052</v>
      </c>
      <c r="AN41" s="86">
        <f t="shared" si="16"/>
        <v>10925.386908026052</v>
      </c>
      <c r="AO41" s="89">
        <f t="shared" si="9"/>
        <v>0.4077548828125</v>
      </c>
      <c r="AP41" s="86">
        <f t="shared" si="17"/>
        <v>3.2331992580066478E-2</v>
      </c>
      <c r="AQ41" s="86">
        <f t="shared" si="18"/>
        <v>0.4077548828125</v>
      </c>
      <c r="AR41" s="86">
        <f t="shared" si="19"/>
        <v>3.2331992580066478E-2</v>
      </c>
      <c r="AS41" s="93">
        <f t="shared" si="20"/>
        <v>0.42523011931867472</v>
      </c>
      <c r="AT41" s="86">
        <f t="shared" si="21"/>
        <v>0.42523011931867472</v>
      </c>
      <c r="AU41" s="86">
        <f t="shared" si="10"/>
        <v>3042.3784042972329</v>
      </c>
      <c r="AV41" s="90">
        <f t="shared" si="11"/>
        <v>2952.0728627142348</v>
      </c>
      <c r="AW41" s="86">
        <f t="shared" si="22"/>
        <v>3042.3784042972329</v>
      </c>
    </row>
    <row r="42" spans="1:49" thickTop="1" thickBot="1">
      <c r="A42" s="26">
        <f t="shared" si="25"/>
        <v>40</v>
      </c>
      <c r="B42">
        <v>1</v>
      </c>
      <c r="C42">
        <f t="shared" si="26"/>
        <v>40</v>
      </c>
      <c r="D42">
        <v>1</v>
      </c>
      <c r="E42">
        <v>60</v>
      </c>
      <c r="F42">
        <v>70</v>
      </c>
      <c r="G42">
        <v>0.34218749999999998</v>
      </c>
      <c r="H42">
        <v>0</v>
      </c>
      <c r="I42">
        <v>90</v>
      </c>
      <c r="J42">
        <v>0</v>
      </c>
      <c r="K42">
        <v>5023.4375</v>
      </c>
      <c r="L42">
        <v>0.26874999999999999</v>
      </c>
      <c r="M42">
        <v>640439.0625</v>
      </c>
      <c r="N42">
        <v>0.22812500000000002</v>
      </c>
      <c r="O42">
        <v>70</v>
      </c>
      <c r="P42">
        <f t="shared" si="23"/>
        <v>480</v>
      </c>
      <c r="Q42">
        <f t="shared" si="24"/>
        <v>480</v>
      </c>
      <c r="R42" s="46">
        <v>40</v>
      </c>
      <c r="S42">
        <v>217076.7</v>
      </c>
      <c r="T42" s="71">
        <v>11333.67</v>
      </c>
      <c r="U42">
        <v>10159</v>
      </c>
      <c r="V42" s="6">
        <v>0.24818000000000001</v>
      </c>
      <c r="W42">
        <v>1.2957669999999999E-2</v>
      </c>
      <c r="X42">
        <v>0.25175999999999998</v>
      </c>
      <c r="Y42">
        <v>1.1782000000000001E-2</v>
      </c>
      <c r="Z42" s="68">
        <v>0.33393329999999999</v>
      </c>
      <c r="AA42">
        <v>0.29932330000000001</v>
      </c>
      <c r="AB42">
        <v>4825</v>
      </c>
      <c r="AC42" s="67">
        <v>3795.3330000000001</v>
      </c>
      <c r="AD42">
        <v>4127.3329999999996</v>
      </c>
      <c r="AE42">
        <f t="shared" si="14"/>
        <v>1.056233168738224</v>
      </c>
      <c r="AF42">
        <f t="shared" si="15"/>
        <v>0.89191099309659705</v>
      </c>
      <c r="AG42" s="65">
        <f t="shared" si="2"/>
        <v>40</v>
      </c>
      <c r="AH42" s="70">
        <f t="shared" si="3"/>
        <v>1979.6798029556649</v>
      </c>
      <c r="AI42" s="70">
        <f t="shared" si="4"/>
        <v>260738.54961832063</v>
      </c>
      <c r="AJ42" s="70">
        <f t="shared" si="5"/>
        <v>0.97683222398639469</v>
      </c>
      <c r="AK42" s="70">
        <f t="shared" si="6"/>
        <v>0.66071541394034072</v>
      </c>
      <c r="AL42">
        <f t="shared" si="7"/>
        <v>222454.7216796875</v>
      </c>
      <c r="AM42" s="71">
        <f t="shared" si="8"/>
        <v>12590.051493731904</v>
      </c>
      <c r="AN42">
        <f t="shared" si="16"/>
        <v>12590.051493731904</v>
      </c>
      <c r="AO42" s="6">
        <f t="shared" si="9"/>
        <v>0.25484863281250003</v>
      </c>
      <c r="AP42">
        <f t="shared" si="17"/>
        <v>1.4423417880230703E-2</v>
      </c>
      <c r="AQ42">
        <f t="shared" si="18"/>
        <v>0.25484863281250003</v>
      </c>
      <c r="AR42">
        <f t="shared" si="19"/>
        <v>1.4423417880230703E-2</v>
      </c>
      <c r="AS42" s="68">
        <f t="shared" si="20"/>
        <v>0.39487062344680068</v>
      </c>
      <c r="AT42">
        <f t="shared" si="21"/>
        <v>0.39487062344680068</v>
      </c>
      <c r="AU42">
        <f t="shared" si="10"/>
        <v>3992.4795224492354</v>
      </c>
      <c r="AV42" s="67">
        <f t="shared" si="11"/>
        <v>3517.2826003714413</v>
      </c>
      <c r="AW42">
        <f t="shared" si="22"/>
        <v>3992.4795224492354</v>
      </c>
    </row>
    <row r="43" spans="1:49" thickTop="1" thickBot="1">
      <c r="A43" s="26">
        <f t="shared" si="25"/>
        <v>41</v>
      </c>
      <c r="B43">
        <v>1</v>
      </c>
      <c r="C43">
        <f t="shared" si="26"/>
        <v>41</v>
      </c>
      <c r="D43">
        <v>1</v>
      </c>
      <c r="E43">
        <v>60</v>
      </c>
      <c r="F43">
        <v>70</v>
      </c>
      <c r="G43">
        <v>0.4921875</v>
      </c>
      <c r="H43">
        <v>0</v>
      </c>
      <c r="I43">
        <v>90</v>
      </c>
      <c r="J43">
        <v>0</v>
      </c>
      <c r="K43">
        <v>8273.4375</v>
      </c>
      <c r="L43">
        <v>0.38874999999999998</v>
      </c>
      <c r="M43">
        <v>281889.0625</v>
      </c>
      <c r="N43">
        <v>0.328125</v>
      </c>
      <c r="O43">
        <v>70</v>
      </c>
      <c r="P43">
        <f t="shared" si="23"/>
        <v>480</v>
      </c>
      <c r="Q43">
        <f t="shared" si="24"/>
        <v>480</v>
      </c>
      <c r="R43" s="46">
        <v>41</v>
      </c>
      <c r="S43">
        <v>141960</v>
      </c>
      <c r="T43" s="71">
        <v>29138</v>
      </c>
      <c r="U43">
        <v>28963</v>
      </c>
      <c r="V43" s="6">
        <v>0.35389999999999999</v>
      </c>
      <c r="W43">
        <v>7.2639999999999996E-2</v>
      </c>
      <c r="X43">
        <v>0.35423329999999997</v>
      </c>
      <c r="Y43">
        <v>7.2273329999999997E-2</v>
      </c>
      <c r="Z43" s="68">
        <v>0.45886670000000002</v>
      </c>
      <c r="AA43">
        <v>0.45610000000000001</v>
      </c>
      <c r="AB43">
        <v>9456</v>
      </c>
      <c r="AC43" s="67">
        <v>10125</v>
      </c>
      <c r="AD43">
        <v>9318.3330000000005</v>
      </c>
      <c r="AE43">
        <f t="shared" si="14"/>
        <v>1.0030165461057474</v>
      </c>
      <c r="AF43">
        <f t="shared" si="15"/>
        <v>0.71592970133698453</v>
      </c>
      <c r="AG43" s="65">
        <f t="shared" si="2"/>
        <v>41</v>
      </c>
      <c r="AH43" s="70">
        <f t="shared" si="3"/>
        <v>2978.735373537354</v>
      </c>
      <c r="AI43" s="70">
        <f t="shared" si="4"/>
        <v>106122.94117647059</v>
      </c>
      <c r="AJ43" s="70">
        <f t="shared" si="5"/>
        <v>0.91683202529856178</v>
      </c>
      <c r="AK43" s="70">
        <f t="shared" si="6"/>
        <v>0.60248209504104067</v>
      </c>
      <c r="AL43">
        <f t="shared" si="7"/>
        <v>142943.6279296875</v>
      </c>
      <c r="AM43" s="71">
        <f t="shared" si="8"/>
        <v>28684.03172190547</v>
      </c>
      <c r="AN43">
        <f t="shared" si="16"/>
        <v>28684.03172190547</v>
      </c>
      <c r="AO43" s="6">
        <f t="shared" si="9"/>
        <v>0.35891113281249998</v>
      </c>
      <c r="AP43">
        <f t="shared" si="17"/>
        <v>7.2021526723827028E-2</v>
      </c>
      <c r="AQ43">
        <f t="shared" si="18"/>
        <v>0.35891113281249998</v>
      </c>
      <c r="AR43">
        <f t="shared" si="19"/>
        <v>7.2021526723827028E-2</v>
      </c>
      <c r="AS43" s="68">
        <f t="shared" si="20"/>
        <v>0.46449484953545672</v>
      </c>
      <c r="AT43">
        <f t="shared" si="21"/>
        <v>0.46449484953545672</v>
      </c>
      <c r="AU43">
        <f t="shared" si="10"/>
        <v>8163.2158759840759</v>
      </c>
      <c r="AV43" s="67">
        <f t="shared" si="11"/>
        <v>7434.9883090928288</v>
      </c>
      <c r="AW43">
        <f t="shared" si="22"/>
        <v>8163.2158759840759</v>
      </c>
    </row>
    <row r="44" spans="1:49" thickTop="1" thickBot="1">
      <c r="A44" s="26">
        <f t="shared" si="25"/>
        <v>42</v>
      </c>
      <c r="B44">
        <v>1</v>
      </c>
      <c r="C44">
        <f t="shared" si="26"/>
        <v>42</v>
      </c>
      <c r="D44">
        <v>1</v>
      </c>
      <c r="E44">
        <v>60</v>
      </c>
      <c r="F44">
        <v>70</v>
      </c>
      <c r="G44">
        <v>0.56718749999999996</v>
      </c>
      <c r="H44">
        <v>0</v>
      </c>
      <c r="I44">
        <v>90</v>
      </c>
      <c r="J44">
        <v>0</v>
      </c>
      <c r="K44">
        <v>9898.4375</v>
      </c>
      <c r="L44">
        <v>0.32874999999999999</v>
      </c>
      <c r="M44">
        <v>102614.0625</v>
      </c>
      <c r="N44">
        <v>0.27812500000000001</v>
      </c>
      <c r="O44">
        <v>70</v>
      </c>
      <c r="P44">
        <f t="shared" si="23"/>
        <v>480</v>
      </c>
      <c r="Q44">
        <f t="shared" si="24"/>
        <v>480</v>
      </c>
      <c r="R44" s="46">
        <v>42</v>
      </c>
      <c r="S44">
        <v>61870</v>
      </c>
      <c r="T44" s="71">
        <v>29699.67</v>
      </c>
      <c r="U44">
        <v>30385</v>
      </c>
      <c r="V44" s="6">
        <v>0.2959367</v>
      </c>
      <c r="W44">
        <v>0.14205999999999999</v>
      </c>
      <c r="X44">
        <v>0.2949967</v>
      </c>
      <c r="Y44">
        <v>0.1448767</v>
      </c>
      <c r="Z44" s="68">
        <v>0.32921669999999997</v>
      </c>
      <c r="AA44">
        <v>0.33679999999999999</v>
      </c>
      <c r="AB44">
        <v>11379.67</v>
      </c>
      <c r="AC44" s="67">
        <v>11191</v>
      </c>
      <c r="AD44">
        <v>11684.33</v>
      </c>
      <c r="AE44">
        <f t="shared" si="14"/>
        <v>0.9886582427451035</v>
      </c>
      <c r="AF44">
        <f t="shared" si="15"/>
        <v>0.77611218849344266</v>
      </c>
      <c r="AG44" s="65">
        <f t="shared" si="2"/>
        <v>42</v>
      </c>
      <c r="AH44" s="70">
        <f t="shared" si="3"/>
        <v>3724.7177798682978</v>
      </c>
      <c r="AI44" s="70">
        <f t="shared" si="4"/>
        <v>40142.420537897313</v>
      </c>
      <c r="AJ44" s="70">
        <f t="shared" si="5"/>
        <v>0.75741291500197849</v>
      </c>
      <c r="AK44" s="70">
        <f t="shared" si="6"/>
        <v>0.66211827675789514</v>
      </c>
      <c r="AL44">
        <f t="shared" si="7"/>
        <v>62485.581054687493</v>
      </c>
      <c r="AM44" s="71">
        <f t="shared" si="8"/>
        <v>32263.187008768862</v>
      </c>
      <c r="AN44">
        <f t="shared" si="16"/>
        <v>32263.187008768862</v>
      </c>
      <c r="AO44" s="6">
        <f t="shared" si="9"/>
        <v>0.30003613281249997</v>
      </c>
      <c r="AP44">
        <f t="shared" si="17"/>
        <v>0.15491768979223283</v>
      </c>
      <c r="AQ44">
        <f t="shared" si="18"/>
        <v>0.30003613281249997</v>
      </c>
      <c r="AR44">
        <f t="shared" si="19"/>
        <v>0.15491768979223283</v>
      </c>
      <c r="AS44" s="68">
        <f t="shared" si="20"/>
        <v>0.36034959304504643</v>
      </c>
      <c r="AT44">
        <f t="shared" si="21"/>
        <v>0.36034959304504643</v>
      </c>
      <c r="AU44">
        <f t="shared" si="10"/>
        <v>10353.898714616265</v>
      </c>
      <c r="AV44" s="67">
        <f t="shared" si="11"/>
        <v>9375.0224529598909</v>
      </c>
      <c r="AW44">
        <f t="shared" si="22"/>
        <v>10353.898714616265</v>
      </c>
    </row>
    <row r="45" spans="1:49" thickTop="1" thickBot="1">
      <c r="A45" s="26">
        <f t="shared" si="25"/>
        <v>43</v>
      </c>
      <c r="B45">
        <v>1</v>
      </c>
      <c r="C45">
        <f t="shared" si="26"/>
        <v>43</v>
      </c>
      <c r="D45">
        <v>1</v>
      </c>
      <c r="E45">
        <v>60</v>
      </c>
      <c r="F45">
        <v>70</v>
      </c>
      <c r="G45">
        <v>0.41718749999999999</v>
      </c>
      <c r="H45">
        <v>0</v>
      </c>
      <c r="I45">
        <v>90</v>
      </c>
      <c r="J45">
        <v>0</v>
      </c>
      <c r="K45">
        <v>6648.4375</v>
      </c>
      <c r="L45">
        <v>0.44874999999999998</v>
      </c>
      <c r="M45">
        <v>461164.0625</v>
      </c>
      <c r="N45">
        <v>0.37812500000000004</v>
      </c>
      <c r="O45">
        <v>70</v>
      </c>
      <c r="P45">
        <f t="shared" si="23"/>
        <v>480</v>
      </c>
      <c r="Q45">
        <f t="shared" si="24"/>
        <v>480</v>
      </c>
      <c r="R45" s="46">
        <v>43</v>
      </c>
      <c r="S45">
        <v>190823.3</v>
      </c>
      <c r="T45" s="71">
        <v>25928</v>
      </c>
      <c r="U45">
        <v>25258</v>
      </c>
      <c r="V45" s="6">
        <v>0.41513329999999998</v>
      </c>
      <c r="W45">
        <v>5.6406669999999999E-2</v>
      </c>
      <c r="X45">
        <v>0.41843330000000001</v>
      </c>
      <c r="Y45">
        <v>5.5386669999999999E-2</v>
      </c>
      <c r="Z45" s="68">
        <v>0.64043329999999998</v>
      </c>
      <c r="AA45">
        <v>0.6238667</v>
      </c>
      <c r="AB45">
        <v>6077.6670000000004</v>
      </c>
      <c r="AC45" s="67">
        <v>7442</v>
      </c>
      <c r="AD45">
        <v>5837.6670000000004</v>
      </c>
      <c r="AE45">
        <f t="shared" si="14"/>
        <v>1.013176316891188</v>
      </c>
      <c r="AF45">
        <f t="shared" si="15"/>
        <v>0.52441353732375962</v>
      </c>
      <c r="AG45" s="65">
        <f t="shared" si="2"/>
        <v>43</v>
      </c>
      <c r="AH45" s="70">
        <f t="shared" si="3"/>
        <v>2294.5427092320965</v>
      </c>
      <c r="AI45" s="70">
        <f t="shared" si="4"/>
        <v>167315.7596371882</v>
      </c>
      <c r="AJ45" s="70">
        <f t="shared" si="5"/>
        <v>0.95796216100508802</v>
      </c>
      <c r="AK45" s="70">
        <f t="shared" si="6"/>
        <v>0.5527046924651785</v>
      </c>
      <c r="AL45">
        <f t="shared" si="7"/>
        <v>196266.6748046875</v>
      </c>
      <c r="AM45" s="71">
        <f t="shared" si="8"/>
        <v>19925.923621806494</v>
      </c>
      <c r="AN45">
        <f t="shared" si="16"/>
        <v>19925.923621806494</v>
      </c>
      <c r="AO45" s="6">
        <f t="shared" si="9"/>
        <v>0.41928613281249999</v>
      </c>
      <c r="AP45">
        <f t="shared" si="17"/>
        <v>4.2567916669595258E-2</v>
      </c>
      <c r="AQ45">
        <f t="shared" si="18"/>
        <v>0.41928613281249999</v>
      </c>
      <c r="AR45">
        <f t="shared" si="19"/>
        <v>4.2567916669595258E-2</v>
      </c>
      <c r="AS45" s="68">
        <f t="shared" si="20"/>
        <v>0.4627270291481469</v>
      </c>
      <c r="AT45">
        <f t="shared" si="21"/>
        <v>0.4627270291481469</v>
      </c>
      <c r="AU45">
        <f t="shared" si="10"/>
        <v>5429.8873957160049</v>
      </c>
      <c r="AV45" s="67">
        <f t="shared" si="11"/>
        <v>5174.344081581884</v>
      </c>
      <c r="AW45">
        <f t="shared" si="22"/>
        <v>5429.8873957160049</v>
      </c>
    </row>
    <row r="46" spans="1:49" thickTop="1" thickBot="1">
      <c r="A46" s="26">
        <f t="shared" si="25"/>
        <v>44</v>
      </c>
      <c r="B46">
        <v>1</v>
      </c>
      <c r="C46">
        <f t="shared" si="26"/>
        <v>44</v>
      </c>
      <c r="D46">
        <v>1</v>
      </c>
      <c r="E46">
        <v>60</v>
      </c>
      <c r="F46">
        <v>70</v>
      </c>
      <c r="G46">
        <v>0.52968749999999998</v>
      </c>
      <c r="H46">
        <v>0</v>
      </c>
      <c r="I46">
        <v>90</v>
      </c>
      <c r="J46">
        <v>0</v>
      </c>
      <c r="K46">
        <v>5835.9375</v>
      </c>
      <c r="L46">
        <v>0.35875000000000001</v>
      </c>
      <c r="M46">
        <v>371526.5625</v>
      </c>
      <c r="N46">
        <v>0.203125</v>
      </c>
      <c r="O46">
        <v>70</v>
      </c>
      <c r="P46">
        <f t="shared" si="23"/>
        <v>480</v>
      </c>
      <c r="Q46">
        <f t="shared" si="24"/>
        <v>480</v>
      </c>
      <c r="R46" s="46">
        <v>44</v>
      </c>
      <c r="S46">
        <v>197726.7</v>
      </c>
      <c r="T46" s="71">
        <v>22521.67</v>
      </c>
      <c r="U46">
        <v>22057.67</v>
      </c>
      <c r="V46" s="6">
        <v>0.25960329999999998</v>
      </c>
      <c r="W46">
        <v>2.9569669999999999E-2</v>
      </c>
      <c r="X46">
        <v>0.26186330000000002</v>
      </c>
      <c r="Y46">
        <v>2.921267E-2</v>
      </c>
      <c r="Z46" s="68">
        <v>0.4194</v>
      </c>
      <c r="AA46">
        <v>0.41076669999999998</v>
      </c>
      <c r="AB46">
        <v>8317.6669999999995</v>
      </c>
      <c r="AC46" s="67">
        <v>8514.3330000000005</v>
      </c>
      <c r="AD46">
        <v>7977</v>
      </c>
      <c r="AE46">
        <f t="shared" si="14"/>
        <v>1.0104631446505243</v>
      </c>
      <c r="AF46">
        <f t="shared" si="15"/>
        <v>0.80603702917955833</v>
      </c>
      <c r="AG46" s="65">
        <f t="shared" si="2"/>
        <v>44</v>
      </c>
      <c r="AH46" s="70">
        <f t="shared" si="3"/>
        <v>2147.5390984360624</v>
      </c>
      <c r="AI46" s="70">
        <f t="shared" si="4"/>
        <v>154400.64935064936</v>
      </c>
      <c r="AJ46" s="70">
        <f t="shared" si="5"/>
        <v>0.95431136772315261</v>
      </c>
      <c r="AK46" s="70">
        <f t="shared" si="6"/>
        <v>0.61555901500545407</v>
      </c>
      <c r="AL46">
        <f t="shared" si="7"/>
        <v>199537.6904296875</v>
      </c>
      <c r="AM46" s="71">
        <f t="shared" si="8"/>
        <v>23732.261010377617</v>
      </c>
      <c r="AN46">
        <f t="shared" si="16"/>
        <v>23732.261010377617</v>
      </c>
      <c r="AO46" s="6">
        <f t="shared" si="9"/>
        <v>0.27631738281250001</v>
      </c>
      <c r="AP46">
        <f t="shared" si="17"/>
        <v>3.2864148304460009E-2</v>
      </c>
      <c r="AQ46">
        <f t="shared" si="18"/>
        <v>0.27631738281250001</v>
      </c>
      <c r="AR46">
        <f t="shared" si="19"/>
        <v>3.2864148304460009E-2</v>
      </c>
      <c r="AS46" s="68">
        <f t="shared" si="20"/>
        <v>0.5012025109606788</v>
      </c>
      <c r="AT46">
        <f t="shared" si="21"/>
        <v>0.5012025109606788</v>
      </c>
      <c r="AU46">
        <f t="shared" si="10"/>
        <v>6711.1218738955213</v>
      </c>
      <c r="AV46" s="67">
        <f t="shared" si="11"/>
        <v>5925.9392456991345</v>
      </c>
      <c r="AW46">
        <f t="shared" si="22"/>
        <v>6711.1218738955213</v>
      </c>
    </row>
    <row r="47" spans="1:49" thickTop="1" thickBot="1">
      <c r="A47" s="26">
        <f t="shared" si="25"/>
        <v>45</v>
      </c>
      <c r="B47">
        <v>1</v>
      </c>
      <c r="C47">
        <f t="shared" si="26"/>
        <v>45</v>
      </c>
      <c r="D47">
        <v>1</v>
      </c>
      <c r="E47">
        <v>60</v>
      </c>
      <c r="F47">
        <v>70</v>
      </c>
      <c r="G47">
        <v>0.37968749999999996</v>
      </c>
      <c r="H47">
        <v>0</v>
      </c>
      <c r="I47">
        <v>90</v>
      </c>
      <c r="J47">
        <v>0</v>
      </c>
      <c r="K47">
        <v>9085.9375</v>
      </c>
      <c r="L47">
        <v>0.47875000000000001</v>
      </c>
      <c r="M47">
        <v>730076.5625</v>
      </c>
      <c r="N47">
        <v>0.30312500000000003</v>
      </c>
      <c r="O47">
        <v>70</v>
      </c>
      <c r="P47">
        <f t="shared" si="23"/>
        <v>480</v>
      </c>
      <c r="Q47">
        <f t="shared" si="24"/>
        <v>480</v>
      </c>
      <c r="R47" s="46">
        <v>45</v>
      </c>
      <c r="S47">
        <v>275763.3</v>
      </c>
      <c r="T47" s="71">
        <v>40260</v>
      </c>
      <c r="U47">
        <v>40373.33</v>
      </c>
      <c r="V47" s="6">
        <v>0.41076669999999998</v>
      </c>
      <c r="W47">
        <v>5.9970000000000002E-2</v>
      </c>
      <c r="X47">
        <v>0.4089333</v>
      </c>
      <c r="Y47">
        <v>5.987E-2</v>
      </c>
      <c r="Z47" s="38">
        <v>0.76919999999999999</v>
      </c>
      <c r="AA47">
        <v>0.77139999999999997</v>
      </c>
      <c r="AB47">
        <v>7106.3329999999996</v>
      </c>
      <c r="AC47" s="67">
        <v>11287</v>
      </c>
      <c r="AD47">
        <v>7301.6670000000004</v>
      </c>
      <c r="AE47">
        <f t="shared" si="14"/>
        <v>0.99859548812799548</v>
      </c>
      <c r="AF47">
        <f t="shared" si="15"/>
        <v>0.31968739368445714</v>
      </c>
      <c r="AG47" s="65">
        <f t="shared" si="2"/>
        <v>45</v>
      </c>
      <c r="AH47" s="70">
        <f t="shared" si="3"/>
        <v>3072.1682163989858</v>
      </c>
      <c r="AI47" s="70">
        <f t="shared" si="4"/>
        <v>280125.29976019182</v>
      </c>
      <c r="AJ47" s="70">
        <f t="shared" si="5"/>
        <v>0.96357117351147159</v>
      </c>
      <c r="AK47" s="70">
        <f t="shared" si="6"/>
        <v>0.52564370338933997</v>
      </c>
      <c r="AL47">
        <f t="shared" si="7"/>
        <v>282837.06542968744</v>
      </c>
      <c r="AM47" s="71">
        <f t="shared" si="8"/>
        <v>24811.752517851459</v>
      </c>
      <c r="AN47">
        <f t="shared" si="16"/>
        <v>24811.752517851459</v>
      </c>
      <c r="AO47" s="6">
        <f t="shared" si="9"/>
        <v>0.41206738281250005</v>
      </c>
      <c r="AP47">
        <f t="shared" si="17"/>
        <v>3.614842314775818E-2</v>
      </c>
      <c r="AQ47">
        <f t="shared" si="18"/>
        <v>0.41206738281250005</v>
      </c>
      <c r="AR47">
        <f t="shared" si="19"/>
        <v>3.614842314775818E-2</v>
      </c>
      <c r="AS47" s="68">
        <f t="shared" si="20"/>
        <v>0.44474412051193624</v>
      </c>
      <c r="AT47">
        <f t="shared" si="21"/>
        <v>0.44474412051193624</v>
      </c>
      <c r="AU47">
        <f t="shared" si="10"/>
        <v>6703.2408594287699</v>
      </c>
      <c r="AV47" s="67">
        <f t="shared" si="11"/>
        <v>6565.7335089861454</v>
      </c>
      <c r="AW47">
        <f t="shared" si="22"/>
        <v>6703.2408594287699</v>
      </c>
    </row>
    <row r="48" spans="1:49" thickTop="1" thickBot="1">
      <c r="A48" s="26">
        <f t="shared" si="25"/>
        <v>46</v>
      </c>
      <c r="B48">
        <v>1</v>
      </c>
      <c r="C48">
        <f t="shared" si="26"/>
        <v>46</v>
      </c>
      <c r="D48">
        <v>1</v>
      </c>
      <c r="E48">
        <v>60</v>
      </c>
      <c r="F48">
        <v>70</v>
      </c>
      <c r="G48">
        <v>0.3046875</v>
      </c>
      <c r="H48">
        <v>0</v>
      </c>
      <c r="I48">
        <v>90</v>
      </c>
      <c r="J48">
        <v>0</v>
      </c>
      <c r="K48">
        <v>7460.9375</v>
      </c>
      <c r="L48">
        <v>0.29875000000000002</v>
      </c>
      <c r="M48">
        <v>550801.5625</v>
      </c>
      <c r="N48">
        <v>0.25312500000000004</v>
      </c>
      <c r="O48">
        <v>70</v>
      </c>
      <c r="P48">
        <f t="shared" si="23"/>
        <v>480</v>
      </c>
      <c r="Q48">
        <f t="shared" si="24"/>
        <v>480</v>
      </c>
      <c r="R48" s="46">
        <v>46</v>
      </c>
      <c r="S48">
        <v>169413.3</v>
      </c>
      <c r="T48" s="71">
        <v>15031.33</v>
      </c>
      <c r="U48">
        <v>14503</v>
      </c>
      <c r="V48" s="6">
        <v>0.27984330000000002</v>
      </c>
      <c r="W48">
        <v>2.482933E-2</v>
      </c>
      <c r="X48">
        <v>0.28144330000000001</v>
      </c>
      <c r="Y48">
        <v>2.4093670000000001E-2</v>
      </c>
      <c r="Z48" s="68">
        <v>0.36236669999999999</v>
      </c>
      <c r="AA48">
        <v>0.34963329999999998</v>
      </c>
      <c r="AB48">
        <v>5814</v>
      </c>
      <c r="AC48" s="67">
        <v>5064.6670000000004</v>
      </c>
      <c r="AD48">
        <v>5467.6670000000004</v>
      </c>
      <c r="AE48">
        <f t="shared" si="14"/>
        <v>1.0180515776160934</v>
      </c>
      <c r="AF48">
        <f t="shared" si="15"/>
        <v>0.85468870226542049</v>
      </c>
      <c r="AG48" s="65">
        <f t="shared" si="2"/>
        <v>46</v>
      </c>
      <c r="AH48" s="70">
        <f t="shared" si="3"/>
        <v>2872.3532242540905</v>
      </c>
      <c r="AI48" s="70">
        <f t="shared" si="4"/>
        <v>219771.1970074813</v>
      </c>
      <c r="AJ48" s="70">
        <f t="shared" si="5"/>
        <v>0.9604350624062663</v>
      </c>
      <c r="AK48" s="70">
        <f t="shared" si="6"/>
        <v>0.6481532063210681</v>
      </c>
      <c r="AL48">
        <f t="shared" si="7"/>
        <v>173010.0341796875</v>
      </c>
      <c r="AM48" s="71">
        <f t="shared" si="8"/>
        <v>16720.537660595131</v>
      </c>
      <c r="AN48">
        <f t="shared" si="16"/>
        <v>16720.537660595131</v>
      </c>
      <c r="AO48" s="6">
        <f t="shared" si="9"/>
        <v>0.2848486328125</v>
      </c>
      <c r="AP48">
        <f t="shared" si="17"/>
        <v>2.752916797625618E-2</v>
      </c>
      <c r="AQ48">
        <f t="shared" si="18"/>
        <v>0.2848486328125</v>
      </c>
      <c r="AR48">
        <f t="shared" si="19"/>
        <v>2.752916797625618E-2</v>
      </c>
      <c r="AS48" s="68">
        <f t="shared" si="20"/>
        <v>0.37594889754208183</v>
      </c>
      <c r="AT48">
        <f t="shared" si="21"/>
        <v>0.37594889754208183</v>
      </c>
      <c r="AU48">
        <f t="shared" si="10"/>
        <v>5297.3251511716762</v>
      </c>
      <c r="AV48" s="67">
        <f t="shared" si="11"/>
        <v>4772.1213268014453</v>
      </c>
      <c r="AW48">
        <f t="shared" si="22"/>
        <v>5297.3251511716762</v>
      </c>
    </row>
    <row r="49" spans="1:49" thickTop="1" thickBot="1">
      <c r="A49" s="26">
        <f t="shared" si="25"/>
        <v>47</v>
      </c>
      <c r="B49">
        <v>1</v>
      </c>
      <c r="C49">
        <f t="shared" si="26"/>
        <v>47</v>
      </c>
      <c r="D49">
        <v>1</v>
      </c>
      <c r="E49">
        <v>60</v>
      </c>
      <c r="F49">
        <v>70</v>
      </c>
      <c r="G49">
        <v>0.45468750000000002</v>
      </c>
      <c r="H49">
        <v>0</v>
      </c>
      <c r="I49">
        <v>90</v>
      </c>
      <c r="J49">
        <v>0</v>
      </c>
      <c r="K49">
        <v>4210.9375</v>
      </c>
      <c r="L49">
        <v>0.41874999999999996</v>
      </c>
      <c r="M49">
        <v>192251.5625</v>
      </c>
      <c r="N49">
        <v>0.35312500000000002</v>
      </c>
      <c r="O49">
        <v>70</v>
      </c>
      <c r="P49">
        <f t="shared" si="23"/>
        <v>480</v>
      </c>
      <c r="Q49">
        <f t="shared" si="24"/>
        <v>480</v>
      </c>
      <c r="R49" s="46">
        <v>47</v>
      </c>
      <c r="S49">
        <v>81343.33</v>
      </c>
      <c r="T49" s="71">
        <v>13716.67</v>
      </c>
      <c r="U49">
        <v>13342</v>
      </c>
      <c r="V49" s="6">
        <v>0.3861</v>
      </c>
      <c r="W49">
        <v>6.5106670000000005E-2</v>
      </c>
      <c r="X49">
        <v>0.3886</v>
      </c>
      <c r="Y49">
        <v>6.3736669999999995E-2</v>
      </c>
      <c r="Z49" s="68">
        <v>0.55830000000000002</v>
      </c>
      <c r="AA49">
        <v>0.54306670000000001</v>
      </c>
      <c r="AB49">
        <v>4128.3329999999996</v>
      </c>
      <c r="AC49" s="67">
        <v>4574</v>
      </c>
      <c r="AD49">
        <v>3815.3330000000001</v>
      </c>
      <c r="AE49">
        <f t="shared" si="14"/>
        <v>1.0139437837977723</v>
      </c>
      <c r="AF49">
        <f t="shared" si="15"/>
        <v>0.61942044022997633</v>
      </c>
      <c r="AG49" s="65">
        <f t="shared" si="2"/>
        <v>47</v>
      </c>
      <c r="AH49" s="70">
        <f t="shared" si="3"/>
        <v>1484.0308370044054</v>
      </c>
      <c r="AI49" s="70">
        <f t="shared" si="4"/>
        <v>71039.838337182446</v>
      </c>
      <c r="AJ49" s="70">
        <f t="shared" si="5"/>
        <v>0.93704790899393453</v>
      </c>
      <c r="AK49" s="70">
        <f t="shared" si="6"/>
        <v>0.57887747150876845</v>
      </c>
      <c r="AL49">
        <f t="shared" si="7"/>
        <v>89710.6591796875</v>
      </c>
      <c r="AM49" s="71">
        <f t="shared" si="8"/>
        <v>13588.962208925701</v>
      </c>
      <c r="AN49">
        <f t="shared" si="16"/>
        <v>13588.962208925701</v>
      </c>
      <c r="AO49" s="6">
        <f t="shared" si="9"/>
        <v>0.3889111328125</v>
      </c>
      <c r="AP49">
        <f t="shared" si="17"/>
        <v>5.8910487725143887E-2</v>
      </c>
      <c r="AQ49">
        <f t="shared" si="18"/>
        <v>0.3889111328125</v>
      </c>
      <c r="AR49">
        <f t="shared" si="19"/>
        <v>5.8910487725143887E-2</v>
      </c>
      <c r="AS49" s="68">
        <f t="shared" si="20"/>
        <v>0.46627071550016574</v>
      </c>
      <c r="AT49">
        <f t="shared" si="21"/>
        <v>0.46627071550016574</v>
      </c>
      <c r="AU49">
        <f t="shared" si="10"/>
        <v>3779.2296490346589</v>
      </c>
      <c r="AV49" s="67">
        <f t="shared" si="11"/>
        <v>3515.8268772255287</v>
      </c>
      <c r="AW49">
        <f t="shared" si="22"/>
        <v>3779.2296490346589</v>
      </c>
    </row>
    <row r="50" spans="1:49" thickTop="1" thickBot="1">
      <c r="A50" s="26">
        <f t="shared" si="25"/>
        <v>48</v>
      </c>
      <c r="B50">
        <v>1</v>
      </c>
      <c r="C50">
        <f t="shared" si="26"/>
        <v>48</v>
      </c>
      <c r="D50">
        <v>1</v>
      </c>
      <c r="E50">
        <v>60</v>
      </c>
      <c r="F50">
        <v>70</v>
      </c>
      <c r="G50">
        <v>0.59531249999999991</v>
      </c>
      <c r="H50">
        <v>0</v>
      </c>
      <c r="I50">
        <v>90</v>
      </c>
      <c r="J50">
        <v>0</v>
      </c>
      <c r="K50">
        <v>4007.8125</v>
      </c>
      <c r="L50">
        <v>0.30625000000000002</v>
      </c>
      <c r="M50">
        <v>259479.6875</v>
      </c>
      <c r="N50">
        <v>0.39687500000000003</v>
      </c>
      <c r="O50">
        <v>70</v>
      </c>
      <c r="P50">
        <f t="shared" si="23"/>
        <v>480</v>
      </c>
      <c r="Q50">
        <f t="shared" si="24"/>
        <v>480</v>
      </c>
      <c r="R50" s="46">
        <v>48</v>
      </c>
      <c r="S50">
        <v>153296.70000000001</v>
      </c>
      <c r="T50" s="71">
        <v>17684</v>
      </c>
      <c r="U50">
        <v>18512.669999999998</v>
      </c>
      <c r="V50" s="6">
        <v>0.37033329999999998</v>
      </c>
      <c r="W50">
        <v>4.2720000000000001E-2</v>
      </c>
      <c r="X50">
        <v>0.37216670000000002</v>
      </c>
      <c r="Y50">
        <v>4.4943329999999997E-2</v>
      </c>
      <c r="Z50" s="68">
        <v>0.30014000000000002</v>
      </c>
      <c r="AA50">
        <v>0.31420999999999999</v>
      </c>
      <c r="AB50">
        <v>6900.6670000000004</v>
      </c>
      <c r="AC50" s="67">
        <v>6773</v>
      </c>
      <c r="AD50">
        <v>7326.6670000000004</v>
      </c>
      <c r="AE50">
        <f t="shared" si="14"/>
        <v>0.97736261600549124</v>
      </c>
      <c r="AF50">
        <f t="shared" si="15"/>
        <v>0.86315473587281888</v>
      </c>
      <c r="AG50" s="65">
        <f t="shared" si="2"/>
        <v>48</v>
      </c>
      <c r="AH50" s="70">
        <f t="shared" si="3"/>
        <v>1534.0909090909092</v>
      </c>
      <c r="AI50" s="70">
        <f t="shared" si="4"/>
        <v>92878.635346756142</v>
      </c>
      <c r="AJ50" s="70">
        <f t="shared" si="5"/>
        <v>0.95505178244945876</v>
      </c>
      <c r="AK50" s="70">
        <f t="shared" si="6"/>
        <v>0.64559176792793338</v>
      </c>
      <c r="AL50">
        <f t="shared" si="7"/>
        <v>156093.41308593747</v>
      </c>
      <c r="AM50" s="71">
        <f t="shared" si="8"/>
        <v>19852.161151148233</v>
      </c>
      <c r="AN50">
        <f t="shared" si="16"/>
        <v>19852.161151148233</v>
      </c>
      <c r="AO50" s="6">
        <f t="shared" si="9"/>
        <v>0.36020019531250003</v>
      </c>
      <c r="AP50">
        <f t="shared" si="17"/>
        <v>4.5810724377472363E-2</v>
      </c>
      <c r="AQ50">
        <f t="shared" si="18"/>
        <v>0.36020019531250003</v>
      </c>
      <c r="AR50">
        <f t="shared" si="19"/>
        <v>4.5810724377472363E-2</v>
      </c>
      <c r="AS50" s="68">
        <f t="shared" si="20"/>
        <v>0.52389133385065523</v>
      </c>
      <c r="AT50">
        <f t="shared" si="21"/>
        <v>0.52389133385065523</v>
      </c>
      <c r="AU50">
        <f t="shared" si="10"/>
        <v>5701.6119517877669</v>
      </c>
      <c r="AV50" s="67">
        <f t="shared" si="11"/>
        <v>4847.2334159935053</v>
      </c>
      <c r="AW50">
        <f t="shared" si="22"/>
        <v>5701.6119517877669</v>
      </c>
    </row>
    <row r="51" spans="1:49" thickTop="1" thickBot="1">
      <c r="A51" s="26">
        <f t="shared" si="25"/>
        <v>49</v>
      </c>
      <c r="B51">
        <v>1</v>
      </c>
      <c r="C51">
        <f t="shared" si="26"/>
        <v>49</v>
      </c>
      <c r="D51">
        <v>1</v>
      </c>
      <c r="E51">
        <v>60</v>
      </c>
      <c r="F51">
        <v>70</v>
      </c>
      <c r="G51">
        <v>0.4453125</v>
      </c>
      <c r="H51">
        <v>0</v>
      </c>
      <c r="I51">
        <v>90</v>
      </c>
      <c r="J51">
        <v>0</v>
      </c>
      <c r="K51">
        <v>7257.8125</v>
      </c>
      <c r="L51">
        <v>0.42625000000000002</v>
      </c>
      <c r="M51">
        <v>618029.6875</v>
      </c>
      <c r="N51">
        <v>0.296875</v>
      </c>
      <c r="O51">
        <v>70</v>
      </c>
      <c r="P51">
        <f t="shared" si="23"/>
        <v>480</v>
      </c>
      <c r="Q51">
        <f t="shared" si="24"/>
        <v>480</v>
      </c>
      <c r="R51" s="46">
        <v>49</v>
      </c>
      <c r="S51">
        <v>276580</v>
      </c>
      <c r="T51" s="71">
        <v>27162.33</v>
      </c>
      <c r="U51">
        <v>26154</v>
      </c>
      <c r="V51" s="6">
        <v>0.3576667</v>
      </c>
      <c r="W51">
        <v>3.5123330000000001E-2</v>
      </c>
      <c r="X51">
        <v>0.36409999999999998</v>
      </c>
      <c r="Y51">
        <v>3.4430000000000002E-2</v>
      </c>
      <c r="Z51" s="68">
        <v>0.59253330000000004</v>
      </c>
      <c r="AA51">
        <v>0.57053330000000002</v>
      </c>
      <c r="AB51">
        <v>7563.3329999999996</v>
      </c>
      <c r="AC51" s="67">
        <v>8969.3330000000005</v>
      </c>
      <c r="AD51">
        <v>7273.3329999999996</v>
      </c>
      <c r="AE51">
        <f t="shared" si="14"/>
        <v>1.0190944840062461</v>
      </c>
      <c r="AF51">
        <f t="shared" si="15"/>
        <v>0.62224919126838929</v>
      </c>
      <c r="AG51" s="65">
        <f t="shared" si="2"/>
        <v>49</v>
      </c>
      <c r="AH51" s="70">
        <f t="shared" si="3"/>
        <v>2544.3689745836987</v>
      </c>
      <c r="AI51" s="70">
        <f t="shared" si="4"/>
        <v>238276.50602409639</v>
      </c>
      <c r="AJ51" s="70">
        <f t="shared" si="5"/>
        <v>0.9655780588841214</v>
      </c>
      <c r="AK51" s="70">
        <f t="shared" si="6"/>
        <v>0.56892297171857165</v>
      </c>
      <c r="AL51">
        <f t="shared" si="7"/>
        <v>279242.1630859375</v>
      </c>
      <c r="AM51" s="71">
        <f t="shared" si="8"/>
        <v>23682.314550980434</v>
      </c>
      <c r="AN51">
        <f t="shared" si="16"/>
        <v>23682.314550980434</v>
      </c>
      <c r="AO51" s="6">
        <f t="shared" si="9"/>
        <v>0.36863769531250001</v>
      </c>
      <c r="AP51">
        <f t="shared" si="17"/>
        <v>3.1263881353950015E-2</v>
      </c>
      <c r="AQ51">
        <f t="shared" si="18"/>
        <v>0.36863769531250001</v>
      </c>
      <c r="AR51">
        <f t="shared" si="19"/>
        <v>3.1263881353950015E-2</v>
      </c>
      <c r="AS51" s="68">
        <f t="shared" si="20"/>
        <v>0.47962757206453388</v>
      </c>
      <c r="AT51">
        <f t="shared" si="21"/>
        <v>0.47962757206453388</v>
      </c>
      <c r="AU51">
        <f t="shared" si="10"/>
        <v>6476.6595983177176</v>
      </c>
      <c r="AV51" s="67">
        <f t="shared" si="11"/>
        <v>6043.7035528386341</v>
      </c>
      <c r="AW51">
        <f t="shared" si="22"/>
        <v>6476.6595983177176</v>
      </c>
    </row>
    <row r="52" spans="1:49" thickTop="1" thickBot="1">
      <c r="A52" s="26">
        <f t="shared" si="25"/>
        <v>50</v>
      </c>
      <c r="B52">
        <v>1</v>
      </c>
      <c r="C52">
        <f t="shared" si="26"/>
        <v>50</v>
      </c>
      <c r="D52">
        <v>1</v>
      </c>
      <c r="E52">
        <v>60</v>
      </c>
      <c r="F52">
        <v>70</v>
      </c>
      <c r="G52">
        <v>0.37031249999999999</v>
      </c>
      <c r="H52">
        <v>0</v>
      </c>
      <c r="I52">
        <v>90</v>
      </c>
      <c r="J52">
        <v>0</v>
      </c>
      <c r="K52">
        <v>8882.8125</v>
      </c>
      <c r="L52">
        <v>0.36624999999999996</v>
      </c>
      <c r="M52">
        <v>438754.6875</v>
      </c>
      <c r="N52">
        <v>0.34687500000000004</v>
      </c>
      <c r="O52">
        <v>70</v>
      </c>
      <c r="P52">
        <f t="shared" si="23"/>
        <v>480</v>
      </c>
      <c r="Q52">
        <f t="shared" si="24"/>
        <v>480</v>
      </c>
      <c r="R52" s="46">
        <v>50</v>
      </c>
      <c r="S52">
        <v>167750</v>
      </c>
      <c r="T52" s="71">
        <v>21631.33</v>
      </c>
      <c r="U52">
        <v>21876</v>
      </c>
      <c r="V52" s="6">
        <v>0.3576667</v>
      </c>
      <c r="W52">
        <v>4.6120000000000001E-2</v>
      </c>
      <c r="X52">
        <v>0.3574</v>
      </c>
      <c r="Y52">
        <v>4.6609999999999999E-2</v>
      </c>
      <c r="Z52" s="68">
        <v>0.46263330000000003</v>
      </c>
      <c r="AA52">
        <v>0.46786670000000002</v>
      </c>
      <c r="AB52">
        <v>7371.6670000000004</v>
      </c>
      <c r="AC52" s="67">
        <v>7420</v>
      </c>
      <c r="AD52">
        <v>7562</v>
      </c>
      <c r="AE52">
        <f t="shared" si="14"/>
        <v>0.99439207408410091</v>
      </c>
      <c r="AF52">
        <f t="shared" si="15"/>
        <v>0.73497131929147075</v>
      </c>
      <c r="AG52" s="65">
        <f t="shared" si="2"/>
        <v>50</v>
      </c>
      <c r="AH52" s="70">
        <f t="shared" si="3"/>
        <v>3250.8005489478501</v>
      </c>
      <c r="AI52" s="70">
        <f t="shared" si="4"/>
        <v>162878.77030162411</v>
      </c>
      <c r="AJ52" s="70">
        <f t="shared" si="5"/>
        <v>0.94162704972738753</v>
      </c>
      <c r="AK52" s="70">
        <f t="shared" si="6"/>
        <v>0.61339582071956922</v>
      </c>
      <c r="AL52">
        <f t="shared" si="7"/>
        <v>168069.7412109375</v>
      </c>
      <c r="AM52" s="71">
        <f t="shared" si="8"/>
        <v>23149.905103297573</v>
      </c>
      <c r="AN52">
        <f t="shared" si="16"/>
        <v>23149.905103297573</v>
      </c>
      <c r="AO52" s="6">
        <f t="shared" si="9"/>
        <v>0.35907519531249998</v>
      </c>
      <c r="AP52">
        <f t="shared" si="17"/>
        <v>4.9458972427402416E-2</v>
      </c>
      <c r="AQ52">
        <f t="shared" si="18"/>
        <v>0.35907519531249998</v>
      </c>
      <c r="AR52">
        <f t="shared" si="19"/>
        <v>4.9458972427402416E-2</v>
      </c>
      <c r="AS52" s="68">
        <f t="shared" si="20"/>
        <v>0.42630288887217149</v>
      </c>
      <c r="AT52">
        <f t="shared" si="21"/>
        <v>0.42630288887217149</v>
      </c>
      <c r="AU52">
        <f t="shared" si="10"/>
        <v>6842.0331673205119</v>
      </c>
      <c r="AV52" s="67">
        <f t="shared" si="11"/>
        <v>6247.9307204482411</v>
      </c>
      <c r="AW52">
        <f t="shared" si="22"/>
        <v>6842.0331673205119</v>
      </c>
    </row>
    <row r="53" spans="1:49" thickTop="1" thickBot="1">
      <c r="A53" s="26">
        <f t="shared" si="25"/>
        <v>51</v>
      </c>
      <c r="B53">
        <v>1</v>
      </c>
      <c r="C53">
        <f t="shared" si="26"/>
        <v>51</v>
      </c>
      <c r="D53">
        <v>1</v>
      </c>
      <c r="E53">
        <v>60</v>
      </c>
      <c r="F53">
        <v>70</v>
      </c>
      <c r="G53">
        <v>0.52031249999999996</v>
      </c>
      <c r="H53">
        <v>0</v>
      </c>
      <c r="I53">
        <v>90</v>
      </c>
      <c r="J53">
        <v>0</v>
      </c>
      <c r="K53">
        <v>5632.8125</v>
      </c>
      <c r="L53">
        <v>0.48624999999999996</v>
      </c>
      <c r="M53">
        <v>80204.6875</v>
      </c>
      <c r="N53">
        <v>0.24687500000000001</v>
      </c>
      <c r="O53">
        <v>70</v>
      </c>
      <c r="P53">
        <f t="shared" si="23"/>
        <v>480</v>
      </c>
      <c r="Q53">
        <f t="shared" si="24"/>
        <v>480</v>
      </c>
      <c r="R53" s="46">
        <v>51</v>
      </c>
      <c r="S53">
        <v>44206.67</v>
      </c>
      <c r="T53" s="71">
        <v>27718</v>
      </c>
      <c r="U53">
        <v>27618.33</v>
      </c>
      <c r="V53" s="6">
        <v>0.35933330000000002</v>
      </c>
      <c r="W53">
        <v>0.22531000000000001</v>
      </c>
      <c r="X53">
        <v>0.36870000000000003</v>
      </c>
      <c r="Y53">
        <v>0.23034669999999999</v>
      </c>
      <c r="Z53" s="68">
        <v>0.62583330000000004</v>
      </c>
      <c r="AA53">
        <v>0.62356670000000003</v>
      </c>
      <c r="AB53">
        <v>5974</v>
      </c>
      <c r="AC53" s="67">
        <v>9266.6669999999995</v>
      </c>
      <c r="AD53">
        <v>5685.6670000000004</v>
      </c>
      <c r="AE53">
        <f t="shared" si="14"/>
        <v>1.0018027925429249</v>
      </c>
      <c r="AF53">
        <f t="shared" si="15"/>
        <v>0.34025936761917008</v>
      </c>
      <c r="AG53" s="65">
        <f t="shared" si="2"/>
        <v>51</v>
      </c>
      <c r="AH53" s="70">
        <f t="shared" si="3"/>
        <v>1894.9747687132042</v>
      </c>
      <c r="AI53" s="70">
        <f t="shared" si="4"/>
        <v>32162.280701754386</v>
      </c>
      <c r="AJ53" s="70">
        <f t="shared" si="5"/>
        <v>0.81525768264976672</v>
      </c>
      <c r="AK53" s="70">
        <f t="shared" si="6"/>
        <v>0.54205312233944347</v>
      </c>
      <c r="AL53">
        <f t="shared" si="7"/>
        <v>44433.4912109375</v>
      </c>
      <c r="AM53" s="71">
        <f t="shared" si="8"/>
        <v>18081.557573494618</v>
      </c>
      <c r="AN53">
        <f t="shared" si="16"/>
        <v>18081.557573494618</v>
      </c>
      <c r="AO53" s="6">
        <f t="shared" si="9"/>
        <v>0.36170019531249997</v>
      </c>
      <c r="AP53">
        <f t="shared" si="17"/>
        <v>0.14718858967978957</v>
      </c>
      <c r="AQ53">
        <f t="shared" si="18"/>
        <v>0.36170019531249997</v>
      </c>
      <c r="AR53">
        <f t="shared" si="19"/>
        <v>0.14718858967978957</v>
      </c>
      <c r="AS53" s="68">
        <f t="shared" si="20"/>
        <v>0.38858466020998494</v>
      </c>
      <c r="AT53">
        <f t="shared" si="21"/>
        <v>0.38858466020998494</v>
      </c>
      <c r="AU53">
        <f t="shared" si="10"/>
        <v>5154.9299087218606</v>
      </c>
      <c r="AV53" s="67">
        <f t="shared" si="11"/>
        <v>5087.1791915757622</v>
      </c>
      <c r="AW53">
        <f t="shared" si="22"/>
        <v>5154.9299087218606</v>
      </c>
    </row>
    <row r="54" spans="1:49" thickTop="1" thickBot="1">
      <c r="A54" s="26">
        <f t="shared" si="25"/>
        <v>52</v>
      </c>
      <c r="B54">
        <v>1</v>
      </c>
      <c r="C54">
        <f t="shared" si="26"/>
        <v>52</v>
      </c>
      <c r="D54">
        <v>1</v>
      </c>
      <c r="E54">
        <v>60</v>
      </c>
      <c r="F54">
        <v>70</v>
      </c>
      <c r="G54">
        <v>0.33281250000000001</v>
      </c>
      <c r="H54">
        <v>0</v>
      </c>
      <c r="I54">
        <v>90</v>
      </c>
      <c r="J54">
        <v>0</v>
      </c>
      <c r="K54">
        <v>6445.3125</v>
      </c>
      <c r="L54">
        <v>0.33624999999999999</v>
      </c>
      <c r="M54">
        <v>707667.1875</v>
      </c>
      <c r="N54">
        <v>0.37187500000000001</v>
      </c>
      <c r="O54">
        <v>70</v>
      </c>
      <c r="P54">
        <f t="shared" si="23"/>
        <v>480</v>
      </c>
      <c r="Q54">
        <f t="shared" si="24"/>
        <v>480</v>
      </c>
      <c r="R54" s="46">
        <v>52</v>
      </c>
      <c r="S54">
        <v>240460</v>
      </c>
      <c r="T54" s="71">
        <v>15580.67</v>
      </c>
      <c r="U54">
        <v>14109</v>
      </c>
      <c r="V54" s="6">
        <v>0.35353329999999999</v>
      </c>
      <c r="W54">
        <v>2.2907E-2</v>
      </c>
      <c r="X54">
        <v>0.35</v>
      </c>
      <c r="Y54">
        <v>2.0535330000000001E-2</v>
      </c>
      <c r="Z54" s="68">
        <v>0.43533329999999998</v>
      </c>
      <c r="AA54">
        <v>0.39423330000000001</v>
      </c>
      <c r="AB54">
        <v>5843.6670000000004</v>
      </c>
      <c r="AC54" s="67">
        <v>4804</v>
      </c>
      <c r="AD54">
        <v>5010.6670000000004</v>
      </c>
      <c r="AE54">
        <f t="shared" si="14"/>
        <v>1.0508602094542847</v>
      </c>
      <c r="AF54">
        <f t="shared" si="15"/>
        <v>0.80676987219584007</v>
      </c>
      <c r="AG54" s="65">
        <f t="shared" si="2"/>
        <v>52</v>
      </c>
      <c r="AH54" s="70">
        <f t="shared" si="3"/>
        <v>2411.7165575304025</v>
      </c>
      <c r="AI54" s="70">
        <f t="shared" si="4"/>
        <v>257919.70387243736</v>
      </c>
      <c r="AJ54" s="70">
        <f t="shared" si="5"/>
        <v>0.97316532113792054</v>
      </c>
      <c r="AK54" s="70">
        <f t="shared" si="6"/>
        <v>0.6268740673271368</v>
      </c>
      <c r="AL54">
        <f t="shared" si="7"/>
        <v>239820.7177734375</v>
      </c>
      <c r="AM54" s="71">
        <f t="shared" si="8"/>
        <v>15707.823180739382</v>
      </c>
      <c r="AN54">
        <f t="shared" si="16"/>
        <v>15707.823180739382</v>
      </c>
      <c r="AO54" s="6">
        <f t="shared" si="9"/>
        <v>0.34810644531250001</v>
      </c>
      <c r="AP54">
        <f t="shared" si="17"/>
        <v>2.2800342446686262E-2</v>
      </c>
      <c r="AQ54">
        <f t="shared" si="18"/>
        <v>0.34810644531250001</v>
      </c>
      <c r="AR54">
        <f t="shared" si="19"/>
        <v>2.2800342446686262E-2</v>
      </c>
      <c r="AS54" s="68">
        <f t="shared" si="20"/>
        <v>0.41349394790474403</v>
      </c>
      <c r="AT54">
        <f t="shared" si="21"/>
        <v>0.41349394790474403</v>
      </c>
      <c r="AU54">
        <f t="shared" si="10"/>
        <v>4751.5795312416867</v>
      </c>
      <c r="AV54" s="67">
        <f t="shared" si="11"/>
        <v>4298.83066460593</v>
      </c>
      <c r="AW54">
        <f t="shared" si="22"/>
        <v>4751.5795312416867</v>
      </c>
    </row>
    <row r="55" spans="1:49" thickTop="1" thickBot="1">
      <c r="A55" s="26">
        <f t="shared" si="25"/>
        <v>53</v>
      </c>
      <c r="B55">
        <v>1</v>
      </c>
      <c r="C55">
        <f t="shared" si="26"/>
        <v>53</v>
      </c>
      <c r="D55">
        <v>1</v>
      </c>
      <c r="E55">
        <v>60</v>
      </c>
      <c r="F55">
        <v>70</v>
      </c>
      <c r="G55">
        <v>0.48281249999999998</v>
      </c>
      <c r="H55">
        <v>0</v>
      </c>
      <c r="I55">
        <v>90</v>
      </c>
      <c r="J55">
        <v>0</v>
      </c>
      <c r="K55">
        <v>9695.3125</v>
      </c>
      <c r="L55">
        <v>0.45624999999999999</v>
      </c>
      <c r="M55">
        <v>349117.1875</v>
      </c>
      <c r="N55">
        <v>0.27187500000000003</v>
      </c>
      <c r="O55">
        <v>70</v>
      </c>
      <c r="P55">
        <f t="shared" si="23"/>
        <v>480</v>
      </c>
      <c r="Q55">
        <f t="shared" si="24"/>
        <v>480</v>
      </c>
      <c r="R55" s="46">
        <v>53</v>
      </c>
      <c r="S55">
        <v>171740</v>
      </c>
      <c r="T55" s="71">
        <v>44410</v>
      </c>
      <c r="U55">
        <v>43953.33</v>
      </c>
      <c r="V55" s="6">
        <v>0.3586667</v>
      </c>
      <c r="W55">
        <v>9.2749999999999999E-2</v>
      </c>
      <c r="X55">
        <v>0.36220000000000002</v>
      </c>
      <c r="Y55">
        <v>9.2696669999999995E-2</v>
      </c>
      <c r="Z55" s="68">
        <v>0.61933329999999998</v>
      </c>
      <c r="AA55">
        <v>0.61293330000000001</v>
      </c>
      <c r="AB55">
        <v>10598.67</v>
      </c>
      <c r="AC55" s="67">
        <v>14985</v>
      </c>
      <c r="AD55">
        <v>10208.67</v>
      </c>
      <c r="AE55">
        <f t="shared" si="14"/>
        <v>1.0051815179346528</v>
      </c>
      <c r="AF55">
        <f t="shared" si="15"/>
        <v>0.51236710247838002</v>
      </c>
      <c r="AG55" s="65">
        <f t="shared" si="2"/>
        <v>53</v>
      </c>
      <c r="AH55" s="70">
        <f t="shared" si="3"/>
        <v>3328.8626609442058</v>
      </c>
      <c r="AI55" s="70">
        <f t="shared" si="4"/>
        <v>137245.08599508597</v>
      </c>
      <c r="AJ55" s="70">
        <f t="shared" si="5"/>
        <v>0.92107104242192961</v>
      </c>
      <c r="AK55" s="70">
        <f t="shared" si="6"/>
        <v>0.55138155258096289</v>
      </c>
      <c r="AL55">
        <f t="shared" si="7"/>
        <v>173572.4365234375</v>
      </c>
      <c r="AM55" s="71">
        <f t="shared" si="8"/>
        <v>32988.591834157094</v>
      </c>
      <c r="AN55">
        <f t="shared" si="16"/>
        <v>32988.591834157094</v>
      </c>
      <c r="AO55" s="6">
        <f t="shared" si="9"/>
        <v>0.36723144531250002</v>
      </c>
      <c r="AP55">
        <f t="shared" si="17"/>
        <v>6.9794769842075888E-2</v>
      </c>
      <c r="AQ55">
        <f t="shared" si="18"/>
        <v>0.36723144531250002</v>
      </c>
      <c r="AR55">
        <f t="shared" si="19"/>
        <v>6.9794769842075888E-2</v>
      </c>
      <c r="AS55" s="68">
        <f t="shared" si="20"/>
        <v>0.45771486855492138</v>
      </c>
      <c r="AT55">
        <f t="shared" si="21"/>
        <v>0.45771486855492138</v>
      </c>
      <c r="AU55">
        <f t="shared" si="10"/>
        <v>8999.0257099314822</v>
      </c>
      <c r="AV55" s="67">
        <f t="shared" si="11"/>
        <v>8611.2769356742319</v>
      </c>
      <c r="AW55">
        <f t="shared" si="22"/>
        <v>8999.0257099314822</v>
      </c>
    </row>
    <row r="56" spans="1:49" thickTop="1" thickBot="1">
      <c r="A56" s="26">
        <f t="shared" si="25"/>
        <v>54</v>
      </c>
      <c r="B56">
        <v>1</v>
      </c>
      <c r="C56">
        <f t="shared" si="26"/>
        <v>54</v>
      </c>
      <c r="D56">
        <v>1</v>
      </c>
      <c r="E56">
        <v>60</v>
      </c>
      <c r="F56">
        <v>70</v>
      </c>
      <c r="G56">
        <v>0.55781250000000004</v>
      </c>
      <c r="H56">
        <v>0</v>
      </c>
      <c r="I56">
        <v>90</v>
      </c>
      <c r="J56">
        <v>0</v>
      </c>
      <c r="K56">
        <v>8070.3125</v>
      </c>
      <c r="L56">
        <v>0.27625</v>
      </c>
      <c r="M56">
        <v>169842.1875</v>
      </c>
      <c r="N56">
        <v>0.32187500000000002</v>
      </c>
      <c r="O56">
        <v>70</v>
      </c>
      <c r="P56">
        <f t="shared" si="23"/>
        <v>480</v>
      </c>
      <c r="Q56">
        <f t="shared" si="24"/>
        <v>480</v>
      </c>
      <c r="R56" s="46">
        <v>54</v>
      </c>
      <c r="S56">
        <v>96813.33</v>
      </c>
      <c r="T56" s="71">
        <v>26000.33</v>
      </c>
      <c r="U56">
        <v>26712.33</v>
      </c>
      <c r="V56" s="6">
        <v>0.30684329999999999</v>
      </c>
      <c r="W56">
        <v>8.2406670000000001E-2</v>
      </c>
      <c r="X56">
        <v>0.30753330000000001</v>
      </c>
      <c r="Y56">
        <v>8.4853330000000005E-2</v>
      </c>
      <c r="Z56" s="68">
        <v>0.29481669999999999</v>
      </c>
      <c r="AA56">
        <v>0.30288999999999999</v>
      </c>
      <c r="AB56">
        <v>10897.67</v>
      </c>
      <c r="AC56" s="67">
        <v>10251.67</v>
      </c>
      <c r="AD56">
        <v>11130.33</v>
      </c>
      <c r="AE56">
        <f t="shared" si="14"/>
        <v>0.98658281064279763</v>
      </c>
      <c r="AF56">
        <f t="shared" si="15"/>
        <v>0.84396965212496755</v>
      </c>
      <c r="AG56" s="65">
        <f t="shared" si="2"/>
        <v>54</v>
      </c>
      <c r="AH56" s="70">
        <f t="shared" si="3"/>
        <v>3161.7286973555333</v>
      </c>
      <c r="AI56" s="70">
        <f t="shared" si="4"/>
        <v>64242.907801418442</v>
      </c>
      <c r="AJ56" s="70">
        <f t="shared" si="5"/>
        <v>0.86982164010451235</v>
      </c>
      <c r="AK56" s="70">
        <f t="shared" si="6"/>
        <v>0.67157693187074541</v>
      </c>
      <c r="AL56">
        <f t="shared" si="7"/>
        <v>98308.686523437515</v>
      </c>
      <c r="AM56" s="71">
        <f t="shared" si="8"/>
        <v>30888.929104220628</v>
      </c>
      <c r="AN56">
        <f t="shared" si="16"/>
        <v>30888.929104220628</v>
      </c>
      <c r="AO56" s="6">
        <f t="shared" si="9"/>
        <v>0.30170019531250003</v>
      </c>
      <c r="AP56">
        <f t="shared" si="17"/>
        <v>9.4795244177284022E-2</v>
      </c>
      <c r="AQ56">
        <f t="shared" si="18"/>
        <v>0.30170019531250003</v>
      </c>
      <c r="AR56">
        <f t="shared" si="19"/>
        <v>9.4795244177284022E-2</v>
      </c>
      <c r="AS56" s="68">
        <f t="shared" si="20"/>
        <v>0.42697541015757079</v>
      </c>
      <c r="AT56">
        <f t="shared" si="21"/>
        <v>0.42697541015757079</v>
      </c>
      <c r="AU56">
        <f t="shared" si="10"/>
        <v>9625.389654908764</v>
      </c>
      <c r="AV56" s="67">
        <f t="shared" si="11"/>
        <v>8330.5686336841482</v>
      </c>
      <c r="AW56">
        <f t="shared" si="22"/>
        <v>9625.389654908764</v>
      </c>
    </row>
    <row r="57" spans="1:49" thickTop="1" thickBot="1">
      <c r="A57" s="26">
        <f t="shared" si="25"/>
        <v>55</v>
      </c>
      <c r="B57">
        <v>1</v>
      </c>
      <c r="C57">
        <f t="shared" si="26"/>
        <v>55</v>
      </c>
      <c r="D57">
        <v>1</v>
      </c>
      <c r="E57">
        <v>60</v>
      </c>
      <c r="F57">
        <v>70</v>
      </c>
      <c r="G57">
        <v>0.40781249999999997</v>
      </c>
      <c r="H57">
        <v>0</v>
      </c>
      <c r="I57">
        <v>90</v>
      </c>
      <c r="J57">
        <v>0</v>
      </c>
      <c r="K57">
        <v>4820.3125</v>
      </c>
      <c r="L57">
        <v>0.39624999999999999</v>
      </c>
      <c r="M57">
        <v>528392.1875</v>
      </c>
      <c r="N57">
        <v>0.22187500000000002</v>
      </c>
      <c r="O57">
        <v>70</v>
      </c>
      <c r="P57">
        <f t="shared" si="23"/>
        <v>480</v>
      </c>
      <c r="Q57">
        <f t="shared" si="24"/>
        <v>480</v>
      </c>
      <c r="R57" s="46">
        <v>55</v>
      </c>
      <c r="S57">
        <v>217033.3</v>
      </c>
      <c r="T57" s="71">
        <v>15182.33</v>
      </c>
      <c r="U57">
        <v>14693.67</v>
      </c>
      <c r="V57" s="6">
        <v>0.30918669999999998</v>
      </c>
      <c r="W57">
        <v>2.1628999999999999E-2</v>
      </c>
      <c r="X57">
        <v>0.31562669999999998</v>
      </c>
      <c r="Y57">
        <v>2.1368999999999999E-2</v>
      </c>
      <c r="Z57" s="68">
        <v>0.51983330000000005</v>
      </c>
      <c r="AA57">
        <v>0.50309999999999999</v>
      </c>
      <c r="AB57">
        <v>4650.6670000000004</v>
      </c>
      <c r="AC57" s="67">
        <v>4820</v>
      </c>
      <c r="AD57">
        <v>4461</v>
      </c>
      <c r="AE57">
        <f t="shared" si="14"/>
        <v>1.0164922515817842</v>
      </c>
      <c r="AF57">
        <f t="shared" si="15"/>
        <v>0.71817082531175525</v>
      </c>
      <c r="AG57" s="65">
        <f t="shared" si="2"/>
        <v>55</v>
      </c>
      <c r="AH57" s="70">
        <f t="shared" si="3"/>
        <v>1726.1638316920323</v>
      </c>
      <c r="AI57" s="70">
        <f t="shared" si="4"/>
        <v>216221.86700767261</v>
      </c>
      <c r="AJ57" s="70">
        <f t="shared" si="5"/>
        <v>0.97312257326313156</v>
      </c>
      <c r="AK57" s="70">
        <f t="shared" si="6"/>
        <v>0.58922703895601203</v>
      </c>
      <c r="AL57">
        <f t="shared" si="7"/>
        <v>218339.46777343747</v>
      </c>
      <c r="AM57" s="71">
        <f t="shared" si="8"/>
        <v>14335.126717221909</v>
      </c>
      <c r="AN57">
        <f t="shared" si="16"/>
        <v>14335.126717221909</v>
      </c>
      <c r="AO57" s="6">
        <f t="shared" si="9"/>
        <v>0.32513769531250003</v>
      </c>
      <c r="AP57">
        <f t="shared" si="17"/>
        <v>2.1346988294789669E-2</v>
      </c>
      <c r="AQ57">
        <f t="shared" si="18"/>
        <v>0.32513769531250003</v>
      </c>
      <c r="AR57">
        <f t="shared" si="19"/>
        <v>2.1346988294789669E-2</v>
      </c>
      <c r="AS57" s="68">
        <f t="shared" si="20"/>
        <v>0.46624000605444993</v>
      </c>
      <c r="AT57">
        <f t="shared" si="21"/>
        <v>0.46624000605444993</v>
      </c>
      <c r="AU57">
        <f t="shared" si="10"/>
        <v>4040.71696570415</v>
      </c>
      <c r="AV57" s="67">
        <f t="shared" si="11"/>
        <v>3708.9974093905635</v>
      </c>
      <c r="AW57">
        <f t="shared" si="22"/>
        <v>4040.71696570415</v>
      </c>
    </row>
    <row r="58" spans="1:49" thickTop="1" thickBot="1">
      <c r="A58" s="26">
        <f t="shared" si="25"/>
        <v>56</v>
      </c>
      <c r="B58">
        <v>1</v>
      </c>
      <c r="C58">
        <f t="shared" si="26"/>
        <v>56</v>
      </c>
      <c r="D58">
        <v>1</v>
      </c>
      <c r="E58">
        <v>60</v>
      </c>
      <c r="F58">
        <v>70</v>
      </c>
      <c r="G58">
        <v>0.42656249999999996</v>
      </c>
      <c r="H58">
        <v>0</v>
      </c>
      <c r="I58">
        <v>90</v>
      </c>
      <c r="J58">
        <v>0</v>
      </c>
      <c r="K58">
        <v>4414.0625</v>
      </c>
      <c r="L58">
        <v>0.35125000000000001</v>
      </c>
      <c r="M58">
        <v>125023.4375</v>
      </c>
      <c r="N58">
        <v>0.25937500000000002</v>
      </c>
      <c r="O58">
        <v>70</v>
      </c>
      <c r="P58">
        <f t="shared" si="23"/>
        <v>480</v>
      </c>
      <c r="Q58">
        <f t="shared" si="24"/>
        <v>480</v>
      </c>
      <c r="R58" s="46">
        <v>56</v>
      </c>
      <c r="S58">
        <v>54760</v>
      </c>
      <c r="T58" s="71">
        <v>11299.33</v>
      </c>
      <c r="U58">
        <v>11321.67</v>
      </c>
      <c r="V58" s="6">
        <v>0.30470330000000001</v>
      </c>
      <c r="W58">
        <v>6.2873330000000005E-2</v>
      </c>
      <c r="X58">
        <v>0.30451669999999997</v>
      </c>
      <c r="Y58">
        <v>6.2960000000000002E-2</v>
      </c>
      <c r="Z58" s="68">
        <v>0.4262667</v>
      </c>
      <c r="AA58">
        <v>0.42709999999999998</v>
      </c>
      <c r="AB58">
        <v>4186</v>
      </c>
      <c r="AC58" s="67">
        <v>4023</v>
      </c>
      <c r="AD58">
        <v>4162.6670000000004</v>
      </c>
      <c r="AE58">
        <f t="shared" si="14"/>
        <v>0.99901290925950004</v>
      </c>
      <c r="AF58">
        <f t="shared" si="15"/>
        <v>0.76325691462916923</v>
      </c>
      <c r="AG58" s="65">
        <f t="shared" si="2"/>
        <v>56</v>
      </c>
      <c r="AH58" s="70">
        <f t="shared" si="3"/>
        <v>1633.3256244218317</v>
      </c>
      <c r="AI58" s="70">
        <f t="shared" si="4"/>
        <v>49637.096774193553</v>
      </c>
      <c r="AJ58" s="70">
        <f t="shared" si="5"/>
        <v>0.90106811416564525</v>
      </c>
      <c r="AK58" s="70">
        <f t="shared" si="6"/>
        <v>0.62732383105223655</v>
      </c>
      <c r="AL58">
        <f t="shared" si="7"/>
        <v>55861.499023437493</v>
      </c>
      <c r="AM58" s="71">
        <f t="shared" si="8"/>
        <v>12681.568438130778</v>
      </c>
      <c r="AN58">
        <f t="shared" si="16"/>
        <v>12681.568438130778</v>
      </c>
      <c r="AO58" s="6">
        <f t="shared" si="9"/>
        <v>0.31205957031250003</v>
      </c>
      <c r="AP58">
        <f t="shared" si="17"/>
        <v>7.0843154352719151E-2</v>
      </c>
      <c r="AQ58">
        <f t="shared" si="18"/>
        <v>0.31205957031250003</v>
      </c>
      <c r="AR58">
        <f t="shared" si="19"/>
        <v>7.0843154352719151E-2</v>
      </c>
      <c r="AS58" s="68">
        <f t="shared" si="20"/>
        <v>0.4226918669091011</v>
      </c>
      <c r="AT58">
        <f t="shared" si="21"/>
        <v>0.4226918669091011</v>
      </c>
      <c r="AU58">
        <f t="shared" si="10"/>
        <v>3805.5131833168498</v>
      </c>
      <c r="AV58" s="67">
        <f t="shared" si="11"/>
        <v>3436.0247697349928</v>
      </c>
      <c r="AW58">
        <f t="shared" si="22"/>
        <v>3805.5131833168498</v>
      </c>
    </row>
    <row r="59" spans="1:49" thickTop="1" thickBot="1">
      <c r="A59" s="26">
        <f t="shared" si="25"/>
        <v>57</v>
      </c>
      <c r="B59">
        <v>1</v>
      </c>
      <c r="C59">
        <f t="shared" si="26"/>
        <v>57</v>
      </c>
      <c r="D59">
        <v>1</v>
      </c>
      <c r="E59">
        <v>60</v>
      </c>
      <c r="F59">
        <v>70</v>
      </c>
      <c r="G59">
        <v>0.57656249999999998</v>
      </c>
      <c r="H59">
        <v>0</v>
      </c>
      <c r="I59">
        <v>90</v>
      </c>
      <c r="J59">
        <v>0</v>
      </c>
      <c r="K59">
        <v>7664.0625</v>
      </c>
      <c r="L59">
        <v>0.47125</v>
      </c>
      <c r="M59">
        <v>483573.4375</v>
      </c>
      <c r="N59">
        <v>0.359375</v>
      </c>
      <c r="O59">
        <v>70</v>
      </c>
      <c r="P59">
        <f t="shared" si="23"/>
        <v>480</v>
      </c>
      <c r="Q59">
        <f t="shared" si="24"/>
        <v>480</v>
      </c>
      <c r="R59" s="46">
        <v>57</v>
      </c>
      <c r="S59">
        <v>274490</v>
      </c>
      <c r="T59" s="71">
        <v>67310</v>
      </c>
      <c r="U59">
        <v>69216.67</v>
      </c>
      <c r="V59" s="6">
        <v>0.4052</v>
      </c>
      <c r="W59">
        <v>9.936333E-2</v>
      </c>
      <c r="X59">
        <v>0.40086670000000002</v>
      </c>
      <c r="Y59">
        <v>0.1010867</v>
      </c>
      <c r="Z59" s="68">
        <v>0.58416670000000004</v>
      </c>
      <c r="AA59">
        <v>0.60070000000000001</v>
      </c>
      <c r="AB59">
        <v>11055.33</v>
      </c>
      <c r="AC59" s="67">
        <v>20788.669999999998</v>
      </c>
      <c r="AD59">
        <v>11573</v>
      </c>
      <c r="AE59">
        <f t="shared" si="14"/>
        <v>0.98613062072625379</v>
      </c>
      <c r="AF59">
        <f t="shared" si="15"/>
        <v>0.52045324588309938</v>
      </c>
      <c r="AG59" s="65">
        <f t="shared" si="2"/>
        <v>57</v>
      </c>
      <c r="AH59" s="70">
        <f t="shared" si="3"/>
        <v>2604.6091758708581</v>
      </c>
      <c r="AI59" s="70">
        <f t="shared" si="4"/>
        <v>177866.091954023</v>
      </c>
      <c r="AJ59" s="70">
        <f t="shared" si="5"/>
        <v>0.95391438065500156</v>
      </c>
      <c r="AK59" s="70">
        <f t="shared" si="6"/>
        <v>0.5341104738191973</v>
      </c>
      <c r="AL59">
        <f t="shared" si="7"/>
        <v>282055.5615234375</v>
      </c>
      <c r="AM59" s="71">
        <f t="shared" si="8"/>
        <v>35764.632676051602</v>
      </c>
      <c r="AN59">
        <f t="shared" si="16"/>
        <v>35764.632676051602</v>
      </c>
      <c r="AO59" s="6">
        <f t="shared" si="9"/>
        <v>0.40674707031250001</v>
      </c>
      <c r="AP59">
        <f t="shared" si="17"/>
        <v>5.1575510453382413E-2</v>
      </c>
      <c r="AQ59">
        <f t="shared" si="18"/>
        <v>0.40674707031250001</v>
      </c>
      <c r="AR59">
        <f t="shared" si="19"/>
        <v>5.1575510453382413E-2</v>
      </c>
      <c r="AS59" s="68">
        <f t="shared" si="20"/>
        <v>0.50328068198283393</v>
      </c>
      <c r="AT59">
        <f t="shared" si="21"/>
        <v>0.50328068198283393</v>
      </c>
      <c r="AU59">
        <f t="shared" si="10"/>
        <v>9232.3777746661999</v>
      </c>
      <c r="AV59" s="67">
        <f t="shared" si="11"/>
        <v>8911.9209903872979</v>
      </c>
      <c r="AW59">
        <f t="shared" si="22"/>
        <v>9232.3777746661999</v>
      </c>
    </row>
    <row r="60" spans="1:49" thickTop="1" thickBot="1">
      <c r="A60" s="26">
        <f t="shared" si="25"/>
        <v>58</v>
      </c>
      <c r="B60">
        <v>1</v>
      </c>
      <c r="C60">
        <f t="shared" si="26"/>
        <v>58</v>
      </c>
      <c r="D60">
        <v>1</v>
      </c>
      <c r="E60">
        <v>60</v>
      </c>
      <c r="F60">
        <v>70</v>
      </c>
      <c r="G60">
        <v>0.50156250000000002</v>
      </c>
      <c r="H60">
        <v>0</v>
      </c>
      <c r="I60">
        <v>90</v>
      </c>
      <c r="J60">
        <v>0</v>
      </c>
      <c r="K60">
        <v>9289.0625</v>
      </c>
      <c r="L60">
        <v>0.29125000000000001</v>
      </c>
      <c r="M60">
        <v>662848.4375</v>
      </c>
      <c r="N60">
        <v>0.20937500000000001</v>
      </c>
      <c r="O60">
        <v>70</v>
      </c>
      <c r="P60">
        <f t="shared" si="23"/>
        <v>480</v>
      </c>
      <c r="Q60">
        <f t="shared" si="24"/>
        <v>480</v>
      </c>
      <c r="R60" s="46">
        <v>58</v>
      </c>
      <c r="S60">
        <v>328600</v>
      </c>
      <c r="T60" s="71">
        <v>29257.67</v>
      </c>
      <c r="U60">
        <v>29018</v>
      </c>
      <c r="V60" s="6">
        <v>0.24052670000000001</v>
      </c>
      <c r="W60">
        <v>2.1416000000000001E-2</v>
      </c>
      <c r="X60">
        <v>0.24093329999999999</v>
      </c>
      <c r="Y60">
        <v>2.127633E-2</v>
      </c>
      <c r="Z60" s="68">
        <v>0.3243933</v>
      </c>
      <c r="AA60">
        <v>0.32173669999999999</v>
      </c>
      <c r="AB60">
        <v>12103.67</v>
      </c>
      <c r="AC60" s="67">
        <v>11118.33</v>
      </c>
      <c r="AD60">
        <v>11887.33</v>
      </c>
      <c r="AE60">
        <f t="shared" si="14"/>
        <v>1.0041211860436123</v>
      </c>
      <c r="AF60">
        <f t="shared" si="15"/>
        <v>0.88203326217108713</v>
      </c>
      <c r="AG60" s="65">
        <f t="shared" si="2"/>
        <v>58</v>
      </c>
      <c r="AH60" s="70">
        <f t="shared" si="3"/>
        <v>3596.9264278799615</v>
      </c>
      <c r="AI60" s="70">
        <f t="shared" si="4"/>
        <v>274045.86563307489</v>
      </c>
      <c r="AJ60" s="70">
        <f t="shared" si="5"/>
        <v>0.95910463572514459</v>
      </c>
      <c r="AK60" s="70">
        <f t="shared" si="6"/>
        <v>0.65189603937870844</v>
      </c>
      <c r="AL60">
        <f t="shared" si="7"/>
        <v>337089.9365234375</v>
      </c>
      <c r="AM60" s="71">
        <f t="shared" si="8"/>
        <v>35121.146301458481</v>
      </c>
      <c r="AN60">
        <f t="shared" si="16"/>
        <v>35121.146301458481</v>
      </c>
      <c r="AO60" s="6">
        <f t="shared" si="9"/>
        <v>0.25018457031250002</v>
      </c>
      <c r="AP60">
        <f t="shared" si="17"/>
        <v>2.6066541727512844E-2</v>
      </c>
      <c r="AQ60">
        <f t="shared" si="18"/>
        <v>0.25018457031250002</v>
      </c>
      <c r="AR60">
        <f t="shared" si="19"/>
        <v>2.6066541727512844E-2</v>
      </c>
      <c r="AS60" s="68">
        <f t="shared" si="20"/>
        <v>0.47912587103327442</v>
      </c>
      <c r="AT60">
        <f t="shared" si="21"/>
        <v>0.47912587103327442</v>
      </c>
      <c r="AU60">
        <f t="shared" si="10"/>
        <v>10469.13857013465</v>
      </c>
      <c r="AV60" s="67">
        <f t="shared" si="11"/>
        <v>8967.4748008637107</v>
      </c>
      <c r="AW60">
        <f t="shared" si="22"/>
        <v>10469.13857013465</v>
      </c>
    </row>
    <row r="61" spans="1:49" thickTop="1" thickBot="1">
      <c r="A61" s="26">
        <f t="shared" si="25"/>
        <v>59</v>
      </c>
      <c r="B61">
        <v>1</v>
      </c>
      <c r="C61">
        <f t="shared" si="26"/>
        <v>59</v>
      </c>
      <c r="D61">
        <v>1</v>
      </c>
      <c r="E61">
        <v>60</v>
      </c>
      <c r="F61">
        <v>70</v>
      </c>
      <c r="G61">
        <v>0.3515625</v>
      </c>
      <c r="H61">
        <v>0</v>
      </c>
      <c r="I61">
        <v>90</v>
      </c>
      <c r="J61">
        <v>0</v>
      </c>
      <c r="K61">
        <v>6039.0625</v>
      </c>
      <c r="L61">
        <v>0.41125</v>
      </c>
      <c r="M61">
        <v>304298.4375</v>
      </c>
      <c r="N61">
        <v>0.30937500000000001</v>
      </c>
      <c r="O61">
        <v>70</v>
      </c>
      <c r="P61">
        <f t="shared" si="23"/>
        <v>480</v>
      </c>
      <c r="Q61">
        <f t="shared" si="24"/>
        <v>480</v>
      </c>
      <c r="R61" s="46">
        <v>59</v>
      </c>
      <c r="S61">
        <v>109203.3</v>
      </c>
      <c r="T61" s="71">
        <v>15562.67</v>
      </c>
      <c r="U61">
        <v>15970.67</v>
      </c>
      <c r="V61" s="6">
        <v>0.37209999999999999</v>
      </c>
      <c r="W61">
        <v>5.3030000000000001E-2</v>
      </c>
      <c r="X61">
        <v>0.36796669999999998</v>
      </c>
      <c r="Y61">
        <v>5.3816669999999997E-2</v>
      </c>
      <c r="Z61" s="68">
        <v>0.55343330000000002</v>
      </c>
      <c r="AA61">
        <v>0.56796670000000005</v>
      </c>
      <c r="AB61">
        <v>4567.3329999999996</v>
      </c>
      <c r="AC61" s="67">
        <v>4821.3329999999996</v>
      </c>
      <c r="AD61">
        <v>4868.3329999999996</v>
      </c>
      <c r="AE61">
        <f t="shared" si="14"/>
        <v>0.98714394566662766</v>
      </c>
      <c r="AF61">
        <f t="shared" si="15"/>
        <v>0.62396732966932023</v>
      </c>
      <c r="AG61" s="65">
        <f t="shared" si="2"/>
        <v>59</v>
      </c>
      <c r="AH61" s="70">
        <f t="shared" si="3"/>
        <v>2139.6147032772365</v>
      </c>
      <c r="AI61" s="70">
        <f t="shared" si="4"/>
        <v>116199.88066825776</v>
      </c>
      <c r="AJ61" s="70">
        <f t="shared" si="5"/>
        <v>0.94273536776290123</v>
      </c>
      <c r="AK61" s="70">
        <f t="shared" si="6"/>
        <v>0.58319032965550877</v>
      </c>
      <c r="AL61">
        <f t="shared" si="7"/>
        <v>110895.8740234375</v>
      </c>
      <c r="AM61" s="71">
        <f t="shared" si="8"/>
        <v>15020.30659778062</v>
      </c>
      <c r="AN61">
        <f t="shared" si="16"/>
        <v>15020.30659778062</v>
      </c>
      <c r="AO61" s="6">
        <f t="shared" si="9"/>
        <v>0.37543457031249999</v>
      </c>
      <c r="AP61">
        <f t="shared" si="17"/>
        <v>5.0850785957176015E-2</v>
      </c>
      <c r="AQ61">
        <f t="shared" si="18"/>
        <v>0.37543457031249999</v>
      </c>
      <c r="AR61">
        <f t="shared" si="19"/>
        <v>5.0850785957176015E-2</v>
      </c>
      <c r="AS61" s="68">
        <f t="shared" si="20"/>
        <v>0.42506832999321886</v>
      </c>
      <c r="AT61">
        <f t="shared" si="21"/>
        <v>0.42506832999321886</v>
      </c>
      <c r="AU61">
        <f t="shared" si="10"/>
        <v>4332.7864129818136</v>
      </c>
      <c r="AV61" s="67">
        <f t="shared" si="11"/>
        <v>4059.2424664161631</v>
      </c>
      <c r="AW61">
        <f t="shared" si="22"/>
        <v>4332.7864129818136</v>
      </c>
    </row>
    <row r="62" spans="1:49" thickTop="1" thickBot="1">
      <c r="A62" s="26">
        <f t="shared" si="25"/>
        <v>60</v>
      </c>
      <c r="B62">
        <v>1</v>
      </c>
      <c r="C62">
        <f t="shared" si="26"/>
        <v>60</v>
      </c>
      <c r="D62">
        <v>1</v>
      </c>
      <c r="E62">
        <v>60</v>
      </c>
      <c r="F62">
        <v>70</v>
      </c>
      <c r="G62">
        <v>0.46406249999999999</v>
      </c>
      <c r="H62">
        <v>0</v>
      </c>
      <c r="I62">
        <v>90</v>
      </c>
      <c r="J62">
        <v>0</v>
      </c>
      <c r="K62">
        <v>5226.5625</v>
      </c>
      <c r="L62">
        <v>0.26124999999999998</v>
      </c>
      <c r="M62">
        <v>573210.9375</v>
      </c>
      <c r="N62">
        <v>0.28437500000000004</v>
      </c>
      <c r="O62">
        <v>70</v>
      </c>
      <c r="P62">
        <f t="shared" si="23"/>
        <v>480</v>
      </c>
      <c r="Q62">
        <f t="shared" si="24"/>
        <v>480</v>
      </c>
      <c r="R62" s="46">
        <v>60</v>
      </c>
      <c r="S62">
        <v>262390</v>
      </c>
      <c r="T62" s="71">
        <v>14700.33</v>
      </c>
      <c r="U62">
        <v>14024</v>
      </c>
      <c r="V62" s="6">
        <v>0.27531329999999998</v>
      </c>
      <c r="W62">
        <v>1.542433E-2</v>
      </c>
      <c r="X62">
        <v>0.27465000000000001</v>
      </c>
      <c r="Y62">
        <v>1.4679330000000001E-2</v>
      </c>
      <c r="Z62" s="68">
        <v>0.31908330000000001</v>
      </c>
      <c r="AA62">
        <v>0.3044</v>
      </c>
      <c r="AB62">
        <v>6607.6670000000004</v>
      </c>
      <c r="AC62" s="67">
        <v>5820.6670000000004</v>
      </c>
      <c r="AD62">
        <v>6094</v>
      </c>
      <c r="AE62">
        <f t="shared" si="14"/>
        <v>1.0238293859443102</v>
      </c>
      <c r="AF62">
        <f t="shared" si="15"/>
        <v>0.89201378759054739</v>
      </c>
      <c r="AG62" s="65">
        <f t="shared" si="2"/>
        <v>60</v>
      </c>
      <c r="AH62" s="70">
        <f t="shared" si="3"/>
        <v>2071.9772051536174</v>
      </c>
      <c r="AI62" s="70">
        <f t="shared" si="4"/>
        <v>223147.81021897809</v>
      </c>
      <c r="AJ62" s="70">
        <f t="shared" si="5"/>
        <v>0.97313576677508729</v>
      </c>
      <c r="AK62" s="70">
        <f t="shared" si="6"/>
        <v>0.66473273201807681</v>
      </c>
      <c r="AL62">
        <f t="shared" si="7"/>
        <v>268806.8115234375</v>
      </c>
      <c r="AM62" s="71">
        <f t="shared" si="8"/>
        <v>18138.35548000428</v>
      </c>
      <c r="AN62">
        <f t="shared" si="16"/>
        <v>18138.35548000428</v>
      </c>
      <c r="AO62" s="6">
        <f t="shared" si="9"/>
        <v>0.27198144531250001</v>
      </c>
      <c r="AP62">
        <f t="shared" si="17"/>
        <v>1.8352571168433099E-2</v>
      </c>
      <c r="AQ62">
        <f t="shared" si="18"/>
        <v>0.27198144531250001</v>
      </c>
      <c r="AR62">
        <f t="shared" si="19"/>
        <v>1.8352571168433099E-2</v>
      </c>
      <c r="AS62" s="68">
        <f t="shared" si="20"/>
        <v>0.46195193668943546</v>
      </c>
      <c r="AT62">
        <f t="shared" si="21"/>
        <v>0.46195193668943546</v>
      </c>
      <c r="AU62">
        <f t="shared" si="10"/>
        <v>5538.9255966809278</v>
      </c>
      <c r="AV62" s="67">
        <f t="shared" si="11"/>
        <v>4713.945361560257</v>
      </c>
      <c r="AW62">
        <f t="shared" si="22"/>
        <v>5538.9255966809278</v>
      </c>
    </row>
    <row r="63" spans="1:49" thickTop="1" thickBot="1">
      <c r="A63" s="26">
        <f t="shared" si="25"/>
        <v>61</v>
      </c>
      <c r="B63">
        <v>1</v>
      </c>
      <c r="C63">
        <f t="shared" si="26"/>
        <v>61</v>
      </c>
      <c r="D63">
        <v>1</v>
      </c>
      <c r="E63">
        <v>60</v>
      </c>
      <c r="F63">
        <v>70</v>
      </c>
      <c r="G63">
        <v>0.31406249999999997</v>
      </c>
      <c r="H63">
        <v>0</v>
      </c>
      <c r="I63">
        <v>90</v>
      </c>
      <c r="J63">
        <v>0</v>
      </c>
      <c r="K63">
        <v>8476.5625</v>
      </c>
      <c r="L63">
        <v>0.38124999999999998</v>
      </c>
      <c r="M63">
        <v>214660.9375</v>
      </c>
      <c r="N63">
        <v>0.38437500000000002</v>
      </c>
      <c r="O63">
        <v>70</v>
      </c>
      <c r="P63">
        <f t="shared" si="23"/>
        <v>480</v>
      </c>
      <c r="Q63">
        <f t="shared" si="24"/>
        <v>480</v>
      </c>
      <c r="R63" s="46">
        <v>61</v>
      </c>
      <c r="S63">
        <v>64380</v>
      </c>
      <c r="T63" s="71">
        <v>16390.669999999998</v>
      </c>
      <c r="U63">
        <v>16173.33</v>
      </c>
      <c r="V63" s="6">
        <v>0.38233329999999999</v>
      </c>
      <c r="W63">
        <v>9.7339999999999996E-2</v>
      </c>
      <c r="X63">
        <v>0.38226670000000001</v>
      </c>
      <c r="Y63">
        <v>9.6030000000000004E-2</v>
      </c>
      <c r="Z63" s="68">
        <v>0.50206669999999998</v>
      </c>
      <c r="AA63">
        <v>0.49540000000000001</v>
      </c>
      <c r="AB63">
        <v>5563.3329999999996</v>
      </c>
      <c r="AC63" s="67">
        <v>5338.6670000000004</v>
      </c>
      <c r="AD63">
        <v>5439.6670000000004</v>
      </c>
      <c r="AE63">
        <f t="shared" si="14"/>
        <v>1.0066966636462498</v>
      </c>
      <c r="AF63">
        <f t="shared" si="15"/>
        <v>0.64048325215231772</v>
      </c>
      <c r="AG63" s="65">
        <f t="shared" si="2"/>
        <v>61</v>
      </c>
      <c r="AH63" s="70">
        <f t="shared" si="3"/>
        <v>3068.4389140271492</v>
      </c>
      <c r="AI63" s="70">
        <f t="shared" si="4"/>
        <v>77529.909706546285</v>
      </c>
      <c r="AJ63" s="70">
        <f t="shared" si="5"/>
        <v>0.89020663415029044</v>
      </c>
      <c r="AK63" s="70">
        <f t="shared" si="6"/>
        <v>0.61195049938369928</v>
      </c>
      <c r="AL63">
        <f t="shared" si="7"/>
        <v>73231.3427734375</v>
      </c>
      <c r="AM63" s="71">
        <f t="shared" si="8"/>
        <v>18345.320201167557</v>
      </c>
      <c r="AN63">
        <f t="shared" si="16"/>
        <v>18345.320201167557</v>
      </c>
      <c r="AO63" s="6">
        <f t="shared" si="9"/>
        <v>0.38223144531250003</v>
      </c>
      <c r="AP63">
        <f t="shared" si="17"/>
        <v>9.5753511947842249E-2</v>
      </c>
      <c r="AQ63">
        <f t="shared" si="18"/>
        <v>0.38223144531250003</v>
      </c>
      <c r="AR63">
        <f t="shared" si="19"/>
        <v>9.5753511947842249E-2</v>
      </c>
      <c r="AS63" s="68">
        <f t="shared" si="20"/>
        <v>0.38030107525478285</v>
      </c>
      <c r="AT63">
        <f t="shared" si="21"/>
        <v>0.38030107525478285</v>
      </c>
      <c r="AU63">
        <f t="shared" si="10"/>
        <v>5576.8691215620329</v>
      </c>
      <c r="AV63" s="67">
        <f t="shared" si="11"/>
        <v>5209.9562061360448</v>
      </c>
      <c r="AW63">
        <f t="shared" si="22"/>
        <v>5576.8691215620329</v>
      </c>
    </row>
    <row r="64" spans="1:49" thickTop="1" thickBot="1">
      <c r="A64" s="26">
        <f t="shared" si="25"/>
        <v>62</v>
      </c>
      <c r="B64">
        <v>1</v>
      </c>
      <c r="C64">
        <f t="shared" si="26"/>
        <v>62</v>
      </c>
      <c r="D64">
        <v>1</v>
      </c>
      <c r="E64">
        <v>60</v>
      </c>
      <c r="F64">
        <v>70</v>
      </c>
      <c r="G64">
        <v>0.38906249999999998</v>
      </c>
      <c r="H64">
        <v>0</v>
      </c>
      <c r="I64">
        <v>90</v>
      </c>
      <c r="J64">
        <v>0</v>
      </c>
      <c r="K64">
        <v>6851.5625</v>
      </c>
      <c r="L64">
        <v>0.32124999999999998</v>
      </c>
      <c r="M64">
        <v>393935.9375</v>
      </c>
      <c r="N64">
        <v>0.234375</v>
      </c>
      <c r="O64">
        <v>70</v>
      </c>
      <c r="P64">
        <f t="shared" si="23"/>
        <v>480</v>
      </c>
      <c r="Q64">
        <f t="shared" si="24"/>
        <v>480</v>
      </c>
      <c r="R64" s="46">
        <v>62</v>
      </c>
      <c r="S64">
        <v>137913.29999999999</v>
      </c>
      <c r="T64" s="71">
        <v>14981</v>
      </c>
      <c r="U64">
        <v>15013</v>
      </c>
      <c r="V64" s="6">
        <v>0.28314329999999999</v>
      </c>
      <c r="W64">
        <v>3.0757E-2</v>
      </c>
      <c r="X64">
        <v>0.28297670000000003</v>
      </c>
      <c r="Y64">
        <v>3.0804669999999999E-2</v>
      </c>
      <c r="Z64" s="68">
        <v>0.39169999999999999</v>
      </c>
      <c r="AA64">
        <v>0.39253329999999997</v>
      </c>
      <c r="AB64">
        <v>5688.6670000000004</v>
      </c>
      <c r="AC64" s="67">
        <v>5288</v>
      </c>
      <c r="AD64">
        <v>5690.6670000000004</v>
      </c>
      <c r="AE64">
        <f t="shared" si="14"/>
        <v>0.99893368846714381</v>
      </c>
      <c r="AF64">
        <f t="shared" si="15"/>
        <v>0.82198622562256307</v>
      </c>
      <c r="AG64" s="65">
        <f t="shared" si="2"/>
        <v>62</v>
      </c>
      <c r="AH64" s="70">
        <f t="shared" si="3"/>
        <v>2592.833491012299</v>
      </c>
      <c r="AI64" s="70">
        <f t="shared" si="4"/>
        <v>159568.98734177215</v>
      </c>
      <c r="AJ64" s="70">
        <f t="shared" si="5"/>
        <v>0.94957625656888567</v>
      </c>
      <c r="AK64" s="70">
        <f t="shared" si="6"/>
        <v>0.63766076659216142</v>
      </c>
      <c r="AL64">
        <f t="shared" si="7"/>
        <v>157451.5771484375</v>
      </c>
      <c r="AM64" s="71">
        <f t="shared" si="8"/>
        <v>18894.620799771237</v>
      </c>
      <c r="AN64">
        <f t="shared" si="16"/>
        <v>18894.620799771237</v>
      </c>
      <c r="AO64" s="6">
        <f t="shared" si="9"/>
        <v>0.28745019531249999</v>
      </c>
      <c r="AP64">
        <f t="shared" si="17"/>
        <v>3.4494811278578327E-2</v>
      </c>
      <c r="AQ64">
        <f t="shared" si="18"/>
        <v>0.28745019531249999</v>
      </c>
      <c r="AR64">
        <f t="shared" si="19"/>
        <v>3.4494811278578327E-2</v>
      </c>
      <c r="AS64" s="68">
        <f t="shared" si="20"/>
        <v>0.42629237319093038</v>
      </c>
      <c r="AT64">
        <f t="shared" si="21"/>
        <v>0.42629237319093038</v>
      </c>
      <c r="AU64">
        <f t="shared" si="10"/>
        <v>5725.8079017566743</v>
      </c>
      <c r="AV64" s="67">
        <f t="shared" si="11"/>
        <v>5099.5294106444662</v>
      </c>
      <c r="AW64">
        <f t="shared" si="22"/>
        <v>5725.8079017566743</v>
      </c>
    </row>
    <row r="65" spans="1:49" thickTop="1" thickBot="1">
      <c r="A65" s="26">
        <f t="shared" si="25"/>
        <v>63</v>
      </c>
      <c r="B65">
        <v>1</v>
      </c>
      <c r="C65">
        <f t="shared" si="26"/>
        <v>63</v>
      </c>
      <c r="D65">
        <v>1</v>
      </c>
      <c r="E65">
        <v>60</v>
      </c>
      <c r="F65">
        <v>70</v>
      </c>
      <c r="G65">
        <v>0.5390625</v>
      </c>
      <c r="H65">
        <v>0</v>
      </c>
      <c r="I65">
        <v>90</v>
      </c>
      <c r="J65">
        <v>0</v>
      </c>
      <c r="K65">
        <v>3601.5625</v>
      </c>
      <c r="L65">
        <v>0.44125000000000003</v>
      </c>
      <c r="M65">
        <v>752485.9375</v>
      </c>
      <c r="N65">
        <v>0.33437499999999998</v>
      </c>
      <c r="O65">
        <v>70</v>
      </c>
      <c r="P65">
        <f t="shared" si="23"/>
        <v>480</v>
      </c>
      <c r="Q65">
        <f t="shared" si="24"/>
        <v>480</v>
      </c>
      <c r="R65" s="46">
        <v>63</v>
      </c>
      <c r="S65">
        <v>396433.3</v>
      </c>
      <c r="T65" s="71">
        <v>20741.330000000002</v>
      </c>
      <c r="U65">
        <v>20413.669999999998</v>
      </c>
      <c r="V65" s="6">
        <v>0.37680000000000002</v>
      </c>
      <c r="W65">
        <v>1.9713669999999999E-2</v>
      </c>
      <c r="X65">
        <v>0.37856669999999998</v>
      </c>
      <c r="Y65">
        <v>1.9493670000000001E-2</v>
      </c>
      <c r="Z65" s="68">
        <v>0.59063330000000003</v>
      </c>
      <c r="AA65">
        <v>0.58130000000000004</v>
      </c>
      <c r="AB65">
        <v>5092</v>
      </c>
      <c r="AC65" s="67">
        <v>7295</v>
      </c>
      <c r="AD65">
        <v>4863</v>
      </c>
      <c r="AE65">
        <f t="shared" si="14"/>
        <v>1.0079935560092899</v>
      </c>
      <c r="AF65">
        <f t="shared" si="15"/>
        <v>0.63318068465354416</v>
      </c>
      <c r="AG65" s="65">
        <f t="shared" si="2"/>
        <v>63</v>
      </c>
      <c r="AH65" s="70">
        <f t="shared" si="3"/>
        <v>1249.4579358196008</v>
      </c>
      <c r="AI65" s="70">
        <f t="shared" si="4"/>
        <v>281961.94379391096</v>
      </c>
      <c r="AJ65" s="70">
        <f t="shared" si="5"/>
        <v>0.98577748708867319</v>
      </c>
      <c r="AK65" s="70">
        <f t="shared" si="6"/>
        <v>0.55455539145807697</v>
      </c>
      <c r="AL65">
        <f t="shared" si="7"/>
        <v>407297.0458984375</v>
      </c>
      <c r="AM65" s="71">
        <f t="shared" si="8"/>
        <v>15854.040632582166</v>
      </c>
      <c r="AN65">
        <f t="shared" si="16"/>
        <v>15854.040632582166</v>
      </c>
      <c r="AO65" s="6">
        <f t="shared" si="9"/>
        <v>0.38363769531250003</v>
      </c>
      <c r="AP65">
        <f t="shared" si="17"/>
        <v>1.49331002297306E-2</v>
      </c>
      <c r="AQ65">
        <f t="shared" si="18"/>
        <v>0.38363769531250003</v>
      </c>
      <c r="AR65">
        <f t="shared" si="19"/>
        <v>1.49331002297306E-2</v>
      </c>
      <c r="AS65" s="68">
        <f t="shared" si="20"/>
        <v>0.52989715968410001</v>
      </c>
      <c r="AT65">
        <f t="shared" si="21"/>
        <v>0.52989715968410001</v>
      </c>
      <c r="AU65">
        <f t="shared" si="10"/>
        <v>4116.547018334626</v>
      </c>
      <c r="AV65" s="67">
        <f t="shared" si="11"/>
        <v>3848.4523633032131</v>
      </c>
      <c r="AW65">
        <f t="shared" si="22"/>
        <v>4116.547018334626</v>
      </c>
    </row>
    <row r="66" spans="1:49" thickTop="1" thickBot="1">
      <c r="A66" s="26">
        <f t="shared" si="25"/>
        <v>64</v>
      </c>
      <c r="B66">
        <v>1</v>
      </c>
      <c r="C66">
        <f t="shared" si="26"/>
        <v>64</v>
      </c>
      <c r="D66">
        <v>1</v>
      </c>
      <c r="E66">
        <v>60</v>
      </c>
      <c r="F66">
        <v>70</v>
      </c>
      <c r="G66">
        <v>0.36328125</v>
      </c>
      <c r="H66">
        <v>0</v>
      </c>
      <c r="I66">
        <v>90</v>
      </c>
      <c r="J66">
        <v>0</v>
      </c>
      <c r="K66">
        <v>3652.34375</v>
      </c>
      <c r="L66">
        <v>0.34562500000000002</v>
      </c>
      <c r="M66">
        <v>388333.59375</v>
      </c>
      <c r="N66">
        <v>0.36093750000000002</v>
      </c>
      <c r="O66">
        <v>70</v>
      </c>
      <c r="P66">
        <f t="shared" si="23"/>
        <v>480</v>
      </c>
      <c r="Q66">
        <f t="shared" si="24"/>
        <v>480</v>
      </c>
      <c r="R66" s="46">
        <v>64</v>
      </c>
      <c r="S66">
        <v>141160</v>
      </c>
      <c r="T66" s="71">
        <v>9155</v>
      </c>
      <c r="U66">
        <v>9678</v>
      </c>
      <c r="V66" s="6">
        <v>0.3524333</v>
      </c>
      <c r="W66">
        <v>2.2857329999999999E-2</v>
      </c>
      <c r="X66">
        <v>0.35323329999999997</v>
      </c>
      <c r="Y66">
        <v>2.4219330000000001E-2</v>
      </c>
      <c r="Z66" s="68">
        <v>0.40223330000000002</v>
      </c>
      <c r="AA66">
        <v>0.42520000000000002</v>
      </c>
      <c r="AB66">
        <v>3263.1669999999999</v>
      </c>
      <c r="AC66" s="67">
        <v>2996.567</v>
      </c>
      <c r="AD66">
        <v>3476.3330000000001</v>
      </c>
      <c r="AE66">
        <f t="shared" si="14"/>
        <v>0.97260470339810834</v>
      </c>
      <c r="AF66">
        <f t="shared" si="15"/>
        <v>0.80549353856185424</v>
      </c>
      <c r="AG66" s="65">
        <f t="shared" si="2"/>
        <v>64</v>
      </c>
      <c r="AH66" s="70">
        <f t="shared" si="3"/>
        <v>1357.1179749187179</v>
      </c>
      <c r="AI66" s="70">
        <f t="shared" si="4"/>
        <v>142671.35476463835</v>
      </c>
      <c r="AJ66" s="70">
        <f t="shared" si="5"/>
        <v>0.97230543208462594</v>
      </c>
      <c r="AK66" s="70">
        <f t="shared" si="6"/>
        <v>0.62159014196540852</v>
      </c>
      <c r="AL66">
        <f t="shared" si="7"/>
        <v>143399.8291015625</v>
      </c>
      <c r="AM66" s="71">
        <f t="shared" si="8"/>
        <v>9636.2149507200302</v>
      </c>
      <c r="AN66">
        <f t="shared" si="16"/>
        <v>9636.2149507200302</v>
      </c>
      <c r="AO66" s="6">
        <f t="shared" si="9"/>
        <v>0.35118774414062504</v>
      </c>
      <c r="AP66">
        <f t="shared" si="17"/>
        <v>2.3599195423034559E-2</v>
      </c>
      <c r="AQ66">
        <f t="shared" si="18"/>
        <v>0.35118774414062504</v>
      </c>
      <c r="AR66">
        <f t="shared" si="19"/>
        <v>2.3599195423034559E-2</v>
      </c>
      <c r="AS66" s="68">
        <f t="shared" si="20"/>
        <v>0.43364192729592443</v>
      </c>
      <c r="AT66">
        <f t="shared" si="21"/>
        <v>0.43364192729592443</v>
      </c>
      <c r="AU66">
        <f t="shared" si="10"/>
        <v>2860.3839864533729</v>
      </c>
      <c r="AV66" s="67">
        <f t="shared" si="11"/>
        <v>2580.2758715616687</v>
      </c>
      <c r="AW66">
        <f t="shared" si="22"/>
        <v>2860.3839864533729</v>
      </c>
    </row>
    <row r="67" spans="1:49" thickTop="1" thickBot="1">
      <c r="A67" s="26">
        <f t="shared" si="25"/>
        <v>65</v>
      </c>
      <c r="B67">
        <v>1</v>
      </c>
      <c r="C67">
        <f t="shared" si="26"/>
        <v>65</v>
      </c>
      <c r="D67">
        <v>1</v>
      </c>
      <c r="E67">
        <v>60</v>
      </c>
      <c r="F67">
        <v>70</v>
      </c>
      <c r="G67">
        <v>0.51328125000000002</v>
      </c>
      <c r="H67">
        <v>0</v>
      </c>
      <c r="I67">
        <v>90</v>
      </c>
      <c r="J67">
        <v>0</v>
      </c>
      <c r="K67">
        <v>6902.34375</v>
      </c>
      <c r="L67">
        <v>0.46562499999999996</v>
      </c>
      <c r="M67">
        <v>746883.59375</v>
      </c>
      <c r="N67">
        <v>0.26093750000000004</v>
      </c>
      <c r="O67">
        <v>70</v>
      </c>
      <c r="P67">
        <f t="shared" ref="P67:P98" si="27">8*E67</f>
        <v>480</v>
      </c>
      <c r="Q67">
        <f t="shared" ref="Q67:Q98" si="28">8*E67</f>
        <v>480</v>
      </c>
      <c r="R67" s="46">
        <v>65</v>
      </c>
      <c r="S67">
        <v>377966.7</v>
      </c>
      <c r="T67" s="71">
        <v>44573.33</v>
      </c>
      <c r="U67">
        <v>43656.67</v>
      </c>
      <c r="V67" s="6">
        <v>0.34906670000000001</v>
      </c>
      <c r="W67">
        <v>4.1166670000000002E-2</v>
      </c>
      <c r="X67">
        <v>0.35589999999999999</v>
      </c>
      <c r="Y67">
        <v>4.1106669999999998E-2</v>
      </c>
      <c r="Z67" s="68">
        <v>0.67030000000000001</v>
      </c>
      <c r="AA67">
        <v>0.65649999999999997</v>
      </c>
      <c r="AB67">
        <v>8700.6669999999995</v>
      </c>
      <c r="AC67" s="67">
        <v>14273.33</v>
      </c>
      <c r="AD67">
        <v>8399.6669999999995</v>
      </c>
      <c r="AE67">
        <f t="shared" si="14"/>
        <v>1.010443972031916</v>
      </c>
      <c r="AF67">
        <f t="shared" si="15"/>
        <v>0.51171122345912201</v>
      </c>
      <c r="AG67" s="65">
        <f t="shared" ref="AG67:AG130" si="29">R67</f>
        <v>65</v>
      </c>
      <c r="AH67" s="70">
        <f t="shared" ref="AH67:AH130" si="30">K67/(2*(1+L67))</f>
        <v>2354.7441364605543</v>
      </c>
      <c r="AI67" s="70">
        <f t="shared" ref="AI67:AI130" si="31">M67/(2*(1+N67))</f>
        <v>296162.01982651796</v>
      </c>
      <c r="AJ67" s="70">
        <f t="shared" ref="AJ67:AJ130" si="32">((M67/K67)-1)/((M67/K67)+2)</f>
        <v>0.97277855889146447</v>
      </c>
      <c r="AK67" s="70">
        <f t="shared" ref="AK67:AK130" si="33">(3-(4*L67)+(AH67/AI67))/(4*(1-L67))</f>
        <v>0.53588344545400357</v>
      </c>
      <c r="AL67">
        <f t="shared" ref="AL67:AL130" si="34">M67*G67+K67*(1-G67)</f>
        <v>386720.8447265625</v>
      </c>
      <c r="AM67" s="71">
        <f t="shared" ref="AM67:AM130" si="35">K67*((1+2*AJ67*G67)/(1-AJ67*G67))</f>
        <v>27552.219314827922</v>
      </c>
      <c r="AN67">
        <f t="shared" si="16"/>
        <v>27552.219314827922</v>
      </c>
      <c r="AO67" s="6">
        <f t="shared" ref="AO67:AO130" si="36">N67*G67+L67*(1-G67)</f>
        <v>0.360562744140625</v>
      </c>
      <c r="AP67">
        <f t="shared" si="17"/>
        <v>2.5688565637942026E-2</v>
      </c>
      <c r="AQ67">
        <f t="shared" si="18"/>
        <v>0.360562744140625</v>
      </c>
      <c r="AR67">
        <f t="shared" si="19"/>
        <v>2.5688565637942026E-2</v>
      </c>
      <c r="AS67" s="68">
        <f t="shared" si="20"/>
        <v>0.50102200458845658</v>
      </c>
      <c r="AT67">
        <f t="shared" si="21"/>
        <v>0.50102200458845658</v>
      </c>
      <c r="AU67">
        <f t="shared" ref="AU67:AU130" si="37">AH67*((1+G67)+(1-G67)*(AH67/AI67))/((1-G67)+(1+G67)*(AH67/AI67))</f>
        <v>7162.903269129004</v>
      </c>
      <c r="AV67" s="67">
        <f t="shared" ref="AV67:AV130" si="38">AH67*((G67+AK67*(1-G67))/(AK67*(1-G67)+G67*(AH67/AI67)))</f>
        <v>6881.0223922488303</v>
      </c>
      <c r="AW67">
        <f t="shared" si="22"/>
        <v>7162.903269129004</v>
      </c>
    </row>
    <row r="68" spans="1:49" thickTop="1" thickBot="1">
      <c r="A68" s="26">
        <f t="shared" ref="A68:A99" si="39">A67+1</f>
        <v>66</v>
      </c>
      <c r="B68">
        <v>1</v>
      </c>
      <c r="C68">
        <f t="shared" ref="C68:C102" si="40">C67+1</f>
        <v>66</v>
      </c>
      <c r="D68">
        <v>1</v>
      </c>
      <c r="E68">
        <v>60</v>
      </c>
      <c r="F68">
        <v>70</v>
      </c>
      <c r="G68">
        <v>0.58828124999999998</v>
      </c>
      <c r="H68">
        <v>0</v>
      </c>
      <c r="I68">
        <v>90</v>
      </c>
      <c r="J68">
        <v>0</v>
      </c>
      <c r="K68">
        <v>8527.34375</v>
      </c>
      <c r="L68">
        <v>0.28562500000000002</v>
      </c>
      <c r="M68">
        <v>567608.59375</v>
      </c>
      <c r="N68">
        <v>0.31093750000000003</v>
      </c>
      <c r="O68">
        <v>70</v>
      </c>
      <c r="P68">
        <f t="shared" si="27"/>
        <v>480</v>
      </c>
      <c r="Q68">
        <f t="shared" si="28"/>
        <v>480</v>
      </c>
      <c r="R68" s="46">
        <v>66</v>
      </c>
      <c r="S68">
        <v>328450</v>
      </c>
      <c r="T68" s="71">
        <v>34516.67</v>
      </c>
      <c r="U68">
        <v>34296.67</v>
      </c>
      <c r="V68" s="6">
        <v>0.30346000000000001</v>
      </c>
      <c r="W68">
        <v>3.1890670000000003E-2</v>
      </c>
      <c r="X68">
        <v>0.30338670000000001</v>
      </c>
      <c r="Y68">
        <v>3.1681000000000001E-2</v>
      </c>
      <c r="Z68" s="68">
        <v>0.30035329999999999</v>
      </c>
      <c r="AA68">
        <v>0.29844999999999999</v>
      </c>
      <c r="AB68">
        <v>14560</v>
      </c>
      <c r="AC68" s="67">
        <v>13723.33</v>
      </c>
      <c r="AD68">
        <v>14401.33</v>
      </c>
      <c r="AE68">
        <f t="shared" ref="AE68:AE131" si="41">SQRT(T68/U68)</f>
        <v>1.0032021814815206</v>
      </c>
      <c r="AF68">
        <f t="shared" ref="AF68:AF131" si="42">1-V68*W68-X68*Y68-Z68*AA68-2*W68*AA68*X68</f>
        <v>0.88529529091075609</v>
      </c>
      <c r="AG68" s="65">
        <f t="shared" si="29"/>
        <v>66</v>
      </c>
      <c r="AH68" s="70">
        <f t="shared" si="30"/>
        <v>3316.419543023821</v>
      </c>
      <c r="AI68" s="70">
        <f t="shared" si="31"/>
        <v>216489.57091775924</v>
      </c>
      <c r="AJ68" s="70">
        <f t="shared" si="32"/>
        <v>0.95624484712755342</v>
      </c>
      <c r="AK68" s="70">
        <f t="shared" si="33"/>
        <v>0.65540474996012865</v>
      </c>
      <c r="AL68">
        <f t="shared" si="34"/>
        <v>337424.3603515625</v>
      </c>
      <c r="AM68" s="71">
        <f t="shared" si="35"/>
        <v>41423.995575048823</v>
      </c>
      <c r="AN68">
        <f t="shared" ref="AN68:AN131" si="43">AM68</f>
        <v>41423.995575048823</v>
      </c>
      <c r="AO68" s="6">
        <f t="shared" si="36"/>
        <v>0.300515869140625</v>
      </c>
      <c r="AP68">
        <f t="shared" ref="AP68:AP131" si="44">AO68*(AM68/AL68)</f>
        <v>3.6892914372107087E-2</v>
      </c>
      <c r="AQ68">
        <f t="shared" ref="AQ68:AQ131" si="45">AO68</f>
        <v>0.300515869140625</v>
      </c>
      <c r="AR68">
        <f t="shared" ref="AR68:AR131" si="46">AQ68*(AN68/AL68)</f>
        <v>3.6892914372107087E-2</v>
      </c>
      <c r="AS68" s="68">
        <f t="shared" ref="AS68:AS131" si="47">0.5*((AM68/(2*AV68))-1)</f>
        <v>0.51472898592517669</v>
      </c>
      <c r="AT68">
        <f t="shared" ref="AT68:AT131" si="48">AS68</f>
        <v>0.51472898592517669</v>
      </c>
      <c r="AU68">
        <f t="shared" si="37"/>
        <v>12127.800038342886</v>
      </c>
      <c r="AV68" s="67">
        <f t="shared" si="38"/>
        <v>10205.679582829842</v>
      </c>
      <c r="AW68">
        <f t="shared" ref="AW68:AW131" si="49">AU68</f>
        <v>12127.800038342886</v>
      </c>
    </row>
    <row r="69" spans="1:49" thickTop="1" thickBot="1">
      <c r="A69" s="26">
        <f t="shared" si="39"/>
        <v>67</v>
      </c>
      <c r="B69">
        <v>1</v>
      </c>
      <c r="C69">
        <f t="shared" si="40"/>
        <v>67</v>
      </c>
      <c r="D69">
        <v>1</v>
      </c>
      <c r="E69">
        <v>60</v>
      </c>
      <c r="F69">
        <v>70</v>
      </c>
      <c r="G69">
        <v>0.43828124999999996</v>
      </c>
      <c r="H69">
        <v>0</v>
      </c>
      <c r="I69">
        <v>90</v>
      </c>
      <c r="J69">
        <v>0</v>
      </c>
      <c r="K69">
        <v>5277.34375</v>
      </c>
      <c r="L69">
        <v>0.40562500000000001</v>
      </c>
      <c r="M69">
        <v>209058.59375</v>
      </c>
      <c r="N69">
        <v>0.2109375</v>
      </c>
      <c r="O69">
        <v>70</v>
      </c>
      <c r="P69">
        <f t="shared" si="27"/>
        <v>480</v>
      </c>
      <c r="Q69">
        <f t="shared" si="28"/>
        <v>480</v>
      </c>
      <c r="R69" s="46">
        <v>67</v>
      </c>
      <c r="S69">
        <v>92896.67</v>
      </c>
      <c r="T69" s="71">
        <v>17125</v>
      </c>
      <c r="U69">
        <v>16912.669999999998</v>
      </c>
      <c r="V69" s="6">
        <v>0.30664000000000002</v>
      </c>
      <c r="W69">
        <v>5.6526670000000001E-2</v>
      </c>
      <c r="X69">
        <v>0.30959999999999999</v>
      </c>
      <c r="Y69">
        <v>5.6366670000000001E-2</v>
      </c>
      <c r="Z69" s="68">
        <v>0.51280000000000003</v>
      </c>
      <c r="AA69">
        <v>0.50643329999999998</v>
      </c>
      <c r="AB69">
        <v>5220</v>
      </c>
      <c r="AC69" s="67">
        <v>5596</v>
      </c>
      <c r="AD69">
        <v>5159</v>
      </c>
      <c r="AE69">
        <f t="shared" si="41"/>
        <v>1.0062576673844099</v>
      </c>
      <c r="AF69">
        <f t="shared" si="42"/>
        <v>0.68779071365343203</v>
      </c>
      <c r="AG69" s="65">
        <f t="shared" si="29"/>
        <v>67</v>
      </c>
      <c r="AH69" s="70">
        <f t="shared" si="30"/>
        <v>1877.2232103156957</v>
      </c>
      <c r="AI69" s="70">
        <f t="shared" si="31"/>
        <v>86320.967741935485</v>
      </c>
      <c r="AJ69" s="70">
        <f t="shared" si="32"/>
        <v>0.9279095000088935</v>
      </c>
      <c r="AK69" s="70">
        <f t="shared" si="33"/>
        <v>0.58853712430317828</v>
      </c>
      <c r="AL69">
        <f t="shared" si="34"/>
        <v>94590.844726562485</v>
      </c>
      <c r="AM69" s="71">
        <f t="shared" si="35"/>
        <v>16129.350833515391</v>
      </c>
      <c r="AN69">
        <f t="shared" si="43"/>
        <v>16129.350833515391</v>
      </c>
      <c r="AO69" s="6">
        <f t="shared" si="36"/>
        <v>0.32029711914062498</v>
      </c>
      <c r="AP69">
        <f t="shared" si="44"/>
        <v>5.4616116607453011E-2</v>
      </c>
      <c r="AQ69">
        <f t="shared" si="45"/>
        <v>0.32029711914062498</v>
      </c>
      <c r="AR69">
        <f t="shared" si="46"/>
        <v>5.4616116607453011E-2</v>
      </c>
      <c r="AS69" s="68">
        <f t="shared" si="47"/>
        <v>0.450217151539823</v>
      </c>
      <c r="AT69">
        <f t="shared" si="48"/>
        <v>0.450217151539823</v>
      </c>
      <c r="AU69">
        <f t="shared" si="37"/>
        <v>4591.7706564513792</v>
      </c>
      <c r="AV69" s="67">
        <f t="shared" si="38"/>
        <v>4243.596005233605</v>
      </c>
      <c r="AW69">
        <f t="shared" si="49"/>
        <v>4591.7706564513792</v>
      </c>
    </row>
    <row r="70" spans="1:49" thickTop="1" thickBot="1">
      <c r="A70" s="26">
        <f t="shared" si="39"/>
        <v>68</v>
      </c>
      <c r="B70">
        <v>1</v>
      </c>
      <c r="C70">
        <f t="shared" si="40"/>
        <v>68</v>
      </c>
      <c r="D70">
        <v>1</v>
      </c>
      <c r="E70">
        <v>60</v>
      </c>
      <c r="F70">
        <v>70</v>
      </c>
      <c r="G70">
        <v>0.55078125</v>
      </c>
      <c r="H70">
        <v>0</v>
      </c>
      <c r="I70">
        <v>90</v>
      </c>
      <c r="J70">
        <v>0</v>
      </c>
      <c r="K70">
        <v>6089.84375</v>
      </c>
      <c r="L70">
        <v>0.25562499999999999</v>
      </c>
      <c r="M70">
        <v>657246.09375</v>
      </c>
      <c r="N70">
        <v>0.38593750000000004</v>
      </c>
      <c r="O70">
        <v>70</v>
      </c>
      <c r="P70">
        <f t="shared" si="27"/>
        <v>480</v>
      </c>
      <c r="Q70">
        <f t="shared" si="28"/>
        <v>480</v>
      </c>
      <c r="R70" s="46">
        <v>68</v>
      </c>
      <c r="S70">
        <v>355566.7</v>
      </c>
      <c r="T70" s="71">
        <v>21999.67</v>
      </c>
      <c r="U70">
        <v>21696.33</v>
      </c>
      <c r="V70" s="6">
        <v>0.34573330000000002</v>
      </c>
      <c r="W70">
        <v>2.1390329999999999E-2</v>
      </c>
      <c r="X70">
        <v>0.34489999999999998</v>
      </c>
      <c r="Y70">
        <v>2.1044670000000001E-2</v>
      </c>
      <c r="Z70" s="68">
        <v>0.29381669999999999</v>
      </c>
      <c r="AA70">
        <v>0.2897633</v>
      </c>
      <c r="AB70">
        <v>9912.6669999999995</v>
      </c>
      <c r="AC70" s="67">
        <v>8821.3330000000005</v>
      </c>
      <c r="AD70">
        <v>9761</v>
      </c>
      <c r="AE70">
        <f t="shared" si="41"/>
        <v>1.006966318403963</v>
      </c>
      <c r="AF70">
        <f t="shared" si="42"/>
        <v>0.89593357547728936</v>
      </c>
      <c r="AG70" s="65">
        <f t="shared" si="29"/>
        <v>68</v>
      </c>
      <c r="AH70" s="70">
        <f t="shared" si="30"/>
        <v>2425.0248880039821</v>
      </c>
      <c r="AI70" s="70">
        <f t="shared" si="31"/>
        <v>237112.45772266065</v>
      </c>
      <c r="AJ70" s="70">
        <f t="shared" si="32"/>
        <v>0.97270865305503196</v>
      </c>
      <c r="AK70" s="70">
        <f t="shared" si="33"/>
        <v>0.66758264302512449</v>
      </c>
      <c r="AL70">
        <f t="shared" si="34"/>
        <v>364734.4970703125</v>
      </c>
      <c r="AM70" s="71">
        <f t="shared" si="35"/>
        <v>27173.072790095637</v>
      </c>
      <c r="AN70">
        <f t="shared" si="43"/>
        <v>27173.072790095637</v>
      </c>
      <c r="AO70" s="6">
        <f t="shared" si="36"/>
        <v>0.32739868164062502</v>
      </c>
      <c r="AP70">
        <f t="shared" si="44"/>
        <v>2.4391518430698433E-2</v>
      </c>
      <c r="AQ70">
        <f t="shared" si="45"/>
        <v>0.32739868164062502</v>
      </c>
      <c r="AR70">
        <f t="shared" si="46"/>
        <v>2.4391518430698433E-2</v>
      </c>
      <c r="AS70" s="68">
        <f t="shared" si="47"/>
        <v>0.5061096655382864</v>
      </c>
      <c r="AT70">
        <f t="shared" si="48"/>
        <v>0.5061096655382864</v>
      </c>
      <c r="AU70">
        <f t="shared" si="37"/>
        <v>8110.0710518004153</v>
      </c>
      <c r="AV70" s="67">
        <f t="shared" si="38"/>
        <v>6752.0156402526864</v>
      </c>
      <c r="AW70">
        <f t="shared" si="49"/>
        <v>8110.0710518004153</v>
      </c>
    </row>
    <row r="71" spans="1:49" thickTop="1" thickBot="1">
      <c r="A71" s="26">
        <f t="shared" si="39"/>
        <v>69</v>
      </c>
      <c r="B71">
        <v>1</v>
      </c>
      <c r="C71">
        <f t="shared" si="40"/>
        <v>69</v>
      </c>
      <c r="D71">
        <v>1</v>
      </c>
      <c r="E71">
        <v>60</v>
      </c>
      <c r="F71">
        <v>70</v>
      </c>
      <c r="G71">
        <v>0.40078124999999998</v>
      </c>
      <c r="H71">
        <v>0</v>
      </c>
      <c r="I71">
        <v>90</v>
      </c>
      <c r="J71">
        <v>0</v>
      </c>
      <c r="K71">
        <v>9339.84375</v>
      </c>
      <c r="L71">
        <v>0.37562499999999999</v>
      </c>
      <c r="M71">
        <v>298696.09375</v>
      </c>
      <c r="N71">
        <v>0.28593750000000001</v>
      </c>
      <c r="O71">
        <v>70</v>
      </c>
      <c r="P71">
        <f t="shared" si="27"/>
        <v>480</v>
      </c>
      <c r="Q71">
        <f t="shared" si="28"/>
        <v>480</v>
      </c>
      <c r="R71" s="46">
        <v>69</v>
      </c>
      <c r="S71">
        <v>123143.3</v>
      </c>
      <c r="T71" s="71">
        <v>24954.67</v>
      </c>
      <c r="U71">
        <v>24248.33</v>
      </c>
      <c r="V71" s="6">
        <v>0.33144000000000001</v>
      </c>
      <c r="W71">
        <v>6.7166669999999998E-2</v>
      </c>
      <c r="X71">
        <v>0.33439999999999998</v>
      </c>
      <c r="Y71">
        <v>6.5850000000000006E-2</v>
      </c>
      <c r="Z71" s="68">
        <v>0.46876669999999998</v>
      </c>
      <c r="AA71">
        <v>0.45550000000000002</v>
      </c>
      <c r="AB71">
        <v>8552.3330000000005</v>
      </c>
      <c r="AC71" s="67">
        <v>8235.6669999999995</v>
      </c>
      <c r="AD71">
        <v>8160</v>
      </c>
      <c r="AE71">
        <f t="shared" si="41"/>
        <v>1.0144601661509676</v>
      </c>
      <c r="AF71">
        <f t="shared" si="42"/>
        <v>0.72173326016307204</v>
      </c>
      <c r="AG71" s="65">
        <f t="shared" si="29"/>
        <v>69</v>
      </c>
      <c r="AH71" s="70">
        <f t="shared" si="30"/>
        <v>3394.7637437528401</v>
      </c>
      <c r="AI71" s="70">
        <f t="shared" si="31"/>
        <v>116139.42891859052</v>
      </c>
      <c r="AJ71" s="70">
        <f t="shared" si="32"/>
        <v>0.91171496722388934</v>
      </c>
      <c r="AK71" s="70">
        <f t="shared" si="33"/>
        <v>0.61130333169919682</v>
      </c>
      <c r="AL71">
        <f t="shared" si="34"/>
        <v>125308.4033203125</v>
      </c>
      <c r="AM71" s="71">
        <f t="shared" si="35"/>
        <v>25473.250744043096</v>
      </c>
      <c r="AN71">
        <f t="shared" si="43"/>
        <v>25473.250744043096</v>
      </c>
      <c r="AO71" s="6">
        <f t="shared" si="36"/>
        <v>0.33967993164062499</v>
      </c>
      <c r="AP71">
        <f t="shared" si="44"/>
        <v>6.905165050489831E-2</v>
      </c>
      <c r="AQ71">
        <f t="shared" si="45"/>
        <v>0.33967993164062499</v>
      </c>
      <c r="AR71">
        <f t="shared" si="46"/>
        <v>6.905165050489831E-2</v>
      </c>
      <c r="AS71" s="68">
        <f t="shared" si="47"/>
        <v>0.42445315481330237</v>
      </c>
      <c r="AT71">
        <f t="shared" si="48"/>
        <v>0.42445315481330237</v>
      </c>
      <c r="AU71">
        <f t="shared" si="37"/>
        <v>7521.1723178547218</v>
      </c>
      <c r="AV71" s="67">
        <f t="shared" si="38"/>
        <v>6888.7348729929799</v>
      </c>
      <c r="AW71">
        <f t="shared" si="49"/>
        <v>7521.1723178547218</v>
      </c>
    </row>
    <row r="72" spans="1:49" thickTop="1" thickBot="1">
      <c r="A72" s="26">
        <f t="shared" si="39"/>
        <v>70</v>
      </c>
      <c r="B72">
        <v>1</v>
      </c>
      <c r="C72">
        <f t="shared" si="40"/>
        <v>70</v>
      </c>
      <c r="D72">
        <v>1</v>
      </c>
      <c r="E72">
        <v>60</v>
      </c>
      <c r="F72">
        <v>70</v>
      </c>
      <c r="G72">
        <v>0.32578124999999997</v>
      </c>
      <c r="H72">
        <v>0</v>
      </c>
      <c r="I72">
        <v>90</v>
      </c>
      <c r="J72">
        <v>0</v>
      </c>
      <c r="K72">
        <v>7714.84375</v>
      </c>
      <c r="L72">
        <v>0.31562499999999999</v>
      </c>
      <c r="M72">
        <v>119421.09375</v>
      </c>
      <c r="N72">
        <v>0.3359375</v>
      </c>
      <c r="O72">
        <v>70</v>
      </c>
      <c r="P72">
        <f t="shared" si="27"/>
        <v>480</v>
      </c>
      <c r="Q72">
        <f t="shared" si="28"/>
        <v>480</v>
      </c>
      <c r="R72" s="46">
        <v>70</v>
      </c>
      <c r="S72">
        <v>43650</v>
      </c>
      <c r="T72" s="71">
        <v>14768.33</v>
      </c>
      <c r="U72">
        <v>14401.67</v>
      </c>
      <c r="V72" s="6">
        <v>0.32433669999999998</v>
      </c>
      <c r="W72">
        <v>0.10973670000000001</v>
      </c>
      <c r="X72">
        <v>0.32374330000000001</v>
      </c>
      <c r="Y72">
        <v>0.1068167</v>
      </c>
      <c r="Z72" s="68">
        <v>0.37530000000000002</v>
      </c>
      <c r="AA72">
        <v>0.36596669999999998</v>
      </c>
      <c r="AB72">
        <v>5682.6670000000004</v>
      </c>
      <c r="AC72" s="67">
        <v>5208.6670000000004</v>
      </c>
      <c r="AD72">
        <v>5511</v>
      </c>
      <c r="AE72">
        <f t="shared" si="41"/>
        <v>1.0126497654172992</v>
      </c>
      <c r="AF72">
        <f t="shared" si="42"/>
        <v>0.766476819799496</v>
      </c>
      <c r="AG72" s="65">
        <f t="shared" si="29"/>
        <v>70</v>
      </c>
      <c r="AH72" s="70">
        <f t="shared" si="30"/>
        <v>2932.0071258907365</v>
      </c>
      <c r="AI72" s="70">
        <f t="shared" si="31"/>
        <v>44695.614035087718</v>
      </c>
      <c r="AJ72" s="70">
        <f t="shared" si="32"/>
        <v>0.82836932025560661</v>
      </c>
      <c r="AK72" s="70">
        <f t="shared" si="33"/>
        <v>0.65866646107664939</v>
      </c>
      <c r="AL72">
        <f t="shared" si="34"/>
        <v>44106.645507812493</v>
      </c>
      <c r="AM72" s="71">
        <f t="shared" si="35"/>
        <v>16269.382882658067</v>
      </c>
      <c r="AN72">
        <f t="shared" si="43"/>
        <v>16269.382882658067</v>
      </c>
      <c r="AO72" s="6">
        <f t="shared" si="36"/>
        <v>0.32224243164062505</v>
      </c>
      <c r="AP72">
        <f t="shared" si="44"/>
        <v>0.11886384559604457</v>
      </c>
      <c r="AQ72">
        <f t="shared" si="45"/>
        <v>0.32224243164062505</v>
      </c>
      <c r="AR72">
        <f t="shared" si="46"/>
        <v>0.11886384559604457</v>
      </c>
      <c r="AS72" s="68">
        <f t="shared" si="47"/>
        <v>0.33870567917220418</v>
      </c>
      <c r="AT72">
        <f t="shared" si="48"/>
        <v>0.33870567917220418</v>
      </c>
      <c r="AU72">
        <f t="shared" si="37"/>
        <v>5277.1080906429579</v>
      </c>
      <c r="AV72" s="67">
        <f t="shared" si="38"/>
        <v>4849.5507085142845</v>
      </c>
      <c r="AW72">
        <f t="shared" si="49"/>
        <v>5277.1080906429579</v>
      </c>
    </row>
    <row r="73" spans="1:49" thickTop="1" thickBot="1">
      <c r="A73" s="26">
        <f t="shared" si="39"/>
        <v>71</v>
      </c>
      <c r="B73">
        <v>1</v>
      </c>
      <c r="C73">
        <f t="shared" si="40"/>
        <v>71</v>
      </c>
      <c r="D73">
        <v>1</v>
      </c>
      <c r="E73">
        <v>60</v>
      </c>
      <c r="F73">
        <v>70</v>
      </c>
      <c r="G73">
        <v>0.47578124999999999</v>
      </c>
      <c r="H73">
        <v>0</v>
      </c>
      <c r="I73">
        <v>90</v>
      </c>
      <c r="J73">
        <v>0</v>
      </c>
      <c r="K73">
        <v>4464.84375</v>
      </c>
      <c r="L73">
        <v>0.43562499999999998</v>
      </c>
      <c r="M73">
        <v>477971.09375</v>
      </c>
      <c r="N73">
        <v>0.23593750000000002</v>
      </c>
      <c r="O73">
        <v>70</v>
      </c>
      <c r="P73">
        <f t="shared" si="27"/>
        <v>480</v>
      </c>
      <c r="Q73">
        <f t="shared" si="28"/>
        <v>480</v>
      </c>
      <c r="R73" s="46">
        <v>71</v>
      </c>
      <c r="S73">
        <v>224756.7</v>
      </c>
      <c r="T73" s="71">
        <v>19468</v>
      </c>
      <c r="U73">
        <v>19194</v>
      </c>
      <c r="V73" s="6">
        <v>0.32803330000000003</v>
      </c>
      <c r="W73">
        <v>2.8413999999999998E-2</v>
      </c>
      <c r="X73">
        <v>0.33163670000000001</v>
      </c>
      <c r="Y73">
        <v>2.832167E-2</v>
      </c>
      <c r="Z73" s="68">
        <v>0.59523329999999997</v>
      </c>
      <c r="AA73">
        <v>0.58686669999999996</v>
      </c>
      <c r="AB73">
        <v>4923.6670000000004</v>
      </c>
      <c r="AC73" s="67">
        <v>6270.6670000000004</v>
      </c>
      <c r="AD73">
        <v>5010.3329999999996</v>
      </c>
      <c r="AE73">
        <f t="shared" si="41"/>
        <v>1.007112354388934</v>
      </c>
      <c r="AF73">
        <f t="shared" si="42"/>
        <v>0.6209039173630565</v>
      </c>
      <c r="AG73" s="65">
        <f t="shared" si="29"/>
        <v>71</v>
      </c>
      <c r="AH73" s="70">
        <f t="shared" si="30"/>
        <v>1555.0174140182849</v>
      </c>
      <c r="AI73" s="70">
        <f t="shared" si="31"/>
        <v>193363.78002528448</v>
      </c>
      <c r="AJ73" s="70">
        <f t="shared" si="32"/>
        <v>0.97249022436231713</v>
      </c>
      <c r="AK73" s="70">
        <f t="shared" si="33"/>
        <v>0.56059443058909197</v>
      </c>
      <c r="AL73">
        <f t="shared" si="34"/>
        <v>229750.2392578125</v>
      </c>
      <c r="AM73" s="71">
        <f t="shared" si="35"/>
        <v>15999.30401019178</v>
      </c>
      <c r="AN73">
        <f t="shared" si="43"/>
        <v>15999.30401019178</v>
      </c>
      <c r="AO73" s="6">
        <f t="shared" si="36"/>
        <v>0.34061743164062497</v>
      </c>
      <c r="AP73">
        <f t="shared" si="44"/>
        <v>2.3719852730485304E-2</v>
      </c>
      <c r="AQ73">
        <f t="shared" si="45"/>
        <v>0.34061743164062497</v>
      </c>
      <c r="AR73">
        <f t="shared" si="46"/>
        <v>2.3719852730485304E-2</v>
      </c>
      <c r="AS73" s="68">
        <f t="shared" si="47"/>
        <v>0.49492153192344956</v>
      </c>
      <c r="AT73">
        <f t="shared" si="48"/>
        <v>0.49492153192344956</v>
      </c>
      <c r="AU73">
        <f t="shared" si="37"/>
        <v>4293.0002236408791</v>
      </c>
      <c r="AV73" s="67">
        <f t="shared" si="38"/>
        <v>4020.2426766412532</v>
      </c>
      <c r="AW73">
        <f t="shared" si="49"/>
        <v>4293.0002236408791</v>
      </c>
    </row>
    <row r="74" spans="1:49" thickTop="1" thickBot="1">
      <c r="A74" s="26">
        <f t="shared" si="39"/>
        <v>72</v>
      </c>
      <c r="B74">
        <v>1</v>
      </c>
      <c r="C74">
        <f t="shared" si="40"/>
        <v>72</v>
      </c>
      <c r="D74">
        <v>1</v>
      </c>
      <c r="E74">
        <v>60</v>
      </c>
      <c r="F74">
        <v>70</v>
      </c>
      <c r="G74">
        <v>0.49453124999999998</v>
      </c>
      <c r="H74">
        <v>0</v>
      </c>
      <c r="I74">
        <v>90</v>
      </c>
      <c r="J74">
        <v>0</v>
      </c>
      <c r="K74">
        <v>4871.09375</v>
      </c>
      <c r="L74">
        <v>0.30062499999999998</v>
      </c>
      <c r="M74">
        <v>164239.84375</v>
      </c>
      <c r="N74">
        <v>0.29843750000000002</v>
      </c>
      <c r="O74">
        <v>70</v>
      </c>
      <c r="P74">
        <f t="shared" si="27"/>
        <v>480</v>
      </c>
      <c r="Q74">
        <f t="shared" si="28"/>
        <v>480</v>
      </c>
      <c r="R74" s="46">
        <v>72</v>
      </c>
      <c r="S74">
        <v>82726.67</v>
      </c>
      <c r="T74" s="71">
        <v>14642</v>
      </c>
      <c r="U74">
        <v>14543</v>
      </c>
      <c r="V74" s="6">
        <v>0.29928670000000002</v>
      </c>
      <c r="W74">
        <v>5.2973329999999999E-2</v>
      </c>
      <c r="X74">
        <v>0.29929670000000003</v>
      </c>
      <c r="Y74">
        <v>5.2616669999999997E-2</v>
      </c>
      <c r="Z74" s="68">
        <v>0.33456669999999999</v>
      </c>
      <c r="AA74">
        <v>0.33230330000000002</v>
      </c>
      <c r="AB74">
        <v>5911</v>
      </c>
      <c r="AC74" s="67">
        <v>5527.6670000000004</v>
      </c>
      <c r="AD74">
        <v>5826.6670000000004</v>
      </c>
      <c r="AE74">
        <f t="shared" si="41"/>
        <v>1.0033979264222839</v>
      </c>
      <c r="AF74">
        <f t="shared" si="42"/>
        <v>0.84668300595611767</v>
      </c>
      <c r="AG74" s="65">
        <f t="shared" si="29"/>
        <v>72</v>
      </c>
      <c r="AH74" s="70">
        <f t="shared" si="30"/>
        <v>1872.5973089860645</v>
      </c>
      <c r="AI74" s="70">
        <f t="shared" si="31"/>
        <v>63245.186522262338</v>
      </c>
      <c r="AJ74" s="70">
        <f t="shared" si="32"/>
        <v>0.91600695114887043</v>
      </c>
      <c r="AK74" s="70">
        <f t="shared" si="33"/>
        <v>0.65312190700482509</v>
      </c>
      <c r="AL74">
        <f t="shared" si="34"/>
        <v>83683.9208984375</v>
      </c>
      <c r="AM74" s="71">
        <f t="shared" si="35"/>
        <v>16972.844732373127</v>
      </c>
      <c r="AN74">
        <f t="shared" si="43"/>
        <v>16972.844732373127</v>
      </c>
      <c r="AO74" s="6">
        <f t="shared" si="36"/>
        <v>0.29954321289062502</v>
      </c>
      <c r="AP74">
        <f t="shared" si="44"/>
        <v>6.0753611786415411E-2</v>
      </c>
      <c r="AQ74">
        <f t="shared" si="45"/>
        <v>0.29954321289062502</v>
      </c>
      <c r="AR74">
        <f t="shared" si="46"/>
        <v>6.0753611786415411E-2</v>
      </c>
      <c r="AS74" s="68">
        <f t="shared" si="47"/>
        <v>0.44734698465881551</v>
      </c>
      <c r="AT74">
        <f t="shared" si="48"/>
        <v>0.44734698465881551</v>
      </c>
      <c r="AU74">
        <f t="shared" si="37"/>
        <v>5142.040933341752</v>
      </c>
      <c r="AV74" s="67">
        <f t="shared" si="38"/>
        <v>4479.0464864586684</v>
      </c>
      <c r="AW74">
        <f t="shared" si="49"/>
        <v>5142.040933341752</v>
      </c>
    </row>
    <row r="75" spans="1:49" thickTop="1" thickBot="1">
      <c r="A75" s="26">
        <f t="shared" si="39"/>
        <v>73</v>
      </c>
      <c r="B75">
        <v>1</v>
      </c>
      <c r="C75">
        <f t="shared" si="40"/>
        <v>73</v>
      </c>
      <c r="D75">
        <v>1</v>
      </c>
      <c r="E75">
        <v>60</v>
      </c>
      <c r="F75">
        <v>70</v>
      </c>
      <c r="G75">
        <v>0.34453125000000001</v>
      </c>
      <c r="H75">
        <v>0</v>
      </c>
      <c r="I75">
        <v>90</v>
      </c>
      <c r="J75">
        <v>0</v>
      </c>
      <c r="K75">
        <v>8121.09375</v>
      </c>
      <c r="L75">
        <v>0.42062500000000003</v>
      </c>
      <c r="M75">
        <v>522789.84375</v>
      </c>
      <c r="N75">
        <v>0.3984375</v>
      </c>
      <c r="O75">
        <v>70</v>
      </c>
      <c r="P75">
        <f t="shared" si="27"/>
        <v>480</v>
      </c>
      <c r="Q75">
        <f t="shared" si="28"/>
        <v>480</v>
      </c>
      <c r="R75" s="46">
        <v>73</v>
      </c>
      <c r="S75">
        <v>186090</v>
      </c>
      <c r="T75" s="71">
        <v>21868.33</v>
      </c>
      <c r="U75">
        <v>22431.33</v>
      </c>
      <c r="V75" s="6">
        <v>0.4121667</v>
      </c>
      <c r="W75">
        <v>4.8436670000000001E-2</v>
      </c>
      <c r="X75">
        <v>0.41123330000000002</v>
      </c>
      <c r="Y75">
        <v>4.9573329999999999E-2</v>
      </c>
      <c r="Z75" s="68">
        <v>0.5794667</v>
      </c>
      <c r="AA75">
        <v>0.59440000000000004</v>
      </c>
      <c r="AB75">
        <v>6140.3329999999996</v>
      </c>
      <c r="AC75" s="67">
        <v>6622</v>
      </c>
      <c r="AD75">
        <v>6553</v>
      </c>
      <c r="AE75">
        <f t="shared" si="41"/>
        <v>0.98737084024567023</v>
      </c>
      <c r="AF75">
        <f t="shared" si="42"/>
        <v>0.59153537126751399</v>
      </c>
      <c r="AG75" s="65">
        <f t="shared" si="29"/>
        <v>73</v>
      </c>
      <c r="AH75" s="70">
        <f t="shared" si="30"/>
        <v>2858.2820061592606</v>
      </c>
      <c r="AI75" s="70">
        <f t="shared" si="31"/>
        <v>186919.27374301676</v>
      </c>
      <c r="AJ75" s="70">
        <f t="shared" si="32"/>
        <v>0.95480179314482994</v>
      </c>
      <c r="AK75" s="70">
        <f t="shared" si="33"/>
        <v>0.57509882706973725</v>
      </c>
      <c r="AL75">
        <f t="shared" si="34"/>
        <v>185440.5615234375</v>
      </c>
      <c r="AM75" s="71">
        <f t="shared" si="35"/>
        <v>20064.510984232988</v>
      </c>
      <c r="AN75">
        <f t="shared" si="43"/>
        <v>20064.510984232988</v>
      </c>
      <c r="AO75" s="6">
        <f t="shared" si="36"/>
        <v>0.41298071289062499</v>
      </c>
      <c r="AP75">
        <f t="shared" si="44"/>
        <v>4.4684161771280172E-2</v>
      </c>
      <c r="AQ75">
        <f t="shared" si="45"/>
        <v>0.41298071289062499</v>
      </c>
      <c r="AR75">
        <f t="shared" si="46"/>
        <v>4.4684161771280172E-2</v>
      </c>
      <c r="AS75" s="68">
        <f t="shared" si="47"/>
        <v>0.42972613608197463</v>
      </c>
      <c r="AT75">
        <f t="shared" si="48"/>
        <v>0.42972613608197463</v>
      </c>
      <c r="AU75">
        <f t="shared" si="37"/>
        <v>5727.1213925855664</v>
      </c>
      <c r="AV75" s="67">
        <f t="shared" si="38"/>
        <v>5395.2745344957921</v>
      </c>
      <c r="AW75">
        <f t="shared" si="49"/>
        <v>5727.1213925855664</v>
      </c>
    </row>
    <row r="76" spans="1:49" thickTop="1" thickBot="1">
      <c r="A76" s="26">
        <f t="shared" si="39"/>
        <v>74</v>
      </c>
      <c r="B76">
        <v>1</v>
      </c>
      <c r="C76">
        <f t="shared" si="40"/>
        <v>74</v>
      </c>
      <c r="D76">
        <v>1</v>
      </c>
      <c r="E76">
        <v>60</v>
      </c>
      <c r="F76">
        <v>70</v>
      </c>
      <c r="G76">
        <v>0.41953124999999997</v>
      </c>
      <c r="H76">
        <v>0</v>
      </c>
      <c r="I76">
        <v>90</v>
      </c>
      <c r="J76">
        <v>0</v>
      </c>
      <c r="K76">
        <v>9746.09375</v>
      </c>
      <c r="L76">
        <v>0.36062499999999997</v>
      </c>
      <c r="M76">
        <v>702064.84375</v>
      </c>
      <c r="N76">
        <v>0.24843750000000001</v>
      </c>
      <c r="O76">
        <v>70</v>
      </c>
      <c r="P76">
        <f t="shared" si="27"/>
        <v>480</v>
      </c>
      <c r="Q76">
        <f t="shared" si="28"/>
        <v>480</v>
      </c>
      <c r="R76" s="46">
        <v>74</v>
      </c>
      <c r="S76">
        <v>298706.7</v>
      </c>
      <c r="T76" s="71">
        <v>27031.67</v>
      </c>
      <c r="U76">
        <v>27088.67</v>
      </c>
      <c r="V76" s="6">
        <v>0.30357669999999998</v>
      </c>
      <c r="W76">
        <v>2.7472670000000001E-2</v>
      </c>
      <c r="X76">
        <v>0.30335000000000001</v>
      </c>
      <c r="Y76">
        <v>2.750967E-2</v>
      </c>
      <c r="Z76" s="68">
        <v>0.45400000000000001</v>
      </c>
      <c r="AA76">
        <v>0.45493329999999998</v>
      </c>
      <c r="AB76">
        <v>9744.6669999999995</v>
      </c>
      <c r="AC76" s="67">
        <v>9439</v>
      </c>
      <c r="AD76">
        <v>9667.3330000000005</v>
      </c>
      <c r="AE76">
        <f t="shared" si="41"/>
        <v>0.99894734557936093</v>
      </c>
      <c r="AF76">
        <f t="shared" si="42"/>
        <v>0.76919248329573098</v>
      </c>
      <c r="AG76" s="65">
        <f t="shared" si="29"/>
        <v>74</v>
      </c>
      <c r="AH76" s="70">
        <f t="shared" si="30"/>
        <v>3581.4768029398256</v>
      </c>
      <c r="AI76" s="70">
        <f t="shared" si="31"/>
        <v>281177.40926157695</v>
      </c>
      <c r="AJ76" s="70">
        <f t="shared" si="32"/>
        <v>0.95947890466904795</v>
      </c>
      <c r="AK76" s="70">
        <f t="shared" si="33"/>
        <v>0.61397357860367685</v>
      </c>
      <c r="AL76">
        <f t="shared" si="34"/>
        <v>300195.4443359375</v>
      </c>
      <c r="AM76" s="71">
        <f t="shared" si="35"/>
        <v>29444.744881036117</v>
      </c>
      <c r="AN76">
        <f t="shared" si="43"/>
        <v>29444.744881036117</v>
      </c>
      <c r="AO76" s="6">
        <f t="shared" si="36"/>
        <v>0.313558837890625</v>
      </c>
      <c r="AP76">
        <f t="shared" si="44"/>
        <v>3.07554966642055E-2</v>
      </c>
      <c r="AQ76">
        <f t="shared" si="45"/>
        <v>0.313558837890625</v>
      </c>
      <c r="AR76">
        <f t="shared" si="46"/>
        <v>3.07554966642055E-2</v>
      </c>
      <c r="AS76" s="68">
        <f t="shared" si="47"/>
        <v>0.45820543899373933</v>
      </c>
      <c r="AT76">
        <f t="shared" si="48"/>
        <v>0.45820543899373933</v>
      </c>
      <c r="AU76">
        <f t="shared" si="37"/>
        <v>8538.1324236505989</v>
      </c>
      <c r="AV76" s="67">
        <f t="shared" si="38"/>
        <v>7682.2630311819021</v>
      </c>
      <c r="AW76">
        <f t="shared" si="49"/>
        <v>8538.1324236505989</v>
      </c>
    </row>
    <row r="77" spans="1:49" thickTop="1" thickBot="1">
      <c r="A77" s="26">
        <f t="shared" si="39"/>
        <v>75</v>
      </c>
      <c r="B77">
        <v>1</v>
      </c>
      <c r="C77">
        <f t="shared" si="40"/>
        <v>75</v>
      </c>
      <c r="D77">
        <v>1</v>
      </c>
      <c r="E77">
        <v>60</v>
      </c>
      <c r="F77">
        <v>70</v>
      </c>
      <c r="G77">
        <v>0.56953125000000004</v>
      </c>
      <c r="H77">
        <v>0</v>
      </c>
      <c r="I77">
        <v>90</v>
      </c>
      <c r="J77">
        <v>0</v>
      </c>
      <c r="K77">
        <v>6496.09375</v>
      </c>
      <c r="L77">
        <v>0.48062499999999997</v>
      </c>
      <c r="M77">
        <v>343514.84375</v>
      </c>
      <c r="N77">
        <v>0.34843750000000001</v>
      </c>
      <c r="O77">
        <v>70</v>
      </c>
      <c r="P77">
        <f t="shared" si="27"/>
        <v>480</v>
      </c>
      <c r="Q77">
        <f t="shared" si="28"/>
        <v>480</v>
      </c>
      <c r="R77" s="46">
        <v>75</v>
      </c>
      <c r="S77">
        <v>195536.7</v>
      </c>
      <c r="T77" s="71">
        <v>64350</v>
      </c>
      <c r="U77">
        <v>65626.67</v>
      </c>
      <c r="V77" s="6">
        <v>0.40410000000000001</v>
      </c>
      <c r="W77">
        <v>0.13298670000000001</v>
      </c>
      <c r="X77">
        <v>0.3992</v>
      </c>
      <c r="Y77">
        <v>0.13398669999999999</v>
      </c>
      <c r="Z77" s="68">
        <v>0.60956670000000002</v>
      </c>
      <c r="AA77">
        <v>0.62166670000000002</v>
      </c>
      <c r="AB77">
        <v>9180</v>
      </c>
      <c r="AC77" s="67">
        <v>19450.330000000002</v>
      </c>
      <c r="AD77">
        <v>9602.3330000000005</v>
      </c>
      <c r="AE77">
        <f t="shared" si="41"/>
        <v>0.99022546725392235</v>
      </c>
      <c r="AF77">
        <f t="shared" si="42"/>
        <v>0.44781882016949054</v>
      </c>
      <c r="AG77" s="65">
        <f t="shared" si="29"/>
        <v>75</v>
      </c>
      <c r="AH77" s="70">
        <f t="shared" si="30"/>
        <v>2193.699873364289</v>
      </c>
      <c r="AI77" s="70">
        <f t="shared" si="31"/>
        <v>127375.14484356895</v>
      </c>
      <c r="AJ77" s="70">
        <f t="shared" si="32"/>
        <v>0.94533549259415905</v>
      </c>
      <c r="AK77" s="70">
        <f t="shared" si="33"/>
        <v>0.52694216813422767</v>
      </c>
      <c r="AL77">
        <f t="shared" si="34"/>
        <v>198438.80371093753</v>
      </c>
      <c r="AM77" s="71">
        <f t="shared" si="35"/>
        <v>29226.619336013173</v>
      </c>
      <c r="AN77">
        <f t="shared" si="43"/>
        <v>29226.619336013173</v>
      </c>
      <c r="AO77" s="6">
        <f t="shared" si="36"/>
        <v>0.40534008789062498</v>
      </c>
      <c r="AP77">
        <f t="shared" si="44"/>
        <v>5.9699616349543905E-2</v>
      </c>
      <c r="AQ77">
        <f t="shared" si="45"/>
        <v>0.40534008789062498</v>
      </c>
      <c r="AR77">
        <f t="shared" si="46"/>
        <v>5.9699616349543905E-2</v>
      </c>
      <c r="AS77" s="68">
        <f t="shared" si="47"/>
        <v>0.48973683040939453</v>
      </c>
      <c r="AT77">
        <f t="shared" si="48"/>
        <v>0.48973683040939453</v>
      </c>
      <c r="AU77">
        <f t="shared" si="37"/>
        <v>7561.411189778114</v>
      </c>
      <c r="AV77" s="67">
        <f t="shared" si="38"/>
        <v>7382.4218817652463</v>
      </c>
      <c r="AW77">
        <f t="shared" si="49"/>
        <v>7561.411189778114</v>
      </c>
    </row>
    <row r="78" spans="1:49" thickTop="1" thickBot="1">
      <c r="A78" s="26">
        <f t="shared" si="39"/>
        <v>76</v>
      </c>
      <c r="B78">
        <v>1</v>
      </c>
      <c r="C78">
        <f t="shared" si="40"/>
        <v>76</v>
      </c>
      <c r="D78">
        <v>1</v>
      </c>
      <c r="E78">
        <v>60</v>
      </c>
      <c r="F78">
        <v>70</v>
      </c>
      <c r="G78">
        <v>0.38203124999999999</v>
      </c>
      <c r="H78">
        <v>0</v>
      </c>
      <c r="I78">
        <v>90</v>
      </c>
      <c r="J78">
        <v>0</v>
      </c>
      <c r="K78">
        <v>5683.59375</v>
      </c>
      <c r="L78">
        <v>0.330625</v>
      </c>
      <c r="M78">
        <v>433152.34375</v>
      </c>
      <c r="N78">
        <v>0.2734375</v>
      </c>
      <c r="O78">
        <v>70</v>
      </c>
      <c r="P78">
        <f t="shared" si="27"/>
        <v>480</v>
      </c>
      <c r="Q78">
        <f t="shared" si="28"/>
        <v>480</v>
      </c>
      <c r="R78" s="46">
        <v>76</v>
      </c>
      <c r="S78">
        <v>168636.7</v>
      </c>
      <c r="T78" s="71">
        <v>13938</v>
      </c>
      <c r="U78">
        <v>13789.67</v>
      </c>
      <c r="V78" s="6">
        <v>0.30281999999999998</v>
      </c>
      <c r="W78">
        <v>2.5028330000000001E-2</v>
      </c>
      <c r="X78">
        <v>0.30338330000000002</v>
      </c>
      <c r="Y78">
        <v>2.4808E-2</v>
      </c>
      <c r="Z78" s="68">
        <v>0.40789999999999998</v>
      </c>
      <c r="AA78">
        <v>0.40353329999999998</v>
      </c>
      <c r="AB78">
        <v>5240</v>
      </c>
      <c r="AC78" s="67">
        <v>4892</v>
      </c>
      <c r="AD78">
        <v>5137</v>
      </c>
      <c r="AE78">
        <f t="shared" si="41"/>
        <v>1.0053639154989098</v>
      </c>
      <c r="AF78">
        <f t="shared" si="42"/>
        <v>0.81416515530683509</v>
      </c>
      <c r="AG78" s="65">
        <f t="shared" si="29"/>
        <v>76</v>
      </c>
      <c r="AH78" s="70">
        <f t="shared" si="30"/>
        <v>2135.6857679661812</v>
      </c>
      <c r="AI78" s="70">
        <f t="shared" si="31"/>
        <v>170072.08588957056</v>
      </c>
      <c r="AJ78" s="70">
        <f t="shared" si="32"/>
        <v>0.9616422225541974</v>
      </c>
      <c r="AK78" s="70">
        <f t="shared" si="33"/>
        <v>0.63120729509980944</v>
      </c>
      <c r="AL78">
        <f t="shared" si="34"/>
        <v>168990.0146484375</v>
      </c>
      <c r="AM78" s="71">
        <f t="shared" si="35"/>
        <v>15585.344262195544</v>
      </c>
      <c r="AN78">
        <f t="shared" si="43"/>
        <v>15585.344262195544</v>
      </c>
      <c r="AO78" s="6">
        <f t="shared" si="36"/>
        <v>0.30877758789062498</v>
      </c>
      <c r="AP78">
        <f t="shared" si="44"/>
        <v>2.8477451864462738E-2</v>
      </c>
      <c r="AQ78">
        <f t="shared" si="45"/>
        <v>0.30877758789062498</v>
      </c>
      <c r="AR78">
        <f t="shared" si="46"/>
        <v>2.8477451864462738E-2</v>
      </c>
      <c r="AS78" s="68">
        <f t="shared" si="47"/>
        <v>0.43302676624335446</v>
      </c>
      <c r="AT78">
        <f t="shared" si="48"/>
        <v>0.43302676624335446</v>
      </c>
      <c r="AU78">
        <f t="shared" si="37"/>
        <v>4671.8829511151835</v>
      </c>
      <c r="AV78" s="67">
        <f t="shared" si="38"/>
        <v>4176.0174590024926</v>
      </c>
      <c r="AW78">
        <f t="shared" si="49"/>
        <v>4671.8829511151835</v>
      </c>
    </row>
    <row r="79" spans="1:49" thickTop="1" thickBot="1">
      <c r="A79" s="26">
        <f t="shared" si="39"/>
        <v>77</v>
      </c>
      <c r="B79">
        <v>1</v>
      </c>
      <c r="C79">
        <f t="shared" si="40"/>
        <v>77</v>
      </c>
      <c r="D79">
        <v>1</v>
      </c>
      <c r="E79">
        <v>60</v>
      </c>
      <c r="F79">
        <v>70</v>
      </c>
      <c r="G79">
        <v>0.53203124999999996</v>
      </c>
      <c r="H79">
        <v>0</v>
      </c>
      <c r="I79">
        <v>90</v>
      </c>
      <c r="J79">
        <v>0</v>
      </c>
      <c r="K79">
        <v>8933.59375</v>
      </c>
      <c r="L79">
        <v>0.450625</v>
      </c>
      <c r="M79">
        <v>74602.34375</v>
      </c>
      <c r="N79">
        <v>0.37343750000000003</v>
      </c>
      <c r="O79">
        <v>70</v>
      </c>
      <c r="P79">
        <f t="shared" si="27"/>
        <v>480</v>
      </c>
      <c r="Q79">
        <f t="shared" si="28"/>
        <v>480</v>
      </c>
      <c r="R79" s="46">
        <v>77</v>
      </c>
      <c r="S79">
        <v>43410</v>
      </c>
      <c r="T79" s="71">
        <v>27525</v>
      </c>
      <c r="U79">
        <v>27421</v>
      </c>
      <c r="V79" s="6">
        <v>0.4073</v>
      </c>
      <c r="W79">
        <v>0.25824000000000003</v>
      </c>
      <c r="X79">
        <v>0.40810000000000002</v>
      </c>
      <c r="Y79">
        <v>0.25779000000000002</v>
      </c>
      <c r="Z79" s="68">
        <v>0.52386670000000002</v>
      </c>
      <c r="AA79">
        <v>0.52190000000000003</v>
      </c>
      <c r="AB79">
        <v>8256.6669999999995</v>
      </c>
      <c r="AC79" s="67">
        <v>9514</v>
      </c>
      <c r="AD79">
        <v>8104.3329999999996</v>
      </c>
      <c r="AE79">
        <f t="shared" si="41"/>
        <v>1.0018945621240061</v>
      </c>
      <c r="AF79">
        <f t="shared" si="42"/>
        <v>0.40620499108279989</v>
      </c>
      <c r="AG79" s="65">
        <f t="shared" si="29"/>
        <v>77</v>
      </c>
      <c r="AH79" s="70">
        <f t="shared" si="30"/>
        <v>3079.2223179663938</v>
      </c>
      <c r="AI79" s="70">
        <f t="shared" si="31"/>
        <v>27158.987485779293</v>
      </c>
      <c r="AJ79" s="70">
        <f t="shared" si="32"/>
        <v>0.71016635547181928</v>
      </c>
      <c r="AK79" s="70">
        <f t="shared" si="33"/>
        <v>0.59653135616444863</v>
      </c>
      <c r="AL79">
        <f t="shared" si="34"/>
        <v>43871.4208984375</v>
      </c>
      <c r="AM79" s="71">
        <f t="shared" si="35"/>
        <v>25209.160020427127</v>
      </c>
      <c r="AN79">
        <f t="shared" si="43"/>
        <v>25209.160020427127</v>
      </c>
      <c r="AO79" s="6">
        <f t="shared" si="36"/>
        <v>0.40955883789062497</v>
      </c>
      <c r="AP79">
        <f t="shared" si="44"/>
        <v>0.23533849760796449</v>
      </c>
      <c r="AQ79">
        <f t="shared" si="45"/>
        <v>0.40955883789062497</v>
      </c>
      <c r="AR79">
        <f t="shared" si="46"/>
        <v>0.23533849760796449</v>
      </c>
      <c r="AS79" s="68">
        <f t="shared" si="47"/>
        <v>0.35653949599417556</v>
      </c>
      <c r="AT79">
        <f t="shared" si="48"/>
        <v>0.35653949599417556</v>
      </c>
      <c r="AU79">
        <f t="shared" si="37"/>
        <v>7606.5011741022618</v>
      </c>
      <c r="AV79" s="67">
        <f t="shared" si="38"/>
        <v>7357.8510209757296</v>
      </c>
      <c r="AW79">
        <f t="shared" si="49"/>
        <v>7606.5011741022618</v>
      </c>
    </row>
    <row r="80" spans="1:49" thickTop="1" thickBot="1">
      <c r="A80" s="26">
        <f t="shared" si="39"/>
        <v>78</v>
      </c>
      <c r="B80">
        <v>1</v>
      </c>
      <c r="C80">
        <f t="shared" si="40"/>
        <v>78</v>
      </c>
      <c r="D80">
        <v>1</v>
      </c>
      <c r="E80">
        <v>60</v>
      </c>
      <c r="F80">
        <v>70</v>
      </c>
      <c r="G80">
        <v>0.45703125</v>
      </c>
      <c r="H80">
        <v>0</v>
      </c>
      <c r="I80">
        <v>90</v>
      </c>
      <c r="J80">
        <v>0</v>
      </c>
      <c r="K80">
        <v>7308.59375</v>
      </c>
      <c r="L80">
        <v>0.270625</v>
      </c>
      <c r="M80">
        <v>253877.34375</v>
      </c>
      <c r="N80">
        <v>0.22343750000000001</v>
      </c>
      <c r="O80">
        <v>70</v>
      </c>
      <c r="P80">
        <f t="shared" si="27"/>
        <v>480</v>
      </c>
      <c r="Q80">
        <f t="shared" si="28"/>
        <v>480</v>
      </c>
      <c r="R80" s="46">
        <v>78</v>
      </c>
      <c r="S80">
        <v>118953.3</v>
      </c>
      <c r="T80" s="71">
        <v>19519.330000000002</v>
      </c>
      <c r="U80">
        <v>18757.669999999998</v>
      </c>
      <c r="V80" s="6">
        <v>0.2424733</v>
      </c>
      <c r="W80">
        <v>3.9786670000000003E-2</v>
      </c>
      <c r="X80">
        <v>0.2437433</v>
      </c>
      <c r="Y80">
        <v>3.8436669999999999E-2</v>
      </c>
      <c r="Z80" s="68">
        <v>0.32163330000000001</v>
      </c>
      <c r="AA80">
        <v>0.30908000000000002</v>
      </c>
      <c r="AB80">
        <v>8548.6669999999995</v>
      </c>
      <c r="AC80" s="67">
        <v>7680.3329999999996</v>
      </c>
      <c r="AD80">
        <v>7978.6670000000004</v>
      </c>
      <c r="AE80">
        <f t="shared" si="41"/>
        <v>1.0201006109251078</v>
      </c>
      <c r="AF80">
        <f t="shared" si="42"/>
        <v>0.87557894227936006</v>
      </c>
      <c r="AG80" s="65">
        <f t="shared" si="29"/>
        <v>78</v>
      </c>
      <c r="AH80" s="70">
        <f t="shared" si="30"/>
        <v>2875.9837678307922</v>
      </c>
      <c r="AI80" s="70">
        <f t="shared" si="31"/>
        <v>103755.74712643679</v>
      </c>
      <c r="AJ80" s="70">
        <f t="shared" si="32"/>
        <v>0.91833807136434931</v>
      </c>
      <c r="AK80" s="70">
        <f t="shared" si="33"/>
        <v>0.66674165896099324</v>
      </c>
      <c r="AL80">
        <f t="shared" si="34"/>
        <v>119998.2177734375</v>
      </c>
      <c r="AM80" s="71">
        <f t="shared" si="35"/>
        <v>23166.939224893995</v>
      </c>
      <c r="AN80">
        <f t="shared" si="43"/>
        <v>23166.939224893995</v>
      </c>
      <c r="AO80" s="6">
        <f t="shared" si="36"/>
        <v>0.249058837890625</v>
      </c>
      <c r="AP80">
        <f t="shared" si="44"/>
        <v>4.8083472137300798E-2</v>
      </c>
      <c r="AQ80">
        <f t="shared" si="45"/>
        <v>0.249058837890625</v>
      </c>
      <c r="AR80">
        <f t="shared" si="46"/>
        <v>4.8083472137300798E-2</v>
      </c>
      <c r="AS80" s="68">
        <f t="shared" si="47"/>
        <v>0.42125801987688671</v>
      </c>
      <c r="AT80">
        <f t="shared" si="48"/>
        <v>0.42125801987688671</v>
      </c>
      <c r="AU80">
        <f t="shared" si="37"/>
        <v>7257.4616711899025</v>
      </c>
      <c r="AV80" s="67">
        <f t="shared" si="38"/>
        <v>6286.7673130242965</v>
      </c>
      <c r="AW80">
        <f t="shared" si="49"/>
        <v>7257.4616711899025</v>
      </c>
    </row>
    <row r="81" spans="1:49" thickTop="1" thickBot="1">
      <c r="A81" s="26">
        <f t="shared" si="39"/>
        <v>79</v>
      </c>
      <c r="B81">
        <v>1</v>
      </c>
      <c r="C81">
        <f t="shared" si="40"/>
        <v>79</v>
      </c>
      <c r="D81">
        <v>1</v>
      </c>
      <c r="E81">
        <v>60</v>
      </c>
      <c r="F81">
        <v>70</v>
      </c>
      <c r="G81">
        <v>0.30703124999999998</v>
      </c>
      <c r="H81">
        <v>0</v>
      </c>
      <c r="I81">
        <v>90</v>
      </c>
      <c r="J81">
        <v>0</v>
      </c>
      <c r="K81">
        <v>4058.59375</v>
      </c>
      <c r="L81">
        <v>0.390625</v>
      </c>
      <c r="M81">
        <v>612427.34375</v>
      </c>
      <c r="N81">
        <v>0.32343750000000004</v>
      </c>
      <c r="O81">
        <v>70</v>
      </c>
      <c r="P81">
        <f t="shared" si="27"/>
        <v>480</v>
      </c>
      <c r="Q81">
        <f t="shared" si="28"/>
        <v>480</v>
      </c>
      <c r="R81" s="46">
        <v>79</v>
      </c>
      <c r="S81">
        <v>192543.3</v>
      </c>
      <c r="T81" s="71">
        <v>9405.3330000000005</v>
      </c>
      <c r="U81">
        <v>9251.3330000000005</v>
      </c>
      <c r="V81" s="6">
        <v>0.36459999999999998</v>
      </c>
      <c r="W81">
        <v>1.780967E-2</v>
      </c>
      <c r="X81">
        <v>0.36620000000000003</v>
      </c>
      <c r="Y81">
        <v>1.7595329999999999E-2</v>
      </c>
      <c r="Z81" s="68">
        <v>0.55230000000000001</v>
      </c>
      <c r="AA81">
        <v>0.54326669999999999</v>
      </c>
      <c r="AB81">
        <v>3043.8</v>
      </c>
      <c r="AC81" s="67">
        <v>3003.7330000000002</v>
      </c>
      <c r="AD81">
        <v>2942.9670000000001</v>
      </c>
      <c r="AE81">
        <f t="shared" si="41"/>
        <v>1.008288773015491</v>
      </c>
      <c r="AF81">
        <f t="shared" si="42"/>
        <v>0.67993072262668042</v>
      </c>
      <c r="AG81" s="65">
        <f t="shared" si="29"/>
        <v>79</v>
      </c>
      <c r="AH81" s="70">
        <f t="shared" si="30"/>
        <v>1459.2696629213483</v>
      </c>
      <c r="AI81" s="70">
        <f t="shared" si="31"/>
        <v>231377.50885478157</v>
      </c>
      <c r="AJ81" s="70">
        <f t="shared" si="32"/>
        <v>0.98037887591165518</v>
      </c>
      <c r="AK81" s="70">
        <f t="shared" si="33"/>
        <v>0.59233102677007243</v>
      </c>
      <c r="AL81">
        <f t="shared" si="34"/>
        <v>190846.8115234375</v>
      </c>
      <c r="AM81" s="71">
        <f t="shared" si="35"/>
        <v>9301.8430331245563</v>
      </c>
      <c r="AN81">
        <f t="shared" si="43"/>
        <v>9301.8430331245563</v>
      </c>
      <c r="AO81" s="6">
        <f t="shared" si="36"/>
        <v>0.36999633789062503</v>
      </c>
      <c r="AP81">
        <f t="shared" si="44"/>
        <v>1.8033562260833726E-2</v>
      </c>
      <c r="AQ81">
        <f t="shared" si="45"/>
        <v>0.36999633789062503</v>
      </c>
      <c r="AR81">
        <f t="shared" si="46"/>
        <v>1.8033562260833726E-2</v>
      </c>
      <c r="AS81" s="68">
        <f t="shared" si="47"/>
        <v>0.41595642337879268</v>
      </c>
      <c r="AT81">
        <f t="shared" si="48"/>
        <v>0.41595642337879268</v>
      </c>
      <c r="AU81">
        <f t="shared" si="37"/>
        <v>2729.1156534983297</v>
      </c>
      <c r="AV81" s="67">
        <f t="shared" si="38"/>
        <v>2538.8333974480438</v>
      </c>
      <c r="AW81">
        <f t="shared" si="49"/>
        <v>2729.1156534983297</v>
      </c>
    </row>
    <row r="82" spans="1:49" thickTop="1" thickBot="1">
      <c r="A82" s="26">
        <f t="shared" si="39"/>
        <v>80</v>
      </c>
      <c r="B82">
        <v>1</v>
      </c>
      <c r="C82">
        <f t="shared" si="40"/>
        <v>80</v>
      </c>
      <c r="D82">
        <v>1</v>
      </c>
      <c r="E82">
        <v>60</v>
      </c>
      <c r="F82">
        <v>70</v>
      </c>
      <c r="G82">
        <v>0.44765624999999998</v>
      </c>
      <c r="H82">
        <v>0</v>
      </c>
      <c r="I82">
        <v>90</v>
      </c>
      <c r="J82">
        <v>0</v>
      </c>
      <c r="K82">
        <v>4261.71875</v>
      </c>
      <c r="L82">
        <v>0.27812500000000001</v>
      </c>
      <c r="M82">
        <v>545199.21875</v>
      </c>
      <c r="N82">
        <v>0.32968750000000002</v>
      </c>
      <c r="O82">
        <v>70</v>
      </c>
      <c r="P82">
        <f t="shared" si="27"/>
        <v>480</v>
      </c>
      <c r="Q82">
        <f t="shared" si="28"/>
        <v>480</v>
      </c>
      <c r="R82" s="46">
        <v>80</v>
      </c>
      <c r="S82">
        <v>242726.7</v>
      </c>
      <c r="T82" s="71">
        <v>11754.67</v>
      </c>
      <c r="U82">
        <v>11248.67</v>
      </c>
      <c r="V82" s="6">
        <v>0.30842330000000001</v>
      </c>
      <c r="W82">
        <v>1.4936E-2</v>
      </c>
      <c r="X82">
        <v>0.30692999999999998</v>
      </c>
      <c r="Y82">
        <v>1.4224000000000001E-2</v>
      </c>
      <c r="Z82" s="68">
        <v>0.33989999999999998</v>
      </c>
      <c r="AA82">
        <v>0.3252833</v>
      </c>
      <c r="AB82">
        <v>5000.6670000000004</v>
      </c>
      <c r="AC82" s="67">
        <v>4508.6670000000004</v>
      </c>
      <c r="AD82">
        <v>4805.6670000000004</v>
      </c>
      <c r="AE82">
        <f t="shared" si="41"/>
        <v>1.0222441468550081</v>
      </c>
      <c r="AF82">
        <f t="shared" si="42"/>
        <v>0.8774814269211485</v>
      </c>
      <c r="AG82" s="65">
        <f t="shared" si="29"/>
        <v>80</v>
      </c>
      <c r="AH82" s="70">
        <f t="shared" si="30"/>
        <v>1667.1760391198045</v>
      </c>
      <c r="AI82" s="70">
        <f t="shared" si="31"/>
        <v>205010.28202115159</v>
      </c>
      <c r="AJ82" s="70">
        <f t="shared" si="32"/>
        <v>0.97691054157583956</v>
      </c>
      <c r="AK82" s="70">
        <f t="shared" si="33"/>
        <v>0.65649598551214861</v>
      </c>
      <c r="AL82">
        <f t="shared" si="34"/>
        <v>246415.771484375</v>
      </c>
      <c r="AM82" s="71">
        <f t="shared" si="35"/>
        <v>14198.462586977981</v>
      </c>
      <c r="AN82">
        <f t="shared" si="43"/>
        <v>14198.462586977981</v>
      </c>
      <c r="AO82" s="6">
        <f t="shared" si="36"/>
        <v>0.30120727539062497</v>
      </c>
      <c r="AP82">
        <f t="shared" si="44"/>
        <v>1.7355545892201719E-2</v>
      </c>
      <c r="AQ82">
        <f t="shared" si="45"/>
        <v>0.30120727539062497</v>
      </c>
      <c r="AR82">
        <f t="shared" si="46"/>
        <v>1.7355545892201719E-2</v>
      </c>
      <c r="AS82" s="68">
        <f t="shared" si="47"/>
        <v>0.46239018880161353</v>
      </c>
      <c r="AT82">
        <f t="shared" si="48"/>
        <v>0.46239018880161353</v>
      </c>
      <c r="AU82">
        <f t="shared" si="37"/>
        <v>4291.6438708104242</v>
      </c>
      <c r="AV82" s="67">
        <f t="shared" si="38"/>
        <v>3688.3331605495105</v>
      </c>
      <c r="AW82">
        <f t="shared" si="49"/>
        <v>4291.6438708104242</v>
      </c>
    </row>
    <row r="83" spans="1:49" thickTop="1" thickBot="1">
      <c r="A83" s="26">
        <f t="shared" si="39"/>
        <v>81</v>
      </c>
      <c r="B83">
        <v>1</v>
      </c>
      <c r="C83">
        <f t="shared" si="40"/>
        <v>81</v>
      </c>
      <c r="D83">
        <v>1</v>
      </c>
      <c r="E83">
        <v>60</v>
      </c>
      <c r="F83">
        <v>70</v>
      </c>
      <c r="G83">
        <v>0.59765625</v>
      </c>
      <c r="H83">
        <v>0</v>
      </c>
      <c r="I83">
        <v>90</v>
      </c>
      <c r="J83">
        <v>0</v>
      </c>
      <c r="K83">
        <v>7511.71875</v>
      </c>
      <c r="L83">
        <v>0.39812500000000001</v>
      </c>
      <c r="M83">
        <v>186649.21875</v>
      </c>
      <c r="N83">
        <v>0.22968750000000002</v>
      </c>
      <c r="O83">
        <v>70</v>
      </c>
      <c r="P83">
        <f t="shared" si="27"/>
        <v>480</v>
      </c>
      <c r="Q83">
        <f t="shared" si="28"/>
        <v>480</v>
      </c>
      <c r="R83" s="46">
        <v>81</v>
      </c>
      <c r="S83">
        <v>105966.7</v>
      </c>
      <c r="T83" s="71">
        <v>32614.33</v>
      </c>
      <c r="U83">
        <v>33322</v>
      </c>
      <c r="V83" s="6">
        <v>0.29329</v>
      </c>
      <c r="W83">
        <v>9.0266669999999993E-2</v>
      </c>
      <c r="X83">
        <v>0.29020669999999998</v>
      </c>
      <c r="Y83">
        <v>9.1256669999999998E-2</v>
      </c>
      <c r="Z83" s="68">
        <v>0.40776669999999998</v>
      </c>
      <c r="AA83">
        <v>0.41663329999999998</v>
      </c>
      <c r="AB83">
        <v>9911.6669999999995</v>
      </c>
      <c r="AC83" s="67">
        <v>10932.33</v>
      </c>
      <c r="AD83">
        <v>10528</v>
      </c>
      <c r="AE83">
        <f t="shared" si="41"/>
        <v>0.98932435495694027</v>
      </c>
      <c r="AF83">
        <f t="shared" si="42"/>
        <v>0.75532495991288762</v>
      </c>
      <c r="AG83" s="65">
        <f t="shared" si="29"/>
        <v>81</v>
      </c>
      <c r="AH83" s="70">
        <f t="shared" si="30"/>
        <v>2686.3544926240497</v>
      </c>
      <c r="AI83" s="70">
        <f t="shared" si="31"/>
        <v>75892.947903430744</v>
      </c>
      <c r="AJ83" s="70">
        <f t="shared" si="32"/>
        <v>0.88825874231524626</v>
      </c>
      <c r="AK83" s="70">
        <f t="shared" si="33"/>
        <v>0.59933400981543672</v>
      </c>
      <c r="AL83">
        <f t="shared" si="34"/>
        <v>114574.365234375</v>
      </c>
      <c r="AM83" s="71">
        <f t="shared" si="35"/>
        <v>33012.96827994677</v>
      </c>
      <c r="AN83">
        <f t="shared" si="43"/>
        <v>33012.96827994677</v>
      </c>
      <c r="AO83" s="6">
        <f t="shared" si="36"/>
        <v>0.29745727539062505</v>
      </c>
      <c r="AP83">
        <f t="shared" si="44"/>
        <v>8.5708068964835779E-2</v>
      </c>
      <c r="AQ83">
        <f t="shared" si="45"/>
        <v>0.29745727539062505</v>
      </c>
      <c r="AR83">
        <f t="shared" si="46"/>
        <v>8.5708068964835779E-2</v>
      </c>
      <c r="AS83" s="68">
        <f t="shared" si="47"/>
        <v>0.46071125294055681</v>
      </c>
      <c r="AT83">
        <f t="shared" si="48"/>
        <v>0.46071125294055681</v>
      </c>
      <c r="AU83">
        <f t="shared" si="37"/>
        <v>9435.9828222140222</v>
      </c>
      <c r="AV83" s="67">
        <f t="shared" si="38"/>
        <v>8590.7623593718381</v>
      </c>
      <c r="AW83">
        <f t="shared" si="49"/>
        <v>9435.9828222140222</v>
      </c>
    </row>
    <row r="84" spans="1:49" thickTop="1" thickBot="1">
      <c r="A84" s="26">
        <f t="shared" si="39"/>
        <v>82</v>
      </c>
      <c r="B84">
        <v>1</v>
      </c>
      <c r="C84">
        <f t="shared" si="40"/>
        <v>82</v>
      </c>
      <c r="D84">
        <v>1</v>
      </c>
      <c r="E84">
        <v>60</v>
      </c>
      <c r="F84">
        <v>70</v>
      </c>
      <c r="G84">
        <v>0.52265625000000004</v>
      </c>
      <c r="H84">
        <v>0</v>
      </c>
      <c r="I84">
        <v>90</v>
      </c>
      <c r="J84">
        <v>0</v>
      </c>
      <c r="K84">
        <v>9136.71875</v>
      </c>
      <c r="L84">
        <v>0.33812500000000001</v>
      </c>
      <c r="M84">
        <v>365924.21875</v>
      </c>
      <c r="N84">
        <v>0.37968750000000001</v>
      </c>
      <c r="O84">
        <v>70</v>
      </c>
      <c r="P84">
        <f t="shared" si="27"/>
        <v>480</v>
      </c>
      <c r="Q84">
        <f t="shared" si="28"/>
        <v>480</v>
      </c>
      <c r="R84" s="46">
        <v>82</v>
      </c>
      <c r="S84">
        <v>192010</v>
      </c>
      <c r="T84" s="71">
        <v>31667.33</v>
      </c>
      <c r="U84">
        <v>30127</v>
      </c>
      <c r="V84" s="6">
        <v>0.36496669999999998</v>
      </c>
      <c r="W84">
        <v>6.0193330000000003E-2</v>
      </c>
      <c r="X84">
        <v>0.3635333</v>
      </c>
      <c r="Y84">
        <v>5.7036669999999998E-2</v>
      </c>
      <c r="Z84" s="68">
        <v>0.4059333</v>
      </c>
      <c r="AA84">
        <v>0.38619999999999999</v>
      </c>
      <c r="AB84">
        <v>12322</v>
      </c>
      <c r="AC84" s="67">
        <v>12115.33</v>
      </c>
      <c r="AD84">
        <v>11556.67</v>
      </c>
      <c r="AE84">
        <f t="shared" si="41"/>
        <v>1.0252452837853914</v>
      </c>
      <c r="AF84">
        <f t="shared" si="42"/>
        <v>0.78362339667251046</v>
      </c>
      <c r="AG84" s="65">
        <f t="shared" si="29"/>
        <v>82</v>
      </c>
      <c r="AH84" s="70">
        <f t="shared" si="30"/>
        <v>3414.000467071462</v>
      </c>
      <c r="AI84" s="70">
        <f t="shared" si="31"/>
        <v>132611.26840317101</v>
      </c>
      <c r="AJ84" s="70">
        <f t="shared" si="32"/>
        <v>0.92865610759435757</v>
      </c>
      <c r="AK84" s="70">
        <f t="shared" si="33"/>
        <v>0.63200922458377728</v>
      </c>
      <c r="AL84">
        <f t="shared" si="34"/>
        <v>195613.93554687503</v>
      </c>
      <c r="AM84" s="71">
        <f t="shared" si="35"/>
        <v>34988.217277946875</v>
      </c>
      <c r="AN84">
        <f t="shared" si="43"/>
        <v>34988.217277946875</v>
      </c>
      <c r="AO84" s="6">
        <f t="shared" si="36"/>
        <v>0.35984790039062498</v>
      </c>
      <c r="AP84">
        <f t="shared" si="44"/>
        <v>6.4363699297196139E-2</v>
      </c>
      <c r="AQ84">
        <f t="shared" si="45"/>
        <v>0.35984790039062498</v>
      </c>
      <c r="AR84">
        <f t="shared" si="46"/>
        <v>6.4363699297196139E-2</v>
      </c>
      <c r="AS84" s="68">
        <f t="shared" si="47"/>
        <v>0.47948089055436871</v>
      </c>
      <c r="AT84">
        <f t="shared" si="48"/>
        <v>0.47948089055436871</v>
      </c>
      <c r="AU84">
        <f t="shared" si="37"/>
        <v>10144.938456686188</v>
      </c>
      <c r="AV84" s="67">
        <f t="shared" si="38"/>
        <v>8930.29604134088</v>
      </c>
      <c r="AW84">
        <f t="shared" si="49"/>
        <v>10144.938456686188</v>
      </c>
    </row>
    <row r="85" spans="1:49" thickTop="1" thickBot="1">
      <c r="A85" s="26">
        <f t="shared" si="39"/>
        <v>83</v>
      </c>
      <c r="B85">
        <v>1</v>
      </c>
      <c r="C85">
        <f t="shared" si="40"/>
        <v>83</v>
      </c>
      <c r="D85">
        <v>1</v>
      </c>
      <c r="E85">
        <v>60</v>
      </c>
      <c r="F85">
        <v>70</v>
      </c>
      <c r="G85">
        <v>0.37265624999999997</v>
      </c>
      <c r="H85">
        <v>0</v>
      </c>
      <c r="I85">
        <v>90</v>
      </c>
      <c r="J85">
        <v>0</v>
      </c>
      <c r="K85">
        <v>5886.71875</v>
      </c>
      <c r="L85">
        <v>0.458125</v>
      </c>
      <c r="M85">
        <v>724474.21875</v>
      </c>
      <c r="N85">
        <v>0.27968750000000003</v>
      </c>
      <c r="O85">
        <v>70</v>
      </c>
      <c r="P85">
        <f t="shared" si="27"/>
        <v>480</v>
      </c>
      <c r="Q85">
        <f t="shared" si="28"/>
        <v>480</v>
      </c>
      <c r="R85" s="46">
        <v>83</v>
      </c>
      <c r="S85">
        <v>271570</v>
      </c>
      <c r="T85" s="71">
        <v>21324.67</v>
      </c>
      <c r="U85">
        <v>21453</v>
      </c>
      <c r="V85" s="6">
        <v>0.38683329999999999</v>
      </c>
      <c r="W85">
        <v>3.0377000000000001E-2</v>
      </c>
      <c r="X85">
        <v>0.38440000000000002</v>
      </c>
      <c r="Y85">
        <v>3.0366669999999998E-2</v>
      </c>
      <c r="Z85" s="68">
        <v>0.70426670000000002</v>
      </c>
      <c r="AA85">
        <v>0.70853330000000003</v>
      </c>
      <c r="AB85">
        <v>4710</v>
      </c>
      <c r="AC85" s="67">
        <v>6253</v>
      </c>
      <c r="AD85">
        <v>4843</v>
      </c>
      <c r="AE85">
        <f t="shared" si="41"/>
        <v>0.99700455668395582</v>
      </c>
      <c r="AF85">
        <f t="shared" si="42"/>
        <v>0.46103283624439784</v>
      </c>
      <c r="AG85" s="65">
        <f t="shared" si="29"/>
        <v>83</v>
      </c>
      <c r="AH85" s="70">
        <f t="shared" si="30"/>
        <v>2018.5919417059581</v>
      </c>
      <c r="AI85" s="70">
        <f t="shared" si="31"/>
        <v>283066.8498168498</v>
      </c>
      <c r="AJ85" s="70">
        <f t="shared" si="32"/>
        <v>0.97601329376048518</v>
      </c>
      <c r="AK85" s="70">
        <f t="shared" si="33"/>
        <v>0.54192901924215753</v>
      </c>
      <c r="AL85">
        <f t="shared" si="34"/>
        <v>273672.841796875</v>
      </c>
      <c r="AM85" s="71">
        <f t="shared" si="35"/>
        <v>15981.773390353957</v>
      </c>
      <c r="AN85">
        <f t="shared" si="43"/>
        <v>15981.773390353957</v>
      </c>
      <c r="AO85" s="6">
        <f t="shared" si="36"/>
        <v>0.39162915039062501</v>
      </c>
      <c r="AP85">
        <f t="shared" si="44"/>
        <v>2.287011123758239E-2</v>
      </c>
      <c r="AQ85">
        <f t="shared" si="45"/>
        <v>0.39162915039062501</v>
      </c>
      <c r="AR85">
        <f t="shared" si="46"/>
        <v>2.287011123758239E-2</v>
      </c>
      <c r="AS85" s="68">
        <f t="shared" si="47"/>
        <v>0.45165735400810969</v>
      </c>
      <c r="AT85">
        <f t="shared" si="48"/>
        <v>0.45165735400810969</v>
      </c>
      <c r="AU85">
        <f t="shared" si="37"/>
        <v>4363.086117143489</v>
      </c>
      <c r="AV85" s="67">
        <f t="shared" si="38"/>
        <v>4198.4053722285862</v>
      </c>
      <c r="AW85">
        <f t="shared" si="49"/>
        <v>4363.086117143489</v>
      </c>
    </row>
    <row r="86" spans="1:49" thickTop="1" thickBot="1">
      <c r="A86" s="26">
        <f t="shared" si="39"/>
        <v>84</v>
      </c>
      <c r="B86">
        <v>1</v>
      </c>
      <c r="C86">
        <f t="shared" si="40"/>
        <v>84</v>
      </c>
      <c r="D86">
        <v>1</v>
      </c>
      <c r="E86">
        <v>60</v>
      </c>
      <c r="F86">
        <v>70</v>
      </c>
      <c r="G86">
        <v>0.48515624999999996</v>
      </c>
      <c r="H86">
        <v>0</v>
      </c>
      <c r="I86">
        <v>90</v>
      </c>
      <c r="J86">
        <v>0</v>
      </c>
      <c r="K86">
        <v>6699.21875</v>
      </c>
      <c r="L86">
        <v>0.36812499999999998</v>
      </c>
      <c r="M86">
        <v>97011.71875</v>
      </c>
      <c r="N86">
        <v>0.3046875</v>
      </c>
      <c r="O86">
        <v>70</v>
      </c>
      <c r="P86">
        <f t="shared" si="27"/>
        <v>480</v>
      </c>
      <c r="Q86">
        <f t="shared" si="28"/>
        <v>480</v>
      </c>
      <c r="R86" s="46">
        <v>84</v>
      </c>
      <c r="S86">
        <v>49760</v>
      </c>
      <c r="T86" s="71">
        <v>18789</v>
      </c>
      <c r="U86">
        <v>18561.669999999998</v>
      </c>
      <c r="V86" s="6">
        <v>0.33224670000000001</v>
      </c>
      <c r="W86">
        <v>0.12545000000000001</v>
      </c>
      <c r="X86">
        <v>0.33308330000000003</v>
      </c>
      <c r="Y86">
        <v>0.1242433</v>
      </c>
      <c r="Z86" s="68">
        <v>0.42106670000000002</v>
      </c>
      <c r="AA86">
        <v>0.41596670000000002</v>
      </c>
      <c r="AB86">
        <v>6761.6670000000004</v>
      </c>
      <c r="AC86" s="67">
        <v>6886</v>
      </c>
      <c r="AD86">
        <v>6586</v>
      </c>
      <c r="AE86">
        <f t="shared" si="41"/>
        <v>1.0061050052699734</v>
      </c>
      <c r="AF86">
        <f t="shared" si="42"/>
        <v>0.70702397075267898</v>
      </c>
      <c r="AG86" s="65">
        <f t="shared" si="29"/>
        <v>84</v>
      </c>
      <c r="AH86" s="70">
        <f t="shared" si="30"/>
        <v>2448.3211512105986</v>
      </c>
      <c r="AI86" s="70">
        <f t="shared" si="31"/>
        <v>37178.143712574849</v>
      </c>
      <c r="AJ86" s="70">
        <f t="shared" si="32"/>
        <v>0.81797275782770207</v>
      </c>
      <c r="AK86" s="70">
        <f t="shared" si="33"/>
        <v>0.63040703306923507</v>
      </c>
      <c r="AL86">
        <f t="shared" si="34"/>
        <v>50514.892578124993</v>
      </c>
      <c r="AM86" s="71">
        <f t="shared" si="35"/>
        <v>19922.421618088068</v>
      </c>
      <c r="AN86">
        <f t="shared" si="43"/>
        <v>19922.421618088068</v>
      </c>
      <c r="AO86" s="6">
        <f t="shared" si="36"/>
        <v>0.33734790039062501</v>
      </c>
      <c r="AP86">
        <f t="shared" si="44"/>
        <v>0.13304565763778706</v>
      </c>
      <c r="AQ86">
        <f t="shared" si="45"/>
        <v>0.33734790039062501</v>
      </c>
      <c r="AR86">
        <f t="shared" si="46"/>
        <v>0.13304565763778706</v>
      </c>
      <c r="AS86" s="68">
        <f t="shared" si="47"/>
        <v>0.39567945019613593</v>
      </c>
      <c r="AT86">
        <f t="shared" si="48"/>
        <v>0.39567945019613593</v>
      </c>
      <c r="AU86">
        <f t="shared" si="37"/>
        <v>6070.6229788707969</v>
      </c>
      <c r="AV86" s="67">
        <f t="shared" si="38"/>
        <v>5560.7007656939813</v>
      </c>
      <c r="AW86">
        <f t="shared" si="49"/>
        <v>6070.6229788707969</v>
      </c>
    </row>
    <row r="87" spans="1:49" thickTop="1" thickBot="1">
      <c r="A87" s="26">
        <f t="shared" si="39"/>
        <v>85</v>
      </c>
      <c r="B87">
        <v>1</v>
      </c>
      <c r="C87">
        <f t="shared" si="40"/>
        <v>85</v>
      </c>
      <c r="D87">
        <v>1</v>
      </c>
      <c r="E87">
        <v>60</v>
      </c>
      <c r="F87">
        <v>70</v>
      </c>
      <c r="G87">
        <v>0.33515624999999999</v>
      </c>
      <c r="H87">
        <v>0</v>
      </c>
      <c r="I87">
        <v>90</v>
      </c>
      <c r="J87">
        <v>0</v>
      </c>
      <c r="K87">
        <v>9949.21875</v>
      </c>
      <c r="L87">
        <v>0.48812500000000003</v>
      </c>
      <c r="M87">
        <v>455561.71875</v>
      </c>
      <c r="N87">
        <v>0.20468750000000002</v>
      </c>
      <c r="O87">
        <v>70</v>
      </c>
      <c r="P87">
        <f t="shared" si="27"/>
        <v>480</v>
      </c>
      <c r="Q87">
        <f t="shared" si="28"/>
        <v>480</v>
      </c>
      <c r="R87" s="46">
        <v>85</v>
      </c>
      <c r="S87">
        <v>159463.29999999999</v>
      </c>
      <c r="T87" s="71">
        <v>46926.67</v>
      </c>
      <c r="U87">
        <v>45733.33</v>
      </c>
      <c r="V87" s="6">
        <v>0.36743330000000002</v>
      </c>
      <c r="W87">
        <v>0.10812330000000001</v>
      </c>
      <c r="X87">
        <v>0.41396670000000002</v>
      </c>
      <c r="Y87">
        <v>0.11873</v>
      </c>
      <c r="Z87" s="68">
        <v>0.78859999999999997</v>
      </c>
      <c r="AA87">
        <v>0.76856670000000005</v>
      </c>
      <c r="AB87">
        <v>7887.3329999999996</v>
      </c>
      <c r="AC87" s="67">
        <v>9593.3330000000005</v>
      </c>
      <c r="AD87">
        <v>6835.3329999999996</v>
      </c>
      <c r="AE87">
        <f t="shared" si="41"/>
        <v>1.0129627052044368</v>
      </c>
      <c r="AF87">
        <f t="shared" si="42"/>
        <v>0.23622869422120735</v>
      </c>
      <c r="AG87" s="65">
        <f t="shared" si="29"/>
        <v>85</v>
      </c>
      <c r="AH87" s="70">
        <f t="shared" si="30"/>
        <v>3342.8706425871478</v>
      </c>
      <c r="AI87" s="70">
        <f t="shared" si="31"/>
        <v>189078.79377431909</v>
      </c>
      <c r="AJ87" s="70">
        <f t="shared" si="32"/>
        <v>0.93722364354268639</v>
      </c>
      <c r="AK87" s="70">
        <f t="shared" si="33"/>
        <v>0.52023432263203762</v>
      </c>
      <c r="AL87">
        <f t="shared" si="34"/>
        <v>159299.033203125</v>
      </c>
      <c r="AM87" s="71">
        <f t="shared" si="35"/>
        <v>23618.647012335692</v>
      </c>
      <c r="AN87">
        <f t="shared" si="43"/>
        <v>23618.647012335692</v>
      </c>
      <c r="AO87" s="6">
        <f t="shared" si="36"/>
        <v>0.39312915039062502</v>
      </c>
      <c r="AP87">
        <f t="shared" si="44"/>
        <v>5.8287727468476914E-2</v>
      </c>
      <c r="AQ87">
        <f t="shared" si="45"/>
        <v>0.39312915039062502</v>
      </c>
      <c r="AR87">
        <f t="shared" si="46"/>
        <v>5.8287727468476914E-2</v>
      </c>
      <c r="AS87" s="68">
        <f t="shared" si="47"/>
        <v>0.41244054106046613</v>
      </c>
      <c r="AT87">
        <f t="shared" si="48"/>
        <v>0.41244054106046613</v>
      </c>
      <c r="AU87">
        <f t="shared" si="37"/>
        <v>6540.1324026429729</v>
      </c>
      <c r="AV87" s="67">
        <f t="shared" si="38"/>
        <v>6471.2838671343407</v>
      </c>
      <c r="AW87">
        <f t="shared" si="49"/>
        <v>6540.1324026429729</v>
      </c>
    </row>
    <row r="88" spans="1:49" thickTop="1" thickBot="1">
      <c r="A88" s="26">
        <f t="shared" si="39"/>
        <v>86</v>
      </c>
      <c r="B88">
        <v>1</v>
      </c>
      <c r="C88">
        <f t="shared" si="40"/>
        <v>86</v>
      </c>
      <c r="D88">
        <v>1</v>
      </c>
      <c r="E88">
        <v>60</v>
      </c>
      <c r="F88">
        <v>70</v>
      </c>
      <c r="G88">
        <v>0.41015625</v>
      </c>
      <c r="H88">
        <v>0</v>
      </c>
      <c r="I88">
        <v>90</v>
      </c>
      <c r="J88">
        <v>0</v>
      </c>
      <c r="K88">
        <v>8324.21875</v>
      </c>
      <c r="L88">
        <v>0.30812499999999998</v>
      </c>
      <c r="M88">
        <v>634836.71875</v>
      </c>
      <c r="N88">
        <v>0.35468750000000004</v>
      </c>
      <c r="O88">
        <v>70</v>
      </c>
      <c r="P88">
        <f t="shared" si="27"/>
        <v>480</v>
      </c>
      <c r="Q88">
        <f t="shared" si="28"/>
        <v>480</v>
      </c>
      <c r="R88" s="46">
        <v>86</v>
      </c>
      <c r="S88">
        <v>262173.3</v>
      </c>
      <c r="T88" s="71">
        <v>21550.67</v>
      </c>
      <c r="U88">
        <v>20802</v>
      </c>
      <c r="V88" s="6">
        <v>0.33296999999999999</v>
      </c>
      <c r="W88">
        <v>2.7370329999999998E-2</v>
      </c>
      <c r="X88">
        <v>0.33166669999999998</v>
      </c>
      <c r="Y88">
        <v>2.6315669999999999E-2</v>
      </c>
      <c r="Z88" s="68">
        <v>0.36853330000000001</v>
      </c>
      <c r="AA88">
        <v>0.35573329999999997</v>
      </c>
      <c r="AB88">
        <v>8431</v>
      </c>
      <c r="AC88" s="67">
        <v>7693.6670000000004</v>
      </c>
      <c r="AD88">
        <v>8098</v>
      </c>
      <c r="AE88">
        <f t="shared" si="41"/>
        <v>1.0178360817908012</v>
      </c>
      <c r="AF88">
        <f t="shared" si="42"/>
        <v>0.84460033209210239</v>
      </c>
      <c r="AG88" s="65">
        <f t="shared" si="29"/>
        <v>86</v>
      </c>
      <c r="AH88" s="70">
        <f t="shared" si="30"/>
        <v>3181.7367415193503</v>
      </c>
      <c r="AI88" s="70">
        <f t="shared" si="31"/>
        <v>234311.13033448672</v>
      </c>
      <c r="AJ88" s="70">
        <f t="shared" si="32"/>
        <v>0.96166811168232202</v>
      </c>
      <c r="AK88" s="70">
        <f t="shared" si="33"/>
        <v>0.64356968764167788</v>
      </c>
      <c r="AL88">
        <f t="shared" si="34"/>
        <v>265292.236328125</v>
      </c>
      <c r="AM88" s="71">
        <f t="shared" si="35"/>
        <v>24590.112778902305</v>
      </c>
      <c r="AN88">
        <f t="shared" si="43"/>
        <v>24590.112778902305</v>
      </c>
      <c r="AO88" s="6">
        <f t="shared" si="36"/>
        <v>0.32722290039062502</v>
      </c>
      <c r="AP88">
        <f t="shared" si="44"/>
        <v>3.0330506975306985E-2</v>
      </c>
      <c r="AQ88">
        <f t="shared" si="45"/>
        <v>0.32722290039062502</v>
      </c>
      <c r="AR88">
        <f t="shared" si="46"/>
        <v>3.0330506975306985E-2</v>
      </c>
      <c r="AS88" s="68">
        <f t="shared" si="47"/>
        <v>0.44231993586721607</v>
      </c>
      <c r="AT88">
        <f t="shared" si="48"/>
        <v>0.44231993586721607</v>
      </c>
      <c r="AU88">
        <f t="shared" si="37"/>
        <v>7409.3373120092729</v>
      </c>
      <c r="AV88" s="67">
        <f t="shared" si="38"/>
        <v>6523.8227068474489</v>
      </c>
      <c r="AW88">
        <f t="shared" si="49"/>
        <v>7409.3373120092729</v>
      </c>
    </row>
    <row r="89" spans="1:49" thickTop="1" thickBot="1">
      <c r="A89" s="26">
        <f t="shared" si="39"/>
        <v>87</v>
      </c>
      <c r="B89">
        <v>1</v>
      </c>
      <c r="C89">
        <f t="shared" si="40"/>
        <v>87</v>
      </c>
      <c r="D89">
        <v>1</v>
      </c>
      <c r="E89">
        <v>60</v>
      </c>
      <c r="F89">
        <v>70</v>
      </c>
      <c r="G89">
        <v>0.56015624999999991</v>
      </c>
      <c r="H89">
        <v>0</v>
      </c>
      <c r="I89">
        <v>90</v>
      </c>
      <c r="J89">
        <v>0</v>
      </c>
      <c r="K89">
        <v>5074.21875</v>
      </c>
      <c r="L89">
        <v>0.42812499999999998</v>
      </c>
      <c r="M89">
        <v>276286.71875</v>
      </c>
      <c r="N89">
        <v>0.25468750000000001</v>
      </c>
      <c r="O89">
        <v>70</v>
      </c>
      <c r="P89">
        <f t="shared" si="27"/>
        <v>480</v>
      </c>
      <c r="Q89">
        <f t="shared" si="28"/>
        <v>480</v>
      </c>
      <c r="R89" s="46">
        <v>87</v>
      </c>
      <c r="S89">
        <v>153953.29999999999</v>
      </c>
      <c r="T89" s="71">
        <v>27015</v>
      </c>
      <c r="U89">
        <v>27869.33</v>
      </c>
      <c r="V89" s="6">
        <v>0.32291330000000001</v>
      </c>
      <c r="W89">
        <v>5.6663329999999998E-2</v>
      </c>
      <c r="X89">
        <v>0.31785999999999998</v>
      </c>
      <c r="Y89">
        <v>5.7540000000000001E-2</v>
      </c>
      <c r="Z89" s="68">
        <v>0.49723329999999999</v>
      </c>
      <c r="AA89">
        <v>0.5129667</v>
      </c>
      <c r="AB89">
        <v>7085</v>
      </c>
      <c r="AC89" s="67">
        <v>9261.6669999999995</v>
      </c>
      <c r="AD89">
        <v>7277.3329999999996</v>
      </c>
      <c r="AE89">
        <f t="shared" si="41"/>
        <v>0.98455327671566617</v>
      </c>
      <c r="AF89">
        <f t="shared" si="42"/>
        <v>0.68987077499088678</v>
      </c>
      <c r="AG89" s="65">
        <f t="shared" si="29"/>
        <v>87</v>
      </c>
      <c r="AH89" s="70">
        <f t="shared" si="30"/>
        <v>1776.5317286652078</v>
      </c>
      <c r="AI89" s="70">
        <f t="shared" si="31"/>
        <v>110101.80572851805</v>
      </c>
      <c r="AJ89" s="70">
        <f t="shared" si="32"/>
        <v>0.94685479097854286</v>
      </c>
      <c r="AK89" s="70">
        <f t="shared" si="33"/>
        <v>0.5698952371866387</v>
      </c>
      <c r="AL89">
        <f t="shared" si="34"/>
        <v>156995.59570312497</v>
      </c>
      <c r="AM89" s="71">
        <f t="shared" si="35"/>
        <v>22266.858124736686</v>
      </c>
      <c r="AN89">
        <f t="shared" si="43"/>
        <v>22266.858124736686</v>
      </c>
      <c r="AO89" s="6">
        <f t="shared" si="36"/>
        <v>0.33097290039062499</v>
      </c>
      <c r="AP89">
        <f t="shared" si="44"/>
        <v>4.6942250724451122E-2</v>
      </c>
      <c r="AQ89">
        <f t="shared" si="45"/>
        <v>0.33097290039062499</v>
      </c>
      <c r="AR89">
        <f t="shared" si="46"/>
        <v>4.6942250724451122E-2</v>
      </c>
      <c r="AS89" s="68">
        <f t="shared" si="47"/>
        <v>0.50364055192609136</v>
      </c>
      <c r="AT89">
        <f t="shared" si="48"/>
        <v>0.50364055192609136</v>
      </c>
      <c r="AU89">
        <f t="shared" si="37"/>
        <v>5987.4642063143501</v>
      </c>
      <c r="AV89" s="67">
        <f t="shared" si="38"/>
        <v>5546.5221293630111</v>
      </c>
      <c r="AW89">
        <f t="shared" si="49"/>
        <v>5987.4642063143501</v>
      </c>
    </row>
    <row r="90" spans="1:49" thickTop="1" thickBot="1">
      <c r="A90" s="26">
        <f t="shared" si="39"/>
        <v>88</v>
      </c>
      <c r="B90">
        <v>1</v>
      </c>
      <c r="C90">
        <f t="shared" si="40"/>
        <v>88</v>
      </c>
      <c r="D90">
        <v>1</v>
      </c>
      <c r="E90">
        <v>60</v>
      </c>
      <c r="F90">
        <v>70</v>
      </c>
      <c r="G90">
        <v>0.57890624999999996</v>
      </c>
      <c r="H90">
        <v>0</v>
      </c>
      <c r="I90">
        <v>90</v>
      </c>
      <c r="J90">
        <v>0</v>
      </c>
      <c r="K90">
        <v>4667.96875</v>
      </c>
      <c r="L90">
        <v>0.323125</v>
      </c>
      <c r="M90">
        <v>769292.96875</v>
      </c>
      <c r="N90">
        <v>0.21718750000000001</v>
      </c>
      <c r="O90">
        <v>70</v>
      </c>
      <c r="P90">
        <f t="shared" si="27"/>
        <v>480</v>
      </c>
      <c r="Q90">
        <f t="shared" si="28"/>
        <v>480</v>
      </c>
      <c r="R90" s="46">
        <v>88</v>
      </c>
      <c r="S90">
        <v>442233.3</v>
      </c>
      <c r="T90" s="71">
        <v>21083.67</v>
      </c>
      <c r="U90">
        <v>20904.669999999998</v>
      </c>
      <c r="V90" s="6">
        <v>0.24950330000000001</v>
      </c>
      <c r="W90">
        <v>1.1895330000000001E-2</v>
      </c>
      <c r="X90">
        <v>0.24993670000000001</v>
      </c>
      <c r="Y90">
        <v>1.1814669999999999E-2</v>
      </c>
      <c r="Z90" s="68">
        <v>0.3360667</v>
      </c>
      <c r="AA90">
        <v>0.3332233</v>
      </c>
      <c r="AB90">
        <v>8206.6669999999995</v>
      </c>
      <c r="AC90" s="67">
        <v>8181.6670000000004</v>
      </c>
      <c r="AD90">
        <v>8088</v>
      </c>
      <c r="AE90">
        <f t="shared" si="41"/>
        <v>1.0042722141001437</v>
      </c>
      <c r="AF90">
        <f t="shared" si="42"/>
        <v>0.88011250274353892</v>
      </c>
      <c r="AG90" s="65">
        <f t="shared" si="29"/>
        <v>88</v>
      </c>
      <c r="AH90" s="70">
        <f t="shared" si="30"/>
        <v>1763.993859234766</v>
      </c>
      <c r="AI90" s="70">
        <f t="shared" si="31"/>
        <v>316012.51604621304</v>
      </c>
      <c r="AJ90" s="70">
        <f t="shared" si="32"/>
        <v>0.98201465918155406</v>
      </c>
      <c r="AK90" s="70">
        <f t="shared" si="33"/>
        <v>0.632717280870285</v>
      </c>
      <c r="AL90">
        <f t="shared" si="34"/>
        <v>447314.16015624994</v>
      </c>
      <c r="AM90" s="71">
        <f t="shared" si="35"/>
        <v>23117.655274068482</v>
      </c>
      <c r="AN90">
        <f t="shared" si="43"/>
        <v>23117.655274068482</v>
      </c>
      <c r="AO90" s="6">
        <f t="shared" si="36"/>
        <v>0.26179711914062498</v>
      </c>
      <c r="AP90">
        <f t="shared" si="44"/>
        <v>1.3529944032898826E-2</v>
      </c>
      <c r="AQ90">
        <f t="shared" si="45"/>
        <v>0.26179711914062498</v>
      </c>
      <c r="AR90">
        <f t="shared" si="46"/>
        <v>1.3529944032898826E-2</v>
      </c>
      <c r="AS90" s="68">
        <f t="shared" si="47"/>
        <v>0.54515270654628734</v>
      </c>
      <c r="AT90">
        <f t="shared" si="48"/>
        <v>0.54515270654628734</v>
      </c>
      <c r="AU90">
        <f t="shared" si="37"/>
        <v>6488.2069566423843</v>
      </c>
      <c r="AV90" s="67">
        <f t="shared" si="38"/>
        <v>5529.7314759057781</v>
      </c>
      <c r="AW90">
        <f t="shared" si="49"/>
        <v>6488.2069566423843</v>
      </c>
    </row>
    <row r="91" spans="1:49" thickTop="1" thickBot="1">
      <c r="A91" s="26">
        <f t="shared" si="39"/>
        <v>89</v>
      </c>
      <c r="B91">
        <v>1</v>
      </c>
      <c r="C91">
        <f t="shared" si="40"/>
        <v>89</v>
      </c>
      <c r="D91">
        <v>1</v>
      </c>
      <c r="E91">
        <v>60</v>
      </c>
      <c r="F91">
        <v>70</v>
      </c>
      <c r="G91">
        <v>0.42890624999999999</v>
      </c>
      <c r="H91">
        <v>0</v>
      </c>
      <c r="I91">
        <v>90</v>
      </c>
      <c r="J91">
        <v>0</v>
      </c>
      <c r="K91">
        <v>7917.96875</v>
      </c>
      <c r="L91">
        <v>0.44312499999999999</v>
      </c>
      <c r="M91">
        <v>410742.96875</v>
      </c>
      <c r="N91">
        <v>0.31718750000000001</v>
      </c>
      <c r="O91">
        <v>70</v>
      </c>
      <c r="P91">
        <f t="shared" si="27"/>
        <v>480</v>
      </c>
      <c r="Q91">
        <f t="shared" si="28"/>
        <v>480</v>
      </c>
      <c r="R91" s="46">
        <v>89</v>
      </c>
      <c r="S91">
        <v>176093.3</v>
      </c>
      <c r="T91" s="71">
        <v>27813</v>
      </c>
      <c r="U91">
        <v>27891</v>
      </c>
      <c r="V91" s="6">
        <v>0.3847333</v>
      </c>
      <c r="W91">
        <v>6.0766670000000002E-2</v>
      </c>
      <c r="X91">
        <v>0.3841</v>
      </c>
      <c r="Y91">
        <v>6.0839999999999998E-2</v>
      </c>
      <c r="Z91" s="68">
        <v>0.6288667</v>
      </c>
      <c r="AA91">
        <v>0.63063329999999995</v>
      </c>
      <c r="AB91">
        <v>7352.3329999999996</v>
      </c>
      <c r="AC91" s="67">
        <v>8557</v>
      </c>
      <c r="AD91">
        <v>7299</v>
      </c>
      <c r="AE91">
        <f t="shared" si="41"/>
        <v>0.99860072048136261</v>
      </c>
      <c r="AF91">
        <f t="shared" si="42"/>
        <v>0.52722954697719127</v>
      </c>
      <c r="AG91" s="65">
        <f t="shared" si="29"/>
        <v>89</v>
      </c>
      <c r="AH91" s="70">
        <f t="shared" si="30"/>
        <v>2743.3412732784755</v>
      </c>
      <c r="AI91" s="70">
        <f t="shared" si="31"/>
        <v>155916.66666666669</v>
      </c>
      <c r="AJ91" s="70">
        <f t="shared" si="32"/>
        <v>0.94431532853132027</v>
      </c>
      <c r="AK91" s="70">
        <f t="shared" si="33"/>
        <v>0.558965171707416</v>
      </c>
      <c r="AL91">
        <f t="shared" si="34"/>
        <v>180692.12890625</v>
      </c>
      <c r="AM91" s="71">
        <f t="shared" si="35"/>
        <v>24088.120277655424</v>
      </c>
      <c r="AN91">
        <f t="shared" si="43"/>
        <v>24088.120277655424</v>
      </c>
      <c r="AO91" s="6">
        <f t="shared" si="36"/>
        <v>0.38910961914062503</v>
      </c>
      <c r="AP91">
        <f t="shared" si="44"/>
        <v>5.1872316540778035E-2</v>
      </c>
      <c r="AQ91">
        <f t="shared" si="45"/>
        <v>0.38910961914062503</v>
      </c>
      <c r="AR91">
        <f t="shared" si="46"/>
        <v>5.1872316540778035E-2</v>
      </c>
      <c r="AS91" s="68">
        <f t="shared" si="47"/>
        <v>0.45879761413908804</v>
      </c>
      <c r="AT91">
        <f t="shared" si="48"/>
        <v>0.45879761413908804</v>
      </c>
      <c r="AU91">
        <f t="shared" si="37"/>
        <v>6620.7819817865684</v>
      </c>
      <c r="AV91" s="67">
        <f t="shared" si="38"/>
        <v>6280.8146167750783</v>
      </c>
      <c r="AW91">
        <f t="shared" si="49"/>
        <v>6620.7819817865684</v>
      </c>
    </row>
    <row r="92" spans="1:49" thickTop="1" thickBot="1">
      <c r="A92" s="26">
        <f t="shared" si="39"/>
        <v>90</v>
      </c>
      <c r="B92">
        <v>1</v>
      </c>
      <c r="C92">
        <f t="shared" si="40"/>
        <v>90</v>
      </c>
      <c r="D92">
        <v>1</v>
      </c>
      <c r="E92">
        <v>60</v>
      </c>
      <c r="F92">
        <v>70</v>
      </c>
      <c r="G92">
        <v>0.35390624999999998</v>
      </c>
      <c r="H92">
        <v>0</v>
      </c>
      <c r="I92">
        <v>90</v>
      </c>
      <c r="J92">
        <v>0</v>
      </c>
      <c r="K92">
        <v>9542.96875</v>
      </c>
      <c r="L92">
        <v>0.263125</v>
      </c>
      <c r="M92">
        <v>231467.96875</v>
      </c>
      <c r="N92">
        <v>0.26718750000000002</v>
      </c>
      <c r="O92">
        <v>70</v>
      </c>
      <c r="P92">
        <f t="shared" si="27"/>
        <v>480</v>
      </c>
      <c r="Q92">
        <f t="shared" si="28"/>
        <v>480</v>
      </c>
      <c r="R92" s="46">
        <v>90</v>
      </c>
      <c r="S92">
        <v>86283.33</v>
      </c>
      <c r="T92" s="71">
        <v>18663.669999999998</v>
      </c>
      <c r="U92">
        <v>19314.669999999998</v>
      </c>
      <c r="V92" s="6">
        <v>0.26494000000000001</v>
      </c>
      <c r="W92">
        <v>5.731E-2</v>
      </c>
      <c r="X92">
        <v>0.2650633</v>
      </c>
      <c r="Y92">
        <v>5.9336670000000001E-2</v>
      </c>
      <c r="Z92" s="68">
        <v>0.30122330000000003</v>
      </c>
      <c r="AA92">
        <v>0.31172670000000002</v>
      </c>
      <c r="AB92">
        <v>7714.3329999999996</v>
      </c>
      <c r="AC92" s="67">
        <v>7134</v>
      </c>
      <c r="AD92">
        <v>8158</v>
      </c>
      <c r="AE92">
        <f t="shared" si="41"/>
        <v>0.983003076957077</v>
      </c>
      <c r="AF92">
        <f t="shared" si="42"/>
        <v>0.86571822774663043</v>
      </c>
      <c r="AG92" s="65">
        <f t="shared" si="29"/>
        <v>90</v>
      </c>
      <c r="AH92" s="70">
        <f t="shared" si="30"/>
        <v>3777.5235032162295</v>
      </c>
      <c r="AI92" s="70">
        <f t="shared" si="31"/>
        <v>91331.381011097415</v>
      </c>
      <c r="AJ92" s="70">
        <f t="shared" si="32"/>
        <v>0.885737537767883</v>
      </c>
      <c r="AK92" s="70">
        <f t="shared" si="33"/>
        <v>0.67476187633647788</v>
      </c>
      <c r="AL92">
        <f t="shared" si="34"/>
        <v>88083.61328125</v>
      </c>
      <c r="AM92" s="71">
        <f t="shared" si="35"/>
        <v>22614.825690752576</v>
      </c>
      <c r="AN92">
        <f t="shared" si="43"/>
        <v>22614.825690752576</v>
      </c>
      <c r="AO92" s="6">
        <f t="shared" si="36"/>
        <v>0.26456274414062503</v>
      </c>
      <c r="AP92">
        <f t="shared" si="44"/>
        <v>6.7924556227088762E-2</v>
      </c>
      <c r="AQ92">
        <f t="shared" si="45"/>
        <v>0.26456274414062503</v>
      </c>
      <c r="AR92">
        <f t="shared" si="46"/>
        <v>6.7924556227088762E-2</v>
      </c>
      <c r="AS92" s="68">
        <f t="shared" si="47"/>
        <v>0.3538101993535665</v>
      </c>
      <c r="AT92">
        <f t="shared" si="48"/>
        <v>0.3538101993535665</v>
      </c>
      <c r="AU92">
        <f t="shared" si="37"/>
        <v>7428.3108494732933</v>
      </c>
      <c r="AV92" s="67">
        <f t="shared" si="38"/>
        <v>6621.7368063401636</v>
      </c>
      <c r="AW92">
        <f t="shared" si="49"/>
        <v>7428.3108494732933</v>
      </c>
    </row>
    <row r="93" spans="1:49" thickTop="1" thickBot="1">
      <c r="A93" s="26">
        <f t="shared" si="39"/>
        <v>91</v>
      </c>
      <c r="B93">
        <v>1</v>
      </c>
      <c r="C93">
        <f t="shared" si="40"/>
        <v>91</v>
      </c>
      <c r="D93">
        <v>1</v>
      </c>
      <c r="E93">
        <v>60</v>
      </c>
      <c r="F93">
        <v>70</v>
      </c>
      <c r="G93">
        <v>0.50390625</v>
      </c>
      <c r="H93">
        <v>0</v>
      </c>
      <c r="I93">
        <v>90</v>
      </c>
      <c r="J93">
        <v>0</v>
      </c>
      <c r="K93">
        <v>6292.96875</v>
      </c>
      <c r="L93">
        <v>0.38312499999999999</v>
      </c>
      <c r="M93">
        <v>590017.96875</v>
      </c>
      <c r="N93">
        <v>0.3671875</v>
      </c>
      <c r="O93">
        <v>70</v>
      </c>
      <c r="P93">
        <f t="shared" si="27"/>
        <v>480</v>
      </c>
      <c r="Q93">
        <f t="shared" si="28"/>
        <v>480</v>
      </c>
      <c r="R93" s="46">
        <v>91</v>
      </c>
      <c r="S93">
        <v>298746.7</v>
      </c>
      <c r="T93" s="71">
        <v>24953.33</v>
      </c>
      <c r="U93">
        <v>24317</v>
      </c>
      <c r="V93" s="6">
        <v>0.3733667</v>
      </c>
      <c r="W93">
        <v>3.118667E-2</v>
      </c>
      <c r="X93">
        <v>0.37369999999999998</v>
      </c>
      <c r="Y93">
        <v>3.0418000000000001E-2</v>
      </c>
      <c r="Z93" s="68">
        <v>0.46983330000000001</v>
      </c>
      <c r="AA93">
        <v>0.45786670000000002</v>
      </c>
      <c r="AB93">
        <v>8303.3330000000005</v>
      </c>
      <c r="AC93" s="67">
        <v>8799</v>
      </c>
      <c r="AD93">
        <v>8022.6670000000004</v>
      </c>
      <c r="AE93">
        <f t="shared" si="41"/>
        <v>1.0129995621138577</v>
      </c>
      <c r="AF93">
        <f t="shared" si="42"/>
        <v>0.75119532973729419</v>
      </c>
      <c r="AG93" s="65">
        <f t="shared" si="29"/>
        <v>91</v>
      </c>
      <c r="AH93" s="70">
        <f t="shared" si="30"/>
        <v>2274.9096249435156</v>
      </c>
      <c r="AI93" s="70">
        <f t="shared" si="31"/>
        <v>215778</v>
      </c>
      <c r="AJ93" s="70">
        <f t="shared" si="32"/>
        <v>0.96867111869970557</v>
      </c>
      <c r="AK93" s="70">
        <f t="shared" si="33"/>
        <v>0.59900418426962299</v>
      </c>
      <c r="AL93">
        <f t="shared" si="34"/>
        <v>300435.64453125</v>
      </c>
      <c r="AM93" s="71">
        <f t="shared" si="35"/>
        <v>24295.529369237833</v>
      </c>
      <c r="AN93">
        <f t="shared" si="43"/>
        <v>24295.529369237833</v>
      </c>
      <c r="AO93" s="6">
        <f t="shared" si="36"/>
        <v>0.375093994140625</v>
      </c>
      <c r="AP93">
        <f t="shared" si="44"/>
        <v>3.0332975852738316E-2</v>
      </c>
      <c r="AQ93">
        <f t="shared" si="45"/>
        <v>0.375093994140625</v>
      </c>
      <c r="AR93">
        <f t="shared" si="46"/>
        <v>3.0332975852738316E-2</v>
      </c>
      <c r="AS93" s="68">
        <f t="shared" si="47"/>
        <v>0.50814225810218328</v>
      </c>
      <c r="AT93">
        <f t="shared" si="48"/>
        <v>0.50814225810218328</v>
      </c>
      <c r="AU93">
        <f t="shared" si="37"/>
        <v>6706.0350988370601</v>
      </c>
      <c r="AV93" s="67">
        <f t="shared" si="38"/>
        <v>6024.8266487147112</v>
      </c>
      <c r="AW93">
        <f t="shared" si="49"/>
        <v>6706.0350988370601</v>
      </c>
    </row>
    <row r="94" spans="1:49" thickTop="1" thickBot="1">
      <c r="A94" s="26">
        <f t="shared" si="39"/>
        <v>92</v>
      </c>
      <c r="B94">
        <v>1</v>
      </c>
      <c r="C94">
        <f t="shared" si="40"/>
        <v>92</v>
      </c>
      <c r="D94">
        <v>1</v>
      </c>
      <c r="E94">
        <v>60</v>
      </c>
      <c r="F94">
        <v>70</v>
      </c>
      <c r="G94">
        <v>0.31640625</v>
      </c>
      <c r="H94">
        <v>0</v>
      </c>
      <c r="I94">
        <v>90</v>
      </c>
      <c r="J94">
        <v>0</v>
      </c>
      <c r="K94">
        <v>5480.46875</v>
      </c>
      <c r="L94">
        <v>0.29312499999999997</v>
      </c>
      <c r="M94">
        <v>321105.46875</v>
      </c>
      <c r="N94">
        <v>0.2421875</v>
      </c>
      <c r="O94">
        <v>70</v>
      </c>
      <c r="P94">
        <f t="shared" si="27"/>
        <v>480</v>
      </c>
      <c r="Q94">
        <f t="shared" si="28"/>
        <v>480</v>
      </c>
      <c r="R94" s="46">
        <v>92</v>
      </c>
      <c r="S94">
        <v>103270</v>
      </c>
      <c r="T94" s="71">
        <v>10790.67</v>
      </c>
      <c r="U94">
        <v>10584.67</v>
      </c>
      <c r="V94" s="6">
        <v>0.27163670000000001</v>
      </c>
      <c r="W94">
        <v>2.8382999999999999E-2</v>
      </c>
      <c r="X94">
        <v>0.27259329999999998</v>
      </c>
      <c r="Y94">
        <v>2.794E-2</v>
      </c>
      <c r="Z94" s="68">
        <v>0.36646669999999998</v>
      </c>
      <c r="AA94">
        <v>0.35946669999999997</v>
      </c>
      <c r="AB94">
        <v>4330</v>
      </c>
      <c r="AC94" s="67">
        <v>3914.6669999999999</v>
      </c>
      <c r="AD94">
        <v>4196.3329999999996</v>
      </c>
      <c r="AE94">
        <f t="shared" si="41"/>
        <v>1.0096841629341855</v>
      </c>
      <c r="AF94">
        <f t="shared" si="42"/>
        <v>0.8473789044774771</v>
      </c>
      <c r="AG94" s="65">
        <f t="shared" si="29"/>
        <v>92</v>
      </c>
      <c r="AH94" s="70">
        <f t="shared" si="30"/>
        <v>2119.0792653455778</v>
      </c>
      <c r="AI94" s="70">
        <f t="shared" si="31"/>
        <v>129250</v>
      </c>
      <c r="AJ94" s="70">
        <f t="shared" si="32"/>
        <v>0.95048759543107197</v>
      </c>
      <c r="AK94" s="70">
        <f t="shared" si="33"/>
        <v>0.65212915911964542</v>
      </c>
      <c r="AL94">
        <f t="shared" si="34"/>
        <v>105346.19140625</v>
      </c>
      <c r="AM94" s="71">
        <f t="shared" si="35"/>
        <v>12551.649123929916</v>
      </c>
      <c r="AN94">
        <f t="shared" si="43"/>
        <v>12551.649123929916</v>
      </c>
      <c r="AO94" s="6">
        <f t="shared" si="36"/>
        <v>0.277008056640625</v>
      </c>
      <c r="AP94">
        <f t="shared" si="44"/>
        <v>3.300459072171593E-2</v>
      </c>
      <c r="AQ94">
        <f t="shared" si="45"/>
        <v>0.277008056640625</v>
      </c>
      <c r="AR94">
        <f t="shared" si="46"/>
        <v>3.300459072171593E-2</v>
      </c>
      <c r="AS94" s="68">
        <f t="shared" si="47"/>
        <v>0.37615766069878775</v>
      </c>
      <c r="AT94">
        <f t="shared" si="48"/>
        <v>0.37615766069878775</v>
      </c>
      <c r="AU94">
        <f t="shared" si="37"/>
        <v>3989.5248010969276</v>
      </c>
      <c r="AV94" s="67">
        <f t="shared" si="38"/>
        <v>3581.4470633970232</v>
      </c>
      <c r="AW94">
        <f t="shared" si="49"/>
        <v>3989.5248010969276</v>
      </c>
    </row>
    <row r="95" spans="1:49" thickTop="1" thickBot="1">
      <c r="A95" s="26">
        <f t="shared" si="39"/>
        <v>93</v>
      </c>
      <c r="B95">
        <v>1</v>
      </c>
      <c r="C95">
        <f t="shared" si="40"/>
        <v>93</v>
      </c>
      <c r="D95">
        <v>1</v>
      </c>
      <c r="E95">
        <v>60</v>
      </c>
      <c r="F95">
        <v>70</v>
      </c>
      <c r="G95">
        <v>0.46640625000000002</v>
      </c>
      <c r="H95">
        <v>0</v>
      </c>
      <c r="I95">
        <v>90</v>
      </c>
      <c r="J95">
        <v>0</v>
      </c>
      <c r="K95">
        <v>8730.46875</v>
      </c>
      <c r="L95">
        <v>0.41312499999999996</v>
      </c>
      <c r="M95">
        <v>679655.46875</v>
      </c>
      <c r="N95">
        <v>0.34218749999999998</v>
      </c>
      <c r="O95">
        <v>70</v>
      </c>
      <c r="P95">
        <f t="shared" si="27"/>
        <v>480</v>
      </c>
      <c r="Q95">
        <f t="shared" si="28"/>
        <v>480</v>
      </c>
      <c r="R95" s="46">
        <v>93</v>
      </c>
      <c r="S95">
        <v>320713.3</v>
      </c>
      <c r="T95" s="71">
        <v>33343.33</v>
      </c>
      <c r="U95">
        <v>32915.33</v>
      </c>
      <c r="V95" s="6">
        <v>0.37419999999999998</v>
      </c>
      <c r="W95">
        <v>3.890333E-2</v>
      </c>
      <c r="X95">
        <v>0.37519999999999998</v>
      </c>
      <c r="Y95">
        <v>3.850667E-2</v>
      </c>
      <c r="Z95" s="68">
        <v>0.53636669999999997</v>
      </c>
      <c r="AA95">
        <v>0.52953329999999998</v>
      </c>
      <c r="AB95">
        <v>9632.6669999999995</v>
      </c>
      <c r="AC95" s="67">
        <v>11113.33</v>
      </c>
      <c r="AD95">
        <v>9789.6669999999995</v>
      </c>
      <c r="AE95">
        <f t="shared" si="41"/>
        <v>1.0064805311920095</v>
      </c>
      <c r="AF95">
        <f t="shared" si="42"/>
        <v>0.67151194588848695</v>
      </c>
      <c r="AG95" s="65">
        <f t="shared" si="29"/>
        <v>93</v>
      </c>
      <c r="AH95" s="70">
        <f t="shared" si="30"/>
        <v>3089.0645731977002</v>
      </c>
      <c r="AI95" s="70">
        <f t="shared" si="31"/>
        <v>253189.46449359719</v>
      </c>
      <c r="AJ95" s="70">
        <f t="shared" si="32"/>
        <v>0.96242893437138932</v>
      </c>
      <c r="AK95" s="70">
        <f t="shared" si="33"/>
        <v>0.57921218518027273</v>
      </c>
      <c r="AL95">
        <f t="shared" si="34"/>
        <v>321654.08203125</v>
      </c>
      <c r="AM95" s="71">
        <f t="shared" si="35"/>
        <v>30063.272567935663</v>
      </c>
      <c r="AN95">
        <f t="shared" si="43"/>
        <v>30063.272567935663</v>
      </c>
      <c r="AO95" s="6">
        <f t="shared" si="36"/>
        <v>0.38003930664062502</v>
      </c>
      <c r="AP95">
        <f t="shared" si="44"/>
        <v>3.5520224677131208E-2</v>
      </c>
      <c r="AQ95">
        <f t="shared" si="45"/>
        <v>0.38003930664062502</v>
      </c>
      <c r="AR95">
        <f t="shared" si="46"/>
        <v>3.5520224677131208E-2</v>
      </c>
      <c r="AS95" s="68">
        <f t="shared" si="47"/>
        <v>0.48754296443207334</v>
      </c>
      <c r="AT95">
        <f t="shared" si="48"/>
        <v>0.48754296443207334</v>
      </c>
      <c r="AU95">
        <f t="shared" si="37"/>
        <v>8250.3343319408377</v>
      </c>
      <c r="AV95" s="67">
        <f t="shared" si="38"/>
        <v>7610.6239552890665</v>
      </c>
      <c r="AW95">
        <f t="shared" si="49"/>
        <v>8250.3343319408377</v>
      </c>
    </row>
    <row r="96" spans="1:49" thickTop="1" thickBot="1">
      <c r="A96" s="26">
        <f t="shared" si="39"/>
        <v>94</v>
      </c>
      <c r="B96">
        <v>1</v>
      </c>
      <c r="C96">
        <f t="shared" si="40"/>
        <v>94</v>
      </c>
      <c r="D96">
        <v>1</v>
      </c>
      <c r="E96">
        <v>60</v>
      </c>
      <c r="F96">
        <v>70</v>
      </c>
      <c r="G96">
        <v>0.54140624999999998</v>
      </c>
      <c r="H96">
        <v>0</v>
      </c>
      <c r="I96">
        <v>90</v>
      </c>
      <c r="J96">
        <v>0</v>
      </c>
      <c r="K96">
        <v>7105.46875</v>
      </c>
      <c r="L96">
        <v>0.35312500000000002</v>
      </c>
      <c r="M96">
        <v>500380.46875</v>
      </c>
      <c r="N96">
        <v>0.29218750000000004</v>
      </c>
      <c r="O96">
        <v>70</v>
      </c>
      <c r="P96">
        <f t="shared" si="27"/>
        <v>480</v>
      </c>
      <c r="Q96">
        <f t="shared" si="28"/>
        <v>480</v>
      </c>
      <c r="R96" s="46">
        <v>94</v>
      </c>
      <c r="S96">
        <v>271830</v>
      </c>
      <c r="T96" s="71">
        <v>28747.67</v>
      </c>
      <c r="U96">
        <v>28406</v>
      </c>
      <c r="V96" s="6">
        <v>0.31330999999999998</v>
      </c>
      <c r="W96">
        <v>3.3134329999999997E-2</v>
      </c>
      <c r="X96">
        <v>0.31377329999999998</v>
      </c>
      <c r="Y96">
        <v>3.2788999999999999E-2</v>
      </c>
      <c r="Z96" s="68">
        <v>0.40166669999999999</v>
      </c>
      <c r="AA96">
        <v>0.39686670000000002</v>
      </c>
      <c r="AB96">
        <v>10548.67</v>
      </c>
      <c r="AC96" s="67">
        <v>10746.33</v>
      </c>
      <c r="AD96">
        <v>10386.33</v>
      </c>
      <c r="AE96">
        <f t="shared" si="41"/>
        <v>1.005996069901111</v>
      </c>
      <c r="AF96">
        <f t="shared" si="42"/>
        <v>0.81167004991130975</v>
      </c>
      <c r="AG96" s="65">
        <f t="shared" si="29"/>
        <v>94</v>
      </c>
      <c r="AH96" s="70">
        <f t="shared" si="30"/>
        <v>2625.5773672055429</v>
      </c>
      <c r="AI96" s="70">
        <f t="shared" si="31"/>
        <v>193617.59371221281</v>
      </c>
      <c r="AJ96" s="70">
        <f t="shared" si="32"/>
        <v>0.95857605472788632</v>
      </c>
      <c r="AK96" s="70">
        <f t="shared" si="33"/>
        <v>0.61876739486826682</v>
      </c>
      <c r="AL96">
        <f t="shared" si="34"/>
        <v>274167.63671875</v>
      </c>
      <c r="AM96" s="71">
        <f t="shared" si="35"/>
        <v>30103.9868481298</v>
      </c>
      <c r="AN96">
        <f t="shared" si="43"/>
        <v>30103.9868481298</v>
      </c>
      <c r="AO96" s="6">
        <f t="shared" si="36"/>
        <v>0.32013305664062502</v>
      </c>
      <c r="AP96">
        <f t="shared" si="44"/>
        <v>3.5151053720637357E-2</v>
      </c>
      <c r="AQ96">
        <f t="shared" si="45"/>
        <v>0.32013305664062502</v>
      </c>
      <c r="AR96">
        <f t="shared" si="46"/>
        <v>3.5151053720637357E-2</v>
      </c>
      <c r="AS96" s="68">
        <f t="shared" si="47"/>
        <v>0.51121945865742902</v>
      </c>
      <c r="AT96">
        <f t="shared" si="48"/>
        <v>0.51121945865742902</v>
      </c>
      <c r="AU96">
        <f t="shared" si="37"/>
        <v>8474.3307521826955</v>
      </c>
      <c r="AV96" s="67">
        <f t="shared" si="38"/>
        <v>7442.4959365640862</v>
      </c>
      <c r="AW96">
        <f t="shared" si="49"/>
        <v>8474.3307521826955</v>
      </c>
    </row>
    <row r="97" spans="1:49" thickTop="1" thickBot="1">
      <c r="A97" s="26">
        <f t="shared" si="39"/>
        <v>95</v>
      </c>
      <c r="B97">
        <v>1</v>
      </c>
      <c r="C97">
        <f t="shared" si="40"/>
        <v>95</v>
      </c>
      <c r="D97">
        <v>1</v>
      </c>
      <c r="E97">
        <v>60</v>
      </c>
      <c r="F97">
        <v>70</v>
      </c>
      <c r="G97">
        <v>0.39140624999999996</v>
      </c>
      <c r="H97">
        <v>0</v>
      </c>
      <c r="I97">
        <v>90</v>
      </c>
      <c r="J97">
        <v>0</v>
      </c>
      <c r="K97">
        <v>3855.46875</v>
      </c>
      <c r="L97">
        <v>0.47312500000000002</v>
      </c>
      <c r="M97">
        <v>141830.46875</v>
      </c>
      <c r="N97">
        <v>0.39218750000000002</v>
      </c>
      <c r="O97">
        <v>70</v>
      </c>
      <c r="P97">
        <f t="shared" si="27"/>
        <v>480</v>
      </c>
      <c r="Q97">
        <f t="shared" si="28"/>
        <v>480</v>
      </c>
      <c r="R97" s="46">
        <v>95</v>
      </c>
      <c r="S97">
        <v>56466.67</v>
      </c>
      <c r="T97" s="71">
        <v>14702.67</v>
      </c>
      <c r="U97">
        <v>14649</v>
      </c>
      <c r="V97" s="6">
        <v>0.43966670000000002</v>
      </c>
      <c r="W97">
        <v>0.1144733</v>
      </c>
      <c r="X97">
        <v>0.44066670000000002</v>
      </c>
      <c r="Y97">
        <v>0.11432</v>
      </c>
      <c r="Z97" s="68">
        <v>0.70930000000000004</v>
      </c>
      <c r="AA97">
        <v>0.70669999999999999</v>
      </c>
      <c r="AB97">
        <v>3105.067</v>
      </c>
      <c r="AC97" s="67">
        <v>4186.3329999999996</v>
      </c>
      <c r="AD97">
        <v>3052.567</v>
      </c>
      <c r="AE97">
        <f t="shared" si="41"/>
        <v>1.0018301908570721</v>
      </c>
      <c r="AF97">
        <f t="shared" si="42"/>
        <v>0.3267322176620579</v>
      </c>
      <c r="AG97" s="65">
        <f t="shared" si="29"/>
        <v>95</v>
      </c>
      <c r="AH97" s="70">
        <f t="shared" si="30"/>
        <v>1308.6020364870599</v>
      </c>
      <c r="AI97" s="70">
        <f t="shared" si="31"/>
        <v>50937.991021324357</v>
      </c>
      <c r="AJ97" s="70">
        <f t="shared" si="32"/>
        <v>0.92265415619628766</v>
      </c>
      <c r="AK97" s="70">
        <f t="shared" si="33"/>
        <v>0.53769399719296951</v>
      </c>
      <c r="AL97">
        <f t="shared" si="34"/>
        <v>57859.746093749993</v>
      </c>
      <c r="AM97" s="71">
        <f t="shared" si="35"/>
        <v>10393.611754155321</v>
      </c>
      <c r="AN97">
        <f t="shared" si="43"/>
        <v>10393.611754155321</v>
      </c>
      <c r="AO97" s="6">
        <f t="shared" si="36"/>
        <v>0.44144555664062501</v>
      </c>
      <c r="AP97">
        <f t="shared" si="44"/>
        <v>7.929889147604223E-2</v>
      </c>
      <c r="AQ97">
        <f t="shared" si="45"/>
        <v>0.44144555664062501</v>
      </c>
      <c r="AR97">
        <f t="shared" si="46"/>
        <v>7.929889147604223E-2</v>
      </c>
      <c r="AS97" s="68">
        <f t="shared" si="47"/>
        <v>0.43194885523223181</v>
      </c>
      <c r="AT97">
        <f t="shared" si="48"/>
        <v>0.43194885523223181</v>
      </c>
      <c r="AU97">
        <f t="shared" si="37"/>
        <v>2857.5897169219588</v>
      </c>
      <c r="AV97" s="67">
        <f t="shared" si="38"/>
        <v>2788.1389884762889</v>
      </c>
      <c r="AW97">
        <f t="shared" si="49"/>
        <v>2857.5897169219588</v>
      </c>
    </row>
    <row r="98" spans="1:49" thickTop="1" thickBot="1">
      <c r="A98" s="26">
        <f t="shared" si="39"/>
        <v>96</v>
      </c>
      <c r="B98">
        <v>1</v>
      </c>
      <c r="C98">
        <f t="shared" si="40"/>
        <v>96</v>
      </c>
      <c r="D98">
        <v>1</v>
      </c>
      <c r="E98">
        <v>60</v>
      </c>
      <c r="F98">
        <v>70</v>
      </c>
      <c r="G98">
        <v>0.45234374999999999</v>
      </c>
      <c r="H98">
        <v>0</v>
      </c>
      <c r="I98">
        <v>90</v>
      </c>
      <c r="J98">
        <v>0</v>
      </c>
      <c r="K98">
        <v>3753.90625</v>
      </c>
      <c r="L98">
        <v>0.28187499999999999</v>
      </c>
      <c r="M98">
        <v>735678.90625</v>
      </c>
      <c r="N98">
        <v>0.27031250000000001</v>
      </c>
      <c r="O98">
        <v>70</v>
      </c>
      <c r="P98">
        <f t="shared" si="27"/>
        <v>480</v>
      </c>
      <c r="Q98">
        <f t="shared" si="28"/>
        <v>480</v>
      </c>
      <c r="R98" s="46">
        <v>96</v>
      </c>
      <c r="S98">
        <v>326406.7</v>
      </c>
      <c r="T98" s="71">
        <v>10486.33</v>
      </c>
      <c r="U98">
        <v>10026</v>
      </c>
      <c r="V98" s="6">
        <v>0.27508670000000002</v>
      </c>
      <c r="W98">
        <v>8.8376670000000004E-3</v>
      </c>
      <c r="X98">
        <v>0.27543000000000001</v>
      </c>
      <c r="Y98">
        <v>8.4600000000000005E-3</v>
      </c>
      <c r="Z98" s="68">
        <v>0.34513329999999998</v>
      </c>
      <c r="AA98">
        <v>0.32999000000000001</v>
      </c>
      <c r="AB98">
        <v>4441</v>
      </c>
      <c r="AC98" s="67">
        <v>4010</v>
      </c>
      <c r="AD98">
        <v>4264.3329999999996</v>
      </c>
      <c r="AE98">
        <f t="shared" si="41"/>
        <v>1.0226991857707242</v>
      </c>
      <c r="AF98">
        <f t="shared" si="42"/>
        <v>0.87974170387504891</v>
      </c>
      <c r="AG98" s="65">
        <f t="shared" si="29"/>
        <v>96</v>
      </c>
      <c r="AH98" s="70">
        <f t="shared" si="30"/>
        <v>1464.2247684056558</v>
      </c>
      <c r="AI98" s="70">
        <f t="shared" si="31"/>
        <v>289566.11316113162</v>
      </c>
      <c r="AJ98" s="70">
        <f t="shared" si="32"/>
        <v>0.984846716893782</v>
      </c>
      <c r="AK98" s="70">
        <f t="shared" si="33"/>
        <v>0.65363154619336561</v>
      </c>
      <c r="AL98">
        <f t="shared" si="34"/>
        <v>334835.60546875</v>
      </c>
      <c r="AM98" s="71">
        <f t="shared" si="35"/>
        <v>12801.476173110148</v>
      </c>
      <c r="AN98">
        <f t="shared" si="43"/>
        <v>12801.476173110148</v>
      </c>
      <c r="AO98" s="6">
        <f t="shared" si="36"/>
        <v>0.27664477539062499</v>
      </c>
      <c r="AP98">
        <f t="shared" si="44"/>
        <v>1.0576717179227873E-2</v>
      </c>
      <c r="AQ98">
        <f t="shared" si="45"/>
        <v>0.27664477539062499</v>
      </c>
      <c r="AR98">
        <f t="shared" si="46"/>
        <v>1.0576717179227873E-2</v>
      </c>
      <c r="AS98" s="68">
        <f t="shared" si="47"/>
        <v>0.47173724567376007</v>
      </c>
      <c r="AT98">
        <f t="shared" si="48"/>
        <v>0.47173724567376007</v>
      </c>
      <c r="AU98">
        <f t="shared" si="37"/>
        <v>3838.9401816194768</v>
      </c>
      <c r="AV98" s="67">
        <f t="shared" si="38"/>
        <v>3293.4510409329232</v>
      </c>
      <c r="AW98">
        <f t="shared" si="49"/>
        <v>3838.9401816194768</v>
      </c>
    </row>
    <row r="99" spans="1:49" thickTop="1" thickBot="1">
      <c r="A99" s="26">
        <f t="shared" si="39"/>
        <v>97</v>
      </c>
      <c r="B99">
        <v>1</v>
      </c>
      <c r="C99">
        <f t="shared" si="40"/>
        <v>97</v>
      </c>
      <c r="D99">
        <v>1</v>
      </c>
      <c r="E99">
        <v>60</v>
      </c>
      <c r="F99">
        <v>70</v>
      </c>
      <c r="G99">
        <v>0.30234374999999997</v>
      </c>
      <c r="H99">
        <v>0</v>
      </c>
      <c r="I99">
        <v>90</v>
      </c>
      <c r="J99">
        <v>0</v>
      </c>
      <c r="K99">
        <v>7003.90625</v>
      </c>
      <c r="L99">
        <v>0.40187499999999998</v>
      </c>
      <c r="M99">
        <v>377128.90625</v>
      </c>
      <c r="N99">
        <v>0.37031250000000004</v>
      </c>
      <c r="O99">
        <v>70</v>
      </c>
      <c r="P99">
        <f t="shared" ref="P99:P126" si="50">8*E99</f>
        <v>480</v>
      </c>
      <c r="Q99">
        <f t="shared" ref="Q99:Q126" si="51">8*E99</f>
        <v>480</v>
      </c>
      <c r="R99" s="46">
        <v>97</v>
      </c>
      <c r="S99">
        <v>117323.3</v>
      </c>
      <c r="T99" s="71">
        <v>16550.669999999998</v>
      </c>
      <c r="U99">
        <v>16117.67</v>
      </c>
      <c r="V99" s="6">
        <v>0.39</v>
      </c>
      <c r="W99">
        <v>5.5016669999999997E-2</v>
      </c>
      <c r="X99">
        <v>0.3913333</v>
      </c>
      <c r="Y99">
        <v>5.3760000000000002E-2</v>
      </c>
      <c r="Z99" s="68">
        <v>0.54563329999999999</v>
      </c>
      <c r="AA99">
        <v>0.53136669999999997</v>
      </c>
      <c r="AB99">
        <v>5006</v>
      </c>
      <c r="AC99" s="67">
        <v>4757</v>
      </c>
      <c r="AD99">
        <v>4716.3329999999996</v>
      </c>
      <c r="AE99">
        <f t="shared" si="41"/>
        <v>1.0133434389511051</v>
      </c>
      <c r="AF99">
        <f t="shared" si="42"/>
        <v>0.6446935584274841</v>
      </c>
      <c r="AG99" s="65">
        <f t="shared" si="29"/>
        <v>97</v>
      </c>
      <c r="AH99" s="70">
        <f t="shared" si="30"/>
        <v>2498.0494872938029</v>
      </c>
      <c r="AI99" s="70">
        <f t="shared" si="31"/>
        <v>137606.89851767389</v>
      </c>
      <c r="AJ99" s="70">
        <f t="shared" si="32"/>
        <v>0.94628037271174759</v>
      </c>
      <c r="AK99" s="70">
        <f t="shared" si="33"/>
        <v>0.58961484610009507</v>
      </c>
      <c r="AL99">
        <f t="shared" si="34"/>
        <v>118908.88671874999</v>
      </c>
      <c r="AM99" s="71">
        <f t="shared" si="35"/>
        <v>15424.567851029418</v>
      </c>
      <c r="AN99">
        <f t="shared" si="43"/>
        <v>15424.567851029418</v>
      </c>
      <c r="AO99" s="6">
        <f t="shared" si="36"/>
        <v>0.39233227539062504</v>
      </c>
      <c r="AP99">
        <f t="shared" si="44"/>
        <v>5.0892376246234119E-2</v>
      </c>
      <c r="AQ99">
        <f t="shared" si="45"/>
        <v>0.39233227539062504</v>
      </c>
      <c r="AR99">
        <f t="shared" si="46"/>
        <v>5.0892376246234119E-2</v>
      </c>
      <c r="AS99" s="68">
        <f t="shared" si="47"/>
        <v>0.4015864103299932</v>
      </c>
      <c r="AT99">
        <f t="shared" si="48"/>
        <v>0.4015864103299932</v>
      </c>
      <c r="AU99">
        <f t="shared" si="37"/>
        <v>4554.2272797243959</v>
      </c>
      <c r="AV99" s="67">
        <f t="shared" si="38"/>
        <v>4277.0630952012161</v>
      </c>
      <c r="AW99">
        <f t="shared" si="49"/>
        <v>4554.2272797243959</v>
      </c>
    </row>
    <row r="100" spans="1:49" thickTop="1" thickBot="1">
      <c r="A100" s="26">
        <f t="shared" ref="A100:A126" si="52">A99+1</f>
        <v>98</v>
      </c>
      <c r="B100">
        <v>1</v>
      </c>
      <c r="C100">
        <f t="shared" si="40"/>
        <v>98</v>
      </c>
      <c r="D100">
        <v>1</v>
      </c>
      <c r="E100">
        <v>60</v>
      </c>
      <c r="F100">
        <v>70</v>
      </c>
      <c r="G100">
        <v>0.37734374999999998</v>
      </c>
      <c r="H100">
        <v>0</v>
      </c>
      <c r="I100">
        <v>90</v>
      </c>
      <c r="J100">
        <v>0</v>
      </c>
      <c r="K100">
        <v>8628.90625</v>
      </c>
      <c r="L100">
        <v>0.34187499999999998</v>
      </c>
      <c r="M100">
        <v>197853.90625</v>
      </c>
      <c r="N100">
        <v>0.22031250000000002</v>
      </c>
      <c r="O100">
        <v>70</v>
      </c>
      <c r="P100">
        <f t="shared" si="50"/>
        <v>480</v>
      </c>
      <c r="Q100">
        <f t="shared" si="51"/>
        <v>480</v>
      </c>
      <c r="R100" s="46">
        <v>98</v>
      </c>
      <c r="S100">
        <v>78613.33</v>
      </c>
      <c r="T100" s="71">
        <v>19174.330000000002</v>
      </c>
      <c r="U100">
        <v>19373.330000000002</v>
      </c>
      <c r="V100" s="6">
        <v>0.28746670000000002</v>
      </c>
      <c r="W100">
        <v>7.0113330000000001E-2</v>
      </c>
      <c r="X100">
        <v>0.28606999999999999</v>
      </c>
      <c r="Y100">
        <v>7.0496669999999997E-2</v>
      </c>
      <c r="Z100" s="68">
        <v>0.40926669999999998</v>
      </c>
      <c r="AA100">
        <v>0.41349999999999998</v>
      </c>
      <c r="AB100">
        <v>6997.6670000000004</v>
      </c>
      <c r="AC100" s="67">
        <v>6829</v>
      </c>
      <c r="AD100">
        <v>7155.6670000000004</v>
      </c>
      <c r="AE100">
        <f t="shared" si="41"/>
        <v>0.99485081639942208</v>
      </c>
      <c r="AF100">
        <f t="shared" si="42"/>
        <v>0.77385858566305543</v>
      </c>
      <c r="AG100" s="65">
        <f t="shared" si="29"/>
        <v>98</v>
      </c>
      <c r="AH100" s="70">
        <f t="shared" si="30"/>
        <v>3215.2421984163952</v>
      </c>
      <c r="AI100" s="70">
        <f t="shared" si="31"/>
        <v>81066.901408450707</v>
      </c>
      <c r="AJ100" s="70">
        <f t="shared" si="32"/>
        <v>0.87965918872097715</v>
      </c>
      <c r="AK100" s="70">
        <f t="shared" si="33"/>
        <v>0.63519908448379325</v>
      </c>
      <c r="AL100">
        <f t="shared" si="34"/>
        <v>80031.77734375</v>
      </c>
      <c r="AM100" s="71">
        <f t="shared" si="35"/>
        <v>21490.926035780554</v>
      </c>
      <c r="AN100">
        <f t="shared" si="43"/>
        <v>21490.926035780554</v>
      </c>
      <c r="AO100" s="6">
        <f t="shared" si="36"/>
        <v>0.296004150390625</v>
      </c>
      <c r="AP100">
        <f t="shared" si="44"/>
        <v>7.9485968117460185E-2</v>
      </c>
      <c r="AQ100">
        <f t="shared" si="45"/>
        <v>0.296004150390625</v>
      </c>
      <c r="AR100">
        <f t="shared" si="46"/>
        <v>7.9485968117460185E-2</v>
      </c>
      <c r="AS100" s="68">
        <f t="shared" si="47"/>
        <v>0.3875080266725518</v>
      </c>
      <c r="AT100">
        <f t="shared" si="48"/>
        <v>0.3875080266725518</v>
      </c>
      <c r="AU100">
        <f t="shared" si="37"/>
        <v>6655.8439166784501</v>
      </c>
      <c r="AV100" s="67">
        <f t="shared" si="38"/>
        <v>6053.7272311649986</v>
      </c>
      <c r="AW100">
        <f t="shared" si="49"/>
        <v>6655.8439166784501</v>
      </c>
    </row>
    <row r="101" spans="1:49" thickTop="1" thickBot="1">
      <c r="A101" s="26">
        <f t="shared" si="52"/>
        <v>99</v>
      </c>
      <c r="B101">
        <v>1</v>
      </c>
      <c r="C101">
        <f t="shared" si="40"/>
        <v>99</v>
      </c>
      <c r="D101">
        <v>1</v>
      </c>
      <c r="E101">
        <v>60</v>
      </c>
      <c r="F101">
        <v>70</v>
      </c>
      <c r="G101">
        <v>0.52734375</v>
      </c>
      <c r="H101">
        <v>0</v>
      </c>
      <c r="I101">
        <v>90</v>
      </c>
      <c r="J101">
        <v>0</v>
      </c>
      <c r="K101">
        <v>5378.90625</v>
      </c>
      <c r="L101">
        <v>0.46187499999999998</v>
      </c>
      <c r="M101">
        <v>556403.90625</v>
      </c>
      <c r="N101">
        <v>0.3203125</v>
      </c>
      <c r="O101">
        <v>70</v>
      </c>
      <c r="P101">
        <f t="shared" si="50"/>
        <v>480</v>
      </c>
      <c r="Q101">
        <f t="shared" si="51"/>
        <v>480</v>
      </c>
      <c r="R101" s="46">
        <v>99</v>
      </c>
      <c r="S101">
        <v>287906.7</v>
      </c>
      <c r="T101" s="71">
        <v>34300</v>
      </c>
      <c r="U101">
        <v>33033.67</v>
      </c>
      <c r="V101" s="6">
        <v>0.37759999999999999</v>
      </c>
      <c r="W101">
        <v>4.4986669999999999E-2</v>
      </c>
      <c r="X101">
        <v>0.38540000000000002</v>
      </c>
      <c r="Y101">
        <v>4.4220000000000002E-2</v>
      </c>
      <c r="Z101" s="68">
        <v>0.66066670000000005</v>
      </c>
      <c r="AA101">
        <v>0.6362333</v>
      </c>
      <c r="AB101">
        <v>7219</v>
      </c>
      <c r="AC101" s="67">
        <v>11988</v>
      </c>
      <c r="AD101">
        <v>6697</v>
      </c>
      <c r="AE101">
        <f t="shared" si="41"/>
        <v>1.0189870085202806</v>
      </c>
      <c r="AF101">
        <f t="shared" si="42"/>
        <v>0.52357063957009631</v>
      </c>
      <c r="AG101" s="65">
        <f t="shared" si="29"/>
        <v>99</v>
      </c>
      <c r="AH101" s="70">
        <f t="shared" si="30"/>
        <v>1839.7285164600255</v>
      </c>
      <c r="AI101" s="70">
        <f t="shared" si="31"/>
        <v>210709.17159763313</v>
      </c>
      <c r="AJ101" s="70">
        <f t="shared" si="32"/>
        <v>0.97154829351747396</v>
      </c>
      <c r="AK101" s="70">
        <f t="shared" si="33"/>
        <v>0.53948019832807126</v>
      </c>
      <c r="AL101">
        <f t="shared" si="34"/>
        <v>295958.49609375</v>
      </c>
      <c r="AM101" s="71">
        <f t="shared" si="35"/>
        <v>22332.283296961443</v>
      </c>
      <c r="AN101">
        <f t="shared" si="43"/>
        <v>22332.283296961443</v>
      </c>
      <c r="AO101" s="6">
        <f t="shared" si="36"/>
        <v>0.38722290039062501</v>
      </c>
      <c r="AP101">
        <f t="shared" si="44"/>
        <v>2.9218865566390941E-2</v>
      </c>
      <c r="AQ101">
        <f t="shared" si="45"/>
        <v>0.38722290039062501</v>
      </c>
      <c r="AR101">
        <f t="shared" si="46"/>
        <v>2.9218865566390941E-2</v>
      </c>
      <c r="AS101" s="68">
        <f t="shared" si="47"/>
        <v>0.50698041659750359</v>
      </c>
      <c r="AT101">
        <f t="shared" si="48"/>
        <v>0.50698041659750359</v>
      </c>
      <c r="AU101">
        <f t="shared" si="37"/>
        <v>5797.4039199250519</v>
      </c>
      <c r="AV101" s="67">
        <f t="shared" si="38"/>
        <v>5544.368820105813</v>
      </c>
      <c r="AW101">
        <f t="shared" si="49"/>
        <v>5797.4039199250519</v>
      </c>
    </row>
    <row r="102" spans="1:49" thickTop="1" thickBot="1">
      <c r="A102" s="26">
        <f t="shared" si="52"/>
        <v>100</v>
      </c>
      <c r="B102">
        <v>1</v>
      </c>
      <c r="C102">
        <f t="shared" si="40"/>
        <v>100</v>
      </c>
      <c r="D102">
        <v>1</v>
      </c>
      <c r="E102">
        <v>60</v>
      </c>
      <c r="F102">
        <v>70</v>
      </c>
      <c r="G102">
        <v>0.41484374999999996</v>
      </c>
      <c r="H102">
        <v>0</v>
      </c>
      <c r="I102">
        <v>90</v>
      </c>
      <c r="J102">
        <v>0</v>
      </c>
      <c r="K102">
        <v>6191.40625</v>
      </c>
      <c r="L102">
        <v>0.31187500000000001</v>
      </c>
      <c r="M102">
        <v>287491.40625</v>
      </c>
      <c r="N102">
        <v>0.29531250000000003</v>
      </c>
      <c r="O102">
        <v>70</v>
      </c>
      <c r="P102">
        <f t="shared" si="50"/>
        <v>480</v>
      </c>
      <c r="Q102">
        <f t="shared" si="51"/>
        <v>480</v>
      </c>
      <c r="R102" s="46">
        <v>100</v>
      </c>
      <c r="S102">
        <v>120166.7</v>
      </c>
      <c r="T102" s="71">
        <v>15729.67</v>
      </c>
      <c r="U102">
        <v>15211.33</v>
      </c>
      <c r="V102" s="6">
        <v>0.30310670000000001</v>
      </c>
      <c r="W102">
        <v>3.9676669999999997E-2</v>
      </c>
      <c r="X102">
        <v>0.30356670000000002</v>
      </c>
      <c r="Y102">
        <v>3.8426670000000003E-2</v>
      </c>
      <c r="Z102" s="68">
        <v>0.37036669999999999</v>
      </c>
      <c r="AA102">
        <v>0.3581667</v>
      </c>
      <c r="AB102">
        <v>6116.6670000000004</v>
      </c>
      <c r="AC102" s="67">
        <v>5616</v>
      </c>
      <c r="AD102">
        <v>5885.3329999999996</v>
      </c>
      <c r="AE102">
        <f t="shared" si="41"/>
        <v>1.0168952334342007</v>
      </c>
      <c r="AF102">
        <f t="shared" si="42"/>
        <v>0.83502777041728682</v>
      </c>
      <c r="AG102" s="65">
        <f t="shared" si="29"/>
        <v>100</v>
      </c>
      <c r="AH102" s="70">
        <f t="shared" si="30"/>
        <v>2359.7546450690802</v>
      </c>
      <c r="AI102" s="70">
        <f t="shared" si="31"/>
        <v>110973.76357056694</v>
      </c>
      <c r="AJ102" s="70">
        <f t="shared" si="32"/>
        <v>0.93805996785110424</v>
      </c>
      <c r="AK102" s="70">
        <f t="shared" si="33"/>
        <v>0.64441928316934727</v>
      </c>
      <c r="AL102">
        <f t="shared" si="34"/>
        <v>122886.95312499999</v>
      </c>
      <c r="AM102" s="71">
        <f t="shared" si="35"/>
        <v>18024.271903083438</v>
      </c>
      <c r="AN102">
        <f t="shared" si="43"/>
        <v>18024.271903083438</v>
      </c>
      <c r="AO102" s="6">
        <f t="shared" si="36"/>
        <v>0.30500415039062501</v>
      </c>
      <c r="AP102">
        <f t="shared" si="44"/>
        <v>4.4736056989040741E-2</v>
      </c>
      <c r="AQ102">
        <f t="shared" si="45"/>
        <v>0.30500415039062501</v>
      </c>
      <c r="AR102">
        <f t="shared" si="46"/>
        <v>4.4736056989040741E-2</v>
      </c>
      <c r="AS102" s="68">
        <f t="shared" si="47"/>
        <v>0.4305231324766795</v>
      </c>
      <c r="AT102">
        <f t="shared" si="48"/>
        <v>0.4305231324766795</v>
      </c>
      <c r="AU102">
        <f t="shared" si="37"/>
        <v>5474.3471572766766</v>
      </c>
      <c r="AV102" s="67">
        <f t="shared" si="38"/>
        <v>4842.5104315005183</v>
      </c>
      <c r="AW102">
        <f t="shared" si="49"/>
        <v>5474.3471572766766</v>
      </c>
    </row>
    <row r="103" spans="1:49" thickTop="1" thickBot="1">
      <c r="A103" s="26">
        <f t="shared" si="52"/>
        <v>101</v>
      </c>
      <c r="B103">
        <v>2</v>
      </c>
      <c r="C103">
        <v>1</v>
      </c>
      <c r="D103">
        <v>1</v>
      </c>
      <c r="E103">
        <v>60</v>
      </c>
      <c r="F103">
        <v>70</v>
      </c>
      <c r="G103">
        <v>0.56484374999999998</v>
      </c>
      <c r="H103">
        <v>0</v>
      </c>
      <c r="I103">
        <v>90</v>
      </c>
      <c r="J103">
        <v>0</v>
      </c>
      <c r="K103">
        <v>9441.40625</v>
      </c>
      <c r="L103">
        <v>0.43187500000000001</v>
      </c>
      <c r="M103">
        <v>646041.40625</v>
      </c>
      <c r="N103">
        <v>0.39531250000000001</v>
      </c>
      <c r="O103">
        <v>70</v>
      </c>
      <c r="P103">
        <f t="shared" si="50"/>
        <v>480</v>
      </c>
      <c r="Q103">
        <f t="shared" si="51"/>
        <v>480</v>
      </c>
      <c r="R103" s="46">
        <v>101</v>
      </c>
      <c r="S103">
        <v>366200</v>
      </c>
      <c r="T103" s="71">
        <v>56766.67</v>
      </c>
      <c r="U103">
        <v>59220</v>
      </c>
      <c r="V103" s="6">
        <v>0.40916669999999999</v>
      </c>
      <c r="W103">
        <v>6.342333E-2</v>
      </c>
      <c r="X103">
        <v>0.40786670000000003</v>
      </c>
      <c r="Y103">
        <v>6.5953330000000004E-2</v>
      </c>
      <c r="Z103" s="68">
        <v>0.4877667</v>
      </c>
      <c r="AA103">
        <v>0.50886670000000001</v>
      </c>
      <c r="AB103">
        <v>14025</v>
      </c>
      <c r="AC103" s="67">
        <v>18991.669999999998</v>
      </c>
      <c r="AD103">
        <v>14684</v>
      </c>
      <c r="AE103">
        <f t="shared" si="41"/>
        <v>0.97906721454889167</v>
      </c>
      <c r="AF103">
        <f t="shared" si="42"/>
        <v>0.67261389071246003</v>
      </c>
      <c r="AG103" s="65">
        <f t="shared" si="29"/>
        <v>101</v>
      </c>
      <c r="AH103" s="70">
        <f t="shared" si="30"/>
        <v>3296.8681798341336</v>
      </c>
      <c r="AI103" s="70">
        <f t="shared" si="31"/>
        <v>231504.1993281075</v>
      </c>
      <c r="AJ103" s="70">
        <f t="shared" si="32"/>
        <v>0.95740233555750598</v>
      </c>
      <c r="AK103" s="70">
        <f t="shared" si="33"/>
        <v>0.56622269434647321</v>
      </c>
      <c r="AL103">
        <f t="shared" si="34"/>
        <v>369020.9375</v>
      </c>
      <c r="AM103" s="71">
        <f t="shared" si="35"/>
        <v>42796.528241920896</v>
      </c>
      <c r="AN103">
        <f t="shared" si="43"/>
        <v>42796.528241920896</v>
      </c>
      <c r="AO103" s="6">
        <f t="shared" si="36"/>
        <v>0.41122290039062503</v>
      </c>
      <c r="AP103">
        <f t="shared" si="44"/>
        <v>4.7690823695585048E-2</v>
      </c>
      <c r="AQ103">
        <f t="shared" si="45"/>
        <v>0.41122290039062503</v>
      </c>
      <c r="AR103">
        <f t="shared" si="46"/>
        <v>4.7690823695585048E-2</v>
      </c>
      <c r="AS103" s="68">
        <f t="shared" si="47"/>
        <v>0.51784659713658909</v>
      </c>
      <c r="AT103">
        <f t="shared" si="48"/>
        <v>0.51784659713658909</v>
      </c>
      <c r="AU103">
        <f t="shared" si="37"/>
        <v>11322.79598798281</v>
      </c>
      <c r="AV103" s="67">
        <f t="shared" si="38"/>
        <v>10511.536896207221</v>
      </c>
      <c r="AW103">
        <f t="shared" si="49"/>
        <v>11322.79598798281</v>
      </c>
    </row>
    <row r="104" spans="1:49" thickTop="1" thickBot="1">
      <c r="A104" s="26">
        <f t="shared" si="52"/>
        <v>102</v>
      </c>
      <c r="B104">
        <v>2</v>
      </c>
      <c r="C104">
        <f t="shared" ref="C104:C126" si="53">C103+1</f>
        <v>2</v>
      </c>
      <c r="D104">
        <v>1</v>
      </c>
      <c r="E104">
        <v>60</v>
      </c>
      <c r="F104">
        <v>70</v>
      </c>
      <c r="G104">
        <v>0.48984375000000002</v>
      </c>
      <c r="H104">
        <v>0</v>
      </c>
      <c r="I104">
        <v>90</v>
      </c>
      <c r="J104">
        <v>0</v>
      </c>
      <c r="K104">
        <v>7816.40625</v>
      </c>
      <c r="L104">
        <v>0.25187500000000002</v>
      </c>
      <c r="M104">
        <v>466766.40625</v>
      </c>
      <c r="N104">
        <v>0.24531250000000002</v>
      </c>
      <c r="O104">
        <v>70</v>
      </c>
      <c r="P104">
        <f t="shared" si="50"/>
        <v>480</v>
      </c>
      <c r="Q104">
        <f t="shared" si="51"/>
        <v>480</v>
      </c>
      <c r="R104" s="46">
        <v>102</v>
      </c>
      <c r="S104">
        <v>226580</v>
      </c>
      <c r="T104" s="71">
        <v>22775</v>
      </c>
      <c r="U104">
        <v>22263.33</v>
      </c>
      <c r="V104" s="6">
        <v>0.24776329999999999</v>
      </c>
      <c r="W104">
        <v>2.4904329999999999E-2</v>
      </c>
      <c r="X104">
        <v>0.2478467</v>
      </c>
      <c r="Y104">
        <v>2.4353E-2</v>
      </c>
      <c r="Z104" s="68">
        <v>0.29230669999999997</v>
      </c>
      <c r="AA104">
        <v>0.28573999999999999</v>
      </c>
      <c r="AB104">
        <v>10246.33</v>
      </c>
      <c r="AC104" s="67">
        <v>9100</v>
      </c>
      <c r="AD104">
        <v>9842.3330000000005</v>
      </c>
      <c r="AE104">
        <f t="shared" si="41"/>
        <v>1.0114260405840794</v>
      </c>
      <c r="AF104">
        <f t="shared" si="42"/>
        <v>0.90074265871338166</v>
      </c>
      <c r="AG104" s="65">
        <f t="shared" si="29"/>
        <v>102</v>
      </c>
      <c r="AH104" s="70">
        <f t="shared" si="30"/>
        <v>3121.879680479281</v>
      </c>
      <c r="AI104" s="70">
        <f t="shared" si="31"/>
        <v>187409.34755332497</v>
      </c>
      <c r="AJ104" s="70">
        <f t="shared" si="32"/>
        <v>0.95139042967200083</v>
      </c>
      <c r="AK104" s="70">
        <f t="shared" si="33"/>
        <v>0.67139785423751364</v>
      </c>
      <c r="AL104">
        <f t="shared" si="34"/>
        <v>232630.1953125</v>
      </c>
      <c r="AM104" s="71">
        <f t="shared" si="35"/>
        <v>28282.267708617834</v>
      </c>
      <c r="AN104">
        <f t="shared" si="43"/>
        <v>28282.267708617834</v>
      </c>
      <c r="AO104" s="6">
        <f t="shared" si="36"/>
        <v>0.24866040039062501</v>
      </c>
      <c r="AP104">
        <f t="shared" si="44"/>
        <v>3.02311572361985E-2</v>
      </c>
      <c r="AQ104">
        <f t="shared" si="45"/>
        <v>0.24866040039062501</v>
      </c>
      <c r="AR104">
        <f t="shared" si="46"/>
        <v>3.02311572361985E-2</v>
      </c>
      <c r="AS104" s="68">
        <f t="shared" si="47"/>
        <v>0.45418848051998262</v>
      </c>
      <c r="AT104">
        <f t="shared" si="48"/>
        <v>0.45418848051998262</v>
      </c>
      <c r="AU104">
        <f t="shared" si="37"/>
        <v>8743.6805263819952</v>
      </c>
      <c r="AV104" s="67">
        <f t="shared" si="38"/>
        <v>7410.0317405858541</v>
      </c>
      <c r="AW104">
        <f t="shared" si="49"/>
        <v>8743.6805263819952</v>
      </c>
    </row>
    <row r="105" spans="1:49" thickTop="1" thickBot="1">
      <c r="A105" s="26">
        <f t="shared" si="52"/>
        <v>103</v>
      </c>
      <c r="B105">
        <v>2</v>
      </c>
      <c r="C105">
        <f t="shared" si="53"/>
        <v>3</v>
      </c>
      <c r="D105">
        <v>1</v>
      </c>
      <c r="E105">
        <v>60</v>
      </c>
      <c r="F105">
        <v>70</v>
      </c>
      <c r="G105">
        <v>0.33984375</v>
      </c>
      <c r="H105">
        <v>0</v>
      </c>
      <c r="I105">
        <v>90</v>
      </c>
      <c r="J105">
        <v>0</v>
      </c>
      <c r="K105">
        <v>4566.40625</v>
      </c>
      <c r="L105">
        <v>0.37187500000000001</v>
      </c>
      <c r="M105">
        <v>108216.40625</v>
      </c>
      <c r="N105">
        <v>0.34531250000000002</v>
      </c>
      <c r="O105">
        <v>70</v>
      </c>
      <c r="P105">
        <f t="shared" si="50"/>
        <v>480</v>
      </c>
      <c r="Q105">
        <f t="shared" si="51"/>
        <v>480</v>
      </c>
      <c r="R105" s="46">
        <v>103</v>
      </c>
      <c r="S105">
        <v>39156.67</v>
      </c>
      <c r="T105" s="71">
        <v>10506.67</v>
      </c>
      <c r="U105">
        <v>9811.6669999999995</v>
      </c>
      <c r="V105" s="6">
        <v>0.35973329999999998</v>
      </c>
      <c r="W105">
        <v>9.6526669999999995E-2</v>
      </c>
      <c r="X105">
        <v>0.36216670000000001</v>
      </c>
      <c r="Y105">
        <v>9.0749999999999997E-2</v>
      </c>
      <c r="Z105" s="68">
        <v>0.47236669999999997</v>
      </c>
      <c r="AA105">
        <v>0.44113330000000001</v>
      </c>
      <c r="AB105">
        <v>3674.6669999999999</v>
      </c>
      <c r="AC105" s="67">
        <v>3218.1329999999998</v>
      </c>
      <c r="AD105">
        <v>3261.7330000000002</v>
      </c>
      <c r="AE105">
        <f t="shared" si="41"/>
        <v>1.0348112603076511</v>
      </c>
      <c r="AF105">
        <f t="shared" si="42"/>
        <v>0.69318989969256506</v>
      </c>
      <c r="AG105" s="65">
        <f t="shared" si="29"/>
        <v>103</v>
      </c>
      <c r="AH105" s="70">
        <f t="shared" si="30"/>
        <v>1664.2938496583145</v>
      </c>
      <c r="AI105" s="70">
        <f t="shared" si="31"/>
        <v>40219.802555168411</v>
      </c>
      <c r="AJ105" s="70">
        <f t="shared" si="32"/>
        <v>0.88326109968243827</v>
      </c>
      <c r="AK105" s="70">
        <f t="shared" si="33"/>
        <v>0.61845968585632438</v>
      </c>
      <c r="AL105">
        <f t="shared" si="34"/>
        <v>39791.2109375</v>
      </c>
      <c r="AM105" s="71">
        <f t="shared" si="35"/>
        <v>10442.27532436376</v>
      </c>
      <c r="AN105">
        <f t="shared" si="43"/>
        <v>10442.27532436376</v>
      </c>
      <c r="AO105" s="6">
        <f t="shared" si="36"/>
        <v>0.36284790039062503</v>
      </c>
      <c r="AP105">
        <f t="shared" si="44"/>
        <v>9.5220969341635112E-2</v>
      </c>
      <c r="AQ105">
        <f t="shared" si="45"/>
        <v>0.36284790039062503</v>
      </c>
      <c r="AR105">
        <f t="shared" si="46"/>
        <v>9.5220969341635112E-2</v>
      </c>
      <c r="AS105" s="68">
        <f t="shared" si="47"/>
        <v>0.38551663433247696</v>
      </c>
      <c r="AT105">
        <f t="shared" si="48"/>
        <v>0.38551663433247696</v>
      </c>
      <c r="AU105">
        <f t="shared" si="37"/>
        <v>3179.6548677176543</v>
      </c>
      <c r="AV105" s="67">
        <f t="shared" si="38"/>
        <v>2948.0742990885174</v>
      </c>
      <c r="AW105">
        <f t="shared" si="49"/>
        <v>3179.6548677176543</v>
      </c>
    </row>
    <row r="106" spans="1:49" thickTop="1" thickBot="1">
      <c r="A106" s="26">
        <f t="shared" si="52"/>
        <v>104</v>
      </c>
      <c r="B106">
        <v>2</v>
      </c>
      <c r="C106">
        <f t="shared" si="53"/>
        <v>4</v>
      </c>
      <c r="D106">
        <v>1</v>
      </c>
      <c r="E106">
        <v>60</v>
      </c>
      <c r="F106">
        <v>70</v>
      </c>
      <c r="G106">
        <v>0.32109375000000001</v>
      </c>
      <c r="H106">
        <v>0</v>
      </c>
      <c r="I106">
        <v>90</v>
      </c>
      <c r="J106">
        <v>0</v>
      </c>
      <c r="K106">
        <v>4972.65625</v>
      </c>
      <c r="L106">
        <v>0.356875</v>
      </c>
      <c r="M106">
        <v>601222.65625</v>
      </c>
      <c r="N106">
        <v>0.3828125</v>
      </c>
      <c r="O106">
        <v>70</v>
      </c>
      <c r="P106">
        <f t="shared" si="50"/>
        <v>480</v>
      </c>
      <c r="Q106">
        <f t="shared" si="51"/>
        <v>480</v>
      </c>
      <c r="R106" s="46">
        <v>104</v>
      </c>
      <c r="S106">
        <v>196770</v>
      </c>
      <c r="T106" s="71">
        <v>11335.67</v>
      </c>
      <c r="U106">
        <v>10954</v>
      </c>
      <c r="V106" s="6">
        <v>0.36799999999999999</v>
      </c>
      <c r="W106">
        <v>2.1198669999999999E-2</v>
      </c>
      <c r="X106">
        <v>0.36696669999999998</v>
      </c>
      <c r="Y106">
        <v>2.0428000000000002E-2</v>
      </c>
      <c r="Z106" s="68">
        <v>0.47563329999999998</v>
      </c>
      <c r="AA106">
        <v>0.45963330000000002</v>
      </c>
      <c r="AB106">
        <v>3981</v>
      </c>
      <c r="AC106" s="67">
        <v>3673</v>
      </c>
      <c r="AD106">
        <v>3816</v>
      </c>
      <c r="AE106">
        <f t="shared" si="41"/>
        <v>1.0172723232907845</v>
      </c>
      <c r="AF106">
        <f t="shared" si="42"/>
        <v>0.75893442619682561</v>
      </c>
      <c r="AG106" s="65">
        <f t="shared" si="29"/>
        <v>104</v>
      </c>
      <c r="AH106" s="70">
        <f t="shared" si="30"/>
        <v>1832.3929064947029</v>
      </c>
      <c r="AI106" s="70">
        <f t="shared" si="31"/>
        <v>217391.24293785309</v>
      </c>
      <c r="AJ106" s="70">
        <f t="shared" si="32"/>
        <v>0.97559104941230612</v>
      </c>
      <c r="AK106" s="70">
        <f t="shared" si="33"/>
        <v>0.61454966365440311</v>
      </c>
      <c r="AL106">
        <f t="shared" si="34"/>
        <v>196424.8046875</v>
      </c>
      <c r="AM106" s="71">
        <f t="shared" si="35"/>
        <v>11777.444226265681</v>
      </c>
      <c r="AN106">
        <f t="shared" si="43"/>
        <v>11777.444226265681</v>
      </c>
      <c r="AO106" s="6">
        <f t="shared" si="36"/>
        <v>0.36520336914062501</v>
      </c>
      <c r="AP106">
        <f t="shared" si="44"/>
        <v>2.1897246216642127E-2</v>
      </c>
      <c r="AQ106">
        <f t="shared" si="45"/>
        <v>0.36520336914062501</v>
      </c>
      <c r="AR106">
        <f t="shared" si="46"/>
        <v>2.1897246216642127E-2</v>
      </c>
      <c r="AS106" s="68">
        <f t="shared" si="47"/>
        <v>0.41391437426252742</v>
      </c>
      <c r="AT106">
        <f t="shared" si="48"/>
        <v>0.41391437426252742</v>
      </c>
      <c r="AU106">
        <f t="shared" si="37"/>
        <v>3523.3355889685522</v>
      </c>
      <c r="AV106" s="67">
        <f t="shared" si="38"/>
        <v>3221.7034106092688</v>
      </c>
      <c r="AW106">
        <f t="shared" si="49"/>
        <v>3523.3355889685522</v>
      </c>
    </row>
    <row r="107" spans="1:49" thickTop="1" thickBot="1">
      <c r="A107" s="26">
        <f t="shared" si="52"/>
        <v>105</v>
      </c>
      <c r="B107">
        <v>2</v>
      </c>
      <c r="C107">
        <f t="shared" si="53"/>
        <v>5</v>
      </c>
      <c r="D107">
        <v>1</v>
      </c>
      <c r="E107">
        <v>60</v>
      </c>
      <c r="F107">
        <v>70</v>
      </c>
      <c r="G107">
        <v>0.47109374999999998</v>
      </c>
      <c r="H107">
        <v>0</v>
      </c>
      <c r="I107">
        <v>90</v>
      </c>
      <c r="J107">
        <v>0</v>
      </c>
      <c r="K107">
        <v>8222.65625</v>
      </c>
      <c r="L107">
        <v>0.47687499999999999</v>
      </c>
      <c r="M107">
        <v>242672.65625</v>
      </c>
      <c r="N107">
        <v>0.28281250000000002</v>
      </c>
      <c r="O107">
        <v>70</v>
      </c>
      <c r="P107">
        <f t="shared" si="50"/>
        <v>480</v>
      </c>
      <c r="Q107">
        <f t="shared" si="51"/>
        <v>480</v>
      </c>
      <c r="R107" s="46">
        <v>105</v>
      </c>
      <c r="S107">
        <v>108640</v>
      </c>
      <c r="T107" s="71">
        <v>37253.33</v>
      </c>
      <c r="U107">
        <v>37230</v>
      </c>
      <c r="V107" s="6">
        <v>0.38933329999999999</v>
      </c>
      <c r="W107">
        <v>0.13350999999999999</v>
      </c>
      <c r="X107">
        <v>0.38963330000000002</v>
      </c>
      <c r="Y107">
        <v>0.1335267</v>
      </c>
      <c r="Z107" s="68">
        <v>0.68756669999999998</v>
      </c>
      <c r="AA107">
        <v>0.68716670000000002</v>
      </c>
      <c r="AB107">
        <v>7422.3329999999996</v>
      </c>
      <c r="AC107" s="67">
        <v>10679.67</v>
      </c>
      <c r="AD107">
        <v>7582.6670000000004</v>
      </c>
      <c r="AE107">
        <f t="shared" si="41"/>
        <v>1.0003132735191609</v>
      </c>
      <c r="AF107">
        <f t="shared" si="42"/>
        <v>0.35202797849313427</v>
      </c>
      <c r="AG107" s="65">
        <f t="shared" si="29"/>
        <v>105</v>
      </c>
      <c r="AH107" s="70">
        <f t="shared" si="30"/>
        <v>2783.8023698688107</v>
      </c>
      <c r="AI107" s="70">
        <f t="shared" si="31"/>
        <v>94586.175395858721</v>
      </c>
      <c r="AJ107" s="70">
        <f t="shared" si="32"/>
        <v>0.90480023879084992</v>
      </c>
      <c r="AK107" s="70">
        <f t="shared" si="33"/>
        <v>0.53616792706837724</v>
      </c>
      <c r="AL107">
        <f t="shared" si="34"/>
        <v>118670.5859375</v>
      </c>
      <c r="AM107" s="71">
        <f t="shared" si="35"/>
        <v>26548.649134740368</v>
      </c>
      <c r="AN107">
        <f t="shared" si="43"/>
        <v>26548.649134740368</v>
      </c>
      <c r="AO107" s="6">
        <f t="shared" si="36"/>
        <v>0.385453369140625</v>
      </c>
      <c r="AP107">
        <f t="shared" si="44"/>
        <v>8.6232541739597934E-2</v>
      </c>
      <c r="AQ107">
        <f t="shared" si="45"/>
        <v>0.385453369140625</v>
      </c>
      <c r="AR107">
        <f t="shared" si="46"/>
        <v>8.6232541739597934E-2</v>
      </c>
      <c r="AS107" s="68">
        <f t="shared" si="47"/>
        <v>0.43970957675719435</v>
      </c>
      <c r="AT107">
        <f t="shared" si="48"/>
        <v>0.43970957675719435</v>
      </c>
      <c r="AU107">
        <f t="shared" si="37"/>
        <v>7232.697505452682</v>
      </c>
      <c r="AV107" s="67">
        <f t="shared" si="38"/>
        <v>7062.9931287802838</v>
      </c>
      <c r="AW107">
        <f t="shared" si="49"/>
        <v>7232.697505452682</v>
      </c>
    </row>
    <row r="108" spans="1:49" thickTop="1" thickBot="1">
      <c r="A108" s="26">
        <f t="shared" si="52"/>
        <v>106</v>
      </c>
      <c r="B108">
        <v>2</v>
      </c>
      <c r="C108">
        <f t="shared" si="53"/>
        <v>6</v>
      </c>
      <c r="D108">
        <v>1</v>
      </c>
      <c r="E108">
        <v>60</v>
      </c>
      <c r="F108">
        <v>70</v>
      </c>
      <c r="G108">
        <v>0.54609375000000004</v>
      </c>
      <c r="H108">
        <v>0</v>
      </c>
      <c r="I108">
        <v>90</v>
      </c>
      <c r="J108">
        <v>0</v>
      </c>
      <c r="K108">
        <v>9847.65625</v>
      </c>
      <c r="L108">
        <v>0.296875</v>
      </c>
      <c r="M108">
        <v>421947.65625</v>
      </c>
      <c r="N108">
        <v>0.33281250000000001</v>
      </c>
      <c r="O108">
        <v>70</v>
      </c>
      <c r="P108">
        <f t="shared" si="50"/>
        <v>480</v>
      </c>
      <c r="Q108">
        <f t="shared" si="51"/>
        <v>480</v>
      </c>
      <c r="R108" s="46">
        <v>106</v>
      </c>
      <c r="S108">
        <v>231000</v>
      </c>
      <c r="T108" s="71">
        <v>34860</v>
      </c>
      <c r="U108">
        <v>34436.67</v>
      </c>
      <c r="V108" s="6">
        <v>0.3210267</v>
      </c>
      <c r="W108">
        <v>4.8446669999999997E-2</v>
      </c>
      <c r="X108">
        <v>0.32078669999999998</v>
      </c>
      <c r="Y108">
        <v>4.7823329999999997E-2</v>
      </c>
      <c r="Z108" s="68">
        <v>0.33256330000000001</v>
      </c>
      <c r="AA108">
        <v>0.32852999999999999</v>
      </c>
      <c r="AB108">
        <v>14493.33</v>
      </c>
      <c r="AC108" s="67">
        <v>13566</v>
      </c>
      <c r="AD108">
        <v>14269.67</v>
      </c>
      <c r="AE108">
        <f t="shared" si="41"/>
        <v>1.0061277257165806</v>
      </c>
      <c r="AF108">
        <f t="shared" si="42"/>
        <v>0.84963781563965135</v>
      </c>
      <c r="AG108" s="65">
        <f t="shared" si="29"/>
        <v>106</v>
      </c>
      <c r="AH108" s="70">
        <f t="shared" si="30"/>
        <v>3796.6867469879517</v>
      </c>
      <c r="AI108" s="70">
        <f t="shared" si="31"/>
        <v>158292.20398593202</v>
      </c>
      <c r="AJ108" s="70">
        <f t="shared" si="32"/>
        <v>0.9331066702281785</v>
      </c>
      <c r="AK108" s="70">
        <f t="shared" si="33"/>
        <v>0.65297255278840116</v>
      </c>
      <c r="AL108">
        <f t="shared" si="34"/>
        <v>234892.89062500003</v>
      </c>
      <c r="AM108" s="71">
        <f t="shared" si="35"/>
        <v>40542.826472631976</v>
      </c>
      <c r="AN108">
        <f t="shared" si="43"/>
        <v>40542.826472631976</v>
      </c>
      <c r="AO108" s="6">
        <f t="shared" si="36"/>
        <v>0.316500244140625</v>
      </c>
      <c r="AP108">
        <f t="shared" si="44"/>
        <v>5.4628364624388095E-2</v>
      </c>
      <c r="AQ108">
        <f t="shared" si="45"/>
        <v>0.316500244140625</v>
      </c>
      <c r="AR108">
        <f t="shared" si="46"/>
        <v>5.4628364624388095E-2</v>
      </c>
      <c r="AS108" s="68">
        <f t="shared" si="47"/>
        <v>0.48068689829197353</v>
      </c>
      <c r="AT108">
        <f t="shared" si="48"/>
        <v>0.48068689829197353</v>
      </c>
      <c r="AU108">
        <f t="shared" si="37"/>
        <v>12039.697618424032</v>
      </c>
      <c r="AV108" s="67">
        <f t="shared" si="38"/>
        <v>10335.313580522981</v>
      </c>
      <c r="AW108">
        <f t="shared" si="49"/>
        <v>12039.697618424032</v>
      </c>
    </row>
    <row r="109" spans="1:49" thickTop="1" thickBot="1">
      <c r="A109" s="26">
        <f t="shared" si="52"/>
        <v>107</v>
      </c>
      <c r="B109">
        <v>2</v>
      </c>
      <c r="C109">
        <f t="shared" si="53"/>
        <v>7</v>
      </c>
      <c r="D109">
        <v>1</v>
      </c>
      <c r="E109">
        <v>60</v>
      </c>
      <c r="F109">
        <v>70</v>
      </c>
      <c r="G109">
        <v>0.39609374999999997</v>
      </c>
      <c r="H109">
        <v>0</v>
      </c>
      <c r="I109">
        <v>90</v>
      </c>
      <c r="J109">
        <v>0</v>
      </c>
      <c r="K109">
        <v>6597.65625</v>
      </c>
      <c r="L109">
        <v>0.416875</v>
      </c>
      <c r="M109">
        <v>780497.65625</v>
      </c>
      <c r="N109">
        <v>0.23281250000000001</v>
      </c>
      <c r="O109">
        <v>70</v>
      </c>
      <c r="P109">
        <f t="shared" si="50"/>
        <v>480</v>
      </c>
      <c r="Q109">
        <f t="shared" si="51"/>
        <v>480</v>
      </c>
      <c r="R109" s="46">
        <v>107</v>
      </c>
      <c r="S109">
        <v>311000</v>
      </c>
      <c r="T109" s="71">
        <v>21720.33</v>
      </c>
      <c r="U109">
        <v>21071.33</v>
      </c>
      <c r="V109" s="6">
        <v>0.3282233</v>
      </c>
      <c r="W109">
        <v>2.2923329999999999E-2</v>
      </c>
      <c r="X109">
        <v>0.33563330000000002</v>
      </c>
      <c r="Y109">
        <v>2.274E-2</v>
      </c>
      <c r="Z109" s="68">
        <v>0.57396670000000005</v>
      </c>
      <c r="AA109">
        <v>0.55683329999999998</v>
      </c>
      <c r="AB109">
        <v>6266.6670000000004</v>
      </c>
      <c r="AC109" s="67">
        <v>6595.6670000000004</v>
      </c>
      <c r="AD109">
        <v>5928.3329999999996</v>
      </c>
      <c r="AE109">
        <f t="shared" si="41"/>
        <v>1.0152832826763327</v>
      </c>
      <c r="AF109">
        <f t="shared" si="42"/>
        <v>0.65667159136628184</v>
      </c>
      <c r="AG109" s="65">
        <f t="shared" si="29"/>
        <v>107</v>
      </c>
      <c r="AH109" s="70">
        <f t="shared" si="30"/>
        <v>2328.2421702690781</v>
      </c>
      <c r="AI109" s="70">
        <f t="shared" si="31"/>
        <v>316551.64765525982</v>
      </c>
      <c r="AJ109" s="70">
        <f t="shared" si="32"/>
        <v>0.97506218458609728</v>
      </c>
      <c r="AK109" s="70">
        <f t="shared" si="33"/>
        <v>0.57442873104779291</v>
      </c>
      <c r="AL109">
        <f t="shared" si="34"/>
        <v>313134.609375</v>
      </c>
      <c r="AM109" s="71">
        <f t="shared" si="35"/>
        <v>19052.139288948591</v>
      </c>
      <c r="AN109">
        <f t="shared" si="43"/>
        <v>19052.139288948591</v>
      </c>
      <c r="AO109" s="6">
        <f t="shared" si="36"/>
        <v>0.34396899414062504</v>
      </c>
      <c r="AP109">
        <f t="shared" si="44"/>
        <v>2.092820464824012E-2</v>
      </c>
      <c r="AQ109">
        <f t="shared" si="45"/>
        <v>0.34396899414062504</v>
      </c>
      <c r="AR109">
        <f t="shared" si="46"/>
        <v>2.092820464824012E-2</v>
      </c>
      <c r="AS109" s="68">
        <f t="shared" si="47"/>
        <v>0.46317999827973289</v>
      </c>
      <c r="AT109">
        <f t="shared" si="48"/>
        <v>0.46317999827973289</v>
      </c>
      <c r="AU109">
        <f t="shared" si="37"/>
        <v>5309.2167971529334</v>
      </c>
      <c r="AV109" s="67">
        <f t="shared" si="38"/>
        <v>4945.1139254802474</v>
      </c>
      <c r="AW109">
        <f t="shared" si="49"/>
        <v>5309.2167971529334</v>
      </c>
    </row>
    <row r="110" spans="1:49" thickTop="1" thickBot="1">
      <c r="A110" s="26">
        <f t="shared" si="52"/>
        <v>108</v>
      </c>
      <c r="B110">
        <v>2</v>
      </c>
      <c r="C110">
        <f t="shared" si="53"/>
        <v>8</v>
      </c>
      <c r="D110">
        <v>1</v>
      </c>
      <c r="E110">
        <v>60</v>
      </c>
      <c r="F110">
        <v>70</v>
      </c>
      <c r="G110">
        <v>0.58359374999999991</v>
      </c>
      <c r="H110">
        <v>0</v>
      </c>
      <c r="I110">
        <v>90</v>
      </c>
      <c r="J110">
        <v>0</v>
      </c>
      <c r="K110">
        <v>5785.15625</v>
      </c>
      <c r="L110">
        <v>0.26687499999999997</v>
      </c>
      <c r="M110">
        <v>153035.15625</v>
      </c>
      <c r="N110">
        <v>0.35781250000000003</v>
      </c>
      <c r="O110">
        <v>70</v>
      </c>
      <c r="P110">
        <f t="shared" si="50"/>
        <v>480</v>
      </c>
      <c r="Q110">
        <f t="shared" si="51"/>
        <v>480</v>
      </c>
      <c r="R110" s="46">
        <v>108</v>
      </c>
      <c r="S110">
        <v>90066.67</v>
      </c>
      <c r="T110" s="71">
        <v>20638.330000000002</v>
      </c>
      <c r="U110">
        <v>20566.669999999998</v>
      </c>
      <c r="V110" s="6">
        <v>0.33093</v>
      </c>
      <c r="W110">
        <v>7.5829999999999995E-2</v>
      </c>
      <c r="X110">
        <v>0.33077329999999999</v>
      </c>
      <c r="Y110">
        <v>7.5533329999999996E-2</v>
      </c>
      <c r="Z110" s="68">
        <v>0.29018670000000002</v>
      </c>
      <c r="AA110">
        <v>0.28917670000000001</v>
      </c>
      <c r="AB110">
        <v>8813</v>
      </c>
      <c r="AC110" s="67">
        <v>8247.6669999999995</v>
      </c>
      <c r="AD110">
        <v>8767</v>
      </c>
      <c r="AE110">
        <f t="shared" si="41"/>
        <v>1.0017406242154308</v>
      </c>
      <c r="AF110">
        <f t="shared" si="42"/>
        <v>0.85149936507867652</v>
      </c>
      <c r="AG110" s="65">
        <f t="shared" si="29"/>
        <v>108</v>
      </c>
      <c r="AH110" s="70">
        <f t="shared" si="30"/>
        <v>2283.2387765170201</v>
      </c>
      <c r="AI110" s="70">
        <f t="shared" si="31"/>
        <v>56353.567318757188</v>
      </c>
      <c r="AJ110" s="70">
        <f t="shared" si="32"/>
        <v>0.89456323121099224</v>
      </c>
      <c r="AK110" s="70">
        <f t="shared" si="33"/>
        <v>0.67281033694030146</v>
      </c>
      <c r="AL110">
        <f t="shared" si="34"/>
        <v>91719.335937499985</v>
      </c>
      <c r="AM110" s="71">
        <f t="shared" si="35"/>
        <v>24742.872437139544</v>
      </c>
      <c r="AN110">
        <f t="shared" si="43"/>
        <v>24742.872437139544</v>
      </c>
      <c r="AO110" s="6">
        <f t="shared" si="36"/>
        <v>0.31994555664062502</v>
      </c>
      <c r="AP110">
        <f t="shared" si="44"/>
        <v>8.6310830904652622E-2</v>
      </c>
      <c r="AQ110">
        <f t="shared" si="45"/>
        <v>0.31994555664062502</v>
      </c>
      <c r="AR110">
        <f t="shared" si="46"/>
        <v>8.6310830904652622E-2</v>
      </c>
      <c r="AS110" s="68">
        <f t="shared" si="47"/>
        <v>0.45289733379562791</v>
      </c>
      <c r="AT110">
        <f t="shared" si="48"/>
        <v>0.45289733379562791</v>
      </c>
      <c r="AU110">
        <f t="shared" si="37"/>
        <v>7604.0155639958466</v>
      </c>
      <c r="AV110" s="67">
        <f t="shared" si="38"/>
        <v>6491.4843287950307</v>
      </c>
      <c r="AW110">
        <f t="shared" si="49"/>
        <v>7604.0155639958466</v>
      </c>
    </row>
    <row r="111" spans="1:49" thickTop="1" thickBot="1">
      <c r="A111" s="26">
        <f t="shared" si="52"/>
        <v>109</v>
      </c>
      <c r="B111">
        <v>2</v>
      </c>
      <c r="C111">
        <f t="shared" si="53"/>
        <v>9</v>
      </c>
      <c r="D111">
        <v>1</v>
      </c>
      <c r="E111">
        <v>60</v>
      </c>
      <c r="F111">
        <v>70</v>
      </c>
      <c r="G111">
        <v>0.43359375</v>
      </c>
      <c r="H111">
        <v>0</v>
      </c>
      <c r="I111">
        <v>90</v>
      </c>
      <c r="J111">
        <v>0</v>
      </c>
      <c r="K111">
        <v>9035.15625</v>
      </c>
      <c r="L111">
        <v>0.38687499999999997</v>
      </c>
      <c r="M111">
        <v>511585.15625</v>
      </c>
      <c r="N111">
        <v>0.2578125</v>
      </c>
      <c r="O111">
        <v>70</v>
      </c>
      <c r="P111">
        <f t="shared" si="50"/>
        <v>480</v>
      </c>
      <c r="Q111">
        <f t="shared" si="51"/>
        <v>480</v>
      </c>
      <c r="R111" s="46">
        <v>109</v>
      </c>
      <c r="S111">
        <v>224910</v>
      </c>
      <c r="T111" s="71">
        <v>28573.33</v>
      </c>
      <c r="U111">
        <v>28184.67</v>
      </c>
      <c r="V111" s="6">
        <v>0.31964670000000001</v>
      </c>
      <c r="W111">
        <v>4.061E-2</v>
      </c>
      <c r="X111">
        <v>0.32148330000000003</v>
      </c>
      <c r="Y111">
        <v>4.0286669999999997E-2</v>
      </c>
      <c r="Z111" s="68">
        <v>0.48083330000000002</v>
      </c>
      <c r="AA111">
        <v>0.4743</v>
      </c>
      <c r="AB111">
        <v>9227.6669999999995</v>
      </c>
      <c r="AC111" s="67">
        <v>9542</v>
      </c>
      <c r="AD111">
        <v>9115</v>
      </c>
      <c r="AE111">
        <f t="shared" si="41"/>
        <v>1.0068712757125333</v>
      </c>
      <c r="AF111">
        <f t="shared" si="42"/>
        <v>0.73362403434457724</v>
      </c>
      <c r="AG111" s="65">
        <f t="shared" si="29"/>
        <v>109</v>
      </c>
      <c r="AH111" s="70">
        <f t="shared" si="30"/>
        <v>3257.3794502027945</v>
      </c>
      <c r="AI111" s="70">
        <f t="shared" si="31"/>
        <v>203363.04347826086</v>
      </c>
      <c r="AJ111" s="70">
        <f t="shared" si="32"/>
        <v>0.94882433893495033</v>
      </c>
      <c r="AK111" s="70">
        <f t="shared" si="33"/>
        <v>0.59878391784806606</v>
      </c>
      <c r="AL111">
        <f t="shared" si="34"/>
        <v>226937.6953125</v>
      </c>
      <c r="AM111" s="71">
        <f t="shared" si="35"/>
        <v>27980.769588821706</v>
      </c>
      <c r="AN111">
        <f t="shared" si="43"/>
        <v>27980.769588821706</v>
      </c>
      <c r="AO111" s="6">
        <f t="shared" si="36"/>
        <v>0.33091430664062499</v>
      </c>
      <c r="AP111">
        <f t="shared" si="44"/>
        <v>4.0800788758367242E-2</v>
      </c>
      <c r="AQ111">
        <f t="shared" si="45"/>
        <v>0.33091430664062499</v>
      </c>
      <c r="AR111">
        <f t="shared" si="46"/>
        <v>4.0800788758367242E-2</v>
      </c>
      <c r="AS111" s="68">
        <f t="shared" si="47"/>
        <v>0.46182200682719832</v>
      </c>
      <c r="AT111">
        <f t="shared" si="48"/>
        <v>0.46182200682719832</v>
      </c>
      <c r="AU111">
        <f t="shared" si="37"/>
        <v>7973.4628756394004</v>
      </c>
      <c r="AV111" s="67">
        <f t="shared" si="38"/>
        <v>7272.8554218474937</v>
      </c>
      <c r="AW111">
        <f t="shared" si="49"/>
        <v>7973.4628756394004</v>
      </c>
    </row>
    <row r="112" spans="1:49" thickTop="1" thickBot="1">
      <c r="A112" s="26">
        <f t="shared" si="52"/>
        <v>110</v>
      </c>
      <c r="B112">
        <v>2</v>
      </c>
      <c r="C112">
        <f t="shared" si="53"/>
        <v>10</v>
      </c>
      <c r="D112">
        <v>1</v>
      </c>
      <c r="E112">
        <v>60</v>
      </c>
      <c r="F112">
        <v>70</v>
      </c>
      <c r="G112">
        <v>0.35859374999999999</v>
      </c>
      <c r="H112">
        <v>0</v>
      </c>
      <c r="I112">
        <v>90</v>
      </c>
      <c r="J112">
        <v>0</v>
      </c>
      <c r="K112">
        <v>7410.15625</v>
      </c>
      <c r="L112">
        <v>0.32687500000000003</v>
      </c>
      <c r="M112">
        <v>690860.15625</v>
      </c>
      <c r="N112">
        <v>0.30781250000000004</v>
      </c>
      <c r="O112">
        <v>70</v>
      </c>
      <c r="P112">
        <f t="shared" si="50"/>
        <v>480</v>
      </c>
      <c r="Q112">
        <f t="shared" si="51"/>
        <v>480</v>
      </c>
      <c r="R112" s="46">
        <v>110</v>
      </c>
      <c r="S112">
        <v>225560</v>
      </c>
      <c r="T112" s="71">
        <v>16497</v>
      </c>
      <c r="U112">
        <v>17577.330000000002</v>
      </c>
      <c r="V112" s="6">
        <v>0.31913000000000002</v>
      </c>
      <c r="W112">
        <v>2.3340670000000001E-2</v>
      </c>
      <c r="X112">
        <v>0.31798330000000002</v>
      </c>
      <c r="Y112">
        <v>2.477967E-2</v>
      </c>
      <c r="Z112" s="68">
        <v>0.37259999999999999</v>
      </c>
      <c r="AA112">
        <v>0.39700000000000002</v>
      </c>
      <c r="AB112">
        <v>6104</v>
      </c>
      <c r="AC112" s="67">
        <v>5393.3329999999996</v>
      </c>
      <c r="AD112">
        <v>6464.3329999999996</v>
      </c>
      <c r="AE112">
        <f t="shared" si="41"/>
        <v>0.96878193984275673</v>
      </c>
      <c r="AF112">
        <f t="shared" si="42"/>
        <v>0.83085654778636508</v>
      </c>
      <c r="AG112" s="65">
        <f t="shared" si="29"/>
        <v>110</v>
      </c>
      <c r="AH112" s="70">
        <f t="shared" si="30"/>
        <v>2792.3339613754119</v>
      </c>
      <c r="AI112" s="70">
        <f t="shared" si="31"/>
        <v>264128.13620071684</v>
      </c>
      <c r="AJ112" s="70">
        <f t="shared" si="32"/>
        <v>0.9684978262337659</v>
      </c>
      <c r="AK112" s="70">
        <f t="shared" si="33"/>
        <v>0.63252437933567141</v>
      </c>
      <c r="AL112">
        <f t="shared" si="34"/>
        <v>252491.0546875</v>
      </c>
      <c r="AM112" s="71">
        <f t="shared" si="35"/>
        <v>19238.789199527757</v>
      </c>
      <c r="AN112">
        <f t="shared" si="43"/>
        <v>19238.789199527757</v>
      </c>
      <c r="AO112" s="6">
        <f t="shared" si="36"/>
        <v>0.32003930664062502</v>
      </c>
      <c r="AP112">
        <f t="shared" si="44"/>
        <v>2.4385690667903213E-2</v>
      </c>
      <c r="AQ112">
        <f t="shared" si="45"/>
        <v>0.32003930664062502</v>
      </c>
      <c r="AR112">
        <f t="shared" si="46"/>
        <v>2.4385690667903213E-2</v>
      </c>
      <c r="AS112" s="68">
        <f t="shared" si="47"/>
        <v>0.42286241779956357</v>
      </c>
      <c r="AT112">
        <f t="shared" si="48"/>
        <v>0.42286241779956357</v>
      </c>
      <c r="AU112">
        <f t="shared" si="37"/>
        <v>5813.9086130640553</v>
      </c>
      <c r="AV112" s="67">
        <f t="shared" si="38"/>
        <v>5211.7165106257007</v>
      </c>
      <c r="AW112">
        <f t="shared" si="49"/>
        <v>5813.9086130640553</v>
      </c>
    </row>
    <row r="113" spans="1:49" thickTop="1" thickBot="1">
      <c r="A113" s="26">
        <f t="shared" si="52"/>
        <v>111</v>
      </c>
      <c r="B113">
        <v>2</v>
      </c>
      <c r="C113">
        <f t="shared" si="53"/>
        <v>11</v>
      </c>
      <c r="D113">
        <v>1</v>
      </c>
      <c r="E113">
        <v>60</v>
      </c>
      <c r="F113">
        <v>70</v>
      </c>
      <c r="G113">
        <v>0.50859374999999996</v>
      </c>
      <c r="H113">
        <v>0</v>
      </c>
      <c r="I113">
        <v>90</v>
      </c>
      <c r="J113">
        <v>0</v>
      </c>
      <c r="K113">
        <v>4160.15625</v>
      </c>
      <c r="L113">
        <v>0.44687500000000002</v>
      </c>
      <c r="M113">
        <v>332310.15625</v>
      </c>
      <c r="N113">
        <v>0.20781250000000001</v>
      </c>
      <c r="O113">
        <v>70</v>
      </c>
      <c r="P113">
        <f t="shared" si="50"/>
        <v>480</v>
      </c>
      <c r="Q113">
        <f t="shared" si="51"/>
        <v>480</v>
      </c>
      <c r="R113" s="46">
        <v>111</v>
      </c>
      <c r="S113">
        <v>168773.3</v>
      </c>
      <c r="T113" s="71">
        <v>21785</v>
      </c>
      <c r="U113">
        <v>21321.67</v>
      </c>
      <c r="V113" s="6">
        <v>0.3088167</v>
      </c>
      <c r="W113">
        <v>3.9863330000000002E-2</v>
      </c>
      <c r="X113">
        <v>0.31548999999999999</v>
      </c>
      <c r="Y113">
        <v>3.9856669999999997E-2</v>
      </c>
      <c r="Z113" s="68">
        <v>0.60826670000000005</v>
      </c>
      <c r="AA113">
        <v>0.59533329999999995</v>
      </c>
      <c r="AB113">
        <v>5249.6670000000004</v>
      </c>
      <c r="AC113" s="67">
        <v>7162.6670000000004</v>
      </c>
      <c r="AD113">
        <v>5072</v>
      </c>
      <c r="AE113">
        <f t="shared" si="41"/>
        <v>1.0108068431741526</v>
      </c>
      <c r="AF113">
        <f t="shared" si="42"/>
        <v>0.59801933832786691</v>
      </c>
      <c r="AG113" s="65">
        <f t="shared" si="29"/>
        <v>111</v>
      </c>
      <c r="AH113" s="70">
        <f t="shared" si="30"/>
        <v>1437.6349892008641</v>
      </c>
      <c r="AI113" s="70">
        <f t="shared" si="31"/>
        <v>137566.94695989651</v>
      </c>
      <c r="AJ113" s="70">
        <f t="shared" si="32"/>
        <v>0.9633606799890827</v>
      </c>
      <c r="AK113" s="70">
        <f t="shared" si="33"/>
        <v>0.5527459611351353</v>
      </c>
      <c r="AL113">
        <f t="shared" si="34"/>
        <v>171055.19531249997</v>
      </c>
      <c r="AM113" s="71">
        <f t="shared" si="35"/>
        <v>16149.238288684617</v>
      </c>
      <c r="AN113">
        <f t="shared" si="43"/>
        <v>16149.238288684617</v>
      </c>
      <c r="AO113" s="6">
        <f t="shared" si="36"/>
        <v>0.32528930664062505</v>
      </c>
      <c r="AP113">
        <f t="shared" si="44"/>
        <v>3.0710406170964009E-2</v>
      </c>
      <c r="AQ113">
        <f t="shared" si="45"/>
        <v>0.32528930664062505</v>
      </c>
      <c r="AR113">
        <f t="shared" si="46"/>
        <v>3.0710406170964009E-2</v>
      </c>
      <c r="AS113" s="68">
        <f t="shared" si="47"/>
        <v>0.49680581051276063</v>
      </c>
      <c r="AT113">
        <f t="shared" si="48"/>
        <v>0.49680581051276063</v>
      </c>
      <c r="AU113">
        <f t="shared" si="37"/>
        <v>4290.8347079402884</v>
      </c>
      <c r="AV113" s="67">
        <f t="shared" si="38"/>
        <v>4050.2468280099083</v>
      </c>
      <c r="AW113">
        <f t="shared" si="49"/>
        <v>4290.8347079402884</v>
      </c>
    </row>
    <row r="114" spans="1:49" thickTop="1" thickBot="1">
      <c r="A114" s="26">
        <f t="shared" si="52"/>
        <v>112</v>
      </c>
      <c r="B114">
        <v>2</v>
      </c>
      <c r="C114">
        <f t="shared" si="53"/>
        <v>12</v>
      </c>
      <c r="D114">
        <v>1</v>
      </c>
      <c r="E114">
        <v>60</v>
      </c>
      <c r="F114">
        <v>70</v>
      </c>
      <c r="G114">
        <v>0.53671874999999991</v>
      </c>
      <c r="H114">
        <v>0</v>
      </c>
      <c r="I114">
        <v>90</v>
      </c>
      <c r="J114">
        <v>0</v>
      </c>
      <c r="K114">
        <v>3957.03125</v>
      </c>
      <c r="L114">
        <v>0.33437499999999998</v>
      </c>
      <c r="M114">
        <v>220263.28125</v>
      </c>
      <c r="N114">
        <v>0.23906250000000001</v>
      </c>
      <c r="O114">
        <v>70</v>
      </c>
      <c r="P114">
        <f t="shared" si="50"/>
        <v>480</v>
      </c>
      <c r="Q114">
        <f t="shared" si="51"/>
        <v>480</v>
      </c>
      <c r="R114" s="46">
        <v>112</v>
      </c>
      <c r="S114">
        <v>117433.3</v>
      </c>
      <c r="T114" s="71">
        <v>14416.33</v>
      </c>
      <c r="U114">
        <v>14105</v>
      </c>
      <c r="V114" s="6">
        <v>0.27274999999999999</v>
      </c>
      <c r="W114">
        <v>3.3483329999999999E-2</v>
      </c>
      <c r="X114">
        <v>0.27408670000000002</v>
      </c>
      <c r="Y114">
        <v>3.2920999999999999E-2</v>
      </c>
      <c r="Z114" s="68">
        <v>0.38513330000000001</v>
      </c>
      <c r="AA114">
        <v>0.37683329999999998</v>
      </c>
      <c r="AB114">
        <v>5662.3329999999996</v>
      </c>
      <c r="AC114" s="67">
        <v>5545</v>
      </c>
      <c r="AD114">
        <v>5436.6670000000004</v>
      </c>
      <c r="AE114">
        <f t="shared" si="41"/>
        <v>1.0109759219595649</v>
      </c>
      <c r="AF114">
        <f t="shared" si="42"/>
        <v>0.82979650992630849</v>
      </c>
      <c r="AG114" s="65">
        <f t="shared" si="29"/>
        <v>112</v>
      </c>
      <c r="AH114" s="70">
        <f t="shared" si="30"/>
        <v>1482.7283372365339</v>
      </c>
      <c r="AI114" s="70">
        <f t="shared" si="31"/>
        <v>88883.039092055493</v>
      </c>
      <c r="AJ114" s="70">
        <f t="shared" si="32"/>
        <v>0.94797426617865077</v>
      </c>
      <c r="AK114" s="70">
        <f t="shared" si="33"/>
        <v>0.63067860718354707</v>
      </c>
      <c r="AL114">
        <f t="shared" si="34"/>
        <v>120052.65136718749</v>
      </c>
      <c r="AM114" s="71">
        <f t="shared" si="35"/>
        <v>16253.255341722015</v>
      </c>
      <c r="AN114">
        <f t="shared" si="43"/>
        <v>16253.255341722015</v>
      </c>
      <c r="AO114" s="6">
        <f t="shared" si="36"/>
        <v>0.28321899414062501</v>
      </c>
      <c r="AP114">
        <f t="shared" si="44"/>
        <v>3.8343431627461698E-2</v>
      </c>
      <c r="AQ114">
        <f t="shared" si="45"/>
        <v>0.28321899414062501</v>
      </c>
      <c r="AR114">
        <f t="shared" si="46"/>
        <v>3.8343431627461698E-2</v>
      </c>
      <c r="AS114" s="68">
        <f t="shared" si="47"/>
        <v>0.49558354693830531</v>
      </c>
      <c r="AT114">
        <f t="shared" si="48"/>
        <v>0.49558354693830531</v>
      </c>
      <c r="AU114">
        <f t="shared" si="37"/>
        <v>4683.8174381813369</v>
      </c>
      <c r="AV114" s="67">
        <f t="shared" si="38"/>
        <v>4081.3388770096867</v>
      </c>
      <c r="AW114">
        <f t="shared" si="49"/>
        <v>4683.8174381813369</v>
      </c>
    </row>
    <row r="115" spans="1:49" thickTop="1" thickBot="1">
      <c r="A115" s="26">
        <f t="shared" si="52"/>
        <v>113</v>
      </c>
      <c r="B115">
        <v>2</v>
      </c>
      <c r="C115">
        <f t="shared" si="53"/>
        <v>13</v>
      </c>
      <c r="D115">
        <v>1</v>
      </c>
      <c r="E115">
        <v>60</v>
      </c>
      <c r="F115">
        <v>70</v>
      </c>
      <c r="G115">
        <v>0.38671875</v>
      </c>
      <c r="H115">
        <v>0</v>
      </c>
      <c r="I115">
        <v>90</v>
      </c>
      <c r="J115">
        <v>0</v>
      </c>
      <c r="K115">
        <v>7207.03125</v>
      </c>
      <c r="L115">
        <v>0.45437499999999997</v>
      </c>
      <c r="M115">
        <v>578813.28125</v>
      </c>
      <c r="N115">
        <v>0.33906250000000004</v>
      </c>
      <c r="O115">
        <v>70</v>
      </c>
      <c r="P115">
        <f t="shared" si="50"/>
        <v>480</v>
      </c>
      <c r="Q115">
        <f t="shared" si="51"/>
        <v>480</v>
      </c>
      <c r="R115" s="46">
        <v>113</v>
      </c>
      <c r="S115">
        <v>225156.7</v>
      </c>
      <c r="T115" s="71">
        <v>25907.33</v>
      </c>
      <c r="U115">
        <v>25745.67</v>
      </c>
      <c r="V115" s="6">
        <v>0.40500000000000003</v>
      </c>
      <c r="W115">
        <v>4.6600000000000003E-2</v>
      </c>
      <c r="X115">
        <v>0.40653329999999999</v>
      </c>
      <c r="Y115">
        <v>4.6486670000000001E-2</v>
      </c>
      <c r="Z115" s="68">
        <v>0.68120000000000003</v>
      </c>
      <c r="AA115">
        <v>0.67693329999999996</v>
      </c>
      <c r="AB115">
        <v>6097</v>
      </c>
      <c r="AC115" s="67">
        <v>7519</v>
      </c>
      <c r="AD115">
        <v>5975.6670000000004</v>
      </c>
      <c r="AE115">
        <f t="shared" si="41"/>
        <v>1.0031346440627977</v>
      </c>
      <c r="AF115">
        <f t="shared" si="42"/>
        <v>0.47545339615863641</v>
      </c>
      <c r="AG115" s="65">
        <f t="shared" si="29"/>
        <v>113</v>
      </c>
      <c r="AH115" s="70">
        <f t="shared" si="30"/>
        <v>2477.7073485174046</v>
      </c>
      <c r="AI115" s="70">
        <f t="shared" si="31"/>
        <v>216126.31271878644</v>
      </c>
      <c r="AJ115" s="70">
        <f t="shared" si="32"/>
        <v>0.963553443755095</v>
      </c>
      <c r="AK115" s="70">
        <f t="shared" si="33"/>
        <v>0.54706261779067256</v>
      </c>
      <c r="AL115">
        <f t="shared" si="34"/>
        <v>228257.8857421875</v>
      </c>
      <c r="AM115" s="71">
        <f t="shared" si="35"/>
        <v>20048.684031518009</v>
      </c>
      <c r="AN115">
        <f t="shared" si="43"/>
        <v>20048.684031518009</v>
      </c>
      <c r="AO115" s="6">
        <f t="shared" si="36"/>
        <v>0.40978149414062498</v>
      </c>
      <c r="AP115">
        <f t="shared" si="44"/>
        <v>3.5992533932729331E-2</v>
      </c>
      <c r="AQ115">
        <f t="shared" si="45"/>
        <v>0.40978149414062498</v>
      </c>
      <c r="AR115">
        <f t="shared" si="46"/>
        <v>3.5992533932729331E-2</v>
      </c>
      <c r="AS115" s="68">
        <f t="shared" si="47"/>
        <v>0.4521451377931478</v>
      </c>
      <c r="AT115">
        <f t="shared" si="48"/>
        <v>0.4521451377931478</v>
      </c>
      <c r="AU115">
        <f t="shared" si="37"/>
        <v>5488.5881135053123</v>
      </c>
      <c r="AV115" s="67">
        <f t="shared" si="38"/>
        <v>5264.0829732077982</v>
      </c>
      <c r="AW115">
        <f t="shared" si="49"/>
        <v>5488.5881135053123</v>
      </c>
    </row>
    <row r="116" spans="1:49" thickTop="1" thickBot="1">
      <c r="A116" s="26">
        <f t="shared" si="52"/>
        <v>114</v>
      </c>
      <c r="B116">
        <v>2</v>
      </c>
      <c r="C116">
        <f t="shared" si="53"/>
        <v>14</v>
      </c>
      <c r="D116">
        <v>1</v>
      </c>
      <c r="E116">
        <v>60</v>
      </c>
      <c r="F116">
        <v>70</v>
      </c>
      <c r="G116">
        <v>0.31171874999999999</v>
      </c>
      <c r="H116">
        <v>0</v>
      </c>
      <c r="I116">
        <v>90</v>
      </c>
      <c r="J116">
        <v>0</v>
      </c>
      <c r="K116">
        <v>8832.03125</v>
      </c>
      <c r="L116">
        <v>0.27437499999999998</v>
      </c>
      <c r="M116">
        <v>758088.28125</v>
      </c>
      <c r="N116">
        <v>0.2890625</v>
      </c>
      <c r="O116">
        <v>70</v>
      </c>
      <c r="P116">
        <f t="shared" si="50"/>
        <v>480</v>
      </c>
      <c r="Q116">
        <f t="shared" si="51"/>
        <v>480</v>
      </c>
      <c r="R116" s="46">
        <v>114</v>
      </c>
      <c r="S116">
        <v>240960</v>
      </c>
      <c r="T116" s="71">
        <v>17286.330000000002</v>
      </c>
      <c r="U116">
        <v>16935</v>
      </c>
      <c r="V116" s="6">
        <v>0.28069670000000002</v>
      </c>
      <c r="W116">
        <v>2.0136999999999999E-2</v>
      </c>
      <c r="X116">
        <v>0.28042</v>
      </c>
      <c r="Y116">
        <v>1.970833E-2</v>
      </c>
      <c r="Z116" s="68">
        <v>0.34216669999999999</v>
      </c>
      <c r="AA116">
        <v>0.3352</v>
      </c>
      <c r="AB116">
        <v>7147</v>
      </c>
      <c r="AC116" s="67">
        <v>6376.3329999999996</v>
      </c>
      <c r="AD116">
        <v>6919</v>
      </c>
      <c r="AE116">
        <f t="shared" si="41"/>
        <v>1.0103196487928636</v>
      </c>
      <c r="AF116">
        <f t="shared" si="42"/>
        <v>0.87034109633468404</v>
      </c>
      <c r="AG116" s="65">
        <f t="shared" si="29"/>
        <v>114</v>
      </c>
      <c r="AH116" s="70">
        <f t="shared" si="30"/>
        <v>3465.2403138793525</v>
      </c>
      <c r="AI116" s="70">
        <f t="shared" si="31"/>
        <v>294046.36363636365</v>
      </c>
      <c r="AJ116" s="70">
        <f t="shared" si="32"/>
        <v>0.96584464879356025</v>
      </c>
      <c r="AK116" s="70">
        <f t="shared" si="33"/>
        <v>0.65952960318465137</v>
      </c>
      <c r="AL116">
        <f t="shared" si="34"/>
        <v>242389.2529296875</v>
      </c>
      <c r="AM116" s="71">
        <f t="shared" si="35"/>
        <v>20245.549722805477</v>
      </c>
      <c r="AN116">
        <f t="shared" si="43"/>
        <v>20245.549722805477</v>
      </c>
      <c r="AO116" s="6">
        <f t="shared" si="36"/>
        <v>0.27895336914062496</v>
      </c>
      <c r="AP116">
        <f t="shared" si="44"/>
        <v>2.3299565624383869E-2</v>
      </c>
      <c r="AQ116">
        <f t="shared" si="45"/>
        <v>0.27895336914062496</v>
      </c>
      <c r="AR116">
        <f t="shared" si="46"/>
        <v>2.3299565624383869E-2</v>
      </c>
      <c r="AS116" s="68">
        <f t="shared" si="47"/>
        <v>0.37297240459493752</v>
      </c>
      <c r="AT116">
        <f t="shared" si="48"/>
        <v>0.37297240459493752</v>
      </c>
      <c r="AU116">
        <f t="shared" si="37"/>
        <v>6498.8938667271996</v>
      </c>
      <c r="AV116" s="67">
        <f t="shared" si="38"/>
        <v>5797.8779215247614</v>
      </c>
      <c r="AW116">
        <f t="shared" si="49"/>
        <v>6498.8938667271996</v>
      </c>
    </row>
    <row r="117" spans="1:49" thickTop="1" thickBot="1">
      <c r="A117" s="26">
        <f t="shared" si="52"/>
        <v>115</v>
      </c>
      <c r="B117">
        <v>2</v>
      </c>
      <c r="C117">
        <f t="shared" si="53"/>
        <v>15</v>
      </c>
      <c r="D117">
        <v>1</v>
      </c>
      <c r="E117">
        <v>60</v>
      </c>
      <c r="F117">
        <v>70</v>
      </c>
      <c r="G117">
        <v>0.46171874999999996</v>
      </c>
      <c r="H117">
        <v>0</v>
      </c>
      <c r="I117">
        <v>90</v>
      </c>
      <c r="J117">
        <v>0</v>
      </c>
      <c r="K117">
        <v>5582.03125</v>
      </c>
      <c r="L117">
        <v>0.39437500000000003</v>
      </c>
      <c r="M117">
        <v>399538.28125</v>
      </c>
      <c r="N117">
        <v>0.38906250000000003</v>
      </c>
      <c r="O117">
        <v>70</v>
      </c>
      <c r="P117">
        <f t="shared" si="50"/>
        <v>480</v>
      </c>
      <c r="Q117">
        <f t="shared" si="51"/>
        <v>480</v>
      </c>
      <c r="R117" s="46">
        <v>115</v>
      </c>
      <c r="S117">
        <v>183950</v>
      </c>
      <c r="T117" s="71">
        <v>19044</v>
      </c>
      <c r="U117">
        <v>18470.669999999998</v>
      </c>
      <c r="V117" s="6">
        <v>0.39143329999999998</v>
      </c>
      <c r="W117">
        <v>4.0523330000000003E-2</v>
      </c>
      <c r="X117">
        <v>0.3916</v>
      </c>
      <c r="Y117">
        <v>3.9320000000000001E-2</v>
      </c>
      <c r="Z117" s="68">
        <v>0.51049999999999995</v>
      </c>
      <c r="AA117">
        <v>0.4951333</v>
      </c>
      <c r="AB117">
        <v>6265.6670000000004</v>
      </c>
      <c r="AC117" s="67">
        <v>6784</v>
      </c>
      <c r="AD117">
        <v>5797.6670000000004</v>
      </c>
      <c r="AE117">
        <f t="shared" si="41"/>
        <v>1.0154014092117476</v>
      </c>
      <c r="AF117">
        <f t="shared" si="42"/>
        <v>0.70026008023504605</v>
      </c>
      <c r="AG117" s="65">
        <f t="shared" si="29"/>
        <v>115</v>
      </c>
      <c r="AH117" s="70">
        <f t="shared" si="30"/>
        <v>2001.6248319139397</v>
      </c>
      <c r="AI117" s="70">
        <f t="shared" si="31"/>
        <v>143815.80427446569</v>
      </c>
      <c r="AJ117" s="70">
        <f t="shared" si="32"/>
        <v>0.95922571661730383</v>
      </c>
      <c r="AK117" s="70">
        <f t="shared" si="33"/>
        <v>0.59294859667325495</v>
      </c>
      <c r="AL117">
        <f t="shared" si="34"/>
        <v>187479.01855468747</v>
      </c>
      <c r="AM117" s="71">
        <f t="shared" si="35"/>
        <v>18894.936374119789</v>
      </c>
      <c r="AN117">
        <f t="shared" si="43"/>
        <v>18894.936374119789</v>
      </c>
      <c r="AO117" s="6">
        <f t="shared" si="36"/>
        <v>0.39192211914062502</v>
      </c>
      <c r="AP117">
        <f t="shared" si="44"/>
        <v>3.9499585403537693E-2</v>
      </c>
      <c r="AQ117">
        <f t="shared" si="45"/>
        <v>0.39192211914062502</v>
      </c>
      <c r="AR117">
        <f t="shared" si="46"/>
        <v>3.9499585403537693E-2</v>
      </c>
      <c r="AS117" s="68">
        <f t="shared" si="47"/>
        <v>0.4840005264391527</v>
      </c>
      <c r="AT117">
        <f t="shared" si="48"/>
        <v>0.4840005264391527</v>
      </c>
      <c r="AU117">
        <f t="shared" si="37"/>
        <v>5264.3653656637871</v>
      </c>
      <c r="AV117" s="67">
        <f t="shared" si="38"/>
        <v>4800.5402096927101</v>
      </c>
      <c r="AW117">
        <f t="shared" si="49"/>
        <v>5264.3653656637871</v>
      </c>
    </row>
    <row r="118" spans="1:49" thickTop="1" thickBot="1">
      <c r="A118" s="26">
        <f t="shared" si="52"/>
        <v>116</v>
      </c>
      <c r="B118">
        <v>2</v>
      </c>
      <c r="C118">
        <f t="shared" si="53"/>
        <v>16</v>
      </c>
      <c r="D118">
        <v>1</v>
      </c>
      <c r="E118">
        <v>60</v>
      </c>
      <c r="F118">
        <v>70</v>
      </c>
      <c r="G118">
        <v>0.34921874999999997</v>
      </c>
      <c r="H118">
        <v>0</v>
      </c>
      <c r="I118">
        <v>90</v>
      </c>
      <c r="J118">
        <v>0</v>
      </c>
      <c r="K118">
        <v>6394.53125</v>
      </c>
      <c r="L118">
        <v>0.30437500000000001</v>
      </c>
      <c r="M118">
        <v>489175.78125</v>
      </c>
      <c r="N118">
        <v>0.21406250000000002</v>
      </c>
      <c r="O118">
        <v>70</v>
      </c>
      <c r="P118">
        <f t="shared" si="50"/>
        <v>480</v>
      </c>
      <c r="Q118">
        <f t="shared" si="51"/>
        <v>480</v>
      </c>
      <c r="R118" s="46">
        <v>116</v>
      </c>
      <c r="S118">
        <v>173356.7</v>
      </c>
      <c r="T118" s="71">
        <v>13714.33</v>
      </c>
      <c r="U118">
        <v>14234</v>
      </c>
      <c r="V118" s="6">
        <v>0.26504329999999998</v>
      </c>
      <c r="W118">
        <v>2.0967670000000001E-2</v>
      </c>
      <c r="X118">
        <v>0.26198670000000002</v>
      </c>
      <c r="Y118">
        <v>2.1510999999999999E-2</v>
      </c>
      <c r="Z118" s="68">
        <v>0.36263329999999999</v>
      </c>
      <c r="AA118">
        <v>0.3763667</v>
      </c>
      <c r="AB118">
        <v>5300</v>
      </c>
      <c r="AC118" s="67">
        <v>4974.6670000000004</v>
      </c>
      <c r="AD118">
        <v>5663</v>
      </c>
      <c r="AE118">
        <f t="shared" si="41"/>
        <v>0.98157574195404673</v>
      </c>
      <c r="AF118">
        <f t="shared" si="42"/>
        <v>0.84818901196120577</v>
      </c>
      <c r="AG118" s="65">
        <f t="shared" si="29"/>
        <v>116</v>
      </c>
      <c r="AH118" s="70">
        <f t="shared" si="30"/>
        <v>2451.1859127934836</v>
      </c>
      <c r="AI118" s="70">
        <f t="shared" si="31"/>
        <v>201462.35521235521</v>
      </c>
      <c r="AJ118" s="70">
        <f t="shared" si="32"/>
        <v>0.96178299339315032</v>
      </c>
      <c r="AK118" s="70">
        <f t="shared" si="33"/>
        <v>0.64498363609086107</v>
      </c>
      <c r="AL118">
        <f t="shared" si="34"/>
        <v>174990.79589843747</v>
      </c>
      <c r="AM118" s="71">
        <f t="shared" si="35"/>
        <v>16096.352151956598</v>
      </c>
      <c r="AN118">
        <f t="shared" si="43"/>
        <v>16096.352151956598</v>
      </c>
      <c r="AO118" s="6">
        <f t="shared" si="36"/>
        <v>0.27283618164062501</v>
      </c>
      <c r="AP118">
        <f t="shared" si="44"/>
        <v>2.5096561433045689E-2</v>
      </c>
      <c r="AQ118">
        <f t="shared" si="45"/>
        <v>0.27283618164062501</v>
      </c>
      <c r="AR118">
        <f t="shared" si="46"/>
        <v>2.5096561433045689E-2</v>
      </c>
      <c r="AS118" s="68">
        <f t="shared" si="47"/>
        <v>0.40519927176623882</v>
      </c>
      <c r="AT118">
        <f t="shared" si="48"/>
        <v>0.40519927176623882</v>
      </c>
      <c r="AU118">
        <f t="shared" si="37"/>
        <v>4985.9244219680477</v>
      </c>
      <c r="AV118" s="67">
        <f t="shared" si="38"/>
        <v>4445.527259580409</v>
      </c>
      <c r="AW118">
        <f t="shared" si="49"/>
        <v>4985.9244219680477</v>
      </c>
    </row>
    <row r="119" spans="1:49" thickTop="1" thickBot="1">
      <c r="A119" s="26">
        <f t="shared" si="52"/>
        <v>117</v>
      </c>
      <c r="B119">
        <v>2</v>
      </c>
      <c r="C119">
        <f t="shared" si="53"/>
        <v>17</v>
      </c>
      <c r="D119">
        <v>1</v>
      </c>
      <c r="E119">
        <v>60</v>
      </c>
      <c r="F119">
        <v>70</v>
      </c>
      <c r="G119">
        <v>0.49921874999999999</v>
      </c>
      <c r="H119">
        <v>0</v>
      </c>
      <c r="I119">
        <v>90</v>
      </c>
      <c r="J119">
        <v>0</v>
      </c>
      <c r="K119">
        <v>9644.53125</v>
      </c>
      <c r="L119">
        <v>0.424375</v>
      </c>
      <c r="M119">
        <v>130625.78125</v>
      </c>
      <c r="N119">
        <v>0.31406250000000002</v>
      </c>
      <c r="O119">
        <v>70</v>
      </c>
      <c r="P119">
        <f t="shared" si="50"/>
        <v>480</v>
      </c>
      <c r="Q119">
        <f t="shared" si="51"/>
        <v>480</v>
      </c>
      <c r="R119" s="46">
        <v>117</v>
      </c>
      <c r="S119">
        <v>68816.67</v>
      </c>
      <c r="T119" s="71">
        <v>31045.67</v>
      </c>
      <c r="U119">
        <v>30948.33</v>
      </c>
      <c r="V119" s="6">
        <v>0.36443330000000002</v>
      </c>
      <c r="W119">
        <v>0.16441</v>
      </c>
      <c r="X119">
        <v>0.36499999999999999</v>
      </c>
      <c r="Y119">
        <v>0.16414999999999999</v>
      </c>
      <c r="Z119" s="68">
        <v>0.50033329999999998</v>
      </c>
      <c r="AA119">
        <v>0.49876670000000001</v>
      </c>
      <c r="AB119">
        <v>9413.6669999999995</v>
      </c>
      <c r="AC119" s="67">
        <v>10526.33</v>
      </c>
      <c r="AD119">
        <v>9328.3330000000005</v>
      </c>
      <c r="AE119">
        <f t="shared" si="41"/>
        <v>1.0015713865765532</v>
      </c>
      <c r="AF119">
        <f t="shared" si="42"/>
        <v>0.57075755200857992</v>
      </c>
      <c r="AG119" s="65">
        <f t="shared" si="29"/>
        <v>117</v>
      </c>
      <c r="AH119" s="70">
        <f t="shared" si="30"/>
        <v>3385.5309346204476</v>
      </c>
      <c r="AI119" s="70">
        <f t="shared" si="31"/>
        <v>49703.032104637343</v>
      </c>
      <c r="AJ119" s="70">
        <f t="shared" si="32"/>
        <v>0.80699980718220243</v>
      </c>
      <c r="AK119" s="70">
        <f t="shared" si="33"/>
        <v>0.59527260765260359</v>
      </c>
      <c r="AL119">
        <f t="shared" si="34"/>
        <v>70040.6396484375</v>
      </c>
      <c r="AM119" s="71">
        <f t="shared" si="35"/>
        <v>29165.321592028133</v>
      </c>
      <c r="AN119">
        <f t="shared" si="43"/>
        <v>29165.321592028133</v>
      </c>
      <c r="AO119" s="6">
        <f t="shared" si="36"/>
        <v>0.369304931640625</v>
      </c>
      <c r="AP119">
        <f t="shared" si="44"/>
        <v>0.15378067863006839</v>
      </c>
      <c r="AQ119">
        <f t="shared" si="45"/>
        <v>0.369304931640625</v>
      </c>
      <c r="AR119">
        <f t="shared" si="46"/>
        <v>0.15378067863006839</v>
      </c>
      <c r="AS119" s="68">
        <f t="shared" si="47"/>
        <v>0.39706445562922088</v>
      </c>
      <c r="AT119">
        <f t="shared" si="48"/>
        <v>0.39706445562922088</v>
      </c>
      <c r="AU119">
        <f t="shared" si="37"/>
        <v>8610.2632606357074</v>
      </c>
      <c r="AV119" s="67">
        <f t="shared" si="38"/>
        <v>8127.9894128596725</v>
      </c>
      <c r="AW119">
        <f t="shared" si="49"/>
        <v>8610.2632606357074</v>
      </c>
    </row>
    <row r="120" spans="1:49" thickTop="1" thickBot="1">
      <c r="A120" s="26">
        <f t="shared" si="52"/>
        <v>118</v>
      </c>
      <c r="B120">
        <v>2</v>
      </c>
      <c r="C120">
        <f t="shared" si="53"/>
        <v>18</v>
      </c>
      <c r="D120">
        <v>1</v>
      </c>
      <c r="E120">
        <v>60</v>
      </c>
      <c r="F120">
        <v>70</v>
      </c>
      <c r="G120">
        <v>0.57421875</v>
      </c>
      <c r="H120">
        <v>0</v>
      </c>
      <c r="I120">
        <v>90</v>
      </c>
      <c r="J120">
        <v>0</v>
      </c>
      <c r="K120">
        <v>8019.53125</v>
      </c>
      <c r="L120">
        <v>0.364375</v>
      </c>
      <c r="M120">
        <v>309900.78125</v>
      </c>
      <c r="N120">
        <v>0.26406250000000003</v>
      </c>
      <c r="O120">
        <v>70</v>
      </c>
      <c r="P120">
        <f t="shared" si="50"/>
        <v>480</v>
      </c>
      <c r="Q120">
        <f t="shared" si="51"/>
        <v>480</v>
      </c>
      <c r="R120" s="46">
        <v>118</v>
      </c>
      <c r="S120">
        <v>177246.7</v>
      </c>
      <c r="T120" s="71">
        <v>34223.33</v>
      </c>
      <c r="U120">
        <v>35736.67</v>
      </c>
      <c r="V120" s="6">
        <v>0.29903999999999997</v>
      </c>
      <c r="W120">
        <v>5.7736669999999997E-2</v>
      </c>
      <c r="X120">
        <v>0.29625000000000001</v>
      </c>
      <c r="Y120">
        <v>5.9733330000000001E-2</v>
      </c>
      <c r="Z120" s="68">
        <v>0.37206669999999997</v>
      </c>
      <c r="AA120">
        <v>0.38856669999999999</v>
      </c>
      <c r="AB120">
        <v>11868.67</v>
      </c>
      <c r="AC120" s="67">
        <v>12542.33</v>
      </c>
      <c r="AD120">
        <v>12388.33</v>
      </c>
      <c r="AE120">
        <f t="shared" si="41"/>
        <v>0.97859747669422903</v>
      </c>
      <c r="AF120">
        <f t="shared" si="42"/>
        <v>0.8071732280982582</v>
      </c>
      <c r="AG120" s="65">
        <f t="shared" si="29"/>
        <v>118</v>
      </c>
      <c r="AH120" s="70">
        <f t="shared" si="30"/>
        <v>2938.9028859367845</v>
      </c>
      <c r="AI120" s="70">
        <f t="shared" si="31"/>
        <v>122581.27317676143</v>
      </c>
      <c r="AJ120" s="70">
        <f t="shared" si="32"/>
        <v>0.9261870120780531</v>
      </c>
      <c r="AK120" s="70">
        <f t="shared" si="33"/>
        <v>0.61611608163375919</v>
      </c>
      <c r="AL120">
        <f t="shared" si="34"/>
        <v>181365.4052734375</v>
      </c>
      <c r="AM120" s="71">
        <f t="shared" si="35"/>
        <v>35349.955701514838</v>
      </c>
      <c r="AN120">
        <f t="shared" si="43"/>
        <v>35349.955701514838</v>
      </c>
      <c r="AO120" s="6">
        <f t="shared" si="36"/>
        <v>0.30677368164062502</v>
      </c>
      <c r="AP120">
        <f t="shared" si="44"/>
        <v>5.9793299830455421E-2</v>
      </c>
      <c r="AQ120">
        <f t="shared" si="45"/>
        <v>0.30677368164062502</v>
      </c>
      <c r="AR120">
        <f t="shared" si="46"/>
        <v>5.9793299830455421E-2</v>
      </c>
      <c r="AS120" s="68">
        <f t="shared" si="47"/>
        <v>0.4924639726452148</v>
      </c>
      <c r="AT120">
        <f t="shared" si="48"/>
        <v>0.4924639726452148</v>
      </c>
      <c r="AU120">
        <f t="shared" si="37"/>
        <v>10045.829878904582</v>
      </c>
      <c r="AV120" s="67">
        <f t="shared" si="38"/>
        <v>8904.5941907837168</v>
      </c>
      <c r="AW120">
        <f t="shared" si="49"/>
        <v>10045.829878904582</v>
      </c>
    </row>
    <row r="121" spans="1:49" thickTop="1" thickBot="1">
      <c r="A121" s="26">
        <f t="shared" si="52"/>
        <v>119</v>
      </c>
      <c r="B121">
        <v>2</v>
      </c>
      <c r="C121">
        <f t="shared" si="53"/>
        <v>19</v>
      </c>
      <c r="D121">
        <v>1</v>
      </c>
      <c r="E121">
        <v>60</v>
      </c>
      <c r="F121">
        <v>70</v>
      </c>
      <c r="G121">
        <v>0.42421874999999998</v>
      </c>
      <c r="H121">
        <v>0</v>
      </c>
      <c r="I121">
        <v>90</v>
      </c>
      <c r="J121">
        <v>0</v>
      </c>
      <c r="K121">
        <v>4769.53125</v>
      </c>
      <c r="L121">
        <v>0.484375</v>
      </c>
      <c r="M121">
        <v>668450.78125</v>
      </c>
      <c r="N121">
        <v>0.36406250000000001</v>
      </c>
      <c r="O121">
        <v>70</v>
      </c>
      <c r="P121">
        <f t="shared" si="50"/>
        <v>480</v>
      </c>
      <c r="Q121">
        <f t="shared" si="51"/>
        <v>480</v>
      </c>
      <c r="R121" s="46">
        <v>119</v>
      </c>
      <c r="S121">
        <v>281796.7</v>
      </c>
      <c r="T121" s="71">
        <v>30141.33</v>
      </c>
      <c r="U121">
        <v>30192.33</v>
      </c>
      <c r="V121" s="6">
        <v>0.43146669999999998</v>
      </c>
      <c r="W121">
        <v>4.6149999999999997E-2</v>
      </c>
      <c r="X121">
        <v>0.4307667</v>
      </c>
      <c r="Y121">
        <v>4.6153329999999999E-2</v>
      </c>
      <c r="Z121" s="68">
        <v>0.78859999999999997</v>
      </c>
      <c r="AA121">
        <v>0.78993329999999995</v>
      </c>
      <c r="AB121">
        <v>4459.3329999999996</v>
      </c>
      <c r="AC121" s="67">
        <v>7656.6670000000004</v>
      </c>
      <c r="AD121">
        <v>4419.6670000000004</v>
      </c>
      <c r="AE121">
        <f t="shared" si="41"/>
        <v>0.99915505767299573</v>
      </c>
      <c r="AF121">
        <f t="shared" si="42"/>
        <v>0.30585753026940871</v>
      </c>
      <c r="AG121" s="65">
        <f t="shared" si="29"/>
        <v>119</v>
      </c>
      <c r="AH121" s="70">
        <f t="shared" si="30"/>
        <v>1606.578947368421</v>
      </c>
      <c r="AI121" s="70">
        <f t="shared" si="31"/>
        <v>245022.0504009164</v>
      </c>
      <c r="AJ121" s="70">
        <f t="shared" si="32"/>
        <v>0.97889556328623106</v>
      </c>
      <c r="AK121" s="70">
        <f t="shared" si="33"/>
        <v>0.51833060604209624</v>
      </c>
      <c r="AL121">
        <f t="shared" si="34"/>
        <v>286315.5615234375</v>
      </c>
      <c r="AM121" s="71">
        <f t="shared" si="35"/>
        <v>14931.192580467403</v>
      </c>
      <c r="AN121">
        <f t="shared" si="43"/>
        <v>14931.192580467403</v>
      </c>
      <c r="AO121" s="6">
        <f t="shared" si="36"/>
        <v>0.43333618164062504</v>
      </c>
      <c r="AP121">
        <f t="shared" si="44"/>
        <v>2.2598233731109755E-2</v>
      </c>
      <c r="AQ121">
        <f t="shared" si="45"/>
        <v>0.43333618164062504</v>
      </c>
      <c r="AR121">
        <f t="shared" si="46"/>
        <v>2.2598233731109755E-2</v>
      </c>
      <c r="AS121" s="68">
        <f t="shared" si="47"/>
        <v>0.4684773040350646</v>
      </c>
      <c r="AT121">
        <f t="shared" si="48"/>
        <v>0.4684773040350646</v>
      </c>
      <c r="AU121">
        <f t="shared" si="37"/>
        <v>3920.8820346337698</v>
      </c>
      <c r="AV121" s="67">
        <f t="shared" si="38"/>
        <v>3854.2959443288114</v>
      </c>
      <c r="AW121">
        <f t="shared" si="49"/>
        <v>3920.8820346337698</v>
      </c>
    </row>
    <row r="122" spans="1:49" thickTop="1" thickBot="1">
      <c r="A122" s="26">
        <f t="shared" si="52"/>
        <v>120</v>
      </c>
      <c r="B122">
        <v>2</v>
      </c>
      <c r="C122">
        <f t="shared" si="53"/>
        <v>20</v>
      </c>
      <c r="D122">
        <v>1</v>
      </c>
      <c r="E122">
        <v>60</v>
      </c>
      <c r="F122">
        <v>70</v>
      </c>
      <c r="G122">
        <v>0.40546874999999999</v>
      </c>
      <c r="H122">
        <v>0</v>
      </c>
      <c r="I122">
        <v>90</v>
      </c>
      <c r="J122">
        <v>0</v>
      </c>
      <c r="K122">
        <v>4363.28125</v>
      </c>
      <c r="L122">
        <v>0.25937500000000002</v>
      </c>
      <c r="M122">
        <v>354719.53125</v>
      </c>
      <c r="N122">
        <v>0.30156250000000001</v>
      </c>
      <c r="O122">
        <v>70</v>
      </c>
      <c r="P122">
        <f t="shared" si="50"/>
        <v>480</v>
      </c>
      <c r="Q122">
        <f t="shared" si="51"/>
        <v>480</v>
      </c>
      <c r="R122" s="46">
        <v>120</v>
      </c>
      <c r="S122">
        <v>146320</v>
      </c>
      <c r="T122" s="71">
        <v>10768.33</v>
      </c>
      <c r="U122">
        <v>10381.33</v>
      </c>
      <c r="V122" s="6">
        <v>0.2826033</v>
      </c>
      <c r="W122">
        <v>2.079833E-2</v>
      </c>
      <c r="X122">
        <v>0.28154000000000001</v>
      </c>
      <c r="Y122">
        <v>1.9975E-2</v>
      </c>
      <c r="Z122" s="68">
        <v>0.30747000000000002</v>
      </c>
      <c r="AA122">
        <v>0.29641000000000001</v>
      </c>
      <c r="AB122">
        <v>4602</v>
      </c>
      <c r="AC122" s="67">
        <v>4030.3330000000001</v>
      </c>
      <c r="AD122">
        <v>4419.3329999999996</v>
      </c>
      <c r="AE122">
        <f t="shared" si="41"/>
        <v>1.018468684087543</v>
      </c>
      <c r="AF122">
        <f t="shared" si="42"/>
        <v>0.89389008494451749</v>
      </c>
      <c r="AG122" s="65">
        <f t="shared" si="29"/>
        <v>120</v>
      </c>
      <c r="AH122" s="70">
        <f t="shared" si="30"/>
        <v>1732.3200992555833</v>
      </c>
      <c r="AI122" s="70">
        <f t="shared" si="31"/>
        <v>136266.80672268907</v>
      </c>
      <c r="AJ122" s="70">
        <f t="shared" si="32"/>
        <v>0.96398408464116281</v>
      </c>
      <c r="AK122" s="70">
        <f t="shared" si="33"/>
        <v>0.66673846677425164</v>
      </c>
      <c r="AL122">
        <f t="shared" si="34"/>
        <v>146421.7919921875</v>
      </c>
      <c r="AM122" s="71">
        <f t="shared" si="35"/>
        <v>12762.685063479956</v>
      </c>
      <c r="AN122">
        <f t="shared" si="43"/>
        <v>12762.685063479956</v>
      </c>
      <c r="AO122" s="6">
        <f t="shared" si="36"/>
        <v>0.27648071289062498</v>
      </c>
      <c r="AP122">
        <f t="shared" si="44"/>
        <v>2.4099119514516962E-2</v>
      </c>
      <c r="AQ122">
        <f t="shared" si="45"/>
        <v>0.27648071289062498</v>
      </c>
      <c r="AR122">
        <f t="shared" si="46"/>
        <v>2.4099119514516962E-2</v>
      </c>
      <c r="AS122" s="68">
        <f t="shared" si="47"/>
        <v>0.42234530442987328</v>
      </c>
      <c r="AT122">
        <f t="shared" si="48"/>
        <v>0.42234530442987328</v>
      </c>
      <c r="AU122">
        <f t="shared" si="37"/>
        <v>3997.0943144792946</v>
      </c>
      <c r="AV122" s="67">
        <f t="shared" si="38"/>
        <v>3459.3023356282274</v>
      </c>
      <c r="AW122">
        <f t="shared" si="49"/>
        <v>3997.0943144792946</v>
      </c>
    </row>
    <row r="123" spans="1:49" thickTop="1" thickBot="1">
      <c r="A123" s="26">
        <f t="shared" si="52"/>
        <v>121</v>
      </c>
      <c r="B123">
        <v>2</v>
      </c>
      <c r="C123">
        <f t="shared" si="53"/>
        <v>21</v>
      </c>
      <c r="D123">
        <v>1</v>
      </c>
      <c r="E123">
        <v>60</v>
      </c>
      <c r="F123">
        <v>70</v>
      </c>
      <c r="G123">
        <v>0.55546874999999996</v>
      </c>
      <c r="H123">
        <v>0</v>
      </c>
      <c r="I123">
        <v>90</v>
      </c>
      <c r="J123">
        <v>0</v>
      </c>
      <c r="K123">
        <v>7613.28125</v>
      </c>
      <c r="L123">
        <v>0.37937500000000002</v>
      </c>
      <c r="M123">
        <v>713269.53125</v>
      </c>
      <c r="N123">
        <v>0.20156250000000001</v>
      </c>
      <c r="O123">
        <v>70</v>
      </c>
      <c r="P123">
        <f t="shared" si="50"/>
        <v>480</v>
      </c>
      <c r="Q123">
        <f t="shared" si="51"/>
        <v>480</v>
      </c>
      <c r="R123" s="46">
        <v>121</v>
      </c>
      <c r="S123">
        <v>394833.3</v>
      </c>
      <c r="T123" s="71">
        <v>34883.33</v>
      </c>
      <c r="U123">
        <v>36183.33</v>
      </c>
      <c r="V123" s="6">
        <v>0.26603670000000001</v>
      </c>
      <c r="W123">
        <v>2.350433E-2</v>
      </c>
      <c r="X123">
        <v>0.26177329999999999</v>
      </c>
      <c r="Y123">
        <v>2.398933E-2</v>
      </c>
      <c r="Z123" s="68">
        <v>0.41236669999999997</v>
      </c>
      <c r="AA123">
        <v>0.42773329999999998</v>
      </c>
      <c r="AB123">
        <v>11396.67</v>
      </c>
      <c r="AC123" s="67">
        <v>12701.33</v>
      </c>
      <c r="AD123">
        <v>11724.67</v>
      </c>
      <c r="AE123">
        <f t="shared" si="41"/>
        <v>0.9818716071756024</v>
      </c>
      <c r="AF123">
        <f t="shared" si="42"/>
        <v>0.80582073007752453</v>
      </c>
      <c r="AG123" s="65">
        <f t="shared" si="29"/>
        <v>121</v>
      </c>
      <c r="AH123" s="70">
        <f t="shared" si="30"/>
        <v>2759.6850928862709</v>
      </c>
      <c r="AI123" s="70">
        <f t="shared" si="31"/>
        <v>296809.16775032505</v>
      </c>
      <c r="AJ123" s="70">
        <f t="shared" si="32"/>
        <v>0.96864795302823137</v>
      </c>
      <c r="AK123" s="70">
        <f t="shared" si="33"/>
        <v>0.60092561658371613</v>
      </c>
      <c r="AL123">
        <f t="shared" si="34"/>
        <v>399583.27636718744</v>
      </c>
      <c r="AM123" s="71">
        <f t="shared" si="35"/>
        <v>34216.072176278307</v>
      </c>
      <c r="AN123">
        <f t="shared" si="43"/>
        <v>34216.072176278307</v>
      </c>
      <c r="AO123" s="6">
        <f t="shared" si="36"/>
        <v>0.28060571289062503</v>
      </c>
      <c r="AP123">
        <f t="shared" si="44"/>
        <v>2.4028096001992936E-2</v>
      </c>
      <c r="AQ123">
        <f t="shared" si="45"/>
        <v>0.28060571289062503</v>
      </c>
      <c r="AR123">
        <f t="shared" si="46"/>
        <v>2.4028096001992936E-2</v>
      </c>
      <c r="AS123" s="68">
        <f t="shared" si="47"/>
        <v>0.52603445661756565</v>
      </c>
      <c r="AT123">
        <f t="shared" si="48"/>
        <v>0.52603445661756565</v>
      </c>
      <c r="AU123">
        <f t="shared" si="37"/>
        <v>9377.0561364549267</v>
      </c>
      <c r="AV123" s="67">
        <f t="shared" si="38"/>
        <v>8336.9695714399586</v>
      </c>
      <c r="AW123">
        <f t="shared" si="49"/>
        <v>9377.0561364549267</v>
      </c>
    </row>
    <row r="124" spans="1:49" thickTop="1" thickBot="1">
      <c r="A124" s="26">
        <f t="shared" si="52"/>
        <v>122</v>
      </c>
      <c r="B124">
        <v>2</v>
      </c>
      <c r="C124">
        <f t="shared" si="53"/>
        <v>22</v>
      </c>
      <c r="D124">
        <v>1</v>
      </c>
      <c r="E124">
        <v>60</v>
      </c>
      <c r="F124">
        <v>70</v>
      </c>
      <c r="G124">
        <v>0.48046875</v>
      </c>
      <c r="H124">
        <v>0</v>
      </c>
      <c r="I124">
        <v>90</v>
      </c>
      <c r="J124">
        <v>0</v>
      </c>
      <c r="K124">
        <v>9238.28125</v>
      </c>
      <c r="L124">
        <v>0.31937499999999996</v>
      </c>
      <c r="M124">
        <v>533994.53125</v>
      </c>
      <c r="N124">
        <v>0.3515625</v>
      </c>
      <c r="O124">
        <v>70</v>
      </c>
      <c r="P124">
        <f t="shared" si="50"/>
        <v>480</v>
      </c>
      <c r="Q124">
        <f t="shared" si="51"/>
        <v>480</v>
      </c>
      <c r="R124" s="46">
        <v>122</v>
      </c>
      <c r="S124">
        <v>259373.3</v>
      </c>
      <c r="T124" s="71">
        <v>28796.33</v>
      </c>
      <c r="U124">
        <v>28214.67</v>
      </c>
      <c r="V124" s="6">
        <v>0.33876669999999998</v>
      </c>
      <c r="W124">
        <v>3.7609999999999998E-2</v>
      </c>
      <c r="X124">
        <v>0.3383333</v>
      </c>
      <c r="Y124">
        <v>3.6803330000000002E-2</v>
      </c>
      <c r="Z124" s="68">
        <v>0.3711333</v>
      </c>
      <c r="AA124">
        <v>0.36363329999999999</v>
      </c>
      <c r="AB124">
        <v>11440.67</v>
      </c>
      <c r="AC124" s="67">
        <v>10970</v>
      </c>
      <c r="AD124">
        <v>10994</v>
      </c>
      <c r="AE124">
        <f t="shared" si="41"/>
        <v>1.0102551740425774</v>
      </c>
      <c r="AF124">
        <f t="shared" si="42"/>
        <v>0.83059650518984096</v>
      </c>
      <c r="AG124" s="65">
        <f t="shared" si="29"/>
        <v>122</v>
      </c>
      <c r="AH124" s="70">
        <f t="shared" si="30"/>
        <v>3501.0066319279963</v>
      </c>
      <c r="AI124" s="70">
        <f t="shared" si="31"/>
        <v>197547.10982658959</v>
      </c>
      <c r="AJ124" s="70">
        <f t="shared" si="32"/>
        <v>0.94983476228252894</v>
      </c>
      <c r="AK124" s="70">
        <f t="shared" si="33"/>
        <v>0.63920014270814562</v>
      </c>
      <c r="AL124">
        <f t="shared" si="34"/>
        <v>261367.2607421875</v>
      </c>
      <c r="AM124" s="71">
        <f t="shared" si="35"/>
        <v>32504.133555596753</v>
      </c>
      <c r="AN124">
        <f t="shared" si="43"/>
        <v>32504.133555596753</v>
      </c>
      <c r="AO124" s="6">
        <f t="shared" si="36"/>
        <v>0.33484008789062497</v>
      </c>
      <c r="AP124">
        <f t="shared" si="44"/>
        <v>4.1641355178375958E-2</v>
      </c>
      <c r="AQ124">
        <f t="shared" si="45"/>
        <v>0.33484008789062497</v>
      </c>
      <c r="AR124">
        <f t="shared" si="46"/>
        <v>4.1641355178375958E-2</v>
      </c>
      <c r="AS124" s="68">
        <f t="shared" si="47"/>
        <v>0.47292166507608968</v>
      </c>
      <c r="AT124">
        <f t="shared" si="48"/>
        <v>0.47292166507608968</v>
      </c>
      <c r="AU124">
        <f t="shared" si="37"/>
        <v>9556.0004166784202</v>
      </c>
      <c r="AV124" s="67">
        <f t="shared" si="38"/>
        <v>8352.1969759648346</v>
      </c>
      <c r="AW124">
        <f t="shared" si="49"/>
        <v>9556.0004166784202</v>
      </c>
    </row>
    <row r="125" spans="1:49" thickTop="1" thickBot="1">
      <c r="A125" s="26">
        <f t="shared" si="52"/>
        <v>123</v>
      </c>
      <c r="B125">
        <v>2</v>
      </c>
      <c r="C125">
        <f t="shared" si="53"/>
        <v>23</v>
      </c>
      <c r="D125">
        <v>1</v>
      </c>
      <c r="E125">
        <v>60</v>
      </c>
      <c r="F125">
        <v>70</v>
      </c>
      <c r="G125">
        <v>0.33046874999999998</v>
      </c>
      <c r="H125">
        <v>0</v>
      </c>
      <c r="I125">
        <v>90</v>
      </c>
      <c r="J125">
        <v>0</v>
      </c>
      <c r="K125">
        <v>5988.28125</v>
      </c>
      <c r="L125">
        <v>0.43937499999999996</v>
      </c>
      <c r="M125">
        <v>175444.53125</v>
      </c>
      <c r="N125">
        <v>0.25156250000000002</v>
      </c>
      <c r="O125">
        <v>70</v>
      </c>
      <c r="P125">
        <f t="shared" si="50"/>
        <v>480</v>
      </c>
      <c r="Q125">
        <f t="shared" si="51"/>
        <v>480</v>
      </c>
      <c r="R125" s="46">
        <v>123</v>
      </c>
      <c r="S125">
        <v>60610</v>
      </c>
      <c r="T125" s="71">
        <v>15383.33</v>
      </c>
      <c r="U125">
        <v>15073</v>
      </c>
      <c r="V125" s="6">
        <v>0.3669</v>
      </c>
      <c r="W125">
        <v>9.3126669999999995E-2</v>
      </c>
      <c r="X125">
        <v>0.37593330000000003</v>
      </c>
      <c r="Y125">
        <v>9.3490000000000004E-2</v>
      </c>
      <c r="Z125" s="68">
        <v>0.63443329999999998</v>
      </c>
      <c r="AA125">
        <v>0.62163330000000006</v>
      </c>
      <c r="AB125">
        <v>4316.6670000000004</v>
      </c>
      <c r="AC125" s="67">
        <v>4484.6670000000004</v>
      </c>
      <c r="AD125">
        <v>4158</v>
      </c>
      <c r="AE125">
        <f t="shared" si="41"/>
        <v>1.0102417876175402</v>
      </c>
      <c r="AF125">
        <f t="shared" si="42"/>
        <v>0.49277491659141442</v>
      </c>
      <c r="AG125" s="65">
        <f t="shared" si="29"/>
        <v>123</v>
      </c>
      <c r="AH125" s="70">
        <f t="shared" si="30"/>
        <v>2080.1671732522796</v>
      </c>
      <c r="AI125" s="70">
        <f t="shared" si="31"/>
        <v>70090.199750312109</v>
      </c>
      <c r="AJ125" s="70">
        <f t="shared" si="32"/>
        <v>0.90414716193064582</v>
      </c>
      <c r="AK125" s="70">
        <f t="shared" si="33"/>
        <v>0.56730364826351709</v>
      </c>
      <c r="AL125">
        <f t="shared" si="34"/>
        <v>61988.276367187493</v>
      </c>
      <c r="AM125" s="71">
        <f t="shared" si="35"/>
        <v>13643.3014312866</v>
      </c>
      <c r="AN125">
        <f t="shared" si="43"/>
        <v>13643.3014312866</v>
      </c>
      <c r="AO125" s="6">
        <f t="shared" si="36"/>
        <v>0.37730883789062497</v>
      </c>
      <c r="AP125">
        <f t="shared" si="44"/>
        <v>8.3043738424627672E-2</v>
      </c>
      <c r="AQ125">
        <f t="shared" si="45"/>
        <v>0.37730883789062497</v>
      </c>
      <c r="AR125">
        <f t="shared" si="46"/>
        <v>8.3043738424627672E-2</v>
      </c>
      <c r="AS125" s="68">
        <f t="shared" si="47"/>
        <v>0.39945620574829344</v>
      </c>
      <c r="AT125">
        <f t="shared" si="48"/>
        <v>0.39945620574829344</v>
      </c>
      <c r="AU125">
        <f t="shared" si="37"/>
        <v>3961.7241658598396</v>
      </c>
      <c r="AV125" s="67">
        <f t="shared" si="38"/>
        <v>3792.0971983111158</v>
      </c>
      <c r="AW125">
        <f t="shared" si="49"/>
        <v>3961.7241658598396</v>
      </c>
    </row>
    <row r="126" spans="1:49" thickTop="1" thickBot="1">
      <c r="A126" s="26">
        <f t="shared" si="52"/>
        <v>124</v>
      </c>
      <c r="B126">
        <v>2</v>
      </c>
      <c r="C126">
        <f t="shared" si="53"/>
        <v>24</v>
      </c>
      <c r="D126">
        <v>1</v>
      </c>
      <c r="E126">
        <v>60</v>
      </c>
      <c r="F126">
        <v>70</v>
      </c>
      <c r="G126">
        <v>0.51796874999999998</v>
      </c>
      <c r="H126">
        <v>0</v>
      </c>
      <c r="I126">
        <v>90</v>
      </c>
      <c r="J126">
        <v>0</v>
      </c>
      <c r="K126">
        <v>5175.78125</v>
      </c>
      <c r="L126">
        <v>0.34937499999999999</v>
      </c>
      <c r="M126">
        <v>623632.03125</v>
      </c>
      <c r="N126">
        <v>0.32656249999999998</v>
      </c>
      <c r="O126">
        <v>70</v>
      </c>
      <c r="P126">
        <f t="shared" si="50"/>
        <v>480</v>
      </c>
      <c r="Q126">
        <f t="shared" si="51"/>
        <v>480</v>
      </c>
      <c r="R126" s="46">
        <v>124</v>
      </c>
      <c r="S126">
        <v>322156.7</v>
      </c>
      <c r="T126" s="71">
        <v>19835.669999999998</v>
      </c>
      <c r="U126">
        <v>18712.330000000002</v>
      </c>
      <c r="V126" s="6">
        <v>0.33456669999999999</v>
      </c>
      <c r="W126">
        <v>2.0601000000000001E-2</v>
      </c>
      <c r="X126">
        <v>0.33546670000000001</v>
      </c>
      <c r="Y126">
        <v>1.948567E-2</v>
      </c>
      <c r="Z126" s="68">
        <v>0.42909999999999998</v>
      </c>
      <c r="AA126">
        <v>0.40479999999999999</v>
      </c>
      <c r="AB126">
        <v>7548.3329999999996</v>
      </c>
      <c r="AC126" s="67">
        <v>7574.3329999999996</v>
      </c>
      <c r="AD126">
        <v>6999.6670000000004</v>
      </c>
      <c r="AE126">
        <f t="shared" si="41"/>
        <v>1.0295785910301827</v>
      </c>
      <c r="AF126">
        <f t="shared" si="42"/>
        <v>0.80727601329667853</v>
      </c>
      <c r="AG126" s="65">
        <f t="shared" si="29"/>
        <v>124</v>
      </c>
      <c r="AH126" s="70">
        <f t="shared" si="30"/>
        <v>1917.8439092172302</v>
      </c>
      <c r="AI126" s="70">
        <f t="shared" si="31"/>
        <v>235055.65371024734</v>
      </c>
      <c r="AJ126" s="70">
        <f t="shared" si="32"/>
        <v>0.97550828774896825</v>
      </c>
      <c r="AK126" s="70">
        <f t="shared" si="33"/>
        <v>0.61888918564345441</v>
      </c>
      <c r="AL126">
        <f t="shared" si="34"/>
        <v>325516.7919921875</v>
      </c>
      <c r="AM126" s="71">
        <f t="shared" si="35"/>
        <v>21034.740653138477</v>
      </c>
      <c r="AN126">
        <f t="shared" si="43"/>
        <v>21034.740653138477</v>
      </c>
      <c r="AO126" s="6">
        <f t="shared" si="36"/>
        <v>0.33755883789062502</v>
      </c>
      <c r="AP126">
        <f t="shared" si="44"/>
        <v>2.1812891945600533E-2</v>
      </c>
      <c r="AQ126">
        <f t="shared" si="45"/>
        <v>0.33755883789062502</v>
      </c>
      <c r="AR126">
        <f t="shared" si="46"/>
        <v>2.1812891945600533E-2</v>
      </c>
      <c r="AS126" s="68">
        <f t="shared" si="47"/>
        <v>0.51628449019768308</v>
      </c>
      <c r="AT126">
        <f t="shared" si="48"/>
        <v>0.51628449019768308</v>
      </c>
      <c r="AU126">
        <f t="shared" si="37"/>
        <v>5903.4635604204759</v>
      </c>
      <c r="AV126" s="67">
        <f t="shared" si="38"/>
        <v>5174.4223335158085</v>
      </c>
      <c r="AW126">
        <f t="shared" si="49"/>
        <v>5903.4635604204759</v>
      </c>
    </row>
    <row r="127" spans="1:49" thickTop="1" thickBot="1">
      <c r="A127" s="26">
        <v>125</v>
      </c>
      <c r="B127">
        <v>2</v>
      </c>
      <c r="C127">
        <v>25</v>
      </c>
      <c r="D127">
        <v>1</v>
      </c>
      <c r="E127">
        <v>60</v>
      </c>
      <c r="F127">
        <v>70</v>
      </c>
      <c r="G127">
        <v>0.36796874999999996</v>
      </c>
      <c r="H127">
        <v>0</v>
      </c>
      <c r="I127">
        <v>90</v>
      </c>
      <c r="J127">
        <v>0</v>
      </c>
      <c r="K127">
        <v>8425.78125</v>
      </c>
      <c r="L127">
        <v>0.46937499999999999</v>
      </c>
      <c r="M127">
        <v>265082.03125</v>
      </c>
      <c r="N127">
        <v>0.2265625</v>
      </c>
      <c r="O127">
        <v>70</v>
      </c>
      <c r="P127">
        <v>480</v>
      </c>
      <c r="Q127">
        <v>480</v>
      </c>
      <c r="R127" s="46">
        <v>125</v>
      </c>
      <c r="S127">
        <v>100590</v>
      </c>
      <c r="T127" s="71">
        <v>31410</v>
      </c>
      <c r="U127">
        <v>32115</v>
      </c>
      <c r="V127" s="6">
        <v>0.38400000000000001</v>
      </c>
      <c r="W127">
        <v>0.11991</v>
      </c>
      <c r="X127">
        <v>0.36696669999999998</v>
      </c>
      <c r="Y127">
        <v>0.1171633</v>
      </c>
      <c r="Z127" s="68">
        <v>0.66446669999999997</v>
      </c>
      <c r="AA127">
        <v>0.67936669999999999</v>
      </c>
      <c r="AB127">
        <v>6579</v>
      </c>
      <c r="AC127" s="67">
        <v>7883.6670000000004</v>
      </c>
      <c r="AD127">
        <v>6944</v>
      </c>
      <c r="AE127">
        <f t="shared" si="41"/>
        <v>0.9889629119886737</v>
      </c>
      <c r="AF127">
        <f t="shared" si="42"/>
        <v>0.39975466665374448</v>
      </c>
      <c r="AG127" s="65">
        <f t="shared" si="29"/>
        <v>125</v>
      </c>
      <c r="AH127" s="70">
        <f t="shared" si="30"/>
        <v>2867.1310080816675</v>
      </c>
      <c r="AI127" s="70">
        <f t="shared" si="31"/>
        <v>108058.91719745223</v>
      </c>
      <c r="AJ127" s="70">
        <f t="shared" si="32"/>
        <v>0.91034291652234156</v>
      </c>
      <c r="AK127" s="70">
        <f t="shared" si="33"/>
        <v>0.54135832027235808</v>
      </c>
      <c r="AL127">
        <f t="shared" si="34"/>
        <v>102867.26074218749</v>
      </c>
      <c r="AM127" s="71">
        <f t="shared" si="35"/>
        <v>21158.208695455221</v>
      </c>
      <c r="AN127">
        <f t="shared" si="43"/>
        <v>21158.208695455221</v>
      </c>
      <c r="AO127" s="6">
        <f t="shared" si="36"/>
        <v>0.38002758789062496</v>
      </c>
      <c r="AP127">
        <f t="shared" si="44"/>
        <v>7.8165812490841174E-2</v>
      </c>
      <c r="AQ127">
        <f t="shared" si="45"/>
        <v>0.38002758789062496</v>
      </c>
      <c r="AR127">
        <f t="shared" si="46"/>
        <v>7.8165812490841174E-2</v>
      </c>
      <c r="AS127" s="68">
        <f t="shared" si="47"/>
        <v>0.41428048254266359</v>
      </c>
      <c r="AT127">
        <f t="shared" si="48"/>
        <v>0.41428048254266359</v>
      </c>
      <c r="AU127">
        <f t="shared" si="37"/>
        <v>5940.5394820816664</v>
      </c>
      <c r="AV127" s="67">
        <f t="shared" si="38"/>
        <v>5785.4807959514501</v>
      </c>
      <c r="AW127">
        <f t="shared" si="49"/>
        <v>5940.5394820816664</v>
      </c>
    </row>
    <row r="128" spans="1:49" thickTop="1" thickBot="1">
      <c r="A128" s="26">
        <v>126</v>
      </c>
      <c r="B128">
        <v>2</v>
      </c>
      <c r="C128">
        <v>26</v>
      </c>
      <c r="D128">
        <v>1</v>
      </c>
      <c r="E128">
        <v>60</v>
      </c>
      <c r="F128">
        <v>70</v>
      </c>
      <c r="G128">
        <v>0.44296875000000002</v>
      </c>
      <c r="H128">
        <v>0</v>
      </c>
      <c r="I128">
        <v>90</v>
      </c>
      <c r="J128">
        <v>0</v>
      </c>
      <c r="K128">
        <v>6800.78125</v>
      </c>
      <c r="L128">
        <v>0.28937499999999999</v>
      </c>
      <c r="M128">
        <v>85807.03125</v>
      </c>
      <c r="N128">
        <v>0.37656250000000002</v>
      </c>
      <c r="O128">
        <v>70</v>
      </c>
      <c r="P128">
        <v>480</v>
      </c>
      <c r="Q128">
        <v>480</v>
      </c>
      <c r="R128" s="46">
        <v>126</v>
      </c>
      <c r="S128">
        <v>41653.33</v>
      </c>
      <c r="T128" s="71">
        <v>15627.33</v>
      </c>
      <c r="U128">
        <v>15215.67</v>
      </c>
      <c r="V128" s="6">
        <v>0.33876669999999998</v>
      </c>
      <c r="W128">
        <v>0.12709670000000001</v>
      </c>
      <c r="X128">
        <v>0.33673330000000001</v>
      </c>
      <c r="Y128">
        <v>0.1230067</v>
      </c>
      <c r="Z128" s="68">
        <v>0.33786670000000002</v>
      </c>
      <c r="AA128">
        <v>0.32895669999999999</v>
      </c>
      <c r="AB128">
        <v>6335.6670000000004</v>
      </c>
      <c r="AC128" s="67">
        <v>5959.6670000000004</v>
      </c>
      <c r="AD128">
        <v>6178.6670000000004</v>
      </c>
      <c r="AE128">
        <f t="shared" si="41"/>
        <v>1.0134372221131906</v>
      </c>
      <c r="AF128">
        <f t="shared" si="42"/>
        <v>0.77622272913891643</v>
      </c>
      <c r="AG128" s="65">
        <f t="shared" si="29"/>
        <v>126</v>
      </c>
      <c r="AH128" s="70">
        <f t="shared" si="30"/>
        <v>2637.2394571013087</v>
      </c>
      <c r="AI128" s="70">
        <f t="shared" si="31"/>
        <v>31167.139614074917</v>
      </c>
      <c r="AJ128" s="70">
        <f t="shared" si="32"/>
        <v>0.79476277673428009</v>
      </c>
      <c r="AK128" s="70">
        <f t="shared" si="33"/>
        <v>0.67796518021254959</v>
      </c>
      <c r="AL128">
        <f t="shared" si="34"/>
        <v>41798.0810546875</v>
      </c>
      <c r="AM128" s="71">
        <f t="shared" si="35"/>
        <v>17886.21203708024</v>
      </c>
      <c r="AN128">
        <f t="shared" si="43"/>
        <v>17886.21203708024</v>
      </c>
      <c r="AO128" s="6">
        <f t="shared" si="36"/>
        <v>0.32799633789062499</v>
      </c>
      <c r="AP128">
        <f t="shared" si="44"/>
        <v>0.14035601393331468</v>
      </c>
      <c r="AQ128">
        <f t="shared" si="45"/>
        <v>0.32799633789062499</v>
      </c>
      <c r="AR128">
        <f t="shared" si="46"/>
        <v>0.14035601393331468</v>
      </c>
      <c r="AS128" s="68">
        <f t="shared" si="47"/>
        <v>0.35773418602938023</v>
      </c>
      <c r="AT128">
        <f t="shared" si="48"/>
        <v>0.35773418602938023</v>
      </c>
      <c r="AU128">
        <f t="shared" si="37"/>
        <v>5786.4619199260515</v>
      </c>
      <c r="AV128" s="67">
        <f t="shared" si="38"/>
        <v>5213.2153318614428</v>
      </c>
      <c r="AW128">
        <f t="shared" si="49"/>
        <v>5786.4619199260515</v>
      </c>
    </row>
    <row r="129" spans="1:49" thickTop="1" thickBot="1">
      <c r="A129" s="26">
        <v>127</v>
      </c>
      <c r="B129">
        <v>2</v>
      </c>
      <c r="C129">
        <v>27</v>
      </c>
      <c r="D129">
        <v>1</v>
      </c>
      <c r="E129">
        <v>60</v>
      </c>
      <c r="F129">
        <v>70</v>
      </c>
      <c r="G129">
        <v>0.59296875000000004</v>
      </c>
      <c r="H129">
        <v>0</v>
      </c>
      <c r="I129">
        <v>90</v>
      </c>
      <c r="J129">
        <v>0</v>
      </c>
      <c r="K129">
        <v>3550.78125</v>
      </c>
      <c r="L129">
        <v>0.40937499999999999</v>
      </c>
      <c r="M129">
        <v>444357.03125</v>
      </c>
      <c r="N129">
        <v>0.27656250000000004</v>
      </c>
      <c r="O129">
        <v>70</v>
      </c>
      <c r="P129">
        <v>480</v>
      </c>
      <c r="Q129">
        <v>480</v>
      </c>
      <c r="R129" s="46">
        <v>127</v>
      </c>
      <c r="S129">
        <v>261160</v>
      </c>
      <c r="T129" s="71">
        <v>22380</v>
      </c>
      <c r="U129">
        <v>23310</v>
      </c>
      <c r="V129" s="6">
        <v>0.32095669999999998</v>
      </c>
      <c r="W129">
        <v>2.750433E-2</v>
      </c>
      <c r="X129">
        <v>0.3176233</v>
      </c>
      <c r="Y129">
        <v>2.834967E-2</v>
      </c>
      <c r="Z129" s="68">
        <v>0.42513329999999999</v>
      </c>
      <c r="AA129">
        <v>0.44280000000000003</v>
      </c>
      <c r="AB129">
        <v>5994</v>
      </c>
      <c r="AC129" s="67">
        <v>7708.6670000000004</v>
      </c>
      <c r="AD129">
        <v>6402.3329999999996</v>
      </c>
      <c r="AE129">
        <f t="shared" si="41"/>
        <v>0.97984843731209781</v>
      </c>
      <c r="AF129">
        <f t="shared" si="42"/>
        <v>0.78618214420642585</v>
      </c>
      <c r="AG129" s="65">
        <f t="shared" si="29"/>
        <v>127</v>
      </c>
      <c r="AH129" s="70">
        <f t="shared" si="30"/>
        <v>1259.7006651884701</v>
      </c>
      <c r="AI129" s="70">
        <f t="shared" si="31"/>
        <v>174044.36964504284</v>
      </c>
      <c r="AJ129" s="70">
        <f t="shared" si="32"/>
        <v>0.97640460521192596</v>
      </c>
      <c r="AK129" s="70">
        <f t="shared" si="33"/>
        <v>0.57978320142547823</v>
      </c>
      <c r="AL129">
        <f t="shared" si="34"/>
        <v>264935.1123046875</v>
      </c>
      <c r="AM129" s="71">
        <f t="shared" si="35"/>
        <v>18199.559605234936</v>
      </c>
      <c r="AN129">
        <f t="shared" si="43"/>
        <v>18199.559605234936</v>
      </c>
      <c r="AO129" s="6">
        <f t="shared" si="36"/>
        <v>0.33062133789062498</v>
      </c>
      <c r="AP129">
        <f t="shared" si="44"/>
        <v>2.2711835714636933E-2</v>
      </c>
      <c r="AQ129">
        <f t="shared" si="45"/>
        <v>0.33062133789062498</v>
      </c>
      <c r="AR129">
        <f t="shared" si="46"/>
        <v>2.2711835714636933E-2</v>
      </c>
      <c r="AS129" s="68">
        <f t="shared" si="47"/>
        <v>0.54693887889590509</v>
      </c>
      <c r="AT129">
        <f t="shared" si="48"/>
        <v>0.54693887889590509</v>
      </c>
      <c r="AU129">
        <f t="shared" si="37"/>
        <v>4803.0646968043475</v>
      </c>
      <c r="AV129" s="67">
        <f t="shared" si="38"/>
        <v>4345.8983069833248</v>
      </c>
      <c r="AW129">
        <f t="shared" si="49"/>
        <v>4803.0646968043475</v>
      </c>
    </row>
    <row r="130" spans="1:49" thickTop="1" thickBot="1">
      <c r="A130" s="26">
        <v>128</v>
      </c>
      <c r="B130">
        <v>2</v>
      </c>
      <c r="C130">
        <v>28</v>
      </c>
      <c r="D130">
        <v>1</v>
      </c>
      <c r="E130">
        <v>60</v>
      </c>
      <c r="F130">
        <v>70</v>
      </c>
      <c r="G130">
        <v>0.439453125</v>
      </c>
      <c r="H130">
        <v>0</v>
      </c>
      <c r="I130">
        <v>90</v>
      </c>
      <c r="J130">
        <v>0</v>
      </c>
      <c r="K130">
        <v>3576.171875</v>
      </c>
      <c r="L130">
        <v>0.32968750000000002</v>
      </c>
      <c r="M130">
        <v>632035.546875</v>
      </c>
      <c r="N130">
        <v>0.38828125000000002</v>
      </c>
      <c r="O130">
        <v>70</v>
      </c>
      <c r="P130">
        <v>480</v>
      </c>
      <c r="Q130">
        <v>480</v>
      </c>
      <c r="R130" s="46">
        <v>128</v>
      </c>
      <c r="S130">
        <v>273440</v>
      </c>
      <c r="T130" s="71">
        <v>10471.33</v>
      </c>
      <c r="U130">
        <v>10308.33</v>
      </c>
      <c r="V130" s="6">
        <v>0.36196669999999997</v>
      </c>
      <c r="W130">
        <v>1.3861E-2</v>
      </c>
      <c r="X130">
        <v>0.3612667</v>
      </c>
      <c r="Y130">
        <v>1.3618669999999999E-2</v>
      </c>
      <c r="Z130" s="68">
        <v>0.39126670000000002</v>
      </c>
      <c r="AA130">
        <v>0.38516669999999997</v>
      </c>
      <c r="AB130">
        <v>3943</v>
      </c>
      <c r="AC130" s="67">
        <v>3722</v>
      </c>
      <c r="AD130">
        <v>3890.3330000000001</v>
      </c>
      <c r="AE130">
        <f t="shared" si="41"/>
        <v>1.0078752177664145</v>
      </c>
      <c r="AF130">
        <f t="shared" si="42"/>
        <v>0.83550244578561128</v>
      </c>
      <c r="AG130" s="65">
        <f t="shared" si="29"/>
        <v>128</v>
      </c>
      <c r="AH130" s="70">
        <f t="shared" si="30"/>
        <v>1344.741480611046</v>
      </c>
      <c r="AI130" s="70">
        <f t="shared" si="31"/>
        <v>227632.38604389422</v>
      </c>
      <c r="AJ130" s="70">
        <f t="shared" si="32"/>
        <v>0.98321539600115138</v>
      </c>
      <c r="AK130" s="70">
        <f t="shared" si="33"/>
        <v>0.62924289562043112</v>
      </c>
      <c r="AL130">
        <f t="shared" si="34"/>
        <v>279754.60815429688</v>
      </c>
      <c r="AM130" s="71">
        <f t="shared" si="35"/>
        <v>11738.451489042169</v>
      </c>
      <c r="AN130">
        <f t="shared" si="43"/>
        <v>11738.451489042169</v>
      </c>
      <c r="AO130" s="6">
        <f t="shared" si="36"/>
        <v>0.35543670654296877</v>
      </c>
      <c r="AP130">
        <f t="shared" si="44"/>
        <v>1.4914058305264318E-2</v>
      </c>
      <c r="AQ130">
        <f t="shared" si="45"/>
        <v>0.35543670654296877</v>
      </c>
      <c r="AR130">
        <f t="shared" si="46"/>
        <v>1.4914058305264318E-2</v>
      </c>
      <c r="AS130" s="68">
        <f t="shared" si="47"/>
        <v>0.47882907731254898</v>
      </c>
      <c r="AT130">
        <f t="shared" si="48"/>
        <v>0.47882907731254898</v>
      </c>
      <c r="AU130">
        <f t="shared" si="37"/>
        <v>3409.443409458549</v>
      </c>
      <c r="AV130" s="67">
        <f t="shared" si="38"/>
        <v>2998.0851001257024</v>
      </c>
      <c r="AW130">
        <f t="shared" si="49"/>
        <v>3409.443409458549</v>
      </c>
    </row>
    <row r="131" spans="1:49" thickTop="1" thickBot="1">
      <c r="A131" s="26">
        <v>129</v>
      </c>
      <c r="B131">
        <v>2</v>
      </c>
      <c r="C131">
        <v>29</v>
      </c>
      <c r="D131">
        <v>1</v>
      </c>
      <c r="E131">
        <v>60</v>
      </c>
      <c r="F131">
        <v>70</v>
      </c>
      <c r="G131">
        <v>0.58945312499999991</v>
      </c>
      <c r="H131">
        <v>0</v>
      </c>
      <c r="I131">
        <v>90</v>
      </c>
      <c r="J131">
        <v>0</v>
      </c>
      <c r="K131">
        <v>6826.171875</v>
      </c>
      <c r="L131">
        <v>0.44968750000000002</v>
      </c>
      <c r="M131">
        <v>273485.546875</v>
      </c>
      <c r="N131">
        <v>0.28828125000000004</v>
      </c>
      <c r="O131">
        <v>70</v>
      </c>
      <c r="P131">
        <v>480</v>
      </c>
      <c r="Q131">
        <v>480</v>
      </c>
      <c r="R131" s="46">
        <v>129</v>
      </c>
      <c r="S131">
        <v>162796.70000000001</v>
      </c>
      <c r="T131" s="71">
        <v>47090</v>
      </c>
      <c r="U131">
        <v>48180</v>
      </c>
      <c r="V131" s="6">
        <v>0.34763329999999998</v>
      </c>
      <c r="W131">
        <v>0.10055</v>
      </c>
      <c r="X131">
        <v>0.34376669999999998</v>
      </c>
      <c r="Y131">
        <v>0.1017333</v>
      </c>
      <c r="Z131" s="68">
        <v>0.5011333</v>
      </c>
      <c r="AA131">
        <v>0.51273329999999995</v>
      </c>
      <c r="AB131">
        <v>10257.33</v>
      </c>
      <c r="AC131" s="67">
        <v>15430.33</v>
      </c>
      <c r="AD131">
        <v>10856.33</v>
      </c>
      <c r="AE131">
        <f t="shared" si="41"/>
        <v>0.98862354047117706</v>
      </c>
      <c r="AF131">
        <f t="shared" si="42"/>
        <v>0.63767920661280475</v>
      </c>
      <c r="AG131" s="65">
        <f t="shared" ref="AG131:AG194" si="54">R131</f>
        <v>129</v>
      </c>
      <c r="AH131" s="70">
        <f t="shared" ref="AH131:AH194" si="55">K131/(2*(1+L131))</f>
        <v>2354.359775813753</v>
      </c>
      <c r="AI131" s="70">
        <f t="shared" ref="AI131:AI194" si="56">M131/(2*(1+N131))</f>
        <v>106143.57186173438</v>
      </c>
      <c r="AJ131" s="70">
        <f t="shared" ref="AJ131:AJ194" si="57">((M131/K131)-1)/((M131/K131)+2)</f>
        <v>0.92868055281584283</v>
      </c>
      <c r="AK131" s="70">
        <f t="shared" ref="AK131:AK194" si="58">(3-(4*L131)+(AH131/AI131))/(4*(1-L131))</f>
        <v>0.55578916448821147</v>
      </c>
      <c r="AL131">
        <f t="shared" ref="AL131:AL194" si="59">M131*G131+K131*(1-G131)</f>
        <v>164009.37377929685</v>
      </c>
      <c r="AM131" s="71">
        <f t="shared" ref="AM131:AM194" si="60">K131*((1+2*AJ131*G131)/(1-AJ131*G131))</f>
        <v>31595.410198540925</v>
      </c>
      <c r="AN131">
        <f t="shared" si="43"/>
        <v>31595.410198540925</v>
      </c>
      <c r="AO131" s="6">
        <f t="shared" ref="AO131:AO194" si="61">N131*G131+L131*(1-G131)</f>
        <v>0.35454608154296879</v>
      </c>
      <c r="AP131">
        <f t="shared" si="44"/>
        <v>6.8301150248337134E-2</v>
      </c>
      <c r="AQ131">
        <f t="shared" si="45"/>
        <v>0.35454608154296879</v>
      </c>
      <c r="AR131">
        <f t="shared" si="46"/>
        <v>6.8301150248337134E-2</v>
      </c>
      <c r="AS131" s="68">
        <f t="shared" si="47"/>
        <v>0.48993148107691231</v>
      </c>
      <c r="AT131">
        <f t="shared" si="48"/>
        <v>0.48993148107691231</v>
      </c>
      <c r="AU131">
        <f t="shared" ref="AU131:AU194" si="62">AH131*((1+G131)+(1-G131)*(AH131/AI131))/((1-G131)+(1+G131)*(AH131/AI131))</f>
        <v>8442.2700112583698</v>
      </c>
      <c r="AV131" s="67">
        <f t="shared" ref="AV131:AV194" si="63">AH131*((G131+AK131*(1-G131))/(AK131*(1-G131)+G131*(AH131/AI131)))</f>
        <v>7979.1911870934155</v>
      </c>
      <c r="AW131">
        <f t="shared" si="49"/>
        <v>8442.2700112583698</v>
      </c>
    </row>
    <row r="132" spans="1:49" thickTop="1" thickBot="1">
      <c r="A132" s="26">
        <v>130</v>
      </c>
      <c r="B132">
        <v>2</v>
      </c>
      <c r="C132">
        <v>30</v>
      </c>
      <c r="D132">
        <v>1</v>
      </c>
      <c r="E132">
        <v>60</v>
      </c>
      <c r="F132">
        <v>70</v>
      </c>
      <c r="G132">
        <v>0.51445312499999996</v>
      </c>
      <c r="H132">
        <v>0</v>
      </c>
      <c r="I132">
        <v>90</v>
      </c>
      <c r="J132">
        <v>0</v>
      </c>
      <c r="K132">
        <v>8451.171875</v>
      </c>
      <c r="L132">
        <v>0.26968750000000002</v>
      </c>
      <c r="M132">
        <v>94210.546875</v>
      </c>
      <c r="N132">
        <v>0.33828124999999998</v>
      </c>
      <c r="O132">
        <v>70</v>
      </c>
      <c r="P132">
        <v>480</v>
      </c>
      <c r="Q132">
        <v>480</v>
      </c>
      <c r="R132" s="46">
        <v>130</v>
      </c>
      <c r="S132">
        <v>51436.67</v>
      </c>
      <c r="T132" s="71">
        <v>21497.67</v>
      </c>
      <c r="U132">
        <v>21149.67</v>
      </c>
      <c r="V132" s="6">
        <v>0.31298670000000001</v>
      </c>
      <c r="W132">
        <v>0.13081329999999999</v>
      </c>
      <c r="X132">
        <v>0.31216329999999998</v>
      </c>
      <c r="Y132">
        <v>0.12835669999999999</v>
      </c>
      <c r="Z132" s="68">
        <v>0.30728</v>
      </c>
      <c r="AA132">
        <v>0.3023033</v>
      </c>
      <c r="AB132">
        <v>8973.6669999999995</v>
      </c>
      <c r="AC132" s="67">
        <v>8335.3330000000005</v>
      </c>
      <c r="AD132">
        <v>8809.3330000000005</v>
      </c>
      <c r="AE132">
        <f t="shared" ref="AE132:AE195" si="64">SQRT(T132/U132)</f>
        <v>1.0081935119017353</v>
      </c>
      <c r="AF132">
        <f t="shared" ref="AF132:AF195" si="65">1-V132*W132-X132*Y132-Z132*AA132-2*W132*AA132*X132</f>
        <v>0.80140798997241591</v>
      </c>
      <c r="AG132" s="65">
        <f t="shared" si="54"/>
        <v>130</v>
      </c>
      <c r="AH132" s="70">
        <f t="shared" si="55"/>
        <v>3328.0519320698991</v>
      </c>
      <c r="AI132" s="70">
        <f t="shared" si="56"/>
        <v>35198.336252189139</v>
      </c>
      <c r="AJ132" s="70">
        <f t="shared" si="57"/>
        <v>0.77182201378806037</v>
      </c>
      <c r="AK132" s="70">
        <f t="shared" si="58"/>
        <v>0.69004754776668664</v>
      </c>
      <c r="AL132">
        <f t="shared" si="59"/>
        <v>52570.350341796868</v>
      </c>
      <c r="AM132" s="71">
        <f t="shared" si="60"/>
        <v>25147.907204110026</v>
      </c>
      <c r="AN132">
        <f t="shared" ref="AN132:AN195" si="66">AM132</f>
        <v>25147.907204110026</v>
      </c>
      <c r="AO132" s="6">
        <f t="shared" si="61"/>
        <v>0.30497576904296875</v>
      </c>
      <c r="AP132">
        <f t="shared" ref="AP132:AP195" si="67">AO132*(AM132/AL132)</f>
        <v>0.14589026494078569</v>
      </c>
      <c r="AQ132">
        <f t="shared" ref="AQ132:AQ195" si="68">AO132</f>
        <v>0.30497576904296875</v>
      </c>
      <c r="AR132">
        <f t="shared" ref="AR132:AR195" si="69">AQ132*(AN132/AL132)</f>
        <v>0.14589026494078569</v>
      </c>
      <c r="AS132" s="68">
        <f t="shared" ref="AS132:AS195" si="70">0.5*((AM132/(2*AV132))-1)</f>
        <v>0.3532378075501631</v>
      </c>
      <c r="AT132">
        <f t="shared" ref="AT132:AT195" si="71">AS132</f>
        <v>0.3532378075501631</v>
      </c>
      <c r="AU132">
        <f t="shared" si="62"/>
        <v>8259.3157851382475</v>
      </c>
      <c r="AV132" s="67">
        <f t="shared" si="63"/>
        <v>7368.3757862052853</v>
      </c>
      <c r="AW132">
        <f t="shared" ref="AW132:AW195" si="72">AU132</f>
        <v>8259.3157851382475</v>
      </c>
    </row>
    <row r="133" spans="1:49" thickTop="1" thickBot="1">
      <c r="A133" s="26">
        <v>131</v>
      </c>
      <c r="B133">
        <v>2</v>
      </c>
      <c r="C133">
        <v>31</v>
      </c>
      <c r="D133">
        <v>1</v>
      </c>
      <c r="E133">
        <v>60</v>
      </c>
      <c r="F133">
        <v>70</v>
      </c>
      <c r="G133">
        <v>0.36445312499999999</v>
      </c>
      <c r="H133">
        <v>0</v>
      </c>
      <c r="I133">
        <v>90</v>
      </c>
      <c r="J133">
        <v>0</v>
      </c>
      <c r="K133">
        <v>5201.171875</v>
      </c>
      <c r="L133">
        <v>0.38968749999999996</v>
      </c>
      <c r="M133">
        <v>452760.546875</v>
      </c>
      <c r="N133">
        <v>0.23828125</v>
      </c>
      <c r="O133">
        <v>70</v>
      </c>
      <c r="P133">
        <v>480</v>
      </c>
      <c r="Q133">
        <v>480</v>
      </c>
      <c r="R133" s="46">
        <v>131</v>
      </c>
      <c r="S133">
        <v>165256.70000000001</v>
      </c>
      <c r="T133" s="71">
        <v>14359</v>
      </c>
      <c r="U133">
        <v>15111</v>
      </c>
      <c r="V133" s="6">
        <v>0.32639000000000001</v>
      </c>
      <c r="W133">
        <v>2.836E-2</v>
      </c>
      <c r="X133">
        <v>0.31735999999999998</v>
      </c>
      <c r="Y133">
        <v>2.9019329999999999E-2</v>
      </c>
      <c r="Z133" s="68">
        <v>0.48056670000000001</v>
      </c>
      <c r="AA133">
        <v>0.50573330000000005</v>
      </c>
      <c r="AB133">
        <v>4490.3329999999996</v>
      </c>
      <c r="AC133" s="67">
        <v>4352</v>
      </c>
      <c r="AD133">
        <v>4781.3329999999996</v>
      </c>
      <c r="AE133">
        <f t="shared" si="64"/>
        <v>0.97479994265387682</v>
      </c>
      <c r="AF133">
        <f t="shared" si="65"/>
        <v>0.72939188919069864</v>
      </c>
      <c r="AG133" s="65">
        <f t="shared" si="54"/>
        <v>131</v>
      </c>
      <c r="AH133" s="70">
        <f t="shared" si="55"/>
        <v>1871.3458511355971</v>
      </c>
      <c r="AI133" s="70">
        <f t="shared" si="56"/>
        <v>182818.13880126184</v>
      </c>
      <c r="AJ133" s="70">
        <f t="shared" si="57"/>
        <v>0.96631095465367622</v>
      </c>
      <c r="AK133" s="70">
        <f t="shared" si="58"/>
        <v>0.59456676129848562</v>
      </c>
      <c r="AL133">
        <f t="shared" si="59"/>
        <v>168315.58471679688</v>
      </c>
      <c r="AM133" s="71">
        <f t="shared" si="60"/>
        <v>13683.662132053247</v>
      </c>
      <c r="AN133">
        <f t="shared" si="66"/>
        <v>13683.662132053247</v>
      </c>
      <c r="AO133" s="6">
        <f t="shared" si="61"/>
        <v>0.3345070190429687</v>
      </c>
      <c r="AP133">
        <f t="shared" si="67"/>
        <v>2.7194635821073201E-2</v>
      </c>
      <c r="AQ133">
        <f t="shared" si="68"/>
        <v>0.3345070190429687</v>
      </c>
      <c r="AR133">
        <f t="shared" si="69"/>
        <v>2.7194635821073201E-2</v>
      </c>
      <c r="AS133" s="68">
        <f t="shared" si="70"/>
        <v>0.43973871826375233</v>
      </c>
      <c r="AT133">
        <f t="shared" si="71"/>
        <v>0.43973871826375233</v>
      </c>
      <c r="AU133">
        <f t="shared" si="62"/>
        <v>3949.93720350187</v>
      </c>
      <c r="AV133" s="67">
        <f t="shared" si="63"/>
        <v>3640.2836943163798</v>
      </c>
      <c r="AW133">
        <f t="shared" si="72"/>
        <v>3949.93720350187</v>
      </c>
    </row>
    <row r="134" spans="1:49" thickTop="1" thickBot="1">
      <c r="A134" s="26">
        <v>132</v>
      </c>
      <c r="B134">
        <v>2</v>
      </c>
      <c r="C134">
        <v>32</v>
      </c>
      <c r="D134">
        <v>1</v>
      </c>
      <c r="E134">
        <v>60</v>
      </c>
      <c r="F134">
        <v>70</v>
      </c>
      <c r="G134">
        <v>0.47695312499999998</v>
      </c>
      <c r="H134">
        <v>0</v>
      </c>
      <c r="I134">
        <v>90</v>
      </c>
      <c r="J134">
        <v>0</v>
      </c>
      <c r="K134">
        <v>6013.671875</v>
      </c>
      <c r="L134">
        <v>0.2996875</v>
      </c>
      <c r="M134">
        <v>363123.046875</v>
      </c>
      <c r="N134">
        <v>0.36328125</v>
      </c>
      <c r="O134">
        <v>70</v>
      </c>
      <c r="P134">
        <v>480</v>
      </c>
      <c r="Q134">
        <v>480</v>
      </c>
      <c r="R134" s="46">
        <v>132</v>
      </c>
      <c r="S134">
        <v>172066.7</v>
      </c>
      <c r="T134" s="71">
        <v>17620</v>
      </c>
      <c r="U134">
        <v>17464.669999999998</v>
      </c>
      <c r="V134" s="6">
        <v>0.33753329999999998</v>
      </c>
      <c r="W134">
        <v>3.4563330000000003E-2</v>
      </c>
      <c r="X134">
        <v>0.33713330000000002</v>
      </c>
      <c r="Y134">
        <v>3.422E-2</v>
      </c>
      <c r="Z134" s="68">
        <v>0.34799999999999998</v>
      </c>
      <c r="AA134">
        <v>0.3449333</v>
      </c>
      <c r="AB134">
        <v>7082.3329999999996</v>
      </c>
      <c r="AC134" s="67">
        <v>6628</v>
      </c>
      <c r="AD134">
        <v>7187.3329999999996</v>
      </c>
      <c r="AE134">
        <f t="shared" si="64"/>
        <v>1.0044371337350306</v>
      </c>
      <c r="AF134">
        <f t="shared" si="65"/>
        <v>0.84872159952057113</v>
      </c>
      <c r="AG134" s="65">
        <f t="shared" si="54"/>
        <v>132</v>
      </c>
      <c r="AH134" s="70">
        <f t="shared" si="55"/>
        <v>2313.5068526087998</v>
      </c>
      <c r="AI134" s="70">
        <f t="shared" si="56"/>
        <v>133179.7994269341</v>
      </c>
      <c r="AJ134" s="70">
        <f t="shared" si="57"/>
        <v>0.95190991112939083</v>
      </c>
      <c r="AK134" s="70">
        <f t="shared" si="58"/>
        <v>0.64921777939362424</v>
      </c>
      <c r="AL134">
        <f t="shared" si="59"/>
        <v>176338.10424804688</v>
      </c>
      <c r="AM134" s="71">
        <f t="shared" si="60"/>
        <v>21015.802327535519</v>
      </c>
      <c r="AN134">
        <f t="shared" si="66"/>
        <v>21015.802327535519</v>
      </c>
      <c r="AO134" s="6">
        <f t="shared" si="61"/>
        <v>0.33001873779296875</v>
      </c>
      <c r="AP134">
        <f t="shared" si="67"/>
        <v>3.933130951710697E-2</v>
      </c>
      <c r="AQ134">
        <f t="shared" si="68"/>
        <v>0.33001873779296875</v>
      </c>
      <c r="AR134">
        <f t="shared" si="69"/>
        <v>3.933130951710697E-2</v>
      </c>
      <c r="AS134" s="68">
        <f t="shared" si="70"/>
        <v>0.46748954392649633</v>
      </c>
      <c r="AT134">
        <f t="shared" si="71"/>
        <v>0.46748954392649633</v>
      </c>
      <c r="AU134">
        <f t="shared" si="62"/>
        <v>6265.6094867638767</v>
      </c>
      <c r="AV134" s="67">
        <f t="shared" si="63"/>
        <v>5430.4985670036776</v>
      </c>
      <c r="AW134">
        <f t="shared" si="72"/>
        <v>6265.6094867638767</v>
      </c>
    </row>
    <row r="135" spans="1:49" thickTop="1" thickBot="1">
      <c r="A135" s="26">
        <v>133</v>
      </c>
      <c r="B135">
        <v>2</v>
      </c>
      <c r="C135">
        <v>33</v>
      </c>
      <c r="D135">
        <v>1</v>
      </c>
      <c r="E135">
        <v>60</v>
      </c>
      <c r="F135">
        <v>70</v>
      </c>
      <c r="G135">
        <v>0.32695312500000001</v>
      </c>
      <c r="H135">
        <v>0</v>
      </c>
      <c r="I135">
        <v>90</v>
      </c>
      <c r="J135">
        <v>0</v>
      </c>
      <c r="K135">
        <v>9263.671875</v>
      </c>
      <c r="L135">
        <v>0.41968749999999999</v>
      </c>
      <c r="M135">
        <v>721673.046875</v>
      </c>
      <c r="N135">
        <v>0.26328125000000002</v>
      </c>
      <c r="O135">
        <v>70</v>
      </c>
      <c r="P135">
        <v>480</v>
      </c>
      <c r="Q135">
        <v>480</v>
      </c>
      <c r="R135" s="46">
        <v>133</v>
      </c>
      <c r="S135">
        <v>204310</v>
      </c>
      <c r="T135" s="71">
        <v>21487.33</v>
      </c>
      <c r="U135">
        <v>20889</v>
      </c>
      <c r="V135" s="6">
        <v>0.36420000000000002</v>
      </c>
      <c r="W135">
        <v>3.8303329999999997E-2</v>
      </c>
      <c r="X135">
        <v>0.37296669999999998</v>
      </c>
      <c r="Y135">
        <v>3.813333E-2</v>
      </c>
      <c r="Z135" s="68">
        <v>0.62373330000000005</v>
      </c>
      <c r="AA135">
        <v>0.60636670000000004</v>
      </c>
      <c r="AB135">
        <v>6388.6670000000004</v>
      </c>
      <c r="AC135" s="67">
        <v>6263</v>
      </c>
      <c r="AD135">
        <v>6134.3329999999996</v>
      </c>
      <c r="AE135">
        <f t="shared" si="64"/>
        <v>1.0142205406561251</v>
      </c>
      <c r="AF135">
        <f t="shared" si="65"/>
        <v>0.57629141460221989</v>
      </c>
      <c r="AG135" s="65">
        <f t="shared" si="54"/>
        <v>133</v>
      </c>
      <c r="AH135" s="70">
        <f t="shared" si="55"/>
        <v>3262.5742901166632</v>
      </c>
      <c r="AI135" s="70">
        <f t="shared" si="56"/>
        <v>285634.35374149663</v>
      </c>
      <c r="AJ135" s="70">
        <f t="shared" si="57"/>
        <v>0.96245474066619419</v>
      </c>
      <c r="AK135" s="70">
        <f t="shared" si="58"/>
        <v>0.57411834378605464</v>
      </c>
      <c r="AL135">
        <f t="shared" si="59"/>
        <v>242188.14331054688</v>
      </c>
      <c r="AM135" s="71">
        <f t="shared" si="60"/>
        <v>22024.395142631776</v>
      </c>
      <c r="AN135">
        <f t="shared" si="66"/>
        <v>22024.395142631776</v>
      </c>
      <c r="AO135" s="6">
        <f t="shared" si="61"/>
        <v>0.36854998779296877</v>
      </c>
      <c r="AP135">
        <f t="shared" si="67"/>
        <v>3.3515639741935194E-2</v>
      </c>
      <c r="AQ135">
        <f t="shared" si="68"/>
        <v>0.36854998779296877</v>
      </c>
      <c r="AR135">
        <f t="shared" si="69"/>
        <v>3.3515639741935194E-2</v>
      </c>
      <c r="AS135" s="68">
        <f t="shared" si="70"/>
        <v>0.42299154580355125</v>
      </c>
      <c r="AT135">
        <f t="shared" si="71"/>
        <v>0.42299154580355125</v>
      </c>
      <c r="AU135">
        <f t="shared" si="62"/>
        <v>6327.146118063838</v>
      </c>
      <c r="AV135" s="67">
        <f t="shared" si="63"/>
        <v>5965.492111701159</v>
      </c>
      <c r="AW135">
        <f t="shared" si="72"/>
        <v>6327.146118063838</v>
      </c>
    </row>
    <row r="136" spans="1:49" thickTop="1" thickBot="1">
      <c r="A136" s="26">
        <v>134</v>
      </c>
      <c r="B136">
        <v>2</v>
      </c>
      <c r="C136">
        <v>34</v>
      </c>
      <c r="D136">
        <v>1</v>
      </c>
      <c r="E136">
        <v>60</v>
      </c>
      <c r="F136">
        <v>70</v>
      </c>
      <c r="G136">
        <v>0.40195312499999997</v>
      </c>
      <c r="H136">
        <v>0</v>
      </c>
      <c r="I136">
        <v>90</v>
      </c>
      <c r="J136">
        <v>0</v>
      </c>
      <c r="K136">
        <v>7638.671875</v>
      </c>
      <c r="L136">
        <v>0.35968749999999999</v>
      </c>
      <c r="M136">
        <v>542398.046875</v>
      </c>
      <c r="N136">
        <v>0.31328125000000001</v>
      </c>
      <c r="O136">
        <v>70</v>
      </c>
      <c r="P136">
        <v>480</v>
      </c>
      <c r="Q136">
        <v>480</v>
      </c>
      <c r="R136" s="46">
        <v>134</v>
      </c>
      <c r="S136">
        <v>217893.3</v>
      </c>
      <c r="T136" s="71">
        <v>20968</v>
      </c>
      <c r="U136">
        <v>20244.669999999998</v>
      </c>
      <c r="V136" s="6">
        <v>0.3362</v>
      </c>
      <c r="W136">
        <v>3.2353E-2</v>
      </c>
      <c r="X136">
        <v>0.33779999999999999</v>
      </c>
      <c r="Y136">
        <v>3.1385999999999997E-2</v>
      </c>
      <c r="Z136" s="68">
        <v>0.4512333</v>
      </c>
      <c r="AA136">
        <v>0.43566670000000002</v>
      </c>
      <c r="AB136">
        <v>7412.6670000000004</v>
      </c>
      <c r="AC136" s="67">
        <v>6964</v>
      </c>
      <c r="AD136">
        <v>7031</v>
      </c>
      <c r="AE136">
        <f t="shared" si="64"/>
        <v>1.0177079170037457</v>
      </c>
      <c r="AF136">
        <f t="shared" si="65"/>
        <v>0.77241074158110046</v>
      </c>
      <c r="AG136" s="65">
        <f t="shared" si="54"/>
        <v>134</v>
      </c>
      <c r="AH136" s="70">
        <f t="shared" si="55"/>
        <v>2808.9806940933122</v>
      </c>
      <c r="AI136" s="70">
        <f t="shared" si="56"/>
        <v>206504.90779298038</v>
      </c>
      <c r="AJ136" s="70">
        <f t="shared" si="57"/>
        <v>0.95890796687421065</v>
      </c>
      <c r="AK136" s="70">
        <f t="shared" si="58"/>
        <v>0.61487652075887822</v>
      </c>
      <c r="AL136">
        <f t="shared" si="59"/>
        <v>222586.87377929685</v>
      </c>
      <c r="AM136" s="71">
        <f t="shared" si="60"/>
        <v>22010.908789704317</v>
      </c>
      <c r="AN136">
        <f t="shared" si="66"/>
        <v>22010.908789704317</v>
      </c>
      <c r="AO136" s="6">
        <f t="shared" si="61"/>
        <v>0.34103436279296878</v>
      </c>
      <c r="AP136">
        <f t="shared" si="67"/>
        <v>3.372380467068295E-2</v>
      </c>
      <c r="AQ136">
        <f t="shared" si="68"/>
        <v>0.34103436279296878</v>
      </c>
      <c r="AR136">
        <f t="shared" si="69"/>
        <v>3.372380467068295E-2</v>
      </c>
      <c r="AS136" s="68">
        <f t="shared" si="70"/>
        <v>0.44984568524202828</v>
      </c>
      <c r="AT136">
        <f t="shared" si="71"/>
        <v>0.44984568524202828</v>
      </c>
      <c r="AU136">
        <f t="shared" si="62"/>
        <v>6418.411067336453</v>
      </c>
      <c r="AV136" s="67">
        <f t="shared" si="63"/>
        <v>5793.2854598628201</v>
      </c>
      <c r="AW136">
        <f t="shared" si="72"/>
        <v>6418.411067336453</v>
      </c>
    </row>
    <row r="137" spans="1:49" thickTop="1" thickBot="1">
      <c r="A137" s="26">
        <v>135</v>
      </c>
      <c r="B137">
        <v>2</v>
      </c>
      <c r="C137">
        <v>35</v>
      </c>
      <c r="D137">
        <v>1</v>
      </c>
      <c r="E137">
        <v>60</v>
      </c>
      <c r="F137">
        <v>70</v>
      </c>
      <c r="G137">
        <v>0.55195312500000004</v>
      </c>
      <c r="H137">
        <v>0</v>
      </c>
      <c r="I137">
        <v>90</v>
      </c>
      <c r="J137">
        <v>0</v>
      </c>
      <c r="K137">
        <v>4388.671875</v>
      </c>
      <c r="L137">
        <v>0.47968749999999999</v>
      </c>
      <c r="M137">
        <v>183848.046875</v>
      </c>
      <c r="N137">
        <v>0.21328125000000001</v>
      </c>
      <c r="O137">
        <v>70</v>
      </c>
      <c r="P137">
        <v>480</v>
      </c>
      <c r="Q137">
        <v>480</v>
      </c>
      <c r="R137" s="46">
        <v>135</v>
      </c>
      <c r="S137">
        <v>101100</v>
      </c>
      <c r="T137" s="71">
        <v>33956.67</v>
      </c>
      <c r="U137">
        <v>33810</v>
      </c>
      <c r="V137" s="6">
        <v>0.3276733</v>
      </c>
      <c r="W137">
        <v>0.11005669999999999</v>
      </c>
      <c r="X137">
        <v>0.33059670000000002</v>
      </c>
      <c r="Y137">
        <v>0.11056000000000001</v>
      </c>
      <c r="Z137" s="68">
        <v>0.65449999999999997</v>
      </c>
      <c r="AA137">
        <v>0.65166670000000004</v>
      </c>
      <c r="AB137">
        <v>5782</v>
      </c>
      <c r="AC137" s="67">
        <v>10940</v>
      </c>
      <c r="AD137">
        <v>5692.6670000000004</v>
      </c>
      <c r="AE137">
        <f t="shared" si="64"/>
        <v>1.0021666855673497</v>
      </c>
      <c r="AF137">
        <f t="shared" si="65"/>
        <v>0.45344975154073125</v>
      </c>
      <c r="AG137" s="65">
        <f t="shared" si="54"/>
        <v>135</v>
      </c>
      <c r="AH137" s="70">
        <f t="shared" si="55"/>
        <v>1482.9725448785639</v>
      </c>
      <c r="AI137" s="70">
        <f t="shared" si="56"/>
        <v>75764.810045074046</v>
      </c>
      <c r="AJ137" s="70">
        <f t="shared" si="57"/>
        <v>0.93164963568779269</v>
      </c>
      <c r="AK137" s="70">
        <f t="shared" si="58"/>
        <v>0.52892414101172291</v>
      </c>
      <c r="AL137">
        <f t="shared" si="59"/>
        <v>103441.83471679689</v>
      </c>
      <c r="AM137" s="71">
        <f t="shared" si="60"/>
        <v>18325.878678521985</v>
      </c>
      <c r="AN137">
        <f t="shared" si="66"/>
        <v>18325.878678521985</v>
      </c>
      <c r="AO137" s="6">
        <f t="shared" si="61"/>
        <v>0.33264373779296874</v>
      </c>
      <c r="AP137">
        <f t="shared" si="67"/>
        <v>5.8931560897519122E-2</v>
      </c>
      <c r="AQ137">
        <f t="shared" si="68"/>
        <v>0.33264373779296874</v>
      </c>
      <c r="AR137">
        <f t="shared" si="69"/>
        <v>5.8931560897519122E-2</v>
      </c>
      <c r="AS137" s="68">
        <f t="shared" si="70"/>
        <v>0.47030309568825968</v>
      </c>
      <c r="AT137">
        <f t="shared" si="71"/>
        <v>0.47030309568825968</v>
      </c>
      <c r="AU137">
        <f t="shared" si="62"/>
        <v>4837.7800294490489</v>
      </c>
      <c r="AV137" s="67">
        <f t="shared" si="63"/>
        <v>4721.6892226657774</v>
      </c>
      <c r="AW137">
        <f t="shared" si="72"/>
        <v>4837.7800294490489</v>
      </c>
    </row>
    <row r="138" spans="1:49" thickTop="1" thickBot="1">
      <c r="A138" s="26">
        <v>136</v>
      </c>
      <c r="B138">
        <v>2</v>
      </c>
      <c r="C138">
        <v>36</v>
      </c>
      <c r="D138">
        <v>1</v>
      </c>
      <c r="E138">
        <v>60</v>
      </c>
      <c r="F138">
        <v>70</v>
      </c>
      <c r="G138">
        <v>0.57070312499999998</v>
      </c>
      <c r="H138">
        <v>0</v>
      </c>
      <c r="I138">
        <v>90</v>
      </c>
      <c r="J138">
        <v>0</v>
      </c>
      <c r="K138">
        <v>4794.921875</v>
      </c>
      <c r="L138">
        <v>0.25468750000000001</v>
      </c>
      <c r="M138">
        <v>497579.296875</v>
      </c>
      <c r="N138">
        <v>0.25078125000000001</v>
      </c>
      <c r="O138">
        <v>70</v>
      </c>
      <c r="P138">
        <v>480</v>
      </c>
      <c r="Q138">
        <v>480</v>
      </c>
      <c r="R138" s="46">
        <v>136</v>
      </c>
      <c r="S138">
        <v>280956.7</v>
      </c>
      <c r="T138" s="71">
        <v>18666</v>
      </c>
      <c r="U138">
        <v>19796.669999999998</v>
      </c>
      <c r="V138" s="6">
        <v>0.25195000000000001</v>
      </c>
      <c r="W138">
        <v>1.6739E-2</v>
      </c>
      <c r="X138">
        <v>0.25185669999999999</v>
      </c>
      <c r="Y138">
        <v>1.7746330000000001E-2</v>
      </c>
      <c r="Z138" s="68">
        <v>0.25780999999999998</v>
      </c>
      <c r="AA138">
        <v>0.27342670000000002</v>
      </c>
      <c r="AB138">
        <v>8346.6669999999995</v>
      </c>
      <c r="AC138" s="67">
        <v>7572.3329999999996</v>
      </c>
      <c r="AD138">
        <v>8751.6669999999995</v>
      </c>
      <c r="AE138">
        <f t="shared" si="64"/>
        <v>0.97102309394972308</v>
      </c>
      <c r="AF138">
        <f t="shared" si="65"/>
        <v>0.91851549872485361</v>
      </c>
      <c r="AG138" s="65">
        <f t="shared" si="54"/>
        <v>136</v>
      </c>
      <c r="AH138" s="70">
        <f t="shared" si="55"/>
        <v>1910.8032378580324</v>
      </c>
      <c r="AI138" s="70">
        <f t="shared" si="56"/>
        <v>198907.401623985</v>
      </c>
      <c r="AJ138" s="70">
        <f t="shared" si="57"/>
        <v>0.97163714336547924</v>
      </c>
      <c r="AK138" s="70">
        <f t="shared" si="58"/>
        <v>0.66779253548046136</v>
      </c>
      <c r="AL138">
        <f t="shared" si="59"/>
        <v>286028.50463867188</v>
      </c>
      <c r="AM138" s="71">
        <f t="shared" si="60"/>
        <v>22700.377803355652</v>
      </c>
      <c r="AN138">
        <f t="shared" si="66"/>
        <v>22700.377803355652</v>
      </c>
      <c r="AO138" s="6">
        <f t="shared" si="61"/>
        <v>0.25245819091796878</v>
      </c>
      <c r="AP138">
        <f t="shared" si="67"/>
        <v>2.0036102068320742E-2</v>
      </c>
      <c r="AQ138">
        <f t="shared" si="68"/>
        <v>0.25245819091796878</v>
      </c>
      <c r="AR138">
        <f t="shared" si="69"/>
        <v>2.0036102068320742E-2</v>
      </c>
      <c r="AS138" s="68">
        <f t="shared" si="70"/>
        <v>0.5120636493173405</v>
      </c>
      <c r="AT138">
        <f t="shared" si="71"/>
        <v>0.5120636493173405</v>
      </c>
      <c r="AU138">
        <f t="shared" si="62"/>
        <v>6771.5589652072185</v>
      </c>
      <c r="AV138" s="67">
        <f t="shared" si="63"/>
        <v>5607.4481626396628</v>
      </c>
      <c r="AW138">
        <f t="shared" si="72"/>
        <v>6771.5589652072185</v>
      </c>
    </row>
    <row r="139" spans="1:49" thickTop="1" thickBot="1">
      <c r="A139" s="26">
        <v>137</v>
      </c>
      <c r="B139">
        <v>2</v>
      </c>
      <c r="C139">
        <v>37</v>
      </c>
      <c r="D139">
        <v>1</v>
      </c>
      <c r="E139">
        <v>60</v>
      </c>
      <c r="F139">
        <v>70</v>
      </c>
      <c r="G139">
        <v>0.42070312499999996</v>
      </c>
      <c r="H139">
        <v>0</v>
      </c>
      <c r="I139">
        <v>90</v>
      </c>
      <c r="J139">
        <v>0</v>
      </c>
      <c r="K139">
        <v>8044.921875</v>
      </c>
      <c r="L139">
        <v>0.37468750000000001</v>
      </c>
      <c r="M139">
        <v>139029.296875</v>
      </c>
      <c r="N139">
        <v>0.35078125000000004</v>
      </c>
      <c r="O139">
        <v>70</v>
      </c>
      <c r="P139">
        <v>480</v>
      </c>
      <c r="Q139">
        <v>480</v>
      </c>
      <c r="R139" s="46">
        <v>137</v>
      </c>
      <c r="S139">
        <v>62706.67</v>
      </c>
      <c r="T139" s="71">
        <v>19988</v>
      </c>
      <c r="U139">
        <v>20029</v>
      </c>
      <c r="V139" s="6">
        <v>0.3629</v>
      </c>
      <c r="W139">
        <v>0.11568000000000001</v>
      </c>
      <c r="X139">
        <v>0.36283330000000003</v>
      </c>
      <c r="Y139">
        <v>0.11589670000000001</v>
      </c>
      <c r="Z139" s="68">
        <v>0.45350000000000001</v>
      </c>
      <c r="AA139">
        <v>0.45443329999999998</v>
      </c>
      <c r="AB139">
        <v>7041.3329999999996</v>
      </c>
      <c r="AC139" s="67">
        <v>6978.6670000000004</v>
      </c>
      <c r="AD139">
        <v>7015.6670000000004</v>
      </c>
      <c r="AE139">
        <f t="shared" si="64"/>
        <v>0.99897595976886033</v>
      </c>
      <c r="AF139">
        <f t="shared" si="65"/>
        <v>0.67173558993398363</v>
      </c>
      <c r="AG139" s="65">
        <f t="shared" si="54"/>
        <v>137</v>
      </c>
      <c r="AH139" s="70">
        <f t="shared" si="55"/>
        <v>2926.0911570811545</v>
      </c>
      <c r="AI139" s="70">
        <f t="shared" si="56"/>
        <v>51462.550607287449</v>
      </c>
      <c r="AJ139" s="70">
        <f t="shared" si="57"/>
        <v>0.8444114277080369</v>
      </c>
      <c r="AK139" s="70">
        <f t="shared" si="58"/>
        <v>0.62293199403402788</v>
      </c>
      <c r="AL139">
        <f t="shared" si="59"/>
        <v>63150.457763671868</v>
      </c>
      <c r="AM139" s="71">
        <f t="shared" si="60"/>
        <v>21342.704679843129</v>
      </c>
      <c r="AN139">
        <f t="shared" si="66"/>
        <v>21342.704679843129</v>
      </c>
      <c r="AO139" s="6">
        <f t="shared" si="61"/>
        <v>0.36463006591796876</v>
      </c>
      <c r="AP139">
        <f t="shared" si="67"/>
        <v>0.12323254794766901</v>
      </c>
      <c r="AQ139">
        <f t="shared" si="68"/>
        <v>0.36463006591796876</v>
      </c>
      <c r="AR139">
        <f t="shared" si="69"/>
        <v>0.12323254794766901</v>
      </c>
      <c r="AS139" s="68">
        <f t="shared" si="70"/>
        <v>0.39774335169948516</v>
      </c>
      <c r="AT139">
        <f t="shared" si="71"/>
        <v>0.39774335169948516</v>
      </c>
      <c r="AU139">
        <f t="shared" si="62"/>
        <v>6443.9332314429703</v>
      </c>
      <c r="AV139" s="67">
        <f t="shared" si="63"/>
        <v>5943.431560768463</v>
      </c>
      <c r="AW139">
        <f t="shared" si="72"/>
        <v>6443.9332314429703</v>
      </c>
    </row>
    <row r="140" spans="1:49" thickTop="1" thickBot="1">
      <c r="A140" s="26">
        <v>138</v>
      </c>
      <c r="B140">
        <v>2</v>
      </c>
      <c r="C140">
        <v>38</v>
      </c>
      <c r="D140">
        <v>1</v>
      </c>
      <c r="E140">
        <v>60</v>
      </c>
      <c r="F140">
        <v>70</v>
      </c>
      <c r="G140">
        <v>0.345703125</v>
      </c>
      <c r="H140">
        <v>0</v>
      </c>
      <c r="I140">
        <v>90</v>
      </c>
      <c r="J140">
        <v>0</v>
      </c>
      <c r="K140">
        <v>9669.921875</v>
      </c>
      <c r="L140">
        <v>0.31468750000000001</v>
      </c>
      <c r="M140">
        <v>318304.296875</v>
      </c>
      <c r="N140">
        <v>0.20078125000000002</v>
      </c>
      <c r="O140">
        <v>70</v>
      </c>
      <c r="P140">
        <v>480</v>
      </c>
      <c r="Q140">
        <v>480</v>
      </c>
      <c r="R140" s="46">
        <v>138</v>
      </c>
      <c r="S140">
        <v>116443.3</v>
      </c>
      <c r="T140" s="71">
        <v>20270</v>
      </c>
      <c r="U140">
        <v>20952.669999999998</v>
      </c>
      <c r="V140" s="6">
        <v>0.26603670000000001</v>
      </c>
      <c r="W140">
        <v>4.6309999999999997E-2</v>
      </c>
      <c r="X140">
        <v>0.26227329999999999</v>
      </c>
      <c r="Y140">
        <v>4.7193329999999999E-2</v>
      </c>
      <c r="Z140" s="68">
        <v>0.37083329999999998</v>
      </c>
      <c r="AA140">
        <v>0.38333329999999999</v>
      </c>
      <c r="AB140">
        <v>7706.6670000000004</v>
      </c>
      <c r="AC140" s="67">
        <v>7305.3329999999996</v>
      </c>
      <c r="AD140">
        <v>8186.6670000000004</v>
      </c>
      <c r="AE140">
        <f t="shared" si="64"/>
        <v>0.98357433486455847</v>
      </c>
      <c r="AF140">
        <f t="shared" si="65"/>
        <v>0.82383769952911279</v>
      </c>
      <c r="AG140" s="65">
        <f t="shared" si="54"/>
        <v>138</v>
      </c>
      <c r="AH140" s="70">
        <f t="shared" si="55"/>
        <v>3677.6503446636557</v>
      </c>
      <c r="AI140" s="70">
        <f t="shared" si="56"/>
        <v>132540.50097592713</v>
      </c>
      <c r="AJ140" s="70">
        <f t="shared" si="57"/>
        <v>0.91408183310599989</v>
      </c>
      <c r="AK140" s="70">
        <f t="shared" si="58"/>
        <v>0.64532507804170569</v>
      </c>
      <c r="AL140">
        <f t="shared" si="59"/>
        <v>116365.78979492188</v>
      </c>
      <c r="AM140" s="71">
        <f t="shared" si="60"/>
        <v>23072.152968823779</v>
      </c>
      <c r="AN140">
        <f t="shared" si="66"/>
        <v>23072.152968823779</v>
      </c>
      <c r="AO140" s="6">
        <f t="shared" si="61"/>
        <v>0.27530975341796876</v>
      </c>
      <c r="AP140">
        <f t="shared" si="67"/>
        <v>5.4586393095969236E-2</v>
      </c>
      <c r="AQ140">
        <f t="shared" si="68"/>
        <v>0.27530975341796876</v>
      </c>
      <c r="AR140">
        <f t="shared" si="69"/>
        <v>5.4586393095969236E-2</v>
      </c>
      <c r="AS140" s="68">
        <f t="shared" si="70"/>
        <v>0.38194449478976622</v>
      </c>
      <c r="AT140">
        <f t="shared" si="71"/>
        <v>0.38194449478976622</v>
      </c>
      <c r="AU140">
        <f t="shared" si="62"/>
        <v>7252.0647178261152</v>
      </c>
      <c r="AV140" s="67">
        <f t="shared" si="63"/>
        <v>6540.1374760901508</v>
      </c>
      <c r="AW140">
        <f t="shared" si="72"/>
        <v>7252.0647178261152</v>
      </c>
    </row>
    <row r="141" spans="1:49" thickTop="1" thickBot="1">
      <c r="A141" s="26">
        <v>139</v>
      </c>
      <c r="B141">
        <v>2</v>
      </c>
      <c r="C141">
        <v>39</v>
      </c>
      <c r="D141">
        <v>1</v>
      </c>
      <c r="E141">
        <v>60</v>
      </c>
      <c r="F141">
        <v>70</v>
      </c>
      <c r="G141">
        <v>0.49570312500000002</v>
      </c>
      <c r="H141">
        <v>0</v>
      </c>
      <c r="I141">
        <v>90</v>
      </c>
      <c r="J141">
        <v>0</v>
      </c>
      <c r="K141">
        <v>6419.921875</v>
      </c>
      <c r="L141">
        <v>0.4346875</v>
      </c>
      <c r="M141">
        <v>676854.296875</v>
      </c>
      <c r="N141">
        <v>0.30078125</v>
      </c>
      <c r="O141">
        <v>70</v>
      </c>
      <c r="P141">
        <v>480</v>
      </c>
      <c r="Q141">
        <v>480</v>
      </c>
      <c r="R141" s="46">
        <v>139</v>
      </c>
      <c r="S141">
        <v>334033.3</v>
      </c>
      <c r="T141" s="71">
        <v>30717.33</v>
      </c>
      <c r="U141">
        <v>30474.33</v>
      </c>
      <c r="V141" s="6">
        <v>0.35986669999999998</v>
      </c>
      <c r="W141">
        <v>3.3094329999999998E-2</v>
      </c>
      <c r="X141">
        <v>0.36109999999999998</v>
      </c>
      <c r="Y141">
        <v>3.2943E-2</v>
      </c>
      <c r="Z141" s="68">
        <v>0.56730000000000003</v>
      </c>
      <c r="AA141">
        <v>0.56279999999999997</v>
      </c>
      <c r="AB141">
        <v>7672.3329999999996</v>
      </c>
      <c r="AC141" s="67">
        <v>9989</v>
      </c>
      <c r="AD141">
        <v>7525.6670000000004</v>
      </c>
      <c r="AE141">
        <f t="shared" si="64"/>
        <v>1.0039790457390827</v>
      </c>
      <c r="AF141">
        <f t="shared" si="65"/>
        <v>0.64346696727327624</v>
      </c>
      <c r="AG141" s="65">
        <f t="shared" si="54"/>
        <v>139</v>
      </c>
      <c r="AH141" s="70">
        <f t="shared" si="55"/>
        <v>2237.3938139838815</v>
      </c>
      <c r="AI141" s="70">
        <f t="shared" si="56"/>
        <v>260172.22222222222</v>
      </c>
      <c r="AJ141" s="70">
        <f t="shared" si="57"/>
        <v>0.97207491771998122</v>
      </c>
      <c r="AK141" s="70">
        <f t="shared" si="58"/>
        <v>0.56156977975194033</v>
      </c>
      <c r="AL141">
        <f t="shared" si="59"/>
        <v>338756.33666992188</v>
      </c>
      <c r="AM141" s="71">
        <f t="shared" si="60"/>
        <v>24331.165972872084</v>
      </c>
      <c r="AN141">
        <f t="shared" si="66"/>
        <v>24331.165972872084</v>
      </c>
      <c r="AO141" s="6">
        <f t="shared" si="61"/>
        <v>0.36830975341796879</v>
      </c>
      <c r="AP141">
        <f t="shared" si="67"/>
        <v>2.645383944086048E-2</v>
      </c>
      <c r="AQ141">
        <f t="shared" si="68"/>
        <v>0.36830975341796879</v>
      </c>
      <c r="AR141">
        <f t="shared" si="69"/>
        <v>2.645383944086048E-2</v>
      </c>
      <c r="AS141" s="68">
        <f t="shared" si="70"/>
        <v>0.50336005625207281</v>
      </c>
      <c r="AT141">
        <f t="shared" si="71"/>
        <v>0.50336005625207281</v>
      </c>
      <c r="AU141">
        <f t="shared" si="62"/>
        <v>6489.6430057340622</v>
      </c>
      <c r="AV141" s="67">
        <f t="shared" si="63"/>
        <v>6062.4214162356984</v>
      </c>
      <c r="AW141">
        <f t="shared" si="72"/>
        <v>6489.6430057340622</v>
      </c>
    </row>
    <row r="142" spans="1:49" thickTop="1" thickBot="1">
      <c r="A142" s="26">
        <v>140</v>
      </c>
      <c r="B142">
        <v>2</v>
      </c>
      <c r="C142">
        <v>40</v>
      </c>
      <c r="D142">
        <v>1</v>
      </c>
      <c r="E142">
        <v>60</v>
      </c>
      <c r="F142">
        <v>70</v>
      </c>
      <c r="G142">
        <v>0.30820312499999997</v>
      </c>
      <c r="H142">
        <v>0</v>
      </c>
      <c r="I142">
        <v>90</v>
      </c>
      <c r="J142">
        <v>0</v>
      </c>
      <c r="K142">
        <v>5607.421875</v>
      </c>
      <c r="L142">
        <v>0.34468749999999998</v>
      </c>
      <c r="M142">
        <v>228666.796875</v>
      </c>
      <c r="N142">
        <v>0.27578125000000003</v>
      </c>
      <c r="O142">
        <v>70</v>
      </c>
      <c r="P142">
        <v>480</v>
      </c>
      <c r="Q142">
        <v>480</v>
      </c>
      <c r="R142" s="46">
        <v>140</v>
      </c>
      <c r="S142">
        <v>74723.33</v>
      </c>
      <c r="T142" s="71">
        <v>11492.67</v>
      </c>
      <c r="U142">
        <v>11304.67</v>
      </c>
      <c r="V142" s="6">
        <v>0.31705329999999998</v>
      </c>
      <c r="W142">
        <v>4.8763330000000001E-2</v>
      </c>
      <c r="X142">
        <v>0.31842670000000001</v>
      </c>
      <c r="Y142">
        <v>4.817333E-2</v>
      </c>
      <c r="Z142" s="68">
        <v>0.4447333</v>
      </c>
      <c r="AA142">
        <v>0.43743330000000002</v>
      </c>
      <c r="AB142">
        <v>4203.6670000000004</v>
      </c>
      <c r="AC142" s="67">
        <v>3953.6669999999999</v>
      </c>
      <c r="AD142">
        <v>4079.6669999999999</v>
      </c>
      <c r="AE142">
        <f t="shared" si="64"/>
        <v>1.0082808613017278</v>
      </c>
      <c r="AF142">
        <f t="shared" si="65"/>
        <v>0.76107406416908296</v>
      </c>
      <c r="AG142" s="65">
        <f t="shared" si="54"/>
        <v>140</v>
      </c>
      <c r="AH142" s="70">
        <f t="shared" si="55"/>
        <v>2085.0278875203344</v>
      </c>
      <c r="AI142" s="70">
        <f t="shared" si="56"/>
        <v>89618.340477648497</v>
      </c>
      <c r="AJ142" s="70">
        <f t="shared" si="57"/>
        <v>0.92987264226986943</v>
      </c>
      <c r="AK142" s="70">
        <f t="shared" si="58"/>
        <v>0.62737840275479673</v>
      </c>
      <c r="AL142">
        <f t="shared" si="59"/>
        <v>74355.01831054686</v>
      </c>
      <c r="AM142" s="71">
        <f t="shared" si="60"/>
        <v>12365.225874762815</v>
      </c>
      <c r="AN142">
        <f t="shared" si="66"/>
        <v>12365.225874762815</v>
      </c>
      <c r="AO142" s="6">
        <f t="shared" si="61"/>
        <v>0.32345037841796875</v>
      </c>
      <c r="AP142">
        <f t="shared" si="67"/>
        <v>5.3789738464073221E-2</v>
      </c>
      <c r="AQ142">
        <f t="shared" si="68"/>
        <v>0.32345037841796875</v>
      </c>
      <c r="AR142">
        <f t="shared" si="69"/>
        <v>5.3789738464073221E-2</v>
      </c>
      <c r="AS142" s="68">
        <f t="shared" si="70"/>
        <v>0.38129493873899056</v>
      </c>
      <c r="AT142">
        <f t="shared" si="71"/>
        <v>0.38129493873899056</v>
      </c>
      <c r="AU142">
        <f t="shared" si="62"/>
        <v>3823.1408826927641</v>
      </c>
      <c r="AV142" s="67">
        <f t="shared" si="63"/>
        <v>3507.6866243143636</v>
      </c>
      <c r="AW142">
        <f t="shared" si="72"/>
        <v>3823.1408826927641</v>
      </c>
    </row>
    <row r="143" spans="1:49" thickTop="1" thickBot="1">
      <c r="A143" s="26">
        <v>141</v>
      </c>
      <c r="B143">
        <v>2</v>
      </c>
      <c r="C143">
        <v>41</v>
      </c>
      <c r="D143">
        <v>1</v>
      </c>
      <c r="E143">
        <v>60</v>
      </c>
      <c r="F143">
        <v>70</v>
      </c>
      <c r="G143">
        <v>0.45820312499999999</v>
      </c>
      <c r="H143">
        <v>0</v>
      </c>
      <c r="I143">
        <v>90</v>
      </c>
      <c r="J143">
        <v>0</v>
      </c>
      <c r="K143">
        <v>8857.421875</v>
      </c>
      <c r="L143">
        <v>0.46468750000000003</v>
      </c>
      <c r="M143">
        <v>587216.796875</v>
      </c>
      <c r="N143">
        <v>0.37578125000000001</v>
      </c>
      <c r="O143">
        <v>70</v>
      </c>
      <c r="P143">
        <v>480</v>
      </c>
      <c r="Q143">
        <v>480</v>
      </c>
      <c r="R143" s="46">
        <v>141</v>
      </c>
      <c r="S143">
        <v>270776.7</v>
      </c>
      <c r="T143" s="71">
        <v>43923.33</v>
      </c>
      <c r="U143">
        <v>43286.67</v>
      </c>
      <c r="V143" s="6">
        <v>0.41936669999999998</v>
      </c>
      <c r="W143">
        <v>6.8026669999999997E-2</v>
      </c>
      <c r="X143">
        <v>0.42196669999999997</v>
      </c>
      <c r="Y143">
        <v>6.7460000000000006E-2</v>
      </c>
      <c r="Z143" s="68">
        <v>0.6782667</v>
      </c>
      <c r="AA143">
        <v>0.66846669999999997</v>
      </c>
      <c r="AB143">
        <v>9455.6669999999995</v>
      </c>
      <c r="AC143" s="67">
        <v>14369.33</v>
      </c>
      <c r="AD143">
        <v>8751</v>
      </c>
      <c r="AE143">
        <f t="shared" si="64"/>
        <v>1.0073271524638199</v>
      </c>
      <c r="AF143">
        <f t="shared" si="65"/>
        <v>0.45123064449434286</v>
      </c>
      <c r="AG143" s="65">
        <f t="shared" si="54"/>
        <v>141</v>
      </c>
      <c r="AH143" s="70">
        <f t="shared" si="55"/>
        <v>3023.6558566247063</v>
      </c>
      <c r="AI143" s="70">
        <f t="shared" si="56"/>
        <v>213412.12379329928</v>
      </c>
      <c r="AJ143" s="70">
        <f t="shared" si="57"/>
        <v>0.95607393655662276</v>
      </c>
      <c r="AK143" s="70">
        <f t="shared" si="58"/>
        <v>0.53959983845865367</v>
      </c>
      <c r="AL143">
        <f t="shared" si="59"/>
        <v>273863.49487304688</v>
      </c>
      <c r="AM143" s="71">
        <f t="shared" si="60"/>
        <v>29573.168010548667</v>
      </c>
      <c r="AN143">
        <f t="shared" si="66"/>
        <v>29573.168010548667</v>
      </c>
      <c r="AO143" s="6">
        <f t="shared" si="61"/>
        <v>0.42395037841796879</v>
      </c>
      <c r="AP143">
        <f t="shared" si="67"/>
        <v>4.5780310277944235E-2</v>
      </c>
      <c r="AQ143">
        <f t="shared" si="68"/>
        <v>0.42395037841796879</v>
      </c>
      <c r="AR143">
        <f t="shared" si="69"/>
        <v>4.5780310277944235E-2</v>
      </c>
      <c r="AS143" s="68">
        <f t="shared" si="70"/>
        <v>0.47357319204447434</v>
      </c>
      <c r="AT143">
        <f t="shared" si="71"/>
        <v>0.47357319204447434</v>
      </c>
      <c r="AU143">
        <f t="shared" si="62"/>
        <v>7880.2742438789046</v>
      </c>
      <c r="AV143" s="67">
        <f t="shared" si="63"/>
        <v>7593.9765628832447</v>
      </c>
      <c r="AW143">
        <f t="shared" si="72"/>
        <v>7880.2742438789046</v>
      </c>
    </row>
    <row r="144" spans="1:49" thickTop="1" thickBot="1">
      <c r="A144" s="26">
        <v>142</v>
      </c>
      <c r="B144">
        <v>2</v>
      </c>
      <c r="C144">
        <v>42</v>
      </c>
      <c r="D144">
        <v>1</v>
      </c>
      <c r="E144">
        <v>60</v>
      </c>
      <c r="F144">
        <v>70</v>
      </c>
      <c r="G144">
        <v>0.533203125</v>
      </c>
      <c r="H144">
        <v>0</v>
      </c>
      <c r="I144">
        <v>90</v>
      </c>
      <c r="J144">
        <v>0</v>
      </c>
      <c r="K144">
        <v>7232.421875</v>
      </c>
      <c r="L144">
        <v>0.28468749999999998</v>
      </c>
      <c r="M144">
        <v>766491.796875</v>
      </c>
      <c r="N144">
        <v>0.22578125000000002</v>
      </c>
      <c r="O144">
        <v>70</v>
      </c>
      <c r="P144">
        <v>480</v>
      </c>
      <c r="Q144">
        <v>480</v>
      </c>
      <c r="R144" s="46">
        <v>142</v>
      </c>
      <c r="S144">
        <v>405500</v>
      </c>
      <c r="T144" s="71">
        <v>25609.67</v>
      </c>
      <c r="U144">
        <v>24933</v>
      </c>
      <c r="V144" s="6">
        <v>0.24525330000000001</v>
      </c>
      <c r="W144">
        <v>1.5489670000000001E-2</v>
      </c>
      <c r="X144">
        <v>0.24607999999999999</v>
      </c>
      <c r="Y144">
        <v>1.5131E-2</v>
      </c>
      <c r="Z144" s="68">
        <v>0.32978669999999999</v>
      </c>
      <c r="AA144">
        <v>0.32107669999999999</v>
      </c>
      <c r="AB144">
        <v>11186.67</v>
      </c>
      <c r="AC144" s="67">
        <v>10194.67</v>
      </c>
      <c r="AD144">
        <v>10706</v>
      </c>
      <c r="AE144">
        <f t="shared" si="64"/>
        <v>1.0134789262490802</v>
      </c>
      <c r="AF144">
        <f t="shared" si="65"/>
        <v>0.88414315067033555</v>
      </c>
      <c r="AG144" s="65">
        <f t="shared" si="54"/>
        <v>142</v>
      </c>
      <c r="AH144" s="70">
        <f t="shared" si="55"/>
        <v>2814.8564826076381</v>
      </c>
      <c r="AI144" s="70">
        <f t="shared" si="56"/>
        <v>312654.39770554495</v>
      </c>
      <c r="AJ144" s="70">
        <f t="shared" si="57"/>
        <v>0.97221706750884962</v>
      </c>
      <c r="AK144" s="70">
        <f t="shared" si="58"/>
        <v>0.65364896201397094</v>
      </c>
      <c r="AL144">
        <f t="shared" si="59"/>
        <v>412071.89331054688</v>
      </c>
      <c r="AM144" s="71">
        <f t="shared" si="60"/>
        <v>30586.605801650632</v>
      </c>
      <c r="AN144">
        <f t="shared" si="66"/>
        <v>30586.605801650632</v>
      </c>
      <c r="AO144" s="6">
        <f t="shared" si="61"/>
        <v>0.25327850341796876</v>
      </c>
      <c r="AP144">
        <f t="shared" si="67"/>
        <v>1.8799946970028281E-2</v>
      </c>
      <c r="AQ144">
        <f t="shared" si="68"/>
        <v>0.25327850341796876</v>
      </c>
      <c r="AR144">
        <f t="shared" si="69"/>
        <v>1.8799946970028281E-2</v>
      </c>
      <c r="AS144" s="68">
        <f t="shared" si="70"/>
        <v>0.50428044243012216</v>
      </c>
      <c r="AT144">
        <f t="shared" si="71"/>
        <v>0.50428044243012216</v>
      </c>
      <c r="AU144">
        <f t="shared" si="62"/>
        <v>9004.5204142675157</v>
      </c>
      <c r="AV144" s="67">
        <f t="shared" si="63"/>
        <v>7614.0599053283977</v>
      </c>
      <c r="AW144">
        <f t="shared" si="72"/>
        <v>9004.5204142675157</v>
      </c>
    </row>
    <row r="145" spans="1:49" thickTop="1" thickBot="1">
      <c r="A145" s="26">
        <v>143</v>
      </c>
      <c r="B145">
        <v>2</v>
      </c>
      <c r="C145">
        <v>43</v>
      </c>
      <c r="D145">
        <v>1</v>
      </c>
      <c r="E145">
        <v>60</v>
      </c>
      <c r="F145">
        <v>70</v>
      </c>
      <c r="G145">
        <v>0.38320312499999998</v>
      </c>
      <c r="H145">
        <v>0</v>
      </c>
      <c r="I145">
        <v>90</v>
      </c>
      <c r="J145">
        <v>0</v>
      </c>
      <c r="K145">
        <v>3982.421875</v>
      </c>
      <c r="L145">
        <v>0.40468749999999998</v>
      </c>
      <c r="M145">
        <v>407941.796875</v>
      </c>
      <c r="N145">
        <v>0.32578125000000002</v>
      </c>
      <c r="O145">
        <v>70</v>
      </c>
      <c r="P145">
        <v>480</v>
      </c>
      <c r="Q145">
        <v>480</v>
      </c>
      <c r="R145" s="46">
        <v>143</v>
      </c>
      <c r="S145">
        <v>157980</v>
      </c>
      <c r="T145" s="71">
        <v>11538</v>
      </c>
      <c r="U145">
        <v>11433.33</v>
      </c>
      <c r="V145" s="6">
        <v>0.36880000000000002</v>
      </c>
      <c r="W145">
        <v>2.6934670000000001E-2</v>
      </c>
      <c r="X145">
        <v>0.36973329999999999</v>
      </c>
      <c r="Y145">
        <v>2.6758669999999998E-2</v>
      </c>
      <c r="Z145" s="68">
        <v>0.5512667</v>
      </c>
      <c r="AA145">
        <v>0.54626669999999999</v>
      </c>
      <c r="AB145">
        <v>3509</v>
      </c>
      <c r="AC145" s="67">
        <v>3662.3330000000001</v>
      </c>
      <c r="AD145">
        <v>3437.3330000000001</v>
      </c>
      <c r="AE145">
        <f t="shared" si="64"/>
        <v>1.0045669779385886</v>
      </c>
      <c r="AF145">
        <f t="shared" si="65"/>
        <v>0.66815412966098953</v>
      </c>
      <c r="AG145" s="65">
        <f t="shared" si="54"/>
        <v>143</v>
      </c>
      <c r="AH145" s="70">
        <f t="shared" si="55"/>
        <v>1417.5472747497217</v>
      </c>
      <c r="AI145" s="70">
        <f t="shared" si="56"/>
        <v>153849.58750736594</v>
      </c>
      <c r="AJ145" s="70">
        <f t="shared" si="57"/>
        <v>0.97127416478119621</v>
      </c>
      <c r="AK145" s="70">
        <f t="shared" si="58"/>
        <v>0.5839218274619552</v>
      </c>
      <c r="AL145">
        <f t="shared" si="59"/>
        <v>158780.91674804688</v>
      </c>
      <c r="AM145" s="71">
        <f t="shared" si="60"/>
        <v>11065.382581845959</v>
      </c>
      <c r="AN145">
        <f t="shared" si="66"/>
        <v>11065.382581845959</v>
      </c>
      <c r="AO145" s="6">
        <f t="shared" si="61"/>
        <v>0.37445037841796874</v>
      </c>
      <c r="AP145">
        <f t="shared" si="67"/>
        <v>2.6095306539176952E-2</v>
      </c>
      <c r="AQ145">
        <f t="shared" si="68"/>
        <v>0.37445037841796874</v>
      </c>
      <c r="AR145">
        <f t="shared" si="69"/>
        <v>2.6095306539176952E-2</v>
      </c>
      <c r="AS145" s="68">
        <f t="shared" si="70"/>
        <v>0.45477463208858548</v>
      </c>
      <c r="AT145">
        <f t="shared" si="71"/>
        <v>0.45477463208858548</v>
      </c>
      <c r="AU145">
        <f t="shared" si="62"/>
        <v>3127.374187427336</v>
      </c>
      <c r="AV145" s="67">
        <f t="shared" si="63"/>
        <v>2897.3807561372491</v>
      </c>
      <c r="AW145">
        <f t="shared" si="72"/>
        <v>3127.374187427336</v>
      </c>
    </row>
    <row r="146" spans="1:49" thickTop="1" thickBot="1">
      <c r="A146" s="26">
        <v>144</v>
      </c>
      <c r="B146">
        <v>2</v>
      </c>
      <c r="C146">
        <v>44</v>
      </c>
      <c r="D146">
        <v>1</v>
      </c>
      <c r="E146">
        <v>60</v>
      </c>
      <c r="F146">
        <v>70</v>
      </c>
      <c r="G146">
        <v>0.37382812499999996</v>
      </c>
      <c r="H146">
        <v>0</v>
      </c>
      <c r="I146">
        <v>90</v>
      </c>
      <c r="J146">
        <v>0</v>
      </c>
      <c r="K146">
        <v>4185.546875</v>
      </c>
      <c r="L146">
        <v>0.29218749999999999</v>
      </c>
      <c r="M146">
        <v>116619.921875</v>
      </c>
      <c r="N146">
        <v>0.31953125000000004</v>
      </c>
      <c r="O146">
        <v>70</v>
      </c>
      <c r="P146">
        <v>480</v>
      </c>
      <c r="Q146">
        <v>480</v>
      </c>
      <c r="R146" s="46">
        <v>144</v>
      </c>
      <c r="S146">
        <v>45740</v>
      </c>
      <c r="T146" s="71">
        <v>8903.6669999999995</v>
      </c>
      <c r="U146">
        <v>9015.6669999999995</v>
      </c>
      <c r="V146" s="6">
        <v>0.30507329999999999</v>
      </c>
      <c r="W146">
        <v>5.9386670000000003E-2</v>
      </c>
      <c r="X146">
        <v>0.30538330000000002</v>
      </c>
      <c r="Y146">
        <v>6.0193330000000003E-2</v>
      </c>
      <c r="Z146" s="68">
        <v>0.3425667</v>
      </c>
      <c r="AA146">
        <v>0.34686669999999997</v>
      </c>
      <c r="AB146">
        <v>3546.3330000000001</v>
      </c>
      <c r="AC146" s="67">
        <v>3330.2</v>
      </c>
      <c r="AD146">
        <v>3628</v>
      </c>
      <c r="AE146">
        <f t="shared" si="64"/>
        <v>0.99376917889565397</v>
      </c>
      <c r="AF146">
        <f t="shared" si="65"/>
        <v>0.8320943551728357</v>
      </c>
      <c r="AG146" s="65">
        <f t="shared" si="54"/>
        <v>144</v>
      </c>
      <c r="AH146" s="70">
        <f t="shared" si="55"/>
        <v>1619.5586457073759</v>
      </c>
      <c r="AI146" s="70">
        <f t="shared" si="56"/>
        <v>44189.905269390169</v>
      </c>
      <c r="AJ146" s="70">
        <f t="shared" si="57"/>
        <v>0.89953965441266093</v>
      </c>
      <c r="AK146" s="70">
        <f t="shared" si="58"/>
        <v>0.65974391831045665</v>
      </c>
      <c r="AL146">
        <f t="shared" si="59"/>
        <v>46216.678466796868</v>
      </c>
      <c r="AM146" s="71">
        <f t="shared" si="60"/>
        <v>10547.294129239741</v>
      </c>
      <c r="AN146">
        <f t="shared" si="66"/>
        <v>10547.294129239741</v>
      </c>
      <c r="AO146" s="6">
        <f t="shared" si="61"/>
        <v>0.30240936279296876</v>
      </c>
      <c r="AP146">
        <f t="shared" si="67"/>
        <v>6.9014057319261773E-2</v>
      </c>
      <c r="AQ146">
        <f t="shared" si="68"/>
        <v>0.30240936279296876</v>
      </c>
      <c r="AR146">
        <f t="shared" si="69"/>
        <v>6.9014057319261773E-2</v>
      </c>
      <c r="AS146" s="68">
        <f t="shared" si="70"/>
        <v>0.38304050924829836</v>
      </c>
      <c r="AT146">
        <f t="shared" si="71"/>
        <v>0.38304050924829836</v>
      </c>
      <c r="AU146">
        <f t="shared" si="62"/>
        <v>3343.8094309842204</v>
      </c>
      <c r="AV146" s="67">
        <f t="shared" si="63"/>
        <v>2986.0731242721486</v>
      </c>
      <c r="AW146">
        <f t="shared" si="72"/>
        <v>3343.8094309842204</v>
      </c>
    </row>
    <row r="147" spans="1:49" thickTop="1" thickBot="1">
      <c r="A147" s="26">
        <v>145</v>
      </c>
      <c r="B147">
        <v>2</v>
      </c>
      <c r="C147">
        <v>45</v>
      </c>
      <c r="D147">
        <v>1</v>
      </c>
      <c r="E147">
        <v>60</v>
      </c>
      <c r="F147">
        <v>70</v>
      </c>
      <c r="G147">
        <v>0.52382812499999998</v>
      </c>
      <c r="H147">
        <v>0</v>
      </c>
      <c r="I147">
        <v>90</v>
      </c>
      <c r="J147">
        <v>0</v>
      </c>
      <c r="K147">
        <v>7435.546875</v>
      </c>
      <c r="L147">
        <v>0.41218749999999998</v>
      </c>
      <c r="M147">
        <v>475169.921875</v>
      </c>
      <c r="N147">
        <v>0.21953125000000001</v>
      </c>
      <c r="O147">
        <v>70</v>
      </c>
      <c r="P147">
        <v>480</v>
      </c>
      <c r="Q147">
        <v>480</v>
      </c>
      <c r="R147" s="46">
        <v>145</v>
      </c>
      <c r="S147">
        <v>247353.3</v>
      </c>
      <c r="T147" s="71">
        <v>32665</v>
      </c>
      <c r="U147">
        <v>31203.33</v>
      </c>
      <c r="V147" s="6">
        <v>0.29340329999999998</v>
      </c>
      <c r="W147">
        <v>3.8746669999999997E-2</v>
      </c>
      <c r="X147">
        <v>0.3019367</v>
      </c>
      <c r="Y147">
        <v>3.8089999999999999E-2</v>
      </c>
      <c r="Z147" s="68">
        <v>0.53016669999999999</v>
      </c>
      <c r="AA147">
        <v>0.50643329999999998</v>
      </c>
      <c r="AB147">
        <v>10077.67</v>
      </c>
      <c r="AC147" s="67">
        <v>11893.67</v>
      </c>
      <c r="AD147">
        <v>9381</v>
      </c>
      <c r="AE147">
        <f t="shared" si="64"/>
        <v>1.0231536530766121</v>
      </c>
      <c r="AF147">
        <f t="shared" si="65"/>
        <v>0.69678719025846436</v>
      </c>
      <c r="AG147" s="65">
        <f t="shared" si="54"/>
        <v>145</v>
      </c>
      <c r="AH147" s="70">
        <f t="shared" si="55"/>
        <v>2632.6344323965482</v>
      </c>
      <c r="AI147" s="70">
        <f t="shared" si="56"/>
        <v>194816.62395900066</v>
      </c>
      <c r="AJ147" s="70">
        <f t="shared" si="57"/>
        <v>0.9544800538857956</v>
      </c>
      <c r="AK147" s="70">
        <f t="shared" si="58"/>
        <v>0.58044163626153356</v>
      </c>
      <c r="AL147">
        <f t="shared" si="59"/>
        <v>252447.96752929688</v>
      </c>
      <c r="AM147" s="71">
        <f t="shared" si="60"/>
        <v>29740.715040577568</v>
      </c>
      <c r="AN147">
        <f t="shared" si="66"/>
        <v>29740.715040577568</v>
      </c>
      <c r="AO147" s="6">
        <f t="shared" si="61"/>
        <v>0.31126873779296876</v>
      </c>
      <c r="AP147">
        <f t="shared" si="67"/>
        <v>3.6670348041786531E-2</v>
      </c>
      <c r="AQ147">
        <f t="shared" si="68"/>
        <v>0.31126873779296876</v>
      </c>
      <c r="AR147">
        <f t="shared" si="69"/>
        <v>3.6670348041786531E-2</v>
      </c>
      <c r="AS147" s="68">
        <f t="shared" si="70"/>
        <v>0.50045501164007877</v>
      </c>
      <c r="AT147">
        <f t="shared" si="71"/>
        <v>0.50045501164007877</v>
      </c>
      <c r="AU147">
        <f t="shared" si="62"/>
        <v>8109.7318803120615</v>
      </c>
      <c r="AV147" s="67">
        <f t="shared" si="63"/>
        <v>7431.797205908998</v>
      </c>
      <c r="AW147">
        <f t="shared" si="72"/>
        <v>8109.7318803120615</v>
      </c>
    </row>
    <row r="148" spans="1:49" thickTop="1" thickBot="1">
      <c r="A148" s="26">
        <v>146</v>
      </c>
      <c r="B148">
        <v>2</v>
      </c>
      <c r="C148">
        <v>46</v>
      </c>
      <c r="D148">
        <v>1</v>
      </c>
      <c r="E148">
        <v>60</v>
      </c>
      <c r="F148">
        <v>70</v>
      </c>
      <c r="G148">
        <v>0.59882812500000004</v>
      </c>
      <c r="H148">
        <v>0</v>
      </c>
      <c r="I148">
        <v>90</v>
      </c>
      <c r="J148">
        <v>0</v>
      </c>
      <c r="K148">
        <v>9060.546875</v>
      </c>
      <c r="L148">
        <v>0.35218749999999999</v>
      </c>
      <c r="M148">
        <v>654444.921875</v>
      </c>
      <c r="N148">
        <v>0.36953125000000003</v>
      </c>
      <c r="O148">
        <v>70</v>
      </c>
      <c r="P148">
        <v>480</v>
      </c>
      <c r="Q148">
        <v>480</v>
      </c>
      <c r="R148" s="46">
        <v>146</v>
      </c>
      <c r="S148">
        <v>386166.7</v>
      </c>
      <c r="T148" s="71">
        <v>44250</v>
      </c>
      <c r="U148">
        <v>46210</v>
      </c>
      <c r="V148" s="6">
        <v>0.36416670000000001</v>
      </c>
      <c r="W148">
        <v>4.1730000000000003E-2</v>
      </c>
      <c r="X148">
        <v>0.3645333</v>
      </c>
      <c r="Y148">
        <v>4.3619999999999999E-2</v>
      </c>
      <c r="Z148" s="68">
        <v>0.34723330000000002</v>
      </c>
      <c r="AA148">
        <v>0.36259999999999998</v>
      </c>
      <c r="AB148">
        <v>15292.33</v>
      </c>
      <c r="AC148" s="67">
        <v>16281</v>
      </c>
      <c r="AD148">
        <v>16261</v>
      </c>
      <c r="AE148">
        <f t="shared" si="64"/>
        <v>0.97856269003321283</v>
      </c>
      <c r="AF148">
        <f t="shared" si="65"/>
        <v>0.83196386249655319</v>
      </c>
      <c r="AG148" s="65">
        <f t="shared" si="54"/>
        <v>146</v>
      </c>
      <c r="AH148" s="70">
        <f t="shared" si="55"/>
        <v>3350.3293274786229</v>
      </c>
      <c r="AI148" s="70">
        <f t="shared" si="56"/>
        <v>238930.26240730175</v>
      </c>
      <c r="AJ148" s="70">
        <f t="shared" si="57"/>
        <v>0.95958517083302119</v>
      </c>
      <c r="AK148" s="70">
        <f t="shared" si="58"/>
        <v>0.61949723333048357</v>
      </c>
      <c r="AL148">
        <f t="shared" si="59"/>
        <v>395534.86206054688</v>
      </c>
      <c r="AM148" s="71">
        <f t="shared" si="60"/>
        <v>45779.56364490361</v>
      </c>
      <c r="AN148">
        <f t="shared" si="66"/>
        <v>45779.56364490361</v>
      </c>
      <c r="AO148" s="6">
        <f t="shared" si="61"/>
        <v>0.36257342529296877</v>
      </c>
      <c r="AP148">
        <f t="shared" si="67"/>
        <v>4.196457706074299E-2</v>
      </c>
      <c r="AQ148">
        <f t="shared" si="68"/>
        <v>0.36257342529296877</v>
      </c>
      <c r="AR148">
        <f t="shared" si="69"/>
        <v>4.196457706074299E-2</v>
      </c>
      <c r="AS148" s="68">
        <f t="shared" si="70"/>
        <v>0.53576367576767425</v>
      </c>
      <c r="AT148">
        <f t="shared" si="71"/>
        <v>0.53576367576767425</v>
      </c>
      <c r="AU148">
        <f t="shared" si="62"/>
        <v>12690.184086036827</v>
      </c>
      <c r="AV148" s="67">
        <f t="shared" si="63"/>
        <v>11049.712573423974</v>
      </c>
      <c r="AW148">
        <f t="shared" si="72"/>
        <v>12690.184086036827</v>
      </c>
    </row>
    <row r="149" spans="1:49" thickTop="1" thickBot="1">
      <c r="A149" s="26">
        <v>147</v>
      </c>
      <c r="B149">
        <v>2</v>
      </c>
      <c r="C149">
        <v>47</v>
      </c>
      <c r="D149">
        <v>1</v>
      </c>
      <c r="E149">
        <v>60</v>
      </c>
      <c r="F149">
        <v>70</v>
      </c>
      <c r="G149">
        <v>0.44882812500000002</v>
      </c>
      <c r="H149">
        <v>0</v>
      </c>
      <c r="I149">
        <v>90</v>
      </c>
      <c r="J149">
        <v>0</v>
      </c>
      <c r="K149">
        <v>5810.546875</v>
      </c>
      <c r="L149">
        <v>0.47218749999999998</v>
      </c>
      <c r="M149">
        <v>295894.921875</v>
      </c>
      <c r="N149">
        <v>0.26953125</v>
      </c>
      <c r="O149">
        <v>70</v>
      </c>
      <c r="P149">
        <v>480</v>
      </c>
      <c r="Q149">
        <v>480</v>
      </c>
      <c r="R149" s="46">
        <v>147</v>
      </c>
      <c r="S149">
        <v>133900</v>
      </c>
      <c r="T149" s="71">
        <v>28784</v>
      </c>
      <c r="U149">
        <v>28085.67</v>
      </c>
      <c r="V149" s="6">
        <v>0.36990000000000001</v>
      </c>
      <c r="W149">
        <v>7.9513329999999993E-2</v>
      </c>
      <c r="X149">
        <v>0.3831</v>
      </c>
      <c r="Y149">
        <v>8.0353330000000001E-2</v>
      </c>
      <c r="Z149" s="68">
        <v>0.71050000000000002</v>
      </c>
      <c r="AA149">
        <v>0.69326670000000001</v>
      </c>
      <c r="AB149">
        <v>5740.6670000000004</v>
      </c>
      <c r="AC149" s="67">
        <v>8897.3330000000005</v>
      </c>
      <c r="AD149">
        <v>5530</v>
      </c>
      <c r="AE149">
        <f t="shared" si="64"/>
        <v>1.0123558076694734</v>
      </c>
      <c r="AF149">
        <f t="shared" si="65"/>
        <v>0.40500270234756586</v>
      </c>
      <c r="AG149" s="65">
        <f t="shared" si="54"/>
        <v>147</v>
      </c>
      <c r="AH149" s="70">
        <f t="shared" si="55"/>
        <v>1973.4398216939078</v>
      </c>
      <c r="AI149" s="70">
        <f t="shared" si="56"/>
        <v>116537.07692307692</v>
      </c>
      <c r="AJ149" s="70">
        <f t="shared" si="57"/>
        <v>0.94331469016476532</v>
      </c>
      <c r="AK149" s="70">
        <f t="shared" si="58"/>
        <v>0.53436779549886393</v>
      </c>
      <c r="AL149">
        <f t="shared" si="59"/>
        <v>136008.57299804688</v>
      </c>
      <c r="AM149" s="71">
        <f t="shared" si="60"/>
        <v>18609.954356643688</v>
      </c>
      <c r="AN149">
        <f t="shared" si="66"/>
        <v>18609.954356643688</v>
      </c>
      <c r="AO149" s="6">
        <f t="shared" si="61"/>
        <v>0.38122967529296869</v>
      </c>
      <c r="AP149">
        <f t="shared" si="67"/>
        <v>5.2163379853284127E-2</v>
      </c>
      <c r="AQ149">
        <f t="shared" si="68"/>
        <v>0.38122967529296869</v>
      </c>
      <c r="AR149">
        <f t="shared" si="69"/>
        <v>5.2163379853284127E-2</v>
      </c>
      <c r="AS149" s="68">
        <f t="shared" si="70"/>
        <v>0.45820088396022962</v>
      </c>
      <c r="AT149">
        <f t="shared" si="71"/>
        <v>0.45820088396022962</v>
      </c>
      <c r="AU149">
        <f t="shared" si="62"/>
        <v>4998.3717428035334</v>
      </c>
      <c r="AV149" s="67">
        <f t="shared" si="63"/>
        <v>4855.4417628297915</v>
      </c>
      <c r="AW149">
        <f t="shared" si="72"/>
        <v>4998.3717428035334</v>
      </c>
    </row>
    <row r="150" spans="1:49" thickTop="1" thickBot="1">
      <c r="A150" s="26">
        <v>148</v>
      </c>
      <c r="B150">
        <v>2</v>
      </c>
      <c r="C150">
        <v>48</v>
      </c>
      <c r="D150">
        <v>1</v>
      </c>
      <c r="E150">
        <v>60</v>
      </c>
      <c r="F150">
        <v>70</v>
      </c>
      <c r="G150">
        <v>0.56132812499999996</v>
      </c>
      <c r="H150">
        <v>0</v>
      </c>
      <c r="I150">
        <v>90</v>
      </c>
      <c r="J150">
        <v>0</v>
      </c>
      <c r="K150">
        <v>6623.046875</v>
      </c>
      <c r="L150">
        <v>0.32218750000000002</v>
      </c>
      <c r="M150">
        <v>564807.421875</v>
      </c>
      <c r="N150">
        <v>0.34453125000000001</v>
      </c>
      <c r="O150">
        <v>70</v>
      </c>
      <c r="P150">
        <v>480</v>
      </c>
      <c r="Q150">
        <v>480</v>
      </c>
      <c r="R150" s="46">
        <v>148</v>
      </c>
      <c r="S150">
        <v>312800</v>
      </c>
      <c r="T150" s="71">
        <v>26320.33</v>
      </c>
      <c r="U150">
        <v>27313.33</v>
      </c>
      <c r="V150" s="6">
        <v>0.33700000000000002</v>
      </c>
      <c r="W150">
        <v>2.8358000000000001E-2</v>
      </c>
      <c r="X150">
        <v>0.33746670000000001</v>
      </c>
      <c r="Y150">
        <v>2.9466329999999999E-2</v>
      </c>
      <c r="Z150" s="68">
        <v>0.33939999999999998</v>
      </c>
      <c r="AA150">
        <v>0.35220000000000001</v>
      </c>
      <c r="AB150">
        <v>10203.33</v>
      </c>
      <c r="AC150" s="67">
        <v>10095.67</v>
      </c>
      <c r="AD150">
        <v>10490</v>
      </c>
      <c r="AE150">
        <f t="shared" si="64"/>
        <v>0.9816537706412688</v>
      </c>
      <c r="AF150">
        <f t="shared" si="65"/>
        <v>0.85422174490378322</v>
      </c>
      <c r="AG150" s="65">
        <f t="shared" si="54"/>
        <v>148</v>
      </c>
      <c r="AH150" s="70">
        <f t="shared" si="55"/>
        <v>2504.5792956747814</v>
      </c>
      <c r="AI150" s="70">
        <f t="shared" si="56"/>
        <v>210038.78558977338</v>
      </c>
      <c r="AJ150" s="70">
        <f t="shared" si="57"/>
        <v>0.96562750664440267</v>
      </c>
      <c r="AK150" s="70">
        <f t="shared" si="58"/>
        <v>0.63556454245251048</v>
      </c>
      <c r="AL150">
        <f t="shared" si="59"/>
        <v>319947.63549804688</v>
      </c>
      <c r="AM150" s="71">
        <f t="shared" si="60"/>
        <v>30139.518547080101</v>
      </c>
      <c r="AN150">
        <f t="shared" si="66"/>
        <v>30139.518547080101</v>
      </c>
      <c r="AO150" s="6">
        <f t="shared" si="61"/>
        <v>0.33472967529296876</v>
      </c>
      <c r="AP150">
        <f t="shared" si="67"/>
        <v>3.1532007545691389E-2</v>
      </c>
      <c r="AQ150">
        <f t="shared" si="68"/>
        <v>0.33472967529296876</v>
      </c>
      <c r="AR150">
        <f t="shared" si="69"/>
        <v>3.1532007545691389E-2</v>
      </c>
      <c r="AS150" s="68">
        <f t="shared" si="70"/>
        <v>0.52234273299749456</v>
      </c>
      <c r="AT150">
        <f t="shared" si="71"/>
        <v>0.52234273299749456</v>
      </c>
      <c r="AU150">
        <f t="shared" si="62"/>
        <v>8580.0556307025126</v>
      </c>
      <c r="AV150" s="67">
        <f t="shared" si="63"/>
        <v>7370.2090244020847</v>
      </c>
      <c r="AW150">
        <f t="shared" si="72"/>
        <v>8580.0556307025126</v>
      </c>
    </row>
    <row r="151" spans="1:49" thickTop="1" thickBot="1">
      <c r="A151" s="26">
        <v>149</v>
      </c>
      <c r="B151">
        <v>2</v>
      </c>
      <c r="C151">
        <v>49</v>
      </c>
      <c r="D151">
        <v>1</v>
      </c>
      <c r="E151">
        <v>60</v>
      </c>
      <c r="F151">
        <v>70</v>
      </c>
      <c r="G151">
        <v>0.41132812499999999</v>
      </c>
      <c r="H151">
        <v>0</v>
      </c>
      <c r="I151">
        <v>90</v>
      </c>
      <c r="J151">
        <v>0</v>
      </c>
      <c r="K151">
        <v>9873.046875</v>
      </c>
      <c r="L151">
        <v>0.44218749999999996</v>
      </c>
      <c r="M151">
        <v>206257.421875</v>
      </c>
      <c r="N151">
        <v>0.24453125000000001</v>
      </c>
      <c r="O151">
        <v>70</v>
      </c>
      <c r="P151">
        <v>480</v>
      </c>
      <c r="Q151">
        <v>480</v>
      </c>
      <c r="R151" s="46">
        <v>149</v>
      </c>
      <c r="S151">
        <v>89666.67</v>
      </c>
      <c r="T151" s="71">
        <v>31245.33</v>
      </c>
      <c r="U151">
        <v>30650.33</v>
      </c>
      <c r="V151" s="6">
        <v>0.35026669999999999</v>
      </c>
      <c r="W151">
        <v>0.1220567</v>
      </c>
      <c r="X151">
        <v>0.35826669999999999</v>
      </c>
      <c r="Y151">
        <v>0.1224633</v>
      </c>
      <c r="Z151" s="68">
        <v>0.58640000000000003</v>
      </c>
      <c r="AA151">
        <v>0.57523329999999995</v>
      </c>
      <c r="AB151">
        <v>8409.3330000000005</v>
      </c>
      <c r="AC151" s="67">
        <v>9500.6669999999995</v>
      </c>
      <c r="AD151">
        <v>8124.6670000000004</v>
      </c>
      <c r="AE151">
        <f t="shared" si="64"/>
        <v>1.0096596036771757</v>
      </c>
      <c r="AF151">
        <f t="shared" si="65"/>
        <v>0.52574769032389312</v>
      </c>
      <c r="AG151" s="65">
        <f t="shared" si="54"/>
        <v>149</v>
      </c>
      <c r="AH151" s="70">
        <f t="shared" si="55"/>
        <v>3422.941495124594</v>
      </c>
      <c r="AI151" s="70">
        <f t="shared" si="56"/>
        <v>82865.505335844311</v>
      </c>
      <c r="AJ151" s="70">
        <f t="shared" si="57"/>
        <v>0.86894389433239594</v>
      </c>
      <c r="AK151" s="70">
        <f t="shared" si="58"/>
        <v>0.57033375636215111</v>
      </c>
      <c r="AL151">
        <f t="shared" si="59"/>
        <v>90651.463623046875</v>
      </c>
      <c r="AM151" s="71">
        <f t="shared" si="60"/>
        <v>26348.07291132211</v>
      </c>
      <c r="AN151">
        <f t="shared" si="66"/>
        <v>26348.07291132211</v>
      </c>
      <c r="AO151" s="6">
        <f t="shared" si="61"/>
        <v>0.3608859252929687</v>
      </c>
      <c r="AP151">
        <f t="shared" si="67"/>
        <v>0.10489238995443689</v>
      </c>
      <c r="AQ151">
        <f t="shared" si="68"/>
        <v>0.3608859252929687</v>
      </c>
      <c r="AR151">
        <f t="shared" si="69"/>
        <v>0.10489238995443689</v>
      </c>
      <c r="AS151" s="68">
        <f t="shared" si="70"/>
        <v>0.40859891892202671</v>
      </c>
      <c r="AT151">
        <f t="shared" si="71"/>
        <v>0.40859891892202671</v>
      </c>
      <c r="AU151">
        <f t="shared" si="62"/>
        <v>7595.6042396873117</v>
      </c>
      <c r="AV151" s="67">
        <f t="shared" si="63"/>
        <v>7249.6434792652508</v>
      </c>
      <c r="AW151">
        <f t="shared" si="72"/>
        <v>7595.6042396873117</v>
      </c>
    </row>
    <row r="152" spans="1:49" thickTop="1" thickBot="1">
      <c r="A152" s="26">
        <v>150</v>
      </c>
      <c r="B152">
        <v>2</v>
      </c>
      <c r="C152">
        <v>50</v>
      </c>
      <c r="D152">
        <v>1</v>
      </c>
      <c r="E152">
        <v>60</v>
      </c>
      <c r="F152">
        <v>70</v>
      </c>
      <c r="G152">
        <v>0.33632812499999998</v>
      </c>
      <c r="H152">
        <v>0</v>
      </c>
      <c r="I152">
        <v>90</v>
      </c>
      <c r="J152">
        <v>0</v>
      </c>
      <c r="K152">
        <v>8248.046875</v>
      </c>
      <c r="L152">
        <v>0.26218750000000002</v>
      </c>
      <c r="M152">
        <v>385532.421875</v>
      </c>
      <c r="N152">
        <v>0.39453125</v>
      </c>
      <c r="O152">
        <v>70</v>
      </c>
      <c r="P152">
        <v>480</v>
      </c>
      <c r="Q152">
        <v>480</v>
      </c>
      <c r="R152" s="46">
        <v>150</v>
      </c>
      <c r="S152">
        <v>134216.70000000001</v>
      </c>
      <c r="T152" s="71">
        <v>17825.669999999998</v>
      </c>
      <c r="U152">
        <v>16144</v>
      </c>
      <c r="V152" s="6">
        <v>0.3287967</v>
      </c>
      <c r="W152">
        <v>4.3666669999999998E-2</v>
      </c>
      <c r="X152">
        <v>0.3179633</v>
      </c>
      <c r="Y152">
        <v>3.8246670000000003E-2</v>
      </c>
      <c r="Z152" s="68">
        <v>0.32049329999999998</v>
      </c>
      <c r="AA152">
        <v>0.2902633</v>
      </c>
      <c r="AB152">
        <v>7573</v>
      </c>
      <c r="AC152" s="67">
        <v>6097.6670000000004</v>
      </c>
      <c r="AD152">
        <v>6607.6670000000004</v>
      </c>
      <c r="AE152">
        <f t="shared" si="64"/>
        <v>1.0507934493237596</v>
      </c>
      <c r="AF152">
        <f t="shared" si="65"/>
        <v>0.87239380006060119</v>
      </c>
      <c r="AG152" s="65">
        <f t="shared" si="54"/>
        <v>150</v>
      </c>
      <c r="AH152" s="70">
        <f t="shared" si="55"/>
        <v>3267.3619707848475</v>
      </c>
      <c r="AI152" s="70">
        <f t="shared" si="56"/>
        <v>138230.11204481791</v>
      </c>
      <c r="AJ152" s="70">
        <f t="shared" si="57"/>
        <v>0.93845177726626594</v>
      </c>
      <c r="AK152" s="70">
        <f t="shared" si="58"/>
        <v>0.66916971507870981</v>
      </c>
      <c r="AL152">
        <f t="shared" si="59"/>
        <v>135139.39331054688</v>
      </c>
      <c r="AM152" s="71">
        <f t="shared" si="60"/>
        <v>19659.87221850624</v>
      </c>
      <c r="AN152">
        <f t="shared" si="66"/>
        <v>19659.87221850624</v>
      </c>
      <c r="AO152" s="6">
        <f t="shared" si="61"/>
        <v>0.30669842529296876</v>
      </c>
      <c r="AP152">
        <f t="shared" si="67"/>
        <v>4.4618017760527172E-2</v>
      </c>
      <c r="AQ152">
        <f t="shared" si="68"/>
        <v>0.30669842529296876</v>
      </c>
      <c r="AR152">
        <f t="shared" si="69"/>
        <v>4.4618017760527172E-2</v>
      </c>
      <c r="AS152" s="68">
        <f t="shared" si="70"/>
        <v>0.37132571820719129</v>
      </c>
      <c r="AT152">
        <f t="shared" si="71"/>
        <v>0.37132571820719129</v>
      </c>
      <c r="AU152">
        <f t="shared" si="62"/>
        <v>6353.7830784709522</v>
      </c>
      <c r="AV152" s="67">
        <f t="shared" si="63"/>
        <v>5640.7930489408973</v>
      </c>
      <c r="AW152">
        <f t="shared" si="72"/>
        <v>6353.7830784709522</v>
      </c>
    </row>
    <row r="153" spans="1:49" thickTop="1" thickBot="1">
      <c r="A153" s="26">
        <v>151</v>
      </c>
      <c r="B153">
        <v>2</v>
      </c>
      <c r="C153">
        <v>51</v>
      </c>
      <c r="D153">
        <v>1</v>
      </c>
      <c r="E153">
        <v>60</v>
      </c>
      <c r="F153">
        <v>70</v>
      </c>
      <c r="G153">
        <v>0.486328125</v>
      </c>
      <c r="H153">
        <v>0</v>
      </c>
      <c r="I153">
        <v>90</v>
      </c>
      <c r="J153">
        <v>0</v>
      </c>
      <c r="K153">
        <v>4998.046875</v>
      </c>
      <c r="L153">
        <v>0.38218750000000001</v>
      </c>
      <c r="M153">
        <v>744082.421875</v>
      </c>
      <c r="N153">
        <v>0.29453125000000002</v>
      </c>
      <c r="O153">
        <v>70</v>
      </c>
      <c r="P153">
        <v>480</v>
      </c>
      <c r="Q153">
        <v>480</v>
      </c>
      <c r="R153" s="46">
        <v>151</v>
      </c>
      <c r="S153">
        <v>357300</v>
      </c>
      <c r="T153" s="71">
        <v>18554.669999999998</v>
      </c>
      <c r="U153">
        <v>18205.669999999998</v>
      </c>
      <c r="V153" s="6">
        <v>0.33145000000000002</v>
      </c>
      <c r="W153">
        <v>1.7211669999999998E-2</v>
      </c>
      <c r="X153">
        <v>0.33285330000000002</v>
      </c>
      <c r="Y153">
        <v>1.695967E-2</v>
      </c>
      <c r="Z153" s="68">
        <v>0.47166669999999999</v>
      </c>
      <c r="AA153">
        <v>0.46279999999999999</v>
      </c>
      <c r="AB153">
        <v>6203.6670000000004</v>
      </c>
      <c r="AC153" s="67">
        <v>6730.6670000000004</v>
      </c>
      <c r="AD153">
        <v>5934.3329999999996</v>
      </c>
      <c r="AE153">
        <f t="shared" si="64"/>
        <v>1.0095394256935262</v>
      </c>
      <c r="AF153">
        <f t="shared" si="65"/>
        <v>0.765060034644234</v>
      </c>
      <c r="AG153" s="65">
        <f t="shared" si="54"/>
        <v>151</v>
      </c>
      <c r="AH153" s="70">
        <f t="shared" si="55"/>
        <v>1808.0205742708567</v>
      </c>
      <c r="AI153" s="70">
        <f t="shared" si="56"/>
        <v>287394.53832226916</v>
      </c>
      <c r="AJ153" s="70">
        <f t="shared" si="57"/>
        <v>0.98011594241937461</v>
      </c>
      <c r="AK153" s="70">
        <f t="shared" si="58"/>
        <v>0.597892190157718</v>
      </c>
      <c r="AL153">
        <f t="shared" si="59"/>
        <v>364435.56518554688</v>
      </c>
      <c r="AM153" s="71">
        <f t="shared" si="60"/>
        <v>18654.653087037797</v>
      </c>
      <c r="AN153">
        <f t="shared" si="66"/>
        <v>18654.653087037797</v>
      </c>
      <c r="AO153" s="6">
        <f t="shared" si="61"/>
        <v>0.33955780029296878</v>
      </c>
      <c r="AP153">
        <f t="shared" si="67"/>
        <v>1.7381215151814188E-2</v>
      </c>
      <c r="AQ153">
        <f t="shared" si="68"/>
        <v>0.33955780029296878</v>
      </c>
      <c r="AR153">
        <f t="shared" si="69"/>
        <v>1.7381215151814188E-2</v>
      </c>
      <c r="AS153" s="68">
        <f t="shared" si="70"/>
        <v>0.50836729475483167</v>
      </c>
      <c r="AT153">
        <f t="shared" si="71"/>
        <v>0.50836729475483167</v>
      </c>
      <c r="AU153">
        <f t="shared" si="62"/>
        <v>5149.2137648646094</v>
      </c>
      <c r="AV153" s="67">
        <f t="shared" si="63"/>
        <v>4624.9648278143968</v>
      </c>
      <c r="AW153">
        <f t="shared" si="72"/>
        <v>5149.2137648646094</v>
      </c>
    </row>
    <row r="154" spans="1:49" thickTop="1" thickBot="1">
      <c r="A154" s="26">
        <v>152</v>
      </c>
      <c r="B154">
        <v>2</v>
      </c>
      <c r="C154">
        <v>52</v>
      </c>
      <c r="D154">
        <v>1</v>
      </c>
      <c r="E154">
        <v>60</v>
      </c>
      <c r="F154">
        <v>70</v>
      </c>
      <c r="G154">
        <v>0.50507812500000004</v>
      </c>
      <c r="H154">
        <v>0</v>
      </c>
      <c r="I154">
        <v>90</v>
      </c>
      <c r="J154">
        <v>0</v>
      </c>
      <c r="K154">
        <v>4591.796875</v>
      </c>
      <c r="L154">
        <v>0.3671875</v>
      </c>
      <c r="M154">
        <v>251076.171875</v>
      </c>
      <c r="N154">
        <v>0.23203125000000002</v>
      </c>
      <c r="O154">
        <v>70</v>
      </c>
      <c r="P154">
        <v>480</v>
      </c>
      <c r="Q154">
        <v>480</v>
      </c>
      <c r="R154" s="46">
        <v>152</v>
      </c>
      <c r="S154">
        <v>128133.3</v>
      </c>
      <c r="T154" s="71">
        <v>16853</v>
      </c>
      <c r="U154">
        <v>16447.330000000002</v>
      </c>
      <c r="V154" s="6">
        <v>0.28422999999999998</v>
      </c>
      <c r="W154">
        <v>3.7383329999999999E-2</v>
      </c>
      <c r="X154">
        <v>0.28679670000000002</v>
      </c>
      <c r="Y154">
        <v>3.6813329999999998E-2</v>
      </c>
      <c r="Z154" s="68">
        <v>0.43666670000000002</v>
      </c>
      <c r="AA154">
        <v>0.42616670000000001</v>
      </c>
      <c r="AB154">
        <v>5965</v>
      </c>
      <c r="AC154" s="67">
        <v>6056</v>
      </c>
      <c r="AD154">
        <v>5773.3329999999996</v>
      </c>
      <c r="AE154">
        <f t="shared" si="64"/>
        <v>1.012257276396153</v>
      </c>
      <c r="AF154">
        <f t="shared" si="65"/>
        <v>0.78358556733669416</v>
      </c>
      <c r="AG154" s="65">
        <f t="shared" si="54"/>
        <v>152</v>
      </c>
      <c r="AH154" s="70">
        <f t="shared" si="55"/>
        <v>1679.2857142857142</v>
      </c>
      <c r="AI154" s="70">
        <f t="shared" si="56"/>
        <v>101895.21242866202</v>
      </c>
      <c r="AJ154" s="70">
        <f t="shared" si="57"/>
        <v>0.94707061004255066</v>
      </c>
      <c r="AK154" s="70">
        <f t="shared" si="58"/>
        <v>0.61144909287850224</v>
      </c>
      <c r="AL154">
        <f t="shared" si="59"/>
        <v>129085.66284179689</v>
      </c>
      <c r="AM154" s="71">
        <f t="shared" si="60"/>
        <v>17223.47860381769</v>
      </c>
      <c r="AN154">
        <f t="shared" si="66"/>
        <v>17223.47860381769</v>
      </c>
      <c r="AO154" s="6">
        <f t="shared" si="61"/>
        <v>0.29892303466796877</v>
      </c>
      <c r="AP154">
        <f t="shared" si="67"/>
        <v>3.9884324706933857E-2</v>
      </c>
      <c r="AQ154">
        <f t="shared" si="68"/>
        <v>0.29892303466796877</v>
      </c>
      <c r="AR154">
        <f t="shared" si="69"/>
        <v>3.9884324706933857E-2</v>
      </c>
      <c r="AS154" s="68">
        <f t="shared" si="70"/>
        <v>0.48711764883512765</v>
      </c>
      <c r="AT154">
        <f t="shared" si="71"/>
        <v>0.48711764883512765</v>
      </c>
      <c r="AU154">
        <f t="shared" si="62"/>
        <v>4889.4066137560594</v>
      </c>
      <c r="AV154" s="67">
        <f t="shared" si="63"/>
        <v>4362.0632819559751</v>
      </c>
      <c r="AW154">
        <f t="shared" si="72"/>
        <v>4889.4066137560594</v>
      </c>
    </row>
    <row r="155" spans="1:49" thickTop="1" thickBot="1">
      <c r="A155" s="26">
        <v>153</v>
      </c>
      <c r="B155">
        <v>2</v>
      </c>
      <c r="C155">
        <v>53</v>
      </c>
      <c r="D155">
        <v>1</v>
      </c>
      <c r="E155">
        <v>60</v>
      </c>
      <c r="F155">
        <v>70</v>
      </c>
      <c r="G155">
        <v>0.35507812499999997</v>
      </c>
      <c r="H155">
        <v>0</v>
      </c>
      <c r="I155">
        <v>90</v>
      </c>
      <c r="J155">
        <v>0</v>
      </c>
      <c r="K155">
        <v>7841.796875</v>
      </c>
      <c r="L155">
        <v>0.4871875</v>
      </c>
      <c r="M155">
        <v>609626.171875</v>
      </c>
      <c r="N155">
        <v>0.33203125</v>
      </c>
      <c r="O155">
        <v>70</v>
      </c>
      <c r="P155">
        <v>480</v>
      </c>
      <c r="Q155">
        <v>480</v>
      </c>
      <c r="R155" s="46">
        <v>153</v>
      </c>
      <c r="S155">
        <v>216110</v>
      </c>
      <c r="T155" s="71">
        <v>38323.33</v>
      </c>
      <c r="U155">
        <v>38690</v>
      </c>
      <c r="V155" s="6">
        <v>0.43519999999999998</v>
      </c>
      <c r="W155">
        <v>7.7170000000000002E-2</v>
      </c>
      <c r="X155">
        <v>0.42709999999999998</v>
      </c>
      <c r="Y155">
        <v>7.6463329999999996E-2</v>
      </c>
      <c r="Z155" s="68">
        <v>0.80020000000000002</v>
      </c>
      <c r="AA155">
        <v>0.80786670000000005</v>
      </c>
      <c r="AB155">
        <v>5708.3329999999996</v>
      </c>
      <c r="AC155" s="67">
        <v>8982.3330000000005</v>
      </c>
      <c r="AD155">
        <v>6100.6670000000004</v>
      </c>
      <c r="AE155">
        <f t="shared" si="64"/>
        <v>0.99525015655747651</v>
      </c>
      <c r="AF155">
        <f t="shared" si="65"/>
        <v>0.23404974125624622</v>
      </c>
      <c r="AG155" s="65">
        <f t="shared" si="54"/>
        <v>153</v>
      </c>
      <c r="AH155" s="70">
        <f t="shared" si="55"/>
        <v>2636.4519857112837</v>
      </c>
      <c r="AI155" s="70">
        <f t="shared" si="56"/>
        <v>228833.284457478</v>
      </c>
      <c r="AJ155" s="70">
        <f t="shared" si="57"/>
        <v>0.96237802139314699</v>
      </c>
      <c r="AK155" s="70">
        <f t="shared" si="58"/>
        <v>0.51810909369225033</v>
      </c>
      <c r="AL155">
        <f t="shared" si="59"/>
        <v>221522.26440429685</v>
      </c>
      <c r="AM155" s="71">
        <f t="shared" si="60"/>
        <v>20054.038546851523</v>
      </c>
      <c r="AN155">
        <f t="shared" si="66"/>
        <v>20054.038546851523</v>
      </c>
      <c r="AO155" s="6">
        <f t="shared" si="61"/>
        <v>0.43209490966796876</v>
      </c>
      <c r="AP155">
        <f t="shared" si="67"/>
        <v>3.911682646293721E-2</v>
      </c>
      <c r="AQ155">
        <f t="shared" si="68"/>
        <v>0.43209490966796876</v>
      </c>
      <c r="AR155">
        <f t="shared" si="69"/>
        <v>3.911682646293721E-2</v>
      </c>
      <c r="AS155" s="68">
        <f t="shared" si="70"/>
        <v>0.43320826170164983</v>
      </c>
      <c r="AT155">
        <f t="shared" si="71"/>
        <v>0.43320826170164983</v>
      </c>
      <c r="AU155">
        <f t="shared" si="62"/>
        <v>5438.3082827521894</v>
      </c>
      <c r="AV155" s="67">
        <f t="shared" si="63"/>
        <v>5372.3373896958901</v>
      </c>
      <c r="AW155">
        <f t="shared" si="72"/>
        <v>5438.3082827521894</v>
      </c>
    </row>
    <row r="156" spans="1:49" thickTop="1" thickBot="1">
      <c r="A156" s="26">
        <v>154</v>
      </c>
      <c r="B156">
        <v>2</v>
      </c>
      <c r="C156">
        <v>54</v>
      </c>
      <c r="D156">
        <v>1</v>
      </c>
      <c r="E156">
        <v>60</v>
      </c>
      <c r="F156">
        <v>70</v>
      </c>
      <c r="G156">
        <v>0.43007812499999998</v>
      </c>
      <c r="H156">
        <v>0</v>
      </c>
      <c r="I156">
        <v>90</v>
      </c>
      <c r="J156">
        <v>0</v>
      </c>
      <c r="K156">
        <v>9466.796875</v>
      </c>
      <c r="L156">
        <v>0.3071875</v>
      </c>
      <c r="M156">
        <v>430351.171875</v>
      </c>
      <c r="N156">
        <v>0.28203125000000001</v>
      </c>
      <c r="O156">
        <v>70</v>
      </c>
      <c r="P156">
        <v>480</v>
      </c>
      <c r="Q156">
        <v>480</v>
      </c>
      <c r="R156" s="46">
        <v>154</v>
      </c>
      <c r="S156">
        <v>190196.7</v>
      </c>
      <c r="T156" s="71">
        <v>25436.67</v>
      </c>
      <c r="U156">
        <v>25078.33</v>
      </c>
      <c r="V156" s="6">
        <v>0.29325329999999999</v>
      </c>
      <c r="W156">
        <v>3.9219999999999998E-2</v>
      </c>
      <c r="X156">
        <v>0.29352329999999999</v>
      </c>
      <c r="Y156">
        <v>3.8703330000000001E-2</v>
      </c>
      <c r="Z156" s="68">
        <v>0.35449999999999998</v>
      </c>
      <c r="AA156">
        <v>0.34949999999999998</v>
      </c>
      <c r="AB156">
        <v>10074.67</v>
      </c>
      <c r="AC156" s="67">
        <v>9295.3330000000005</v>
      </c>
      <c r="AD156">
        <v>9957</v>
      </c>
      <c r="AE156">
        <f t="shared" si="64"/>
        <v>1.0071190745076279</v>
      </c>
      <c r="AF156">
        <f t="shared" si="65"/>
        <v>0.84519364973703703</v>
      </c>
      <c r="AG156" s="65">
        <f t="shared" si="54"/>
        <v>154</v>
      </c>
      <c r="AH156" s="70">
        <f t="shared" si="55"/>
        <v>3621.0554625866603</v>
      </c>
      <c r="AI156" s="70">
        <f t="shared" si="56"/>
        <v>167839.57952468007</v>
      </c>
      <c r="AJ156" s="70">
        <f t="shared" si="57"/>
        <v>0.93678755035129624</v>
      </c>
      <c r="AK156" s="70">
        <f t="shared" si="58"/>
        <v>0.64693712321362085</v>
      </c>
      <c r="AL156">
        <f t="shared" si="59"/>
        <v>190479.95971679688</v>
      </c>
      <c r="AM156" s="71">
        <f t="shared" si="60"/>
        <v>28629.632149549016</v>
      </c>
      <c r="AN156">
        <f t="shared" si="66"/>
        <v>28629.632149549016</v>
      </c>
      <c r="AO156" s="6">
        <f t="shared" si="61"/>
        <v>0.29636834716796878</v>
      </c>
      <c r="AP156">
        <f t="shared" si="67"/>
        <v>4.454493151302661E-2</v>
      </c>
      <c r="AQ156">
        <f t="shared" si="68"/>
        <v>0.29636834716796878</v>
      </c>
      <c r="AR156">
        <f t="shared" si="69"/>
        <v>4.454493151302661E-2</v>
      </c>
      <c r="AS156" s="68">
        <f t="shared" si="70"/>
        <v>0.43532809322486565</v>
      </c>
      <c r="AT156">
        <f t="shared" si="71"/>
        <v>0.43532809322486565</v>
      </c>
      <c r="AU156">
        <f t="shared" si="62"/>
        <v>8693.6291416735003</v>
      </c>
      <c r="AV156" s="67">
        <f t="shared" si="63"/>
        <v>7652.2966531558195</v>
      </c>
      <c r="AW156">
        <f t="shared" si="72"/>
        <v>8693.6291416735003</v>
      </c>
    </row>
    <row r="157" spans="1:49" thickTop="1" thickBot="1">
      <c r="A157" s="26">
        <v>155</v>
      </c>
      <c r="B157">
        <v>2</v>
      </c>
      <c r="C157">
        <v>55</v>
      </c>
      <c r="D157">
        <v>1</v>
      </c>
      <c r="E157">
        <v>60</v>
      </c>
      <c r="F157">
        <v>70</v>
      </c>
      <c r="G157">
        <v>0.580078125</v>
      </c>
      <c r="H157">
        <v>0</v>
      </c>
      <c r="I157">
        <v>90</v>
      </c>
      <c r="J157">
        <v>0</v>
      </c>
      <c r="K157">
        <v>6216.796875</v>
      </c>
      <c r="L157">
        <v>0.4271875</v>
      </c>
      <c r="M157">
        <v>71801.171875</v>
      </c>
      <c r="N157">
        <v>0.38203125000000004</v>
      </c>
      <c r="O157">
        <v>70</v>
      </c>
      <c r="P157">
        <v>480</v>
      </c>
      <c r="Q157">
        <v>480</v>
      </c>
      <c r="R157" s="46">
        <v>155</v>
      </c>
      <c r="S157">
        <v>43753.33</v>
      </c>
      <c r="T157" s="71">
        <v>23287</v>
      </c>
      <c r="U157">
        <v>23271.67</v>
      </c>
      <c r="V157" s="6">
        <v>0.39889999999999998</v>
      </c>
      <c r="W157">
        <v>0.21231330000000001</v>
      </c>
      <c r="X157">
        <v>0.39896670000000001</v>
      </c>
      <c r="Y157">
        <v>0.21219669999999999</v>
      </c>
      <c r="Z157" s="68">
        <v>0.47336669999999997</v>
      </c>
      <c r="AA157">
        <v>0.47306670000000001</v>
      </c>
      <c r="AB157">
        <v>7059</v>
      </c>
      <c r="AC157" s="67">
        <v>8234</v>
      </c>
      <c r="AD157">
        <v>7052.3329999999996</v>
      </c>
      <c r="AE157">
        <f t="shared" si="64"/>
        <v>1.0003293162073637</v>
      </c>
      <c r="AF157">
        <f t="shared" si="65"/>
        <v>0.52657166896218255</v>
      </c>
      <c r="AG157" s="65">
        <f t="shared" si="54"/>
        <v>155</v>
      </c>
      <c r="AH157" s="70">
        <f t="shared" si="55"/>
        <v>2177.9888329319028</v>
      </c>
      <c r="AI157" s="70">
        <f t="shared" si="56"/>
        <v>25976.681741096665</v>
      </c>
      <c r="AJ157" s="70">
        <f t="shared" si="57"/>
        <v>0.77859034228184809</v>
      </c>
      <c r="AK157" s="70">
        <f t="shared" si="58"/>
        <v>0.60015013519606686</v>
      </c>
      <c r="AL157">
        <f t="shared" si="59"/>
        <v>44260.858154296875</v>
      </c>
      <c r="AM157" s="71">
        <f t="shared" si="60"/>
        <v>21577.822732280056</v>
      </c>
      <c r="AN157">
        <f t="shared" si="66"/>
        <v>21577.822732280056</v>
      </c>
      <c r="AO157" s="6">
        <f t="shared" si="61"/>
        <v>0.40099334716796875</v>
      </c>
      <c r="AP157">
        <f t="shared" si="67"/>
        <v>0.19549018529759499</v>
      </c>
      <c r="AQ157">
        <f t="shared" si="68"/>
        <v>0.40099334716796875</v>
      </c>
      <c r="AR157">
        <f t="shared" si="69"/>
        <v>0.19549018529759499</v>
      </c>
      <c r="AS157" s="68">
        <f t="shared" si="70"/>
        <v>0.39491930893223659</v>
      </c>
      <c r="AT157">
        <f t="shared" si="71"/>
        <v>0.39491930893223659</v>
      </c>
      <c r="AU157">
        <f t="shared" si="62"/>
        <v>6368.686866414695</v>
      </c>
      <c r="AV157" s="67">
        <f t="shared" si="63"/>
        <v>6027.8682437932321</v>
      </c>
      <c r="AW157">
        <f t="shared" si="72"/>
        <v>6368.686866414695</v>
      </c>
    </row>
    <row r="158" spans="1:49" thickTop="1" thickBot="1">
      <c r="A158" s="26">
        <v>156</v>
      </c>
      <c r="B158">
        <v>2</v>
      </c>
      <c r="C158">
        <v>56</v>
      </c>
      <c r="D158">
        <v>1</v>
      </c>
      <c r="E158">
        <v>60</v>
      </c>
      <c r="F158">
        <v>70</v>
      </c>
      <c r="G158">
        <v>0.392578125</v>
      </c>
      <c r="H158">
        <v>0</v>
      </c>
      <c r="I158">
        <v>90</v>
      </c>
      <c r="J158">
        <v>0</v>
      </c>
      <c r="K158">
        <v>5404.296875</v>
      </c>
      <c r="L158">
        <v>0.27718749999999998</v>
      </c>
      <c r="M158">
        <v>699263.671875</v>
      </c>
      <c r="N158">
        <v>0.20703125</v>
      </c>
      <c r="O158">
        <v>70</v>
      </c>
      <c r="P158">
        <v>480</v>
      </c>
      <c r="Q158">
        <v>480</v>
      </c>
      <c r="R158" s="46">
        <v>156</v>
      </c>
      <c r="S158">
        <v>269906.7</v>
      </c>
      <c r="T158" s="71">
        <v>12635.33</v>
      </c>
      <c r="U158">
        <v>12480</v>
      </c>
      <c r="V158" s="6">
        <v>0.2415233</v>
      </c>
      <c r="W158">
        <v>1.130667E-2</v>
      </c>
      <c r="X158">
        <v>0.2421867</v>
      </c>
      <c r="Y158">
        <v>1.1198329999999999E-2</v>
      </c>
      <c r="Z158" s="68">
        <v>0.33376670000000003</v>
      </c>
      <c r="AA158">
        <v>0.3296733</v>
      </c>
      <c r="AB158">
        <v>5264.3329999999996</v>
      </c>
      <c r="AC158" s="67">
        <v>4678.6670000000004</v>
      </c>
      <c r="AD158">
        <v>5154.6670000000004</v>
      </c>
      <c r="AE158">
        <f t="shared" si="64"/>
        <v>1.0062039127843641</v>
      </c>
      <c r="AF158">
        <f t="shared" si="65"/>
        <v>0.8827176144009945</v>
      </c>
      <c r="AG158" s="65">
        <f t="shared" si="54"/>
        <v>156</v>
      </c>
      <c r="AH158" s="70">
        <f t="shared" si="55"/>
        <v>2115.702226572058</v>
      </c>
      <c r="AI158" s="70">
        <f t="shared" si="56"/>
        <v>289662.62135922333</v>
      </c>
      <c r="AJ158" s="70">
        <f t="shared" si="57"/>
        <v>0.97716726675596954</v>
      </c>
      <c r="AK158" s="70">
        <f t="shared" si="58"/>
        <v>0.65665508767257363</v>
      </c>
      <c r="AL158">
        <f t="shared" si="59"/>
        <v>277798.30932617188</v>
      </c>
      <c r="AM158" s="71">
        <f t="shared" si="60"/>
        <v>15494.57277687755</v>
      </c>
      <c r="AN158">
        <f t="shared" si="66"/>
        <v>15494.57277687755</v>
      </c>
      <c r="AO158" s="6">
        <f t="shared" si="61"/>
        <v>0.24964569091796873</v>
      </c>
      <c r="AP158">
        <f t="shared" si="67"/>
        <v>1.3924322778439314E-2</v>
      </c>
      <c r="AQ158">
        <f t="shared" si="68"/>
        <v>0.24964569091796873</v>
      </c>
      <c r="AR158">
        <f t="shared" si="69"/>
        <v>1.3924322778439314E-2</v>
      </c>
      <c r="AS158" s="68">
        <f t="shared" si="70"/>
        <v>0.42935813655407096</v>
      </c>
      <c r="AT158">
        <f t="shared" si="71"/>
        <v>0.42935813655407096</v>
      </c>
      <c r="AU158">
        <f t="shared" si="62"/>
        <v>4785.7825351721012</v>
      </c>
      <c r="AV158" s="67">
        <f t="shared" si="63"/>
        <v>4168.0844465216724</v>
      </c>
      <c r="AW158">
        <f t="shared" si="72"/>
        <v>4785.7825351721012</v>
      </c>
    </row>
    <row r="159" spans="1:49" thickTop="1" thickBot="1">
      <c r="A159" s="26">
        <v>157</v>
      </c>
      <c r="B159">
        <v>2</v>
      </c>
      <c r="C159">
        <v>57</v>
      </c>
      <c r="D159">
        <v>1</v>
      </c>
      <c r="E159">
        <v>60</v>
      </c>
      <c r="F159">
        <v>70</v>
      </c>
      <c r="G159">
        <v>0.54257812499999991</v>
      </c>
      <c r="H159">
        <v>0</v>
      </c>
      <c r="I159">
        <v>90</v>
      </c>
      <c r="J159">
        <v>0</v>
      </c>
      <c r="K159">
        <v>8654.296875</v>
      </c>
      <c r="L159">
        <v>0.39718750000000003</v>
      </c>
      <c r="M159">
        <v>340713.671875</v>
      </c>
      <c r="N159">
        <v>0.30703125000000003</v>
      </c>
      <c r="O159">
        <v>70</v>
      </c>
      <c r="P159">
        <v>480</v>
      </c>
      <c r="Q159">
        <v>480</v>
      </c>
      <c r="R159" s="46">
        <v>157</v>
      </c>
      <c r="S159">
        <v>186893.3</v>
      </c>
      <c r="T159" s="71">
        <v>36856.67</v>
      </c>
      <c r="U159">
        <v>36503.33</v>
      </c>
      <c r="V159" s="6">
        <v>0.34050000000000002</v>
      </c>
      <c r="W159">
        <v>6.7146670000000006E-2</v>
      </c>
      <c r="X159">
        <v>0.34123330000000002</v>
      </c>
      <c r="Y159">
        <v>6.6650000000000001E-2</v>
      </c>
      <c r="Z159" s="68">
        <v>0.4657</v>
      </c>
      <c r="AA159">
        <v>0.46126669999999997</v>
      </c>
      <c r="AB159">
        <v>11835</v>
      </c>
      <c r="AC159" s="67">
        <v>13206</v>
      </c>
      <c r="AD159">
        <v>11652.33</v>
      </c>
      <c r="AE159">
        <f t="shared" si="64"/>
        <v>1.0048281767752814</v>
      </c>
      <c r="AF159">
        <f t="shared" si="65"/>
        <v>0.71844374484196261</v>
      </c>
      <c r="AG159" s="65">
        <f t="shared" si="54"/>
        <v>157</v>
      </c>
      <c r="AH159" s="70">
        <f t="shared" si="55"/>
        <v>3097.0420487586671</v>
      </c>
      <c r="AI159" s="70">
        <f t="shared" si="56"/>
        <v>130338.7627017334</v>
      </c>
      <c r="AJ159" s="70">
        <f t="shared" si="57"/>
        <v>0.92748246933839007</v>
      </c>
      <c r="AK159" s="70">
        <f t="shared" si="58"/>
        <v>0.59513177029219855</v>
      </c>
      <c r="AL159">
        <f t="shared" si="59"/>
        <v>188822.44995117185</v>
      </c>
      <c r="AM159" s="71">
        <f t="shared" si="60"/>
        <v>34954.987848005709</v>
      </c>
      <c r="AN159">
        <f t="shared" si="66"/>
        <v>34954.987848005709</v>
      </c>
      <c r="AO159" s="6">
        <f t="shared" si="61"/>
        <v>0.34827069091796881</v>
      </c>
      <c r="AP159">
        <f t="shared" si="67"/>
        <v>6.4472194762869625E-2</v>
      </c>
      <c r="AQ159">
        <f t="shared" si="68"/>
        <v>0.34827069091796881</v>
      </c>
      <c r="AR159">
        <f t="shared" si="69"/>
        <v>6.4472194762869625E-2</v>
      </c>
      <c r="AS159" s="68">
        <f t="shared" si="70"/>
        <v>0.48735758576584198</v>
      </c>
      <c r="AT159">
        <f t="shared" si="71"/>
        <v>0.48735758576584198</v>
      </c>
      <c r="AU159">
        <f t="shared" si="62"/>
        <v>9737.5564169593217</v>
      </c>
      <c r="AV159" s="67">
        <f t="shared" si="63"/>
        <v>8850.6404244853547</v>
      </c>
      <c r="AW159">
        <f t="shared" si="72"/>
        <v>9737.5564169593217</v>
      </c>
    </row>
    <row r="160" spans="1:49" thickTop="1" thickBot="1">
      <c r="A160" s="26">
        <v>158</v>
      </c>
      <c r="B160">
        <v>2</v>
      </c>
      <c r="C160">
        <v>58</v>
      </c>
      <c r="D160">
        <v>1</v>
      </c>
      <c r="E160">
        <v>60</v>
      </c>
      <c r="F160">
        <v>70</v>
      </c>
      <c r="G160">
        <v>0.46757812499999996</v>
      </c>
      <c r="H160">
        <v>0</v>
      </c>
      <c r="I160">
        <v>90</v>
      </c>
      <c r="J160">
        <v>0</v>
      </c>
      <c r="K160">
        <v>7029.296875</v>
      </c>
      <c r="L160">
        <v>0.33718749999999997</v>
      </c>
      <c r="M160">
        <v>161438.671875</v>
      </c>
      <c r="N160">
        <v>0.25703125000000004</v>
      </c>
      <c r="O160">
        <v>70</v>
      </c>
      <c r="P160">
        <v>480</v>
      </c>
      <c r="Q160">
        <v>480</v>
      </c>
      <c r="R160" s="46">
        <v>158</v>
      </c>
      <c r="S160">
        <v>78846.67</v>
      </c>
      <c r="T160" s="71">
        <v>19836.330000000002</v>
      </c>
      <c r="U160">
        <v>19652</v>
      </c>
      <c r="V160" s="6">
        <v>0.29143330000000001</v>
      </c>
      <c r="W160">
        <v>7.3319999999999996E-2</v>
      </c>
      <c r="X160">
        <v>0.29208000000000001</v>
      </c>
      <c r="Y160">
        <v>7.2800000000000004E-2</v>
      </c>
      <c r="Z160" s="68">
        <v>0.38700000000000001</v>
      </c>
      <c r="AA160">
        <v>0.38340000000000002</v>
      </c>
      <c r="AB160">
        <v>7447</v>
      </c>
      <c r="AC160" s="67">
        <v>7264.6670000000004</v>
      </c>
      <c r="AD160">
        <v>7520</v>
      </c>
      <c r="AE160">
        <f t="shared" si="64"/>
        <v>1.0046789073629749</v>
      </c>
      <c r="AF160">
        <f t="shared" si="65"/>
        <v>0.79257163010991993</v>
      </c>
      <c r="AG160" s="65">
        <f t="shared" si="54"/>
        <v>158</v>
      </c>
      <c r="AH160" s="70">
        <f t="shared" si="55"/>
        <v>2628.3886422061228</v>
      </c>
      <c r="AI160" s="70">
        <f t="shared" si="56"/>
        <v>64214.263517712861</v>
      </c>
      <c r="AJ160" s="70">
        <f t="shared" si="57"/>
        <v>0.87983920689647499</v>
      </c>
      <c r="AK160" s="70">
        <f t="shared" si="58"/>
        <v>0.63825800628617968</v>
      </c>
      <c r="AL160">
        <f t="shared" si="59"/>
        <v>79227.742919921875</v>
      </c>
      <c r="AM160" s="71">
        <f t="shared" si="60"/>
        <v>21768.215864388952</v>
      </c>
      <c r="AN160">
        <f t="shared" si="66"/>
        <v>21768.215864388952</v>
      </c>
      <c r="AO160" s="6">
        <f t="shared" si="61"/>
        <v>0.29970819091796874</v>
      </c>
      <c r="AP160">
        <f t="shared" si="67"/>
        <v>8.2346314002936807E-2</v>
      </c>
      <c r="AQ160">
        <f t="shared" si="68"/>
        <v>0.29970819091796874</v>
      </c>
      <c r="AR160">
        <f t="shared" si="69"/>
        <v>8.2346314002936807E-2</v>
      </c>
      <c r="AS160" s="68">
        <f t="shared" si="70"/>
        <v>0.42051675230949825</v>
      </c>
      <c r="AT160">
        <f t="shared" si="71"/>
        <v>0.42051675230949825</v>
      </c>
      <c r="AU160">
        <f t="shared" si="62"/>
        <v>6607.0850622695179</v>
      </c>
      <c r="AV160" s="67">
        <f t="shared" si="63"/>
        <v>5911.9553798924217</v>
      </c>
      <c r="AW160">
        <f t="shared" si="72"/>
        <v>6607.0850622695179</v>
      </c>
    </row>
    <row r="161" spans="1:49" thickTop="1" thickBot="1">
      <c r="A161" s="26">
        <v>159</v>
      </c>
      <c r="B161">
        <v>2</v>
      </c>
      <c r="C161">
        <v>59</v>
      </c>
      <c r="D161">
        <v>1</v>
      </c>
      <c r="E161">
        <v>60</v>
      </c>
      <c r="F161">
        <v>70</v>
      </c>
      <c r="G161">
        <v>0.31757812499999999</v>
      </c>
      <c r="H161">
        <v>0</v>
      </c>
      <c r="I161">
        <v>90</v>
      </c>
      <c r="J161">
        <v>0</v>
      </c>
      <c r="K161">
        <v>3779.296875</v>
      </c>
      <c r="L161">
        <v>0.45718749999999997</v>
      </c>
      <c r="M161">
        <v>519988.671875</v>
      </c>
      <c r="N161">
        <v>0.35703125000000002</v>
      </c>
      <c r="O161">
        <v>70</v>
      </c>
      <c r="P161">
        <v>480</v>
      </c>
      <c r="Q161">
        <v>480</v>
      </c>
      <c r="R161" s="46">
        <v>159</v>
      </c>
      <c r="S161">
        <v>163726.70000000001</v>
      </c>
      <c r="T161" s="71">
        <v>11168</v>
      </c>
      <c r="U161">
        <v>11042</v>
      </c>
      <c r="V161" s="6">
        <v>0.42123329999999998</v>
      </c>
      <c r="W161">
        <v>2.8733330000000001E-2</v>
      </c>
      <c r="X161">
        <v>0.42436669999999999</v>
      </c>
      <c r="Y161">
        <v>2.861967E-2</v>
      </c>
      <c r="Z161" s="68">
        <v>0.73633329999999997</v>
      </c>
      <c r="AA161">
        <v>0.72803329999999999</v>
      </c>
      <c r="AB161">
        <v>2702.3</v>
      </c>
      <c r="AC161" s="67">
        <v>3153.5329999999999</v>
      </c>
      <c r="AD161">
        <v>2613.0329999999999</v>
      </c>
      <c r="AE161">
        <f t="shared" si="64"/>
        <v>1.0056893040459436</v>
      </c>
      <c r="AF161">
        <f t="shared" si="65"/>
        <v>0.42192166525008085</v>
      </c>
      <c r="AG161" s="65">
        <f t="shared" si="54"/>
        <v>159</v>
      </c>
      <c r="AH161" s="70">
        <f t="shared" si="55"/>
        <v>1296.77782543427</v>
      </c>
      <c r="AI161" s="70">
        <f t="shared" si="56"/>
        <v>191590.52964881982</v>
      </c>
      <c r="AJ161" s="70">
        <f t="shared" si="57"/>
        <v>0.97850829420645813</v>
      </c>
      <c r="AK161" s="70">
        <f t="shared" si="58"/>
        <v>0.54255313116434056</v>
      </c>
      <c r="AL161">
        <f t="shared" si="59"/>
        <v>167716.10229492188</v>
      </c>
      <c r="AM161" s="71">
        <f t="shared" si="60"/>
        <v>8891.0793254131877</v>
      </c>
      <c r="AN161">
        <f t="shared" si="66"/>
        <v>8891.0793254131877</v>
      </c>
      <c r="AO161" s="6">
        <f t="shared" si="61"/>
        <v>0.42538006591796873</v>
      </c>
      <c r="AP161">
        <f t="shared" si="67"/>
        <v>2.2550535445162591E-2</v>
      </c>
      <c r="AQ161">
        <f t="shared" si="68"/>
        <v>0.42538006591796873</v>
      </c>
      <c r="AR161">
        <f t="shared" si="69"/>
        <v>2.2550535445162591E-2</v>
      </c>
      <c r="AS161" s="68">
        <f t="shared" si="70"/>
        <v>0.42802178479227604</v>
      </c>
      <c r="AT161">
        <f t="shared" si="71"/>
        <v>0.42802178479227604</v>
      </c>
      <c r="AU161">
        <f t="shared" si="62"/>
        <v>2480.1055223429762</v>
      </c>
      <c r="AV161" s="67">
        <f t="shared" si="63"/>
        <v>2395.1698847789776</v>
      </c>
      <c r="AW161">
        <f t="shared" si="72"/>
        <v>2480.1055223429762</v>
      </c>
    </row>
    <row r="162" spans="1:49" thickTop="1" thickBot="1">
      <c r="A162" s="26">
        <v>160</v>
      </c>
      <c r="B162">
        <v>2</v>
      </c>
      <c r="C162">
        <v>60</v>
      </c>
      <c r="D162">
        <v>1</v>
      </c>
      <c r="E162">
        <v>60</v>
      </c>
      <c r="F162">
        <v>70</v>
      </c>
      <c r="G162">
        <v>0.52851562500000004</v>
      </c>
      <c r="H162">
        <v>0</v>
      </c>
      <c r="I162">
        <v>90</v>
      </c>
      <c r="J162">
        <v>0</v>
      </c>
      <c r="K162">
        <v>3880.859375</v>
      </c>
      <c r="L162">
        <v>0.26593749999999999</v>
      </c>
      <c r="M162">
        <v>307099.609375</v>
      </c>
      <c r="N162">
        <v>0.27890625000000002</v>
      </c>
      <c r="O162">
        <v>70</v>
      </c>
      <c r="P162">
        <v>480</v>
      </c>
      <c r="Q162">
        <v>480</v>
      </c>
      <c r="R162" s="46">
        <v>160</v>
      </c>
      <c r="S162">
        <v>162923.29999999999</v>
      </c>
      <c r="T162" s="71">
        <v>13297</v>
      </c>
      <c r="U162">
        <v>12947.33</v>
      </c>
      <c r="V162" s="6">
        <v>0.27468670000000001</v>
      </c>
      <c r="W162">
        <v>2.241833E-2</v>
      </c>
      <c r="X162">
        <v>0.27451330000000002</v>
      </c>
      <c r="Y162">
        <v>2.1814670000000001E-2</v>
      </c>
      <c r="Z162" s="68">
        <v>0.31054999999999999</v>
      </c>
      <c r="AA162">
        <v>0.30238330000000002</v>
      </c>
      <c r="AB162">
        <v>5971.6670000000004</v>
      </c>
      <c r="AC162" s="67">
        <v>5347</v>
      </c>
      <c r="AD162">
        <v>5724.3329999999996</v>
      </c>
      <c r="AE162">
        <f t="shared" si="64"/>
        <v>1.0134135940786384</v>
      </c>
      <c r="AF162">
        <f t="shared" si="65"/>
        <v>0.89022661992354402</v>
      </c>
      <c r="AG162" s="65">
        <f t="shared" si="54"/>
        <v>160</v>
      </c>
      <c r="AH162" s="70">
        <f t="shared" si="55"/>
        <v>1532.8005430757839</v>
      </c>
      <c r="AI162" s="70">
        <f t="shared" si="56"/>
        <v>120063.37813072695</v>
      </c>
      <c r="AJ162" s="70">
        <f t="shared" si="57"/>
        <v>0.96302315627539403</v>
      </c>
      <c r="AK162" s="70">
        <f t="shared" si="58"/>
        <v>0.66377746961866968</v>
      </c>
      <c r="AL162">
        <f t="shared" si="59"/>
        <v>164136.70654296875</v>
      </c>
      <c r="AM162" s="71">
        <f t="shared" si="60"/>
        <v>15948.938780022429</v>
      </c>
      <c r="AN162">
        <f t="shared" si="66"/>
        <v>15948.938780022429</v>
      </c>
      <c r="AO162" s="6">
        <f t="shared" si="61"/>
        <v>0.27279168701171874</v>
      </c>
      <c r="AP162">
        <f t="shared" si="67"/>
        <v>2.6506794290465294E-2</v>
      </c>
      <c r="AQ162">
        <f t="shared" si="68"/>
        <v>0.27279168701171874</v>
      </c>
      <c r="AR162">
        <f t="shared" si="69"/>
        <v>2.6506794290465294E-2</v>
      </c>
      <c r="AS162" s="68">
        <f t="shared" si="70"/>
        <v>0.48832054139641357</v>
      </c>
      <c r="AT162">
        <f t="shared" si="71"/>
        <v>0.48832054139641357</v>
      </c>
      <c r="AU162">
        <f t="shared" si="62"/>
        <v>4790.5172323630759</v>
      </c>
      <c r="AV162" s="67">
        <f t="shared" si="63"/>
        <v>4034.3537627701039</v>
      </c>
      <c r="AW162">
        <f t="shared" si="72"/>
        <v>4790.5172323630759</v>
      </c>
    </row>
    <row r="163" spans="1:49" thickTop="1" thickBot="1">
      <c r="A163" s="26">
        <v>161</v>
      </c>
      <c r="B163">
        <v>2</v>
      </c>
      <c r="C163">
        <v>61</v>
      </c>
      <c r="D163">
        <v>1</v>
      </c>
      <c r="E163">
        <v>60</v>
      </c>
      <c r="F163">
        <v>70</v>
      </c>
      <c r="G163">
        <v>0.37851562499999997</v>
      </c>
      <c r="H163">
        <v>0</v>
      </c>
      <c r="I163">
        <v>90</v>
      </c>
      <c r="J163">
        <v>0</v>
      </c>
      <c r="K163">
        <v>7130.859375</v>
      </c>
      <c r="L163">
        <v>0.38593749999999999</v>
      </c>
      <c r="M163">
        <v>665649.609375</v>
      </c>
      <c r="N163">
        <v>0.37890625</v>
      </c>
      <c r="O163">
        <v>70</v>
      </c>
      <c r="P163">
        <v>480</v>
      </c>
      <c r="Q163">
        <v>480</v>
      </c>
      <c r="R163" s="46">
        <v>161</v>
      </c>
      <c r="S163">
        <v>250496.7</v>
      </c>
      <c r="T163" s="71">
        <v>18642</v>
      </c>
      <c r="U163">
        <v>18851.669999999998</v>
      </c>
      <c r="V163" s="6">
        <v>0.3828667</v>
      </c>
      <c r="W163">
        <v>2.8493000000000001E-2</v>
      </c>
      <c r="X163">
        <v>0.38276670000000002</v>
      </c>
      <c r="Y163">
        <v>2.8806330000000002E-2</v>
      </c>
      <c r="Z163" s="68">
        <v>0.50803330000000002</v>
      </c>
      <c r="AA163">
        <v>0.51376670000000002</v>
      </c>
      <c r="AB163">
        <v>5954.6670000000004</v>
      </c>
      <c r="AC163" s="67">
        <v>6199.6670000000004</v>
      </c>
      <c r="AD163">
        <v>6118.6670000000004</v>
      </c>
      <c r="AE163">
        <f t="shared" si="64"/>
        <v>0.99442340500881865</v>
      </c>
      <c r="AF163">
        <f t="shared" si="65"/>
        <v>0.70584782764481291</v>
      </c>
      <c r="AG163" s="65">
        <f t="shared" si="54"/>
        <v>161</v>
      </c>
      <c r="AH163" s="70">
        <f t="shared" si="55"/>
        <v>2572.576099210823</v>
      </c>
      <c r="AI163" s="70">
        <f t="shared" si="56"/>
        <v>241368.69688385268</v>
      </c>
      <c r="AJ163" s="70">
        <f t="shared" si="57"/>
        <v>0.96853622341608192</v>
      </c>
      <c r="AK163" s="70">
        <f t="shared" si="58"/>
        <v>0.59721456851438726</v>
      </c>
      <c r="AL163">
        <f t="shared" si="59"/>
        <v>256390.49560546872</v>
      </c>
      <c r="AM163" s="71">
        <f t="shared" si="60"/>
        <v>19512.805949995211</v>
      </c>
      <c r="AN163">
        <f t="shared" si="66"/>
        <v>19512.805949995211</v>
      </c>
      <c r="AO163" s="6">
        <f t="shared" si="61"/>
        <v>0.38327606201171877</v>
      </c>
      <c r="AP163">
        <f t="shared" si="67"/>
        <v>2.9169534563485901E-2</v>
      </c>
      <c r="AQ163">
        <f t="shared" si="68"/>
        <v>0.38327606201171877</v>
      </c>
      <c r="AR163">
        <f t="shared" si="69"/>
        <v>2.9169534563485901E-2</v>
      </c>
      <c r="AS163" s="68">
        <f t="shared" si="70"/>
        <v>0.44901723722340248</v>
      </c>
      <c r="AT163">
        <f t="shared" si="71"/>
        <v>0.44901723722340248</v>
      </c>
      <c r="AU163">
        <f t="shared" si="62"/>
        <v>5601.23528739412</v>
      </c>
      <c r="AV163" s="67">
        <f t="shared" si="63"/>
        <v>5140.2664737378782</v>
      </c>
      <c r="AW163">
        <f t="shared" si="72"/>
        <v>5601.23528739412</v>
      </c>
    </row>
    <row r="164" spans="1:49" thickTop="1" thickBot="1">
      <c r="A164" s="26">
        <v>162</v>
      </c>
      <c r="B164">
        <v>2</v>
      </c>
      <c r="C164">
        <v>62</v>
      </c>
      <c r="D164">
        <v>1</v>
      </c>
      <c r="E164">
        <v>60</v>
      </c>
      <c r="F164">
        <v>70</v>
      </c>
      <c r="G164">
        <v>0.30351562500000001</v>
      </c>
      <c r="H164">
        <v>0</v>
      </c>
      <c r="I164">
        <v>90</v>
      </c>
      <c r="J164">
        <v>0</v>
      </c>
      <c r="K164">
        <v>8755.859375</v>
      </c>
      <c r="L164">
        <v>0.32593749999999999</v>
      </c>
      <c r="M164">
        <v>486374.609375</v>
      </c>
      <c r="N164">
        <v>0.22890625000000001</v>
      </c>
      <c r="O164">
        <v>70</v>
      </c>
      <c r="P164">
        <v>480</v>
      </c>
      <c r="Q164">
        <v>480</v>
      </c>
      <c r="R164" s="46">
        <v>162</v>
      </c>
      <c r="S164">
        <v>151143.29999999999</v>
      </c>
      <c r="T164" s="71">
        <v>18049</v>
      </c>
      <c r="U164">
        <v>17460.330000000002</v>
      </c>
      <c r="V164" s="6">
        <v>0.28678999999999999</v>
      </c>
      <c r="W164">
        <v>3.424667E-2</v>
      </c>
      <c r="X164">
        <v>0.29029670000000002</v>
      </c>
      <c r="Y164">
        <v>3.3536669999999998E-2</v>
      </c>
      <c r="Z164" s="68">
        <v>0.40263330000000003</v>
      </c>
      <c r="AA164">
        <v>0.38950000000000001</v>
      </c>
      <c r="AB164">
        <v>6635.6670000000004</v>
      </c>
      <c r="AC164" s="67">
        <v>5886.3329999999996</v>
      </c>
      <c r="AD164">
        <v>6248.3329999999996</v>
      </c>
      <c r="AE164">
        <f t="shared" si="64"/>
        <v>1.0167176167207603</v>
      </c>
      <c r="AF164">
        <f t="shared" si="65"/>
        <v>0.81587256190214652</v>
      </c>
      <c r="AG164" s="65">
        <f t="shared" si="54"/>
        <v>162</v>
      </c>
      <c r="AH164" s="70">
        <f t="shared" si="55"/>
        <v>3301.761725194438</v>
      </c>
      <c r="AI164" s="70">
        <f t="shared" si="56"/>
        <v>197889.22441195167</v>
      </c>
      <c r="AJ164" s="70">
        <f t="shared" si="57"/>
        <v>0.94787003207103537</v>
      </c>
      <c r="AK164" s="70">
        <f t="shared" si="58"/>
        <v>0.63530269782609439</v>
      </c>
      <c r="AL164">
        <f t="shared" si="59"/>
        <v>153720.61279296875</v>
      </c>
      <c r="AM164" s="71">
        <f t="shared" si="60"/>
        <v>19365.06554736794</v>
      </c>
      <c r="AN164">
        <f t="shared" si="66"/>
        <v>19365.06554736794</v>
      </c>
      <c r="AO164" s="6">
        <f t="shared" si="61"/>
        <v>0.29648699951171875</v>
      </c>
      <c r="AP164">
        <f t="shared" si="67"/>
        <v>3.7350164530111078E-2</v>
      </c>
      <c r="AQ164">
        <f t="shared" si="68"/>
        <v>0.29648699951171875</v>
      </c>
      <c r="AR164">
        <f t="shared" si="69"/>
        <v>3.7350164530111078E-2</v>
      </c>
      <c r="AS164" s="68">
        <f t="shared" si="70"/>
        <v>0.3796546715295086</v>
      </c>
      <c r="AT164">
        <f t="shared" si="71"/>
        <v>0.3796546715295086</v>
      </c>
      <c r="AU164">
        <f t="shared" si="62"/>
        <v>6045.7603444508886</v>
      </c>
      <c r="AV164" s="67">
        <f t="shared" si="63"/>
        <v>5503.5987911303682</v>
      </c>
      <c r="AW164">
        <f t="shared" si="72"/>
        <v>6045.7603444508886</v>
      </c>
    </row>
    <row r="165" spans="1:49" thickTop="1" thickBot="1">
      <c r="A165" s="26">
        <v>163</v>
      </c>
      <c r="B165">
        <v>2</v>
      </c>
      <c r="C165">
        <v>63</v>
      </c>
      <c r="D165">
        <v>1</v>
      </c>
      <c r="E165">
        <v>60</v>
      </c>
      <c r="F165">
        <v>70</v>
      </c>
      <c r="G165">
        <v>0.45351562499999998</v>
      </c>
      <c r="H165">
        <v>0</v>
      </c>
      <c r="I165">
        <v>90</v>
      </c>
      <c r="J165">
        <v>0</v>
      </c>
      <c r="K165">
        <v>5505.859375</v>
      </c>
      <c r="L165">
        <v>0.44593749999999999</v>
      </c>
      <c r="M165">
        <v>127824.609375</v>
      </c>
      <c r="N165">
        <v>0.32890625000000001</v>
      </c>
      <c r="O165">
        <v>70</v>
      </c>
      <c r="P165">
        <v>480</v>
      </c>
      <c r="Q165">
        <v>480</v>
      </c>
      <c r="R165" s="46">
        <v>163</v>
      </c>
      <c r="S165">
        <v>59476.67</v>
      </c>
      <c r="T165" s="71">
        <v>19094</v>
      </c>
      <c r="U165">
        <v>18655.669999999998</v>
      </c>
      <c r="V165" s="6">
        <v>0.3864667</v>
      </c>
      <c r="W165">
        <v>0.12407</v>
      </c>
      <c r="X165">
        <v>0.39193329999999998</v>
      </c>
      <c r="Y165">
        <v>0.1229367</v>
      </c>
      <c r="Z165" s="68">
        <v>0.60223329999999997</v>
      </c>
      <c r="AA165">
        <v>0.58840000000000003</v>
      </c>
      <c r="AB165">
        <v>5155.6670000000004</v>
      </c>
      <c r="AC165" s="67">
        <v>6243.3329999999996</v>
      </c>
      <c r="AD165">
        <v>4991.3329999999996</v>
      </c>
      <c r="AE165">
        <f t="shared" si="64"/>
        <v>1.0116796952755145</v>
      </c>
      <c r="AF165">
        <f t="shared" si="65"/>
        <v>0.49228956906880927</v>
      </c>
      <c r="AG165" s="65">
        <f t="shared" si="54"/>
        <v>163</v>
      </c>
      <c r="AH165" s="70">
        <f t="shared" si="55"/>
        <v>1903.9064188459047</v>
      </c>
      <c r="AI165" s="70">
        <f t="shared" si="56"/>
        <v>48093.915343915345</v>
      </c>
      <c r="AJ165" s="70">
        <f t="shared" si="57"/>
        <v>0.88102841419049516</v>
      </c>
      <c r="AK165" s="70">
        <f t="shared" si="58"/>
        <v>0.56664963872473273</v>
      </c>
      <c r="AL165">
        <f t="shared" si="59"/>
        <v>60979.32373046875</v>
      </c>
      <c r="AM165" s="71">
        <f t="shared" si="60"/>
        <v>16497.411727244842</v>
      </c>
      <c r="AN165">
        <f t="shared" si="66"/>
        <v>16497.411727244842</v>
      </c>
      <c r="AO165" s="6">
        <f t="shared" si="61"/>
        <v>0.39286199951171874</v>
      </c>
      <c r="AP165">
        <f t="shared" si="67"/>
        <v>0.10628530723923239</v>
      </c>
      <c r="AQ165">
        <f t="shared" si="68"/>
        <v>0.39286199951171874</v>
      </c>
      <c r="AR165">
        <f t="shared" si="69"/>
        <v>0.10628530723923239</v>
      </c>
      <c r="AS165" s="68">
        <f t="shared" si="70"/>
        <v>0.42993235719655465</v>
      </c>
      <c r="AT165">
        <f t="shared" si="71"/>
        <v>0.42993235719655465</v>
      </c>
      <c r="AU165">
        <f t="shared" si="62"/>
        <v>4649.7183587403679</v>
      </c>
      <c r="AV165" s="67">
        <f t="shared" si="63"/>
        <v>4435.1106829369837</v>
      </c>
      <c r="AW165">
        <f t="shared" si="72"/>
        <v>4649.7183587403679</v>
      </c>
    </row>
    <row r="166" spans="1:49" thickTop="1" thickBot="1">
      <c r="A166" s="26">
        <v>164</v>
      </c>
      <c r="B166">
        <v>2</v>
      </c>
      <c r="C166">
        <v>64</v>
      </c>
      <c r="D166">
        <v>1</v>
      </c>
      <c r="E166">
        <v>60</v>
      </c>
      <c r="F166">
        <v>70</v>
      </c>
      <c r="G166">
        <v>0.34101562499999999</v>
      </c>
      <c r="H166">
        <v>0</v>
      </c>
      <c r="I166">
        <v>90</v>
      </c>
      <c r="J166">
        <v>0</v>
      </c>
      <c r="K166">
        <v>6318.359375</v>
      </c>
      <c r="L166">
        <v>0.35593750000000002</v>
      </c>
      <c r="M166">
        <v>755287.109375</v>
      </c>
      <c r="N166">
        <v>0.25390625</v>
      </c>
      <c r="O166">
        <v>70</v>
      </c>
      <c r="P166">
        <v>480</v>
      </c>
      <c r="Q166">
        <v>480</v>
      </c>
      <c r="R166" s="46">
        <v>164</v>
      </c>
      <c r="S166">
        <v>256293.3</v>
      </c>
      <c r="T166" s="71">
        <v>15815</v>
      </c>
      <c r="U166">
        <v>14365</v>
      </c>
      <c r="V166" s="6">
        <v>0.30714330000000001</v>
      </c>
      <c r="W166">
        <v>1.8953000000000001E-2</v>
      </c>
      <c r="X166">
        <v>0.31777329999999998</v>
      </c>
      <c r="Y166">
        <v>1.7811E-2</v>
      </c>
      <c r="Z166" s="68">
        <v>0.47173330000000002</v>
      </c>
      <c r="AA166">
        <v>0.42846669999999998</v>
      </c>
      <c r="AB166">
        <v>5675.6670000000004</v>
      </c>
      <c r="AC166" s="67">
        <v>4727.6670000000004</v>
      </c>
      <c r="AD166">
        <v>4856</v>
      </c>
      <c r="AE166">
        <f t="shared" si="64"/>
        <v>1.0492567770558847</v>
      </c>
      <c r="AF166">
        <f t="shared" si="65"/>
        <v>0.78123574052018041</v>
      </c>
      <c r="AG166" s="65">
        <f t="shared" si="54"/>
        <v>164</v>
      </c>
      <c r="AH166" s="70">
        <f t="shared" si="55"/>
        <v>2329.8859184143812</v>
      </c>
      <c r="AI166" s="70">
        <f t="shared" si="56"/>
        <v>301173.67601246107</v>
      </c>
      <c r="AJ166" s="70">
        <f t="shared" si="57"/>
        <v>0.97531646052541221</v>
      </c>
      <c r="AK166" s="70">
        <f t="shared" si="58"/>
        <v>0.61484173551479082</v>
      </c>
      <c r="AL166">
        <f t="shared" si="59"/>
        <v>261728.40576171875</v>
      </c>
      <c r="AM166" s="71">
        <f t="shared" si="60"/>
        <v>15764.578297640366</v>
      </c>
      <c r="AN166">
        <f t="shared" si="66"/>
        <v>15764.578297640366</v>
      </c>
      <c r="AO166" s="6">
        <f t="shared" si="61"/>
        <v>0.32114324951171874</v>
      </c>
      <c r="AP166">
        <f t="shared" si="67"/>
        <v>1.9343287890177613E-2</v>
      </c>
      <c r="AQ166">
        <f t="shared" si="68"/>
        <v>0.32114324951171874</v>
      </c>
      <c r="AR166">
        <f t="shared" si="69"/>
        <v>1.9343287890177613E-2</v>
      </c>
      <c r="AS166" s="68">
        <f t="shared" si="70"/>
        <v>0.42447934688775291</v>
      </c>
      <c r="AT166">
        <f t="shared" si="71"/>
        <v>0.42447934688775291</v>
      </c>
      <c r="AU166">
        <f t="shared" si="62"/>
        <v>4685.5175294975497</v>
      </c>
      <c r="AV166" s="67">
        <f t="shared" si="63"/>
        <v>4263.0963987220493</v>
      </c>
      <c r="AW166">
        <f t="shared" si="72"/>
        <v>4685.5175294975497</v>
      </c>
    </row>
    <row r="167" spans="1:49" thickTop="1" thickBot="1">
      <c r="A167" s="26">
        <v>165</v>
      </c>
      <c r="B167">
        <v>2</v>
      </c>
      <c r="C167">
        <v>65</v>
      </c>
      <c r="D167">
        <v>1</v>
      </c>
      <c r="E167">
        <v>60</v>
      </c>
      <c r="F167">
        <v>70</v>
      </c>
      <c r="G167">
        <v>0.49101562499999996</v>
      </c>
      <c r="H167">
        <v>0</v>
      </c>
      <c r="I167">
        <v>90</v>
      </c>
      <c r="J167">
        <v>0</v>
      </c>
      <c r="K167">
        <v>9568.359375</v>
      </c>
      <c r="L167">
        <v>0.47593750000000001</v>
      </c>
      <c r="M167">
        <v>396737.109375</v>
      </c>
      <c r="N167">
        <v>0.35390625000000003</v>
      </c>
      <c r="O167">
        <v>70</v>
      </c>
      <c r="P167">
        <v>480</v>
      </c>
      <c r="Q167">
        <v>480</v>
      </c>
      <c r="R167" s="46">
        <v>165</v>
      </c>
      <c r="S167">
        <v>198856.7</v>
      </c>
      <c r="T167" s="71">
        <v>58536.67</v>
      </c>
      <c r="U167">
        <v>58230</v>
      </c>
      <c r="V167" s="6">
        <v>0.41163329999999998</v>
      </c>
      <c r="W167">
        <v>0.12117</v>
      </c>
      <c r="X167">
        <v>0.41323330000000003</v>
      </c>
      <c r="Y167">
        <v>0.1209967</v>
      </c>
      <c r="Z167" s="68">
        <v>0.66376670000000004</v>
      </c>
      <c r="AA167">
        <v>0.66026669999999998</v>
      </c>
      <c r="AB167">
        <v>10524.33</v>
      </c>
      <c r="AC167" s="67">
        <v>18076.330000000002</v>
      </c>
      <c r="AD167">
        <v>10358</v>
      </c>
      <c r="AE167">
        <f t="shared" si="64"/>
        <v>1.0026298066985839</v>
      </c>
      <c r="AF167">
        <f t="shared" si="65"/>
        <v>0.39573841847460212</v>
      </c>
      <c r="AG167" s="65">
        <f t="shared" si="54"/>
        <v>165</v>
      </c>
      <c r="AH167" s="70">
        <f t="shared" si="55"/>
        <v>3241.4514080033873</v>
      </c>
      <c r="AI167" s="70">
        <f t="shared" si="56"/>
        <v>146515.72417772649</v>
      </c>
      <c r="AJ167" s="70">
        <f t="shared" si="57"/>
        <v>0.93097647367130765</v>
      </c>
      <c r="AK167" s="70">
        <f t="shared" si="58"/>
        <v>0.53351154375866239</v>
      </c>
      <c r="AL167">
        <f t="shared" si="59"/>
        <v>199674.26513671872</v>
      </c>
      <c r="AM167" s="71">
        <f t="shared" si="60"/>
        <v>33739.219521080464</v>
      </c>
      <c r="AN167">
        <f t="shared" si="66"/>
        <v>33739.219521080464</v>
      </c>
      <c r="AO167" s="6">
        <f t="shared" si="61"/>
        <v>0.41601824951171879</v>
      </c>
      <c r="AP167">
        <f t="shared" si="67"/>
        <v>7.0295143119424239E-2</v>
      </c>
      <c r="AQ167">
        <f t="shared" si="68"/>
        <v>0.41601824951171879</v>
      </c>
      <c r="AR167">
        <f t="shared" si="69"/>
        <v>7.0295143119424239E-2</v>
      </c>
      <c r="AS167" s="68">
        <f t="shared" si="70"/>
        <v>0.46370050476874214</v>
      </c>
      <c r="AT167">
        <f t="shared" si="71"/>
        <v>0.46370050476874214</v>
      </c>
      <c r="AU167">
        <f t="shared" si="62"/>
        <v>8984.9005067011858</v>
      </c>
      <c r="AV167" s="67">
        <f t="shared" si="63"/>
        <v>8752.5168229461542</v>
      </c>
      <c r="AW167">
        <f t="shared" si="72"/>
        <v>8984.9005067011858</v>
      </c>
    </row>
    <row r="168" spans="1:49" thickTop="1" thickBot="1">
      <c r="A168" s="26">
        <v>166</v>
      </c>
      <c r="B168">
        <v>2</v>
      </c>
      <c r="C168">
        <v>66</v>
      </c>
      <c r="D168">
        <v>1</v>
      </c>
      <c r="E168">
        <v>60</v>
      </c>
      <c r="F168">
        <v>70</v>
      </c>
      <c r="G168">
        <v>0.56601562499999991</v>
      </c>
      <c r="H168">
        <v>0</v>
      </c>
      <c r="I168">
        <v>90</v>
      </c>
      <c r="J168">
        <v>0</v>
      </c>
      <c r="K168">
        <v>7943.359375</v>
      </c>
      <c r="L168">
        <v>0.29593750000000002</v>
      </c>
      <c r="M168">
        <v>217462.109375</v>
      </c>
      <c r="N168">
        <v>0.20390625000000001</v>
      </c>
      <c r="O168">
        <v>70</v>
      </c>
      <c r="P168">
        <v>480</v>
      </c>
      <c r="Q168">
        <v>480</v>
      </c>
      <c r="R168" s="46">
        <v>166</v>
      </c>
      <c r="S168">
        <v>125393.3</v>
      </c>
      <c r="T168" s="71">
        <v>28676</v>
      </c>
      <c r="U168">
        <v>29912.33</v>
      </c>
      <c r="V168" s="6">
        <v>0.23376669999999999</v>
      </c>
      <c r="W168">
        <v>5.3460000000000001E-2</v>
      </c>
      <c r="X168">
        <v>0.23168330000000001</v>
      </c>
      <c r="Y168">
        <v>5.5266669999999997E-2</v>
      </c>
      <c r="Z168" s="68">
        <v>0.29206330000000003</v>
      </c>
      <c r="AA168">
        <v>0.3046567</v>
      </c>
      <c r="AB168">
        <v>11786</v>
      </c>
      <c r="AC168" s="67">
        <v>11209.67</v>
      </c>
      <c r="AD168">
        <v>12265.67</v>
      </c>
      <c r="AE168">
        <f t="shared" si="64"/>
        <v>0.97911603742673248</v>
      </c>
      <c r="AF168">
        <f t="shared" si="65"/>
        <v>0.87817259922317603</v>
      </c>
      <c r="AG168" s="65">
        <f t="shared" si="54"/>
        <v>166</v>
      </c>
      <c r="AH168" s="70">
        <f t="shared" si="55"/>
        <v>3064.7154569568365</v>
      </c>
      <c r="AI168" s="70">
        <f t="shared" si="56"/>
        <v>90315.217391304352</v>
      </c>
      <c r="AJ168" s="70">
        <f t="shared" si="57"/>
        <v>0.89787787529734353</v>
      </c>
      <c r="AK168" s="70">
        <f t="shared" si="58"/>
        <v>0.65696708196893761</v>
      </c>
      <c r="AL168">
        <f t="shared" si="59"/>
        <v>126534.24560546874</v>
      </c>
      <c r="AM168" s="71">
        <f t="shared" si="60"/>
        <v>32569.368147293349</v>
      </c>
      <c r="AN168">
        <f t="shared" si="66"/>
        <v>32569.368147293349</v>
      </c>
      <c r="AO168" s="6">
        <f t="shared" si="61"/>
        <v>0.24384637451171876</v>
      </c>
      <c r="AP168">
        <f t="shared" si="67"/>
        <v>6.2765003298930575E-2</v>
      </c>
      <c r="AQ168">
        <f t="shared" si="68"/>
        <v>0.24384637451171876</v>
      </c>
      <c r="AR168">
        <f t="shared" si="69"/>
        <v>6.2765003298930575E-2</v>
      </c>
      <c r="AS168" s="68">
        <f t="shared" si="70"/>
        <v>0.44993693386372324</v>
      </c>
      <c r="AT168">
        <f t="shared" si="71"/>
        <v>0.44993693386372324</v>
      </c>
      <c r="AU168">
        <f t="shared" si="62"/>
        <v>9945.1410771409483</v>
      </c>
      <c r="AV168" s="67">
        <f t="shared" si="63"/>
        <v>8571.4553741011059</v>
      </c>
      <c r="AW168">
        <f t="shared" si="72"/>
        <v>9945.1410771409483</v>
      </c>
    </row>
    <row r="169" spans="1:49" thickTop="1" thickBot="1">
      <c r="A169" s="26">
        <v>167</v>
      </c>
      <c r="B169">
        <v>2</v>
      </c>
      <c r="C169">
        <v>67</v>
      </c>
      <c r="D169">
        <v>1</v>
      </c>
      <c r="E169">
        <v>60</v>
      </c>
      <c r="F169">
        <v>70</v>
      </c>
      <c r="G169">
        <v>0.416015625</v>
      </c>
      <c r="H169">
        <v>0</v>
      </c>
      <c r="I169">
        <v>90</v>
      </c>
      <c r="J169">
        <v>0</v>
      </c>
      <c r="K169">
        <v>4693.359375</v>
      </c>
      <c r="L169">
        <v>0.41593749999999996</v>
      </c>
      <c r="M169">
        <v>576012.109375</v>
      </c>
      <c r="N169">
        <v>0.30390625000000004</v>
      </c>
      <c r="O169">
        <v>70</v>
      </c>
      <c r="P169">
        <v>480</v>
      </c>
      <c r="Q169">
        <v>480</v>
      </c>
      <c r="R169" s="46">
        <v>167</v>
      </c>
      <c r="S169">
        <v>236206.7</v>
      </c>
      <c r="T169" s="71">
        <v>15937.67</v>
      </c>
      <c r="U169">
        <v>15441.67</v>
      </c>
      <c r="V169" s="6">
        <v>0.36083330000000002</v>
      </c>
      <c r="W169">
        <v>2.4347669999999998E-2</v>
      </c>
      <c r="X169">
        <v>0.36533330000000003</v>
      </c>
      <c r="Y169">
        <v>2.3884329999999999E-2</v>
      </c>
      <c r="Z169" s="68">
        <v>0.56446669999999999</v>
      </c>
      <c r="AA169">
        <v>0.54693329999999996</v>
      </c>
      <c r="AB169">
        <v>4471.6670000000004</v>
      </c>
      <c r="AC169" s="67">
        <v>4879.6670000000004</v>
      </c>
      <c r="AD169">
        <v>4288.6670000000004</v>
      </c>
      <c r="AE169">
        <f t="shared" si="64"/>
        <v>1.0159335008343102</v>
      </c>
      <c r="AF169">
        <f t="shared" si="65"/>
        <v>0.66403321440975982</v>
      </c>
      <c r="AG169" s="65">
        <f t="shared" si="54"/>
        <v>167</v>
      </c>
      <c r="AH169" s="70">
        <f t="shared" si="55"/>
        <v>1657.3328183623923</v>
      </c>
      <c r="AI169" s="70">
        <f t="shared" si="56"/>
        <v>220879.41881366086</v>
      </c>
      <c r="AJ169" s="70">
        <f t="shared" si="57"/>
        <v>0.97594788809178568</v>
      </c>
      <c r="AK169" s="70">
        <f t="shared" si="58"/>
        <v>0.5751753183369438</v>
      </c>
      <c r="AL169">
        <f t="shared" si="59"/>
        <v>242370.88623046875</v>
      </c>
      <c r="AM169" s="71">
        <f t="shared" si="60"/>
        <v>14317.498403767117</v>
      </c>
      <c r="AN169">
        <f t="shared" si="66"/>
        <v>14317.498403767117</v>
      </c>
      <c r="AO169" s="6">
        <f t="shared" si="61"/>
        <v>0.36933074951171874</v>
      </c>
      <c r="AP169">
        <f t="shared" si="67"/>
        <v>2.1817358094601867E-2</v>
      </c>
      <c r="AQ169">
        <f t="shared" si="68"/>
        <v>0.36933074951171874</v>
      </c>
      <c r="AR169">
        <f t="shared" si="69"/>
        <v>2.1817358094601867E-2</v>
      </c>
      <c r="AS169" s="68">
        <f t="shared" si="70"/>
        <v>0.47375772657679416</v>
      </c>
      <c r="AT169">
        <f t="shared" si="71"/>
        <v>0.47375772657679416</v>
      </c>
      <c r="AU169">
        <f t="shared" si="62"/>
        <v>3959.0225794045245</v>
      </c>
      <c r="AV169" s="67">
        <f t="shared" si="63"/>
        <v>3675.8369184139115</v>
      </c>
      <c r="AW169">
        <f t="shared" si="72"/>
        <v>3959.0225794045245</v>
      </c>
    </row>
    <row r="170" spans="1:49" thickTop="1" thickBot="1">
      <c r="A170" s="26">
        <v>168</v>
      </c>
      <c r="B170">
        <v>2</v>
      </c>
      <c r="C170">
        <v>68</v>
      </c>
      <c r="D170">
        <v>1</v>
      </c>
      <c r="E170">
        <v>60</v>
      </c>
      <c r="F170">
        <v>70</v>
      </c>
      <c r="G170">
        <v>0.39726562499999996</v>
      </c>
      <c r="H170">
        <v>0</v>
      </c>
      <c r="I170">
        <v>90</v>
      </c>
      <c r="J170">
        <v>0</v>
      </c>
      <c r="K170">
        <v>5099.609375</v>
      </c>
      <c r="L170">
        <v>0.31093749999999998</v>
      </c>
      <c r="M170">
        <v>83005.859375</v>
      </c>
      <c r="N170">
        <v>0.36640625000000004</v>
      </c>
      <c r="O170">
        <v>70</v>
      </c>
      <c r="P170">
        <v>480</v>
      </c>
      <c r="Q170">
        <v>480</v>
      </c>
      <c r="R170" s="46">
        <v>168</v>
      </c>
      <c r="S170">
        <v>35736.67</v>
      </c>
      <c r="T170" s="71">
        <v>11420.67</v>
      </c>
      <c r="U170">
        <v>11113.67</v>
      </c>
      <c r="V170" s="6">
        <v>0.33943329999999999</v>
      </c>
      <c r="W170">
        <v>0.1084767</v>
      </c>
      <c r="X170">
        <v>0.33796670000000001</v>
      </c>
      <c r="Y170">
        <v>0.1051033</v>
      </c>
      <c r="Z170" s="68">
        <v>0.3609</v>
      </c>
      <c r="AA170">
        <v>0.35120000000000001</v>
      </c>
      <c r="AB170">
        <v>4476.6670000000004</v>
      </c>
      <c r="AC170" s="67">
        <v>4102</v>
      </c>
      <c r="AD170">
        <v>4315</v>
      </c>
      <c r="AE170">
        <f t="shared" si="64"/>
        <v>1.013717731065263</v>
      </c>
      <c r="AF170">
        <f t="shared" si="65"/>
        <v>0.77515885402807472</v>
      </c>
      <c r="AG170" s="65">
        <f t="shared" si="54"/>
        <v>168</v>
      </c>
      <c r="AH170" s="70">
        <f t="shared" si="55"/>
        <v>1945.0238379022644</v>
      </c>
      <c r="AI170" s="70">
        <f t="shared" si="56"/>
        <v>30373.785020011434</v>
      </c>
      <c r="AJ170" s="70">
        <f t="shared" si="57"/>
        <v>0.83585842710756275</v>
      </c>
      <c r="AK170" s="70">
        <f t="shared" si="58"/>
        <v>0.66042132172558288</v>
      </c>
      <c r="AL170">
        <f t="shared" si="59"/>
        <v>36049.084472656243</v>
      </c>
      <c r="AM170" s="71">
        <f t="shared" si="60"/>
        <v>12705.201113787676</v>
      </c>
      <c r="AN170">
        <f t="shared" si="66"/>
        <v>12705.201113787676</v>
      </c>
      <c r="AO170" s="6">
        <f t="shared" si="61"/>
        <v>0.33297332763671877</v>
      </c>
      <c r="AP170">
        <f t="shared" si="67"/>
        <v>0.11735369025420102</v>
      </c>
      <c r="AQ170">
        <f t="shared" si="68"/>
        <v>0.33297332763671877</v>
      </c>
      <c r="AR170">
        <f t="shared" si="69"/>
        <v>0.11735369025420102</v>
      </c>
      <c r="AS170" s="68">
        <f t="shared" si="70"/>
        <v>0.36956850364371974</v>
      </c>
      <c r="AT170">
        <f t="shared" si="71"/>
        <v>0.36956850364371974</v>
      </c>
      <c r="AU170">
        <f t="shared" si="62"/>
        <v>4034.5943504216129</v>
      </c>
      <c r="AV170" s="67">
        <f t="shared" si="63"/>
        <v>3652.7315158465253</v>
      </c>
      <c r="AW170">
        <f t="shared" si="72"/>
        <v>4034.5943504216129</v>
      </c>
    </row>
    <row r="171" spans="1:49" thickTop="1" thickBot="1">
      <c r="A171" s="26">
        <v>169</v>
      </c>
      <c r="B171">
        <v>2</v>
      </c>
      <c r="C171">
        <v>69</v>
      </c>
      <c r="D171">
        <v>1</v>
      </c>
      <c r="E171">
        <v>60</v>
      </c>
      <c r="F171">
        <v>70</v>
      </c>
      <c r="G171">
        <v>0.54726562499999998</v>
      </c>
      <c r="H171">
        <v>0</v>
      </c>
      <c r="I171">
        <v>90</v>
      </c>
      <c r="J171">
        <v>0</v>
      </c>
      <c r="K171">
        <v>8349.609375</v>
      </c>
      <c r="L171">
        <v>0.43093749999999997</v>
      </c>
      <c r="M171">
        <v>441555.859375</v>
      </c>
      <c r="N171">
        <v>0.26640625000000001</v>
      </c>
      <c r="O171">
        <v>70</v>
      </c>
      <c r="P171">
        <v>480</v>
      </c>
      <c r="Q171">
        <v>480</v>
      </c>
      <c r="R171" s="46">
        <v>169</v>
      </c>
      <c r="S171">
        <v>240996.7</v>
      </c>
      <c r="T171" s="71">
        <v>42723.33</v>
      </c>
      <c r="U171">
        <v>42340</v>
      </c>
      <c r="V171" s="6">
        <v>0.33008330000000002</v>
      </c>
      <c r="W171">
        <v>5.851667E-2</v>
      </c>
      <c r="X171">
        <v>0.3316133</v>
      </c>
      <c r="Y171">
        <v>5.8263330000000002E-2</v>
      </c>
      <c r="Z171" s="68">
        <v>0.53476670000000004</v>
      </c>
      <c r="AA171">
        <v>0.52996670000000001</v>
      </c>
      <c r="AB171">
        <v>11535.67</v>
      </c>
      <c r="AC171" s="67">
        <v>14760</v>
      </c>
      <c r="AD171">
        <v>11357.33</v>
      </c>
      <c r="AE171">
        <f t="shared" si="64"/>
        <v>1.0045166069329849</v>
      </c>
      <c r="AF171">
        <f t="shared" si="65"/>
        <v>0.65738727802261876</v>
      </c>
      <c r="AG171" s="65">
        <f t="shared" si="54"/>
        <v>169</v>
      </c>
      <c r="AH171" s="70">
        <f t="shared" si="55"/>
        <v>2917.5311203319502</v>
      </c>
      <c r="AI171" s="70">
        <f t="shared" si="56"/>
        <v>174334.20727945713</v>
      </c>
      <c r="AJ171" s="70">
        <f t="shared" si="57"/>
        <v>0.94533867856415255</v>
      </c>
      <c r="AK171" s="70">
        <f t="shared" si="58"/>
        <v>0.56803307029529626</v>
      </c>
      <c r="AL171">
        <f t="shared" si="59"/>
        <v>245428.49853515625</v>
      </c>
      <c r="AM171" s="71">
        <f t="shared" si="60"/>
        <v>35199.463215200762</v>
      </c>
      <c r="AN171">
        <f t="shared" si="66"/>
        <v>35199.463215200762</v>
      </c>
      <c r="AO171" s="6">
        <f t="shared" si="61"/>
        <v>0.34089520263671874</v>
      </c>
      <c r="AP171">
        <f t="shared" si="67"/>
        <v>4.8891339909862809E-2</v>
      </c>
      <c r="AQ171">
        <f t="shared" si="68"/>
        <v>0.34089520263671874</v>
      </c>
      <c r="AR171">
        <f t="shared" si="69"/>
        <v>4.8891339909862809E-2</v>
      </c>
      <c r="AS171" s="68">
        <f t="shared" si="70"/>
        <v>0.49858503802276943</v>
      </c>
      <c r="AT171">
        <f t="shared" si="71"/>
        <v>0.49858503802276943</v>
      </c>
      <c r="AU171">
        <f t="shared" si="62"/>
        <v>9477.7110957443001</v>
      </c>
      <c r="AV171" s="67">
        <f t="shared" si="63"/>
        <v>8812.3349226463561</v>
      </c>
      <c r="AW171">
        <f t="shared" si="72"/>
        <v>9477.7110957443001</v>
      </c>
    </row>
    <row r="172" spans="1:49" thickTop="1" thickBot="1">
      <c r="A172" s="26">
        <v>170</v>
      </c>
      <c r="B172">
        <v>2</v>
      </c>
      <c r="C172">
        <v>70</v>
      </c>
      <c r="D172">
        <v>1</v>
      </c>
      <c r="E172">
        <v>60</v>
      </c>
      <c r="F172">
        <v>70</v>
      </c>
      <c r="G172">
        <v>0.47226562500000002</v>
      </c>
      <c r="H172">
        <v>0</v>
      </c>
      <c r="I172">
        <v>90</v>
      </c>
      <c r="J172">
        <v>0</v>
      </c>
      <c r="K172">
        <v>9974.609375</v>
      </c>
      <c r="L172">
        <v>0.25093749999999998</v>
      </c>
      <c r="M172">
        <v>620830.859375</v>
      </c>
      <c r="N172">
        <v>0.31640625</v>
      </c>
      <c r="O172">
        <v>70</v>
      </c>
      <c r="P172">
        <v>480</v>
      </c>
      <c r="Q172">
        <v>480</v>
      </c>
      <c r="R172" s="46">
        <v>170</v>
      </c>
      <c r="S172">
        <v>294020</v>
      </c>
      <c r="T172" s="71">
        <v>27946.33</v>
      </c>
      <c r="U172">
        <v>27735</v>
      </c>
      <c r="V172" s="6">
        <v>0.29099000000000003</v>
      </c>
      <c r="W172">
        <v>2.765867E-2</v>
      </c>
      <c r="X172">
        <v>0.29070000000000001</v>
      </c>
      <c r="Y172">
        <v>2.7422330000000002E-2</v>
      </c>
      <c r="Z172" s="68">
        <v>0.29286329999999999</v>
      </c>
      <c r="AA172">
        <v>0.29065000000000002</v>
      </c>
      <c r="AB172">
        <v>12225</v>
      </c>
      <c r="AC172" s="67">
        <v>10937.67</v>
      </c>
      <c r="AD172">
        <v>12408</v>
      </c>
      <c r="AE172">
        <f t="shared" si="64"/>
        <v>1.003802577305855</v>
      </c>
      <c r="AF172">
        <f t="shared" si="65"/>
        <v>0.89418534393870031</v>
      </c>
      <c r="AG172" s="65">
        <f t="shared" si="54"/>
        <v>170</v>
      </c>
      <c r="AH172" s="70">
        <f t="shared" si="55"/>
        <v>3986.8536097926553</v>
      </c>
      <c r="AI172" s="70">
        <f t="shared" si="56"/>
        <v>235805.19287833828</v>
      </c>
      <c r="AJ172" s="70">
        <f t="shared" si="57"/>
        <v>0.95330093873617172</v>
      </c>
      <c r="AK172" s="70">
        <f t="shared" si="58"/>
        <v>0.67189233334388065</v>
      </c>
      <c r="AL172">
        <f t="shared" si="59"/>
        <v>298461.01806640625</v>
      </c>
      <c r="AM172" s="71">
        <f t="shared" si="60"/>
        <v>34478.64807646002</v>
      </c>
      <c r="AN172">
        <f t="shared" si="66"/>
        <v>34478.64807646002</v>
      </c>
      <c r="AO172" s="6">
        <f t="shared" si="61"/>
        <v>0.28185614013671872</v>
      </c>
      <c r="AP172">
        <f t="shared" si="67"/>
        <v>3.2560428584349016E-2</v>
      </c>
      <c r="AQ172">
        <f t="shared" si="68"/>
        <v>0.28185614013671872</v>
      </c>
      <c r="AR172">
        <f t="shared" si="69"/>
        <v>3.2560428584349016E-2</v>
      </c>
      <c r="AS172" s="68">
        <f t="shared" si="70"/>
        <v>0.44802893650637099</v>
      </c>
      <c r="AT172">
        <f t="shared" si="71"/>
        <v>0.44802893650637099</v>
      </c>
      <c r="AU172">
        <f t="shared" si="62"/>
        <v>10685.842980626574</v>
      </c>
      <c r="AV172" s="67">
        <f t="shared" si="63"/>
        <v>9092.1929565565315</v>
      </c>
      <c r="AW172">
        <f t="shared" si="72"/>
        <v>10685.842980626574</v>
      </c>
    </row>
    <row r="173" spans="1:49" thickTop="1" thickBot="1">
      <c r="A173" s="26">
        <v>171</v>
      </c>
      <c r="B173">
        <v>2</v>
      </c>
      <c r="C173">
        <v>71</v>
      </c>
      <c r="D173">
        <v>1</v>
      </c>
      <c r="E173">
        <v>60</v>
      </c>
      <c r="F173">
        <v>70</v>
      </c>
      <c r="G173">
        <v>0.322265625</v>
      </c>
      <c r="H173">
        <v>0</v>
      </c>
      <c r="I173">
        <v>90</v>
      </c>
      <c r="J173">
        <v>0</v>
      </c>
      <c r="K173">
        <v>6724.609375</v>
      </c>
      <c r="L173">
        <v>0.37093749999999998</v>
      </c>
      <c r="M173">
        <v>262280.859375</v>
      </c>
      <c r="N173">
        <v>0.21640625000000002</v>
      </c>
      <c r="O173">
        <v>70</v>
      </c>
      <c r="P173">
        <v>480</v>
      </c>
      <c r="Q173">
        <v>480</v>
      </c>
      <c r="R173" s="46">
        <v>171</v>
      </c>
      <c r="S173">
        <v>89003.33</v>
      </c>
      <c r="T173" s="71">
        <v>15040.67</v>
      </c>
      <c r="U173">
        <v>14608</v>
      </c>
      <c r="V173" s="6">
        <v>0.30664999999999998</v>
      </c>
      <c r="W173">
        <v>5.1823330000000001E-2</v>
      </c>
      <c r="X173">
        <v>0.31261</v>
      </c>
      <c r="Y173">
        <v>5.1310000000000001E-2</v>
      </c>
      <c r="Z173" s="68">
        <v>0.48923329999999998</v>
      </c>
      <c r="AA173">
        <v>0.4751667</v>
      </c>
      <c r="AB173">
        <v>5163.6670000000004</v>
      </c>
      <c r="AC173" s="67">
        <v>4845</v>
      </c>
      <c r="AD173">
        <v>4966.3329999999996</v>
      </c>
      <c r="AE173">
        <f t="shared" si="64"/>
        <v>1.0147012871190473</v>
      </c>
      <c r="AF173">
        <f t="shared" si="65"/>
        <v>0.72020511618889194</v>
      </c>
      <c r="AG173" s="65">
        <f t="shared" si="54"/>
        <v>171</v>
      </c>
      <c r="AH173" s="70">
        <f t="shared" si="55"/>
        <v>2452.5586961477093</v>
      </c>
      <c r="AI173" s="70">
        <f t="shared" si="56"/>
        <v>107809.73025048171</v>
      </c>
      <c r="AJ173" s="70">
        <f t="shared" si="57"/>
        <v>0.92683486595954778</v>
      </c>
      <c r="AK173" s="70">
        <f t="shared" si="58"/>
        <v>0.61162402581040631</v>
      </c>
      <c r="AL173">
        <f t="shared" si="59"/>
        <v>89081.60400390625</v>
      </c>
      <c r="AM173" s="71">
        <f t="shared" si="60"/>
        <v>15316.580007607023</v>
      </c>
      <c r="AN173">
        <f t="shared" si="66"/>
        <v>15316.580007607023</v>
      </c>
      <c r="AO173" s="6">
        <f t="shared" si="61"/>
        <v>0.32113739013671871</v>
      </c>
      <c r="AP173">
        <f t="shared" si="67"/>
        <v>5.5215962762047648E-2</v>
      </c>
      <c r="AQ173">
        <f t="shared" si="68"/>
        <v>0.32113739013671871</v>
      </c>
      <c r="AR173">
        <f t="shared" si="69"/>
        <v>5.5215962762047648E-2</v>
      </c>
      <c r="AS173" s="68">
        <f t="shared" si="70"/>
        <v>0.39392266648899532</v>
      </c>
      <c r="AT173">
        <f t="shared" si="71"/>
        <v>0.39392266648899532</v>
      </c>
      <c r="AU173">
        <f t="shared" si="62"/>
        <v>4635.0376031466558</v>
      </c>
      <c r="AV173" s="67">
        <f t="shared" si="63"/>
        <v>4283.5304948035955</v>
      </c>
      <c r="AW173">
        <f t="shared" si="72"/>
        <v>4635.0376031466558</v>
      </c>
    </row>
    <row r="174" spans="1:49" thickTop="1" thickBot="1">
      <c r="A174" s="26">
        <v>172</v>
      </c>
      <c r="B174">
        <v>2</v>
      </c>
      <c r="C174">
        <v>72</v>
      </c>
      <c r="D174">
        <v>1</v>
      </c>
      <c r="E174">
        <v>60</v>
      </c>
      <c r="F174">
        <v>70</v>
      </c>
      <c r="G174">
        <v>0.509765625</v>
      </c>
      <c r="H174">
        <v>0</v>
      </c>
      <c r="I174">
        <v>90</v>
      </c>
      <c r="J174">
        <v>0</v>
      </c>
      <c r="K174">
        <v>5912.109375</v>
      </c>
      <c r="L174">
        <v>0.28093750000000001</v>
      </c>
      <c r="M174">
        <v>531193.359375</v>
      </c>
      <c r="N174">
        <v>0.39140625000000001</v>
      </c>
      <c r="O174">
        <v>70</v>
      </c>
      <c r="P174">
        <v>480</v>
      </c>
      <c r="Q174">
        <v>480</v>
      </c>
      <c r="R174" s="46">
        <v>172</v>
      </c>
      <c r="S174">
        <v>269120</v>
      </c>
      <c r="T174" s="71">
        <v>19566</v>
      </c>
      <c r="U174">
        <v>19016.669999999998</v>
      </c>
      <c r="V174" s="6">
        <v>0.35293330000000001</v>
      </c>
      <c r="W174">
        <v>2.5659330000000001E-2</v>
      </c>
      <c r="X174">
        <v>0.35120000000000001</v>
      </c>
      <c r="Y174">
        <v>2.4816669999999999E-2</v>
      </c>
      <c r="Z174" s="68">
        <v>0.32783000000000001</v>
      </c>
      <c r="AA174">
        <v>0.31863000000000002</v>
      </c>
      <c r="AB174">
        <v>8362.6669999999995</v>
      </c>
      <c r="AC174" s="67">
        <v>7514.6670000000004</v>
      </c>
      <c r="AD174">
        <v>8083.6670000000004</v>
      </c>
      <c r="AE174">
        <f t="shared" si="64"/>
        <v>1.0143405547109563</v>
      </c>
      <c r="AF174">
        <f t="shared" si="65"/>
        <v>0.87202917596321794</v>
      </c>
      <c r="AG174" s="65">
        <f t="shared" si="54"/>
        <v>172</v>
      </c>
      <c r="AH174" s="70">
        <f t="shared" si="55"/>
        <v>2307.7274945108561</v>
      </c>
      <c r="AI174" s="70">
        <f t="shared" si="56"/>
        <v>190883.63279056709</v>
      </c>
      <c r="AJ174" s="70">
        <f t="shared" si="57"/>
        <v>0.96733746965200973</v>
      </c>
      <c r="AK174" s="70">
        <f t="shared" si="58"/>
        <v>0.65652836456748742</v>
      </c>
      <c r="AL174">
        <f t="shared" si="59"/>
        <v>273682.43408203125</v>
      </c>
      <c r="AM174" s="71">
        <f t="shared" si="60"/>
        <v>23166.640645217063</v>
      </c>
      <c r="AN174">
        <f t="shared" si="66"/>
        <v>23166.640645217063</v>
      </c>
      <c r="AO174" s="6">
        <f t="shared" si="61"/>
        <v>0.33725067138671877</v>
      </c>
      <c r="AP174">
        <f t="shared" si="67"/>
        <v>2.8547557820362376E-2</v>
      </c>
      <c r="AQ174">
        <f t="shared" si="68"/>
        <v>0.33725067138671877</v>
      </c>
      <c r="AR174">
        <f t="shared" si="69"/>
        <v>2.8547557820362376E-2</v>
      </c>
      <c r="AS174" s="68">
        <f t="shared" si="70"/>
        <v>0.48989487607907101</v>
      </c>
      <c r="AT174">
        <f t="shared" si="71"/>
        <v>0.48989487607907101</v>
      </c>
      <c r="AU174">
        <f t="shared" si="62"/>
        <v>6878.8485272873395</v>
      </c>
      <c r="AV174" s="67">
        <f t="shared" si="63"/>
        <v>5850.7830490493807</v>
      </c>
      <c r="AW174">
        <f t="shared" si="72"/>
        <v>6878.8485272873395</v>
      </c>
    </row>
    <row r="175" spans="1:49" thickTop="1" thickBot="1">
      <c r="A175" s="26">
        <v>173</v>
      </c>
      <c r="B175">
        <v>2</v>
      </c>
      <c r="C175">
        <v>73</v>
      </c>
      <c r="D175">
        <v>1</v>
      </c>
      <c r="E175">
        <v>60</v>
      </c>
      <c r="F175">
        <v>70</v>
      </c>
      <c r="G175">
        <v>0.35976562499999998</v>
      </c>
      <c r="H175">
        <v>0</v>
      </c>
      <c r="I175">
        <v>90</v>
      </c>
      <c r="J175">
        <v>0</v>
      </c>
      <c r="K175">
        <v>9162.109375</v>
      </c>
      <c r="L175">
        <v>0.4009375</v>
      </c>
      <c r="M175">
        <v>172643.359375</v>
      </c>
      <c r="N175">
        <v>0.29140625000000003</v>
      </c>
      <c r="O175">
        <v>70</v>
      </c>
      <c r="P175">
        <v>480</v>
      </c>
      <c r="Q175">
        <v>480</v>
      </c>
      <c r="R175" s="46">
        <v>173</v>
      </c>
      <c r="S175">
        <v>67660</v>
      </c>
      <c r="T175" s="71">
        <v>22535.67</v>
      </c>
      <c r="U175">
        <v>23260.33</v>
      </c>
      <c r="V175" s="6">
        <v>0.35686669999999998</v>
      </c>
      <c r="W175">
        <v>0.1188533</v>
      </c>
      <c r="X175">
        <v>0.35149999999999998</v>
      </c>
      <c r="Y175">
        <v>0.12084</v>
      </c>
      <c r="Z175" s="68">
        <v>0.47960000000000003</v>
      </c>
      <c r="AA175">
        <v>0.495</v>
      </c>
      <c r="AB175">
        <v>7104.6670000000004</v>
      </c>
      <c r="AC175" s="67">
        <v>6983.3329999999996</v>
      </c>
      <c r="AD175">
        <v>7429.6670000000004</v>
      </c>
      <c r="AE175">
        <f t="shared" si="64"/>
        <v>0.9842995833888023</v>
      </c>
      <c r="AF175">
        <f t="shared" si="65"/>
        <v>0.63634878944439</v>
      </c>
      <c r="AG175" s="65">
        <f t="shared" si="54"/>
        <v>173</v>
      </c>
      <c r="AH175" s="70">
        <f t="shared" si="55"/>
        <v>3269.9921927280839</v>
      </c>
      <c r="AI175" s="70">
        <f t="shared" si="56"/>
        <v>66843.163944343614</v>
      </c>
      <c r="AJ175" s="70">
        <f t="shared" si="57"/>
        <v>0.85606809074675227</v>
      </c>
      <c r="AK175" s="70">
        <f t="shared" si="58"/>
        <v>0.60309665861814543</v>
      </c>
      <c r="AL175">
        <f t="shared" si="59"/>
        <v>67977.04345703125</v>
      </c>
      <c r="AM175" s="71">
        <f t="shared" si="60"/>
        <v>21394.982871676504</v>
      </c>
      <c r="AN175">
        <f t="shared" si="66"/>
        <v>21394.982871676504</v>
      </c>
      <c r="AO175" s="6">
        <f t="shared" si="61"/>
        <v>0.36153192138671875</v>
      </c>
      <c r="AP175">
        <f t="shared" si="67"/>
        <v>0.11378796241002259</v>
      </c>
      <c r="AQ175">
        <f t="shared" si="68"/>
        <v>0.36153192138671875</v>
      </c>
      <c r="AR175">
        <f t="shared" si="69"/>
        <v>0.11378796241002259</v>
      </c>
      <c r="AS175" s="68">
        <f t="shared" si="70"/>
        <v>0.3853494161759381</v>
      </c>
      <c r="AT175">
        <f t="shared" si="71"/>
        <v>0.3853494161759381</v>
      </c>
      <c r="AU175">
        <f t="shared" si="62"/>
        <v>6436.2378510044018</v>
      </c>
      <c r="AV175" s="67">
        <f t="shared" si="63"/>
        <v>6041.395205321076</v>
      </c>
      <c r="AW175">
        <f t="shared" si="72"/>
        <v>6436.2378510044018</v>
      </c>
    </row>
    <row r="176" spans="1:49" thickTop="1" thickBot="1">
      <c r="A176" s="26">
        <v>174</v>
      </c>
      <c r="B176">
        <v>2</v>
      </c>
      <c r="C176">
        <v>74</v>
      </c>
      <c r="D176">
        <v>1</v>
      </c>
      <c r="E176">
        <v>60</v>
      </c>
      <c r="F176">
        <v>70</v>
      </c>
      <c r="G176">
        <v>0.43476562499999999</v>
      </c>
      <c r="H176">
        <v>0</v>
      </c>
      <c r="I176">
        <v>90</v>
      </c>
      <c r="J176">
        <v>0</v>
      </c>
      <c r="K176">
        <v>7537.109375</v>
      </c>
      <c r="L176">
        <v>0.3409375</v>
      </c>
      <c r="M176">
        <v>351918.359375</v>
      </c>
      <c r="N176">
        <v>0.34140625000000002</v>
      </c>
      <c r="O176">
        <v>70</v>
      </c>
      <c r="P176">
        <v>480</v>
      </c>
      <c r="Q176">
        <v>480</v>
      </c>
      <c r="R176" s="46">
        <v>174</v>
      </c>
      <c r="S176">
        <v>155413.29999999999</v>
      </c>
      <c r="T176" s="71">
        <v>21262.67</v>
      </c>
      <c r="U176">
        <v>20968.330000000002</v>
      </c>
      <c r="V176" s="6">
        <v>0.3412</v>
      </c>
      <c r="W176">
        <v>4.6679999999999999E-2</v>
      </c>
      <c r="X176">
        <v>0.3412</v>
      </c>
      <c r="Y176">
        <v>4.6033329999999997E-2</v>
      </c>
      <c r="Z176" s="68">
        <v>0.40213330000000003</v>
      </c>
      <c r="AA176">
        <v>0.39656669999999999</v>
      </c>
      <c r="AB176">
        <v>7822.6670000000004</v>
      </c>
      <c r="AC176" s="67">
        <v>7506</v>
      </c>
      <c r="AD176">
        <v>7731.3329999999996</v>
      </c>
      <c r="AE176">
        <f t="shared" si="64"/>
        <v>1.006994220515784</v>
      </c>
      <c r="AF176">
        <f t="shared" si="65"/>
        <v>0.79626112908427549</v>
      </c>
      <c r="AG176" s="65">
        <f t="shared" si="54"/>
        <v>174</v>
      </c>
      <c r="AH176" s="70">
        <f t="shared" si="55"/>
        <v>2810.3880214402238</v>
      </c>
      <c r="AI176" s="70">
        <f t="shared" si="56"/>
        <v>131175.16016307514</v>
      </c>
      <c r="AJ176" s="70">
        <f t="shared" si="57"/>
        <v>0.93838750570781726</v>
      </c>
      <c r="AK176" s="70">
        <f t="shared" si="58"/>
        <v>0.62880026427798541</v>
      </c>
      <c r="AL176">
        <f t="shared" si="59"/>
        <v>157262.23876953125</v>
      </c>
      <c r="AM176" s="71">
        <f t="shared" si="60"/>
        <v>23119.213593003191</v>
      </c>
      <c r="AN176">
        <f t="shared" si="66"/>
        <v>23119.213593003191</v>
      </c>
      <c r="AO176" s="6">
        <f t="shared" si="61"/>
        <v>0.34114129638671875</v>
      </c>
      <c r="AP176">
        <f t="shared" si="67"/>
        <v>5.0151381274158795E-2</v>
      </c>
      <c r="AQ176">
        <f t="shared" si="68"/>
        <v>0.34114129638671875</v>
      </c>
      <c r="AR176">
        <f t="shared" si="69"/>
        <v>5.0151381274158795E-2</v>
      </c>
      <c r="AS176" s="68">
        <f t="shared" si="70"/>
        <v>0.44928028072591286</v>
      </c>
      <c r="AT176">
        <f t="shared" si="71"/>
        <v>0.44928028072591286</v>
      </c>
      <c r="AU176">
        <f t="shared" si="62"/>
        <v>6822.9205717300501</v>
      </c>
      <c r="AV176" s="67">
        <f t="shared" si="63"/>
        <v>6088.6163081687455</v>
      </c>
      <c r="AW176">
        <f t="shared" si="72"/>
        <v>6822.9205717300501</v>
      </c>
    </row>
    <row r="177" spans="1:49" thickTop="1" thickBot="1">
      <c r="A177" s="26">
        <v>175</v>
      </c>
      <c r="B177">
        <v>2</v>
      </c>
      <c r="C177">
        <v>75</v>
      </c>
      <c r="D177">
        <v>1</v>
      </c>
      <c r="E177">
        <v>60</v>
      </c>
      <c r="F177">
        <v>70</v>
      </c>
      <c r="G177">
        <v>0.58476562499999996</v>
      </c>
      <c r="H177">
        <v>0</v>
      </c>
      <c r="I177">
        <v>90</v>
      </c>
      <c r="J177">
        <v>0</v>
      </c>
      <c r="K177">
        <v>4287.109375</v>
      </c>
      <c r="L177">
        <v>0.4609375</v>
      </c>
      <c r="M177">
        <v>710468.359375</v>
      </c>
      <c r="N177">
        <v>0.24140625000000002</v>
      </c>
      <c r="O177">
        <v>70</v>
      </c>
      <c r="P177">
        <v>480</v>
      </c>
      <c r="Q177">
        <v>480</v>
      </c>
      <c r="R177" s="46">
        <v>175</v>
      </c>
      <c r="S177">
        <v>408600</v>
      </c>
      <c r="T177" s="71">
        <v>39346.67</v>
      </c>
      <c r="U177">
        <v>38973.33</v>
      </c>
      <c r="V177" s="6">
        <v>0.32207000000000002</v>
      </c>
      <c r="W177">
        <v>3.1016330000000002E-2</v>
      </c>
      <c r="X177">
        <v>0.32412999999999997</v>
      </c>
      <c r="Y177">
        <v>3.091733E-2</v>
      </c>
      <c r="Z177" s="68">
        <v>0.57253330000000002</v>
      </c>
      <c r="AA177">
        <v>0.56710000000000005</v>
      </c>
      <c r="AB177">
        <v>6845.3329999999996</v>
      </c>
      <c r="AC177" s="67">
        <v>13277</v>
      </c>
      <c r="AD177">
        <v>6745.3329999999996</v>
      </c>
      <c r="AE177">
        <f t="shared" si="64"/>
        <v>1.004778269733706</v>
      </c>
      <c r="AF177">
        <f t="shared" si="65"/>
        <v>0.64390322299874281</v>
      </c>
      <c r="AG177" s="65">
        <f t="shared" si="54"/>
        <v>175</v>
      </c>
      <c r="AH177" s="70">
        <f t="shared" si="55"/>
        <v>1467.2459893048128</v>
      </c>
      <c r="AI177" s="70">
        <f t="shared" si="56"/>
        <v>286154.65701699181</v>
      </c>
      <c r="AJ177" s="70">
        <f t="shared" si="57"/>
        <v>0.98211325933084848</v>
      </c>
      <c r="AK177" s="70">
        <f t="shared" si="58"/>
        <v>0.53860983560059783</v>
      </c>
      <c r="AL177">
        <f t="shared" si="59"/>
        <v>417237.62939453119</v>
      </c>
      <c r="AM177" s="71">
        <f t="shared" si="60"/>
        <v>21638.39960524358</v>
      </c>
      <c r="AN177">
        <f t="shared" si="66"/>
        <v>21638.39960524358</v>
      </c>
      <c r="AO177" s="6">
        <f t="shared" si="61"/>
        <v>0.33256317138671876</v>
      </c>
      <c r="AP177">
        <f t="shared" si="67"/>
        <v>1.7247089642646811E-2</v>
      </c>
      <c r="AQ177">
        <f t="shared" si="68"/>
        <v>0.33256317138671876</v>
      </c>
      <c r="AR177">
        <f t="shared" si="69"/>
        <v>1.7247089642646811E-2</v>
      </c>
      <c r="AS177" s="68">
        <f t="shared" si="70"/>
        <v>0.53366344725555948</v>
      </c>
      <c r="AT177">
        <f t="shared" si="71"/>
        <v>0.53366344725555948</v>
      </c>
      <c r="AU177">
        <f t="shared" si="62"/>
        <v>5499.7256424242105</v>
      </c>
      <c r="AV177" s="67">
        <f t="shared" si="63"/>
        <v>5233.4247821897134</v>
      </c>
      <c r="AW177">
        <f t="shared" si="72"/>
        <v>5499.7256424242105</v>
      </c>
    </row>
    <row r="178" spans="1:49" thickTop="1" thickBot="1">
      <c r="A178" s="26">
        <v>176</v>
      </c>
      <c r="B178">
        <v>2</v>
      </c>
      <c r="C178">
        <v>76</v>
      </c>
      <c r="D178">
        <v>1</v>
      </c>
      <c r="E178">
        <v>60</v>
      </c>
      <c r="F178">
        <v>70</v>
      </c>
      <c r="G178">
        <v>0.462890625</v>
      </c>
      <c r="H178">
        <v>0</v>
      </c>
      <c r="I178">
        <v>90</v>
      </c>
      <c r="J178">
        <v>0</v>
      </c>
      <c r="K178">
        <v>4083.984375</v>
      </c>
      <c r="L178">
        <v>0.34843750000000001</v>
      </c>
      <c r="M178">
        <v>463965.234375</v>
      </c>
      <c r="N178">
        <v>0.21015625000000002</v>
      </c>
      <c r="O178">
        <v>70</v>
      </c>
      <c r="P178">
        <v>480</v>
      </c>
      <c r="Q178">
        <v>480</v>
      </c>
      <c r="R178" s="46">
        <v>176</v>
      </c>
      <c r="S178">
        <v>212343.3</v>
      </c>
      <c r="T178" s="71">
        <v>12836</v>
      </c>
      <c r="U178">
        <v>12350.33</v>
      </c>
      <c r="V178" s="6">
        <v>0.26903329999999998</v>
      </c>
      <c r="W178">
        <v>1.6263E-2</v>
      </c>
      <c r="X178">
        <v>0.27331670000000002</v>
      </c>
      <c r="Y178">
        <v>1.5896670000000002E-2</v>
      </c>
      <c r="Z178" s="68">
        <v>0.43303330000000001</v>
      </c>
      <c r="AA178">
        <v>0.41663329999999998</v>
      </c>
      <c r="AB178">
        <v>4856.6670000000004</v>
      </c>
      <c r="AC178" s="67">
        <v>4770.6670000000004</v>
      </c>
      <c r="AD178">
        <v>4474.6670000000004</v>
      </c>
      <c r="AE178">
        <f t="shared" si="64"/>
        <v>1.0194726358750172</v>
      </c>
      <c r="AF178">
        <f t="shared" si="65"/>
        <v>0.807159965317367</v>
      </c>
      <c r="AG178" s="65">
        <f t="shared" si="54"/>
        <v>176</v>
      </c>
      <c r="AH178" s="70">
        <f t="shared" si="55"/>
        <v>1514.3395133256083</v>
      </c>
      <c r="AI178" s="70">
        <f t="shared" si="56"/>
        <v>191696.41704325369</v>
      </c>
      <c r="AJ178" s="70">
        <f t="shared" si="57"/>
        <v>0.97404979560025517</v>
      </c>
      <c r="AK178" s="70">
        <f t="shared" si="58"/>
        <v>0.6193380050363898</v>
      </c>
      <c r="AL178">
        <f t="shared" si="59"/>
        <v>216958.70361328125</v>
      </c>
      <c r="AM178" s="71">
        <f t="shared" si="60"/>
        <v>14143.948633467862</v>
      </c>
      <c r="AN178">
        <f t="shared" si="66"/>
        <v>14143.948633467862</v>
      </c>
      <c r="AO178" s="6">
        <f t="shared" si="61"/>
        <v>0.28442840576171874</v>
      </c>
      <c r="AP178">
        <f t="shared" si="67"/>
        <v>1.8542426249760453E-2</v>
      </c>
      <c r="AQ178">
        <f t="shared" si="68"/>
        <v>0.28442840576171874</v>
      </c>
      <c r="AR178">
        <f t="shared" si="69"/>
        <v>1.8542426249760453E-2</v>
      </c>
      <c r="AS178" s="68">
        <f t="shared" si="70"/>
        <v>0.48710247319464361</v>
      </c>
      <c r="AT178">
        <f t="shared" si="71"/>
        <v>0.48710247319464361</v>
      </c>
      <c r="AU178">
        <f t="shared" si="62"/>
        <v>4049.3478211322863</v>
      </c>
      <c r="AV178" s="67">
        <f t="shared" si="63"/>
        <v>3582.1885309669519</v>
      </c>
      <c r="AW178">
        <f t="shared" si="72"/>
        <v>4049.3478211322863</v>
      </c>
    </row>
    <row r="179" spans="1:49" thickTop="1" thickBot="1">
      <c r="A179" s="26">
        <v>177</v>
      </c>
      <c r="B179">
        <v>2</v>
      </c>
      <c r="C179">
        <v>77</v>
      </c>
      <c r="D179">
        <v>1</v>
      </c>
      <c r="E179">
        <v>60</v>
      </c>
      <c r="F179">
        <v>70</v>
      </c>
      <c r="G179">
        <v>0.31289062499999998</v>
      </c>
      <c r="H179">
        <v>0</v>
      </c>
      <c r="I179">
        <v>90</v>
      </c>
      <c r="J179">
        <v>0</v>
      </c>
      <c r="K179">
        <v>7333.984375</v>
      </c>
      <c r="L179">
        <v>0.46843749999999995</v>
      </c>
      <c r="M179">
        <v>105415.234375</v>
      </c>
      <c r="N179">
        <v>0.31015625000000002</v>
      </c>
      <c r="O179">
        <v>70</v>
      </c>
      <c r="P179">
        <v>480</v>
      </c>
      <c r="Q179">
        <v>480</v>
      </c>
      <c r="R179" s="46">
        <v>177</v>
      </c>
      <c r="S179">
        <v>37816.67</v>
      </c>
      <c r="T179" s="71">
        <v>17795.669999999998</v>
      </c>
      <c r="U179">
        <v>17708.330000000002</v>
      </c>
      <c r="V179" s="6">
        <v>0.41506670000000001</v>
      </c>
      <c r="W179">
        <v>0.19532669999999999</v>
      </c>
      <c r="X179">
        <v>0.41889999999999999</v>
      </c>
      <c r="Y179">
        <v>0.1961667</v>
      </c>
      <c r="Z179" s="68">
        <v>0.65969999999999995</v>
      </c>
      <c r="AA179">
        <v>0.65646669999999996</v>
      </c>
      <c r="AB179">
        <v>4698.6670000000004</v>
      </c>
      <c r="AC179" s="67">
        <v>5349.3329999999996</v>
      </c>
      <c r="AD179">
        <v>4590.6670000000004</v>
      </c>
      <c r="AE179">
        <f t="shared" si="64"/>
        <v>1.0024630377748964</v>
      </c>
      <c r="AF179">
        <f t="shared" si="65"/>
        <v>0.29625377632873851</v>
      </c>
      <c r="AG179" s="65">
        <f t="shared" si="54"/>
        <v>177</v>
      </c>
      <c r="AH179" s="70">
        <f t="shared" si="55"/>
        <v>2497.2068525218133</v>
      </c>
      <c r="AI179" s="70">
        <f t="shared" si="56"/>
        <v>40230.023852116879</v>
      </c>
      <c r="AJ179" s="70">
        <f t="shared" si="57"/>
        <v>0.81677742971182088</v>
      </c>
      <c r="AK179" s="70">
        <f t="shared" si="58"/>
        <v>0.55888216969876792</v>
      </c>
      <c r="AL179">
        <f t="shared" si="59"/>
        <v>38022.68798828125</v>
      </c>
      <c r="AM179" s="71">
        <f t="shared" si="60"/>
        <v>14887.149525590929</v>
      </c>
      <c r="AN179">
        <f t="shared" si="66"/>
        <v>14887.149525590929</v>
      </c>
      <c r="AO179" s="6">
        <f t="shared" si="61"/>
        <v>0.41891278076171873</v>
      </c>
      <c r="AP179">
        <f t="shared" si="67"/>
        <v>0.16401831473100711</v>
      </c>
      <c r="AQ179">
        <f t="shared" si="68"/>
        <v>0.41891278076171873</v>
      </c>
      <c r="AR179">
        <f t="shared" si="69"/>
        <v>0.16401831473100711</v>
      </c>
      <c r="AS179" s="68">
        <f t="shared" si="70"/>
        <v>0.36277610241005642</v>
      </c>
      <c r="AT179">
        <f t="shared" si="71"/>
        <v>0.36277610241005642</v>
      </c>
      <c r="AU179">
        <f t="shared" si="62"/>
        <v>4404.1728944397746</v>
      </c>
      <c r="AV179" s="67">
        <f t="shared" si="63"/>
        <v>4313.734897155111</v>
      </c>
      <c r="AW179">
        <f t="shared" si="72"/>
        <v>4404.1728944397746</v>
      </c>
    </row>
    <row r="180" spans="1:49" thickTop="1" thickBot="1">
      <c r="A180" s="26">
        <v>178</v>
      </c>
      <c r="B180">
        <v>2</v>
      </c>
      <c r="C180">
        <v>78</v>
      </c>
      <c r="D180">
        <v>1</v>
      </c>
      <c r="E180">
        <v>60</v>
      </c>
      <c r="F180">
        <v>70</v>
      </c>
      <c r="G180">
        <v>0.38789062499999999</v>
      </c>
      <c r="H180">
        <v>0</v>
      </c>
      <c r="I180">
        <v>90</v>
      </c>
      <c r="J180">
        <v>0</v>
      </c>
      <c r="K180">
        <v>8958.984375</v>
      </c>
      <c r="L180">
        <v>0.28843750000000001</v>
      </c>
      <c r="M180">
        <v>284690.234375</v>
      </c>
      <c r="N180">
        <v>0.26015625000000003</v>
      </c>
      <c r="O180">
        <v>70</v>
      </c>
      <c r="P180">
        <v>480</v>
      </c>
      <c r="Q180">
        <v>480</v>
      </c>
      <c r="R180" s="46">
        <v>178</v>
      </c>
      <c r="S180">
        <v>114066.7</v>
      </c>
      <c r="T180" s="71">
        <v>20021</v>
      </c>
      <c r="U180">
        <v>19834.669999999998</v>
      </c>
      <c r="V180" s="6">
        <v>0.27436329999999998</v>
      </c>
      <c r="W180">
        <v>4.8156669999999999E-2</v>
      </c>
      <c r="X180">
        <v>0.27459</v>
      </c>
      <c r="Y180">
        <v>4.7746669999999998E-2</v>
      </c>
      <c r="Z180" s="68">
        <v>0.34033330000000001</v>
      </c>
      <c r="AA180">
        <v>0.33716669999999999</v>
      </c>
      <c r="AB180">
        <v>8148</v>
      </c>
      <c r="AC180" s="67">
        <v>7398.6670000000004</v>
      </c>
      <c r="AD180">
        <v>8017.6670000000004</v>
      </c>
      <c r="AE180">
        <f t="shared" si="64"/>
        <v>1.0046860986383577</v>
      </c>
      <c r="AF180">
        <f t="shared" si="65"/>
        <v>0.85001082349350565</v>
      </c>
      <c r="AG180" s="65">
        <f t="shared" si="54"/>
        <v>178</v>
      </c>
      <c r="AH180" s="70">
        <f t="shared" si="55"/>
        <v>3476.6856657773465</v>
      </c>
      <c r="AI180" s="70">
        <f t="shared" si="56"/>
        <v>112958.30750154991</v>
      </c>
      <c r="AJ180" s="70">
        <f t="shared" si="57"/>
        <v>0.91118233792922743</v>
      </c>
      <c r="AK180" s="70">
        <f t="shared" si="58"/>
        <v>0.65947421548380991</v>
      </c>
      <c r="AL180">
        <f t="shared" si="59"/>
        <v>115912.55126953125</v>
      </c>
      <c r="AM180" s="71">
        <f t="shared" si="60"/>
        <v>23651.127936524343</v>
      </c>
      <c r="AN180">
        <f t="shared" si="66"/>
        <v>23651.127936524343</v>
      </c>
      <c r="AO180" s="6">
        <f t="shared" si="61"/>
        <v>0.27746746826171875</v>
      </c>
      <c r="AP180">
        <f t="shared" si="67"/>
        <v>5.661525450183421E-2</v>
      </c>
      <c r="AQ180">
        <f t="shared" si="68"/>
        <v>0.27746746826171875</v>
      </c>
      <c r="AR180">
        <f t="shared" si="69"/>
        <v>5.661525450183421E-2</v>
      </c>
      <c r="AS180" s="68">
        <f t="shared" si="70"/>
        <v>0.39294980239968946</v>
      </c>
      <c r="AT180">
        <f t="shared" si="71"/>
        <v>0.39294980239968946</v>
      </c>
      <c r="AU180">
        <f t="shared" si="62"/>
        <v>7468.7862399902469</v>
      </c>
      <c r="AV180" s="67">
        <f t="shared" si="63"/>
        <v>6621.6286382966136</v>
      </c>
      <c r="AW180">
        <f t="shared" si="72"/>
        <v>7468.7862399902469</v>
      </c>
    </row>
    <row r="181" spans="1:49" thickTop="1" thickBot="1">
      <c r="A181" s="26">
        <v>179</v>
      </c>
      <c r="B181">
        <v>2</v>
      </c>
      <c r="C181">
        <v>79</v>
      </c>
      <c r="D181">
        <v>1</v>
      </c>
      <c r="E181">
        <v>60</v>
      </c>
      <c r="F181">
        <v>70</v>
      </c>
      <c r="G181">
        <v>0.53789062499999996</v>
      </c>
      <c r="H181">
        <v>0</v>
      </c>
      <c r="I181">
        <v>90</v>
      </c>
      <c r="J181">
        <v>0</v>
      </c>
      <c r="K181">
        <v>5708.984375</v>
      </c>
      <c r="L181">
        <v>0.40843750000000001</v>
      </c>
      <c r="M181">
        <v>643240.234375</v>
      </c>
      <c r="N181">
        <v>0.36015625000000001</v>
      </c>
      <c r="O181">
        <v>70</v>
      </c>
      <c r="P181">
        <v>480</v>
      </c>
      <c r="Q181">
        <v>480</v>
      </c>
      <c r="R181" s="46">
        <v>179</v>
      </c>
      <c r="S181">
        <v>340100</v>
      </c>
      <c r="T181" s="71">
        <v>26500.67</v>
      </c>
      <c r="U181">
        <v>26009.33</v>
      </c>
      <c r="V181" s="6">
        <v>0.37856669999999998</v>
      </c>
      <c r="W181">
        <v>2.9496000000000001E-2</v>
      </c>
      <c r="X181">
        <v>0.37933329999999998</v>
      </c>
      <c r="Y181">
        <v>2.9007999999999999E-2</v>
      </c>
      <c r="Z181" s="68">
        <v>0.51163329999999996</v>
      </c>
      <c r="AA181">
        <v>0.50216669999999997</v>
      </c>
      <c r="AB181">
        <v>8073.3329999999996</v>
      </c>
      <c r="AC181" s="67">
        <v>9599.3330000000005</v>
      </c>
      <c r="AD181">
        <v>7724.6670000000004</v>
      </c>
      <c r="AE181">
        <f t="shared" si="64"/>
        <v>1.0094012647981399</v>
      </c>
      <c r="AF181">
        <f t="shared" si="65"/>
        <v>0.70966758975149624</v>
      </c>
      <c r="AG181" s="65">
        <f t="shared" si="54"/>
        <v>179</v>
      </c>
      <c r="AH181" s="70">
        <f t="shared" si="55"/>
        <v>2026.7084535167517</v>
      </c>
      <c r="AI181" s="70">
        <f t="shared" si="56"/>
        <v>236458.21367030442</v>
      </c>
      <c r="AJ181" s="70">
        <f t="shared" si="57"/>
        <v>0.97383832808747406</v>
      </c>
      <c r="AK181" s="70">
        <f t="shared" si="58"/>
        <v>0.58101261750338218</v>
      </c>
      <c r="AL181">
        <f t="shared" si="59"/>
        <v>348631.06689453125</v>
      </c>
      <c r="AM181" s="71">
        <f t="shared" si="60"/>
        <v>24549.311320213026</v>
      </c>
      <c r="AN181">
        <f t="shared" si="66"/>
        <v>24549.311320213026</v>
      </c>
      <c r="AO181" s="6">
        <f t="shared" si="61"/>
        <v>0.38246746826171873</v>
      </c>
      <c r="AP181">
        <f t="shared" si="67"/>
        <v>2.6931945657760636E-2</v>
      </c>
      <c r="AQ181">
        <f t="shared" si="68"/>
        <v>0.38246746826171873</v>
      </c>
      <c r="AR181">
        <f t="shared" si="69"/>
        <v>2.6931945657760636E-2</v>
      </c>
      <c r="AS181" s="68">
        <f t="shared" si="70"/>
        <v>0.52558488759250799</v>
      </c>
      <c r="AT181">
        <f t="shared" si="71"/>
        <v>0.52558488759250799</v>
      </c>
      <c r="AU181">
        <f t="shared" si="62"/>
        <v>6574.6766013339375</v>
      </c>
      <c r="AV181" s="67">
        <f t="shared" si="63"/>
        <v>5984.2221782930364</v>
      </c>
      <c r="AW181">
        <f t="shared" si="72"/>
        <v>6574.6766013339375</v>
      </c>
    </row>
    <row r="182" spans="1:49" thickTop="1" thickBot="1">
      <c r="A182" s="26">
        <v>180</v>
      </c>
      <c r="B182">
        <v>2</v>
      </c>
      <c r="C182">
        <v>80</v>
      </c>
      <c r="D182">
        <v>1</v>
      </c>
      <c r="E182">
        <v>60</v>
      </c>
      <c r="F182">
        <v>70</v>
      </c>
      <c r="G182">
        <v>0.42539062500000002</v>
      </c>
      <c r="H182">
        <v>0</v>
      </c>
      <c r="I182">
        <v>90</v>
      </c>
      <c r="J182">
        <v>0</v>
      </c>
      <c r="K182">
        <v>6521.484375</v>
      </c>
      <c r="L182">
        <v>0.25843749999999999</v>
      </c>
      <c r="M182">
        <v>195052.734375</v>
      </c>
      <c r="N182">
        <v>0.23515625000000001</v>
      </c>
      <c r="O182">
        <v>70</v>
      </c>
      <c r="P182">
        <v>480</v>
      </c>
      <c r="Q182">
        <v>480</v>
      </c>
      <c r="R182" s="46">
        <v>180</v>
      </c>
      <c r="S182">
        <v>85196.67</v>
      </c>
      <c r="T182" s="71">
        <v>15242.67</v>
      </c>
      <c r="U182">
        <v>15254.67</v>
      </c>
      <c r="V182" s="6">
        <v>0.24574670000000001</v>
      </c>
      <c r="W182">
        <v>4.3966669999999999E-2</v>
      </c>
      <c r="X182">
        <v>0.24573329999999999</v>
      </c>
      <c r="Y182">
        <v>4.3999999999999997E-2</v>
      </c>
      <c r="Z182" s="68">
        <v>0.30406</v>
      </c>
      <c r="AA182">
        <v>0.30429669999999998</v>
      </c>
      <c r="AB182">
        <v>6642</v>
      </c>
      <c r="AC182" s="67">
        <v>5919.3329999999996</v>
      </c>
      <c r="AD182">
        <v>6605.3329999999996</v>
      </c>
      <c r="AE182">
        <f t="shared" si="64"/>
        <v>0.99960660044229976</v>
      </c>
      <c r="AF182">
        <f t="shared" si="65"/>
        <v>0.87928332745272042</v>
      </c>
      <c r="AG182" s="65">
        <f t="shared" si="54"/>
        <v>180</v>
      </c>
      <c r="AH182" s="70">
        <f t="shared" si="55"/>
        <v>2591.1037993543582</v>
      </c>
      <c r="AI182" s="70">
        <f t="shared" si="56"/>
        <v>78958.728652751422</v>
      </c>
      <c r="AJ182" s="70">
        <f t="shared" si="57"/>
        <v>0.90598338730114036</v>
      </c>
      <c r="AK182" s="70">
        <f t="shared" si="58"/>
        <v>0.67393710106560867</v>
      </c>
      <c r="AL182">
        <f t="shared" si="59"/>
        <v>86720.91064453125</v>
      </c>
      <c r="AM182" s="71">
        <f t="shared" si="60"/>
        <v>18789.690725332439</v>
      </c>
      <c r="AN182">
        <f t="shared" si="66"/>
        <v>18789.690725332439</v>
      </c>
      <c r="AO182" s="6">
        <f t="shared" si="61"/>
        <v>0.24853387451171874</v>
      </c>
      <c r="AP182">
        <f t="shared" si="67"/>
        <v>5.3849464934536719E-2</v>
      </c>
      <c r="AQ182">
        <f t="shared" si="68"/>
        <v>0.24853387451171874</v>
      </c>
      <c r="AR182">
        <f t="shared" si="69"/>
        <v>5.3849464934536719E-2</v>
      </c>
      <c r="AS182" s="68">
        <f t="shared" si="70"/>
        <v>0.39505128017407176</v>
      </c>
      <c r="AT182">
        <f t="shared" si="71"/>
        <v>0.39505128017407176</v>
      </c>
      <c r="AU182">
        <f t="shared" si="62"/>
        <v>6022.3443880033592</v>
      </c>
      <c r="AV182" s="67">
        <f t="shared" si="63"/>
        <v>5248.2162590947228</v>
      </c>
      <c r="AW182">
        <f t="shared" si="72"/>
        <v>6022.3443880033592</v>
      </c>
    </row>
    <row r="183" spans="1:49" thickTop="1" thickBot="1">
      <c r="A183" s="26">
        <v>181</v>
      </c>
      <c r="B183">
        <v>2</v>
      </c>
      <c r="C183">
        <v>81</v>
      </c>
      <c r="D183">
        <v>1</v>
      </c>
      <c r="E183">
        <v>60</v>
      </c>
      <c r="F183">
        <v>70</v>
      </c>
      <c r="G183">
        <v>0.57539062500000004</v>
      </c>
      <c r="H183">
        <v>0</v>
      </c>
      <c r="I183">
        <v>90</v>
      </c>
      <c r="J183">
        <v>0</v>
      </c>
      <c r="K183">
        <v>9771.484375</v>
      </c>
      <c r="L183">
        <v>0.37843749999999998</v>
      </c>
      <c r="M183">
        <v>553602.734375</v>
      </c>
      <c r="N183">
        <v>0.33515625000000004</v>
      </c>
      <c r="O183">
        <v>70</v>
      </c>
      <c r="P183">
        <v>480</v>
      </c>
      <c r="Q183">
        <v>480</v>
      </c>
      <c r="R183" s="46">
        <v>181</v>
      </c>
      <c r="S183">
        <v>314553.3</v>
      </c>
      <c r="T183" s="71">
        <v>45393.33</v>
      </c>
      <c r="U183">
        <v>47600</v>
      </c>
      <c r="V183" s="6">
        <v>0.35036669999999998</v>
      </c>
      <c r="W183">
        <v>5.0563329999999997E-2</v>
      </c>
      <c r="X183">
        <v>0.34903329999999999</v>
      </c>
      <c r="Y183">
        <v>5.2819999999999999E-2</v>
      </c>
      <c r="Z183" s="68">
        <v>0.39419999999999999</v>
      </c>
      <c r="AA183">
        <v>0.41333330000000001</v>
      </c>
      <c r="AB183">
        <v>14842.33</v>
      </c>
      <c r="AC183" s="67">
        <v>16377</v>
      </c>
      <c r="AD183">
        <v>15525.67</v>
      </c>
      <c r="AE183">
        <f t="shared" si="64"/>
        <v>0.97654563977042153</v>
      </c>
      <c r="AF183">
        <f t="shared" si="65"/>
        <v>0.7863231186362265</v>
      </c>
      <c r="AG183" s="65">
        <f t="shared" si="54"/>
        <v>181</v>
      </c>
      <c r="AH183" s="70">
        <f t="shared" si="55"/>
        <v>3544.4060303785991</v>
      </c>
      <c r="AI183" s="70">
        <f t="shared" si="56"/>
        <v>207317.58338209477</v>
      </c>
      <c r="AJ183" s="70">
        <f t="shared" si="57"/>
        <v>0.94885340156060338</v>
      </c>
      <c r="AK183" s="70">
        <f t="shared" si="58"/>
        <v>0.60466425526794809</v>
      </c>
      <c r="AL183">
        <f t="shared" si="59"/>
        <v>322686.88720703125</v>
      </c>
      <c r="AM183" s="71">
        <f t="shared" si="60"/>
        <v>45020.815056642852</v>
      </c>
      <c r="AN183">
        <f t="shared" si="66"/>
        <v>45020.815056642852</v>
      </c>
      <c r="AO183" s="6">
        <f t="shared" si="61"/>
        <v>0.35353387451171875</v>
      </c>
      <c r="AP183">
        <f t="shared" si="67"/>
        <v>4.9324542804984661E-2</v>
      </c>
      <c r="AQ183">
        <f t="shared" si="68"/>
        <v>0.35353387451171875</v>
      </c>
      <c r="AR183">
        <f t="shared" si="69"/>
        <v>4.9324542804984661E-2</v>
      </c>
      <c r="AS183" s="68">
        <f t="shared" si="70"/>
        <v>0.5172978038526892</v>
      </c>
      <c r="AT183">
        <f t="shared" si="71"/>
        <v>0.5172978038526892</v>
      </c>
      <c r="AU183">
        <f t="shared" si="62"/>
        <v>12423.077022550809</v>
      </c>
      <c r="AV183" s="67">
        <f t="shared" si="63"/>
        <v>11063.823908333663</v>
      </c>
      <c r="AW183">
        <f t="shared" si="72"/>
        <v>12423.077022550809</v>
      </c>
    </row>
    <row r="184" spans="1:49" thickTop="1" thickBot="1">
      <c r="A184" s="26">
        <v>182</v>
      </c>
      <c r="B184">
        <v>2</v>
      </c>
      <c r="C184">
        <v>82</v>
      </c>
      <c r="D184">
        <v>1</v>
      </c>
      <c r="E184">
        <v>60</v>
      </c>
      <c r="F184">
        <v>70</v>
      </c>
      <c r="G184">
        <v>0.50039062499999998</v>
      </c>
      <c r="H184">
        <v>0</v>
      </c>
      <c r="I184">
        <v>90</v>
      </c>
      <c r="J184">
        <v>0</v>
      </c>
      <c r="K184">
        <v>8146.484375</v>
      </c>
      <c r="L184">
        <v>0.31843749999999998</v>
      </c>
      <c r="M184">
        <v>732877.734375</v>
      </c>
      <c r="N184">
        <v>0.28515625</v>
      </c>
      <c r="O184">
        <v>70</v>
      </c>
      <c r="P184">
        <v>480</v>
      </c>
      <c r="Q184">
        <v>480</v>
      </c>
      <c r="R184" s="46">
        <v>182</v>
      </c>
      <c r="S184">
        <v>362200</v>
      </c>
      <c r="T184" s="71">
        <v>26902</v>
      </c>
      <c r="U184">
        <v>26678.33</v>
      </c>
      <c r="V184" s="6">
        <v>0.29810999999999999</v>
      </c>
      <c r="W184">
        <v>2.2141669999999999E-2</v>
      </c>
      <c r="X184">
        <v>0.29828670000000002</v>
      </c>
      <c r="Y184">
        <v>2.1970670000000001E-2</v>
      </c>
      <c r="Z184" s="68">
        <v>0.35909999999999997</v>
      </c>
      <c r="AA184">
        <v>0.35610000000000003</v>
      </c>
      <c r="AB184">
        <v>10495</v>
      </c>
      <c r="AC184" s="67">
        <v>9974.3330000000005</v>
      </c>
      <c r="AD184">
        <v>10301</v>
      </c>
      <c r="AE184">
        <f t="shared" si="64"/>
        <v>1.0041832293293593</v>
      </c>
      <c r="AF184">
        <f t="shared" si="65"/>
        <v>0.85426650643020197</v>
      </c>
      <c r="AG184" s="65">
        <f t="shared" si="54"/>
        <v>182</v>
      </c>
      <c r="AH184" s="70">
        <f t="shared" si="55"/>
        <v>3089.4465513154778</v>
      </c>
      <c r="AI184" s="70">
        <f t="shared" si="56"/>
        <v>285131.76291793311</v>
      </c>
      <c r="AJ184" s="70">
        <f t="shared" si="57"/>
        <v>0.96737799139360869</v>
      </c>
      <c r="AK184" s="70">
        <f t="shared" si="58"/>
        <v>0.63717016193095111</v>
      </c>
      <c r="AL184">
        <f t="shared" si="59"/>
        <v>370795.20751953125</v>
      </c>
      <c r="AM184" s="71">
        <f t="shared" si="60"/>
        <v>31076.451955575172</v>
      </c>
      <c r="AN184">
        <f t="shared" si="66"/>
        <v>31076.451955575172</v>
      </c>
      <c r="AO184" s="6">
        <f t="shared" si="61"/>
        <v>0.30178387451171873</v>
      </c>
      <c r="AP184">
        <f t="shared" si="67"/>
        <v>2.5292592479736292E-2</v>
      </c>
      <c r="AQ184">
        <f t="shared" si="68"/>
        <v>0.30178387451171873</v>
      </c>
      <c r="AR184">
        <f t="shared" si="69"/>
        <v>2.5292592479736292E-2</v>
      </c>
      <c r="AS184" s="68">
        <f t="shared" si="70"/>
        <v>0.49442547551622018</v>
      </c>
      <c r="AT184">
        <f t="shared" si="71"/>
        <v>0.49442547551622018</v>
      </c>
      <c r="AU184">
        <f t="shared" si="62"/>
        <v>9018.0353591242456</v>
      </c>
      <c r="AV184" s="67">
        <f t="shared" si="63"/>
        <v>7812.6648805540081</v>
      </c>
      <c r="AW184">
        <f t="shared" si="72"/>
        <v>9018.0353591242456</v>
      </c>
    </row>
    <row r="185" spans="1:49" thickTop="1" thickBot="1">
      <c r="A185" s="26">
        <v>183</v>
      </c>
      <c r="B185">
        <v>2</v>
      </c>
      <c r="C185">
        <v>83</v>
      </c>
      <c r="D185">
        <v>1</v>
      </c>
      <c r="E185">
        <v>60</v>
      </c>
      <c r="F185">
        <v>70</v>
      </c>
      <c r="G185">
        <v>0.35039062500000001</v>
      </c>
      <c r="H185">
        <v>0</v>
      </c>
      <c r="I185">
        <v>90</v>
      </c>
      <c r="J185">
        <v>0</v>
      </c>
      <c r="K185">
        <v>4896.484375</v>
      </c>
      <c r="L185">
        <v>0.43843749999999998</v>
      </c>
      <c r="M185">
        <v>374327.734375</v>
      </c>
      <c r="N185">
        <v>0.38515625000000003</v>
      </c>
      <c r="O185">
        <v>70</v>
      </c>
      <c r="P185">
        <v>480</v>
      </c>
      <c r="Q185">
        <v>480</v>
      </c>
      <c r="R185" s="46">
        <v>183</v>
      </c>
      <c r="S185">
        <v>4896.33</v>
      </c>
      <c r="T185" s="71">
        <v>4896.33</v>
      </c>
      <c r="U185">
        <v>4896.33</v>
      </c>
      <c r="V185" s="6">
        <v>0.438</v>
      </c>
      <c r="W185">
        <v>0.438</v>
      </c>
      <c r="X185">
        <v>0.438</v>
      </c>
      <c r="Y185">
        <v>0.438</v>
      </c>
      <c r="Z185" s="68">
        <v>0.438</v>
      </c>
      <c r="AA185">
        <v>0.438</v>
      </c>
      <c r="AB185">
        <v>1702.53</v>
      </c>
      <c r="AC185" s="67">
        <v>1702.53</v>
      </c>
      <c r="AD185">
        <v>1702.53</v>
      </c>
      <c r="AE185">
        <f t="shared" si="64"/>
        <v>1</v>
      </c>
      <c r="AF185">
        <f t="shared" si="65"/>
        <v>0.25641265599999996</v>
      </c>
      <c r="AG185" s="65">
        <f t="shared" si="54"/>
        <v>183</v>
      </c>
      <c r="AH185" s="70">
        <f t="shared" si="55"/>
        <v>1702.014990223767</v>
      </c>
      <c r="AI185" s="70">
        <f t="shared" si="56"/>
        <v>135121.12239142696</v>
      </c>
      <c r="AJ185" s="70">
        <f t="shared" si="57"/>
        <v>0.96175823639419977</v>
      </c>
      <c r="AK185" s="70">
        <f t="shared" si="58"/>
        <v>0.56042124299771279</v>
      </c>
      <c r="AL185">
        <f t="shared" si="59"/>
        <v>134341.73095703125</v>
      </c>
      <c r="AM185" s="71">
        <f t="shared" si="60"/>
        <v>12362.770713432448</v>
      </c>
      <c r="AN185">
        <f t="shared" si="66"/>
        <v>12362.770713432448</v>
      </c>
      <c r="AO185" s="6">
        <f t="shared" si="61"/>
        <v>0.41976824951171876</v>
      </c>
      <c r="AP185">
        <f t="shared" si="67"/>
        <v>3.8629088552924219E-2</v>
      </c>
      <c r="AQ185">
        <f t="shared" si="68"/>
        <v>0.41976824951171876</v>
      </c>
      <c r="AR185">
        <f t="shared" si="69"/>
        <v>3.8629088552924219E-2</v>
      </c>
      <c r="AS185" s="68">
        <f t="shared" si="70"/>
        <v>0.43653428454376997</v>
      </c>
      <c r="AT185">
        <f t="shared" si="71"/>
        <v>0.43653428454376997</v>
      </c>
      <c r="AU185">
        <f t="shared" si="62"/>
        <v>3468.7150768215502</v>
      </c>
      <c r="AV185" s="67">
        <f t="shared" si="63"/>
        <v>3300.138317801931</v>
      </c>
      <c r="AW185">
        <f t="shared" si="72"/>
        <v>3468.7150768215502</v>
      </c>
    </row>
    <row r="186" spans="1:49" thickTop="1" thickBot="1">
      <c r="A186" s="26">
        <v>184</v>
      </c>
      <c r="B186">
        <v>2</v>
      </c>
      <c r="C186">
        <v>84</v>
      </c>
      <c r="D186">
        <v>1</v>
      </c>
      <c r="E186">
        <v>60</v>
      </c>
      <c r="F186">
        <v>70</v>
      </c>
      <c r="G186">
        <v>0.33164062499999997</v>
      </c>
      <c r="H186">
        <v>0</v>
      </c>
      <c r="I186">
        <v>90</v>
      </c>
      <c r="J186">
        <v>0</v>
      </c>
      <c r="K186">
        <v>4490.234375</v>
      </c>
      <c r="L186">
        <v>0.30343750000000003</v>
      </c>
      <c r="M186">
        <v>688058.984375</v>
      </c>
      <c r="N186">
        <v>0.34765625</v>
      </c>
      <c r="O186">
        <v>70</v>
      </c>
      <c r="P186">
        <v>480</v>
      </c>
      <c r="Q186">
        <v>480</v>
      </c>
      <c r="R186" s="46">
        <v>184</v>
      </c>
      <c r="S186">
        <v>232613.3</v>
      </c>
      <c r="T186" s="71">
        <v>10505.33</v>
      </c>
      <c r="U186">
        <v>9442.6669999999995</v>
      </c>
      <c r="V186" s="6">
        <v>0.32540669999999999</v>
      </c>
      <c r="W186">
        <v>1.4696000000000001E-2</v>
      </c>
      <c r="X186">
        <v>0.32123000000000002</v>
      </c>
      <c r="Y186">
        <v>1.3040329999999999E-2</v>
      </c>
      <c r="Z186" s="68">
        <v>0.38416670000000003</v>
      </c>
      <c r="AA186">
        <v>0.34533330000000001</v>
      </c>
      <c r="AB186">
        <v>4210</v>
      </c>
      <c r="AC186" s="67">
        <v>3371.3330000000001</v>
      </c>
      <c r="AD186">
        <v>3597</v>
      </c>
      <c r="AE186">
        <f t="shared" si="64"/>
        <v>1.0547693769529272</v>
      </c>
      <c r="AF186">
        <f t="shared" si="65"/>
        <v>0.85510282749192301</v>
      </c>
      <c r="AG186" s="65">
        <f t="shared" si="54"/>
        <v>184</v>
      </c>
      <c r="AH186" s="70">
        <f t="shared" si="55"/>
        <v>1722.4586430112684</v>
      </c>
      <c r="AI186" s="70">
        <f t="shared" si="56"/>
        <v>255279.85507246378</v>
      </c>
      <c r="AJ186" s="70">
        <f t="shared" si="57"/>
        <v>0.98067440363008507</v>
      </c>
      <c r="AK186" s="70">
        <f t="shared" si="58"/>
        <v>0.6435163157552749</v>
      </c>
      <c r="AL186">
        <f t="shared" si="59"/>
        <v>231189.40185546872</v>
      </c>
      <c r="AM186" s="71">
        <f t="shared" si="60"/>
        <v>10982.974369893855</v>
      </c>
      <c r="AN186">
        <f t="shared" si="66"/>
        <v>10982.974369893855</v>
      </c>
      <c r="AO186" s="6">
        <f t="shared" si="61"/>
        <v>0.31810223388671877</v>
      </c>
      <c r="AP186">
        <f t="shared" si="67"/>
        <v>1.51118894453819E-2</v>
      </c>
      <c r="AQ186">
        <f t="shared" si="68"/>
        <v>0.31810223388671877</v>
      </c>
      <c r="AR186">
        <f t="shared" si="69"/>
        <v>1.51118894453819E-2</v>
      </c>
      <c r="AS186" s="68">
        <f t="shared" si="70"/>
        <v>0.40474715576624976</v>
      </c>
      <c r="AT186">
        <f t="shared" si="71"/>
        <v>0.40474715576624976</v>
      </c>
      <c r="AU186">
        <f t="shared" si="62"/>
        <v>3397.7745732577869</v>
      </c>
      <c r="AV186" s="67">
        <f t="shared" si="63"/>
        <v>3034.8187059488841</v>
      </c>
      <c r="AW186">
        <f t="shared" si="72"/>
        <v>3397.7745732577869</v>
      </c>
    </row>
    <row r="187" spans="1:49" thickTop="1" thickBot="1">
      <c r="A187" s="26">
        <v>185</v>
      </c>
      <c r="B187">
        <v>2</v>
      </c>
      <c r="C187">
        <v>85</v>
      </c>
      <c r="D187">
        <v>1</v>
      </c>
      <c r="E187">
        <v>60</v>
      </c>
      <c r="F187">
        <v>70</v>
      </c>
      <c r="G187">
        <v>0.48164062499999999</v>
      </c>
      <c r="H187">
        <v>0</v>
      </c>
      <c r="I187">
        <v>90</v>
      </c>
      <c r="J187">
        <v>0</v>
      </c>
      <c r="K187">
        <v>7740.234375</v>
      </c>
      <c r="L187">
        <v>0.42343750000000002</v>
      </c>
      <c r="M187">
        <v>329508.984375</v>
      </c>
      <c r="N187">
        <v>0.24765625000000002</v>
      </c>
      <c r="O187">
        <v>70</v>
      </c>
      <c r="P187">
        <v>480</v>
      </c>
      <c r="Q187">
        <v>480</v>
      </c>
      <c r="R187" s="46">
        <v>185</v>
      </c>
      <c r="S187">
        <v>161266.70000000001</v>
      </c>
      <c r="T187" s="71">
        <v>30383.33</v>
      </c>
      <c r="U187">
        <v>29965.33</v>
      </c>
      <c r="V187" s="6">
        <v>0.32666669999999998</v>
      </c>
      <c r="W187">
        <v>6.1546669999999998E-2</v>
      </c>
      <c r="X187">
        <v>0.32966329999999999</v>
      </c>
      <c r="Y187">
        <v>6.1253330000000002E-2</v>
      </c>
      <c r="Z187" s="68">
        <v>0.54306670000000001</v>
      </c>
      <c r="AA187">
        <v>0.53559999999999997</v>
      </c>
      <c r="AB187">
        <v>8782.3330000000005</v>
      </c>
      <c r="AC187" s="67">
        <v>10601</v>
      </c>
      <c r="AD187">
        <v>8448.3330000000005</v>
      </c>
      <c r="AE187">
        <f t="shared" si="64"/>
        <v>1.0069505719014371</v>
      </c>
      <c r="AF187">
        <f t="shared" si="65"/>
        <v>0.64710094955757269</v>
      </c>
      <c r="AG187" s="65">
        <f t="shared" si="54"/>
        <v>185</v>
      </c>
      <c r="AH187" s="70">
        <f t="shared" si="55"/>
        <v>2718.8529088913283</v>
      </c>
      <c r="AI187" s="70">
        <f t="shared" si="56"/>
        <v>132051.18973074516</v>
      </c>
      <c r="AJ187" s="70">
        <f t="shared" si="57"/>
        <v>0.93269155646741919</v>
      </c>
      <c r="AK187" s="70">
        <f t="shared" si="58"/>
        <v>0.57532331097567213</v>
      </c>
      <c r="AL187">
        <f t="shared" si="59"/>
        <v>162717.13623046875</v>
      </c>
      <c r="AM187" s="71">
        <f t="shared" si="60"/>
        <v>26679.365528043749</v>
      </c>
      <c r="AN187">
        <f t="shared" si="66"/>
        <v>26679.365528043749</v>
      </c>
      <c r="AO187" s="6">
        <f t="shared" si="61"/>
        <v>0.33877410888671877</v>
      </c>
      <c r="AP187">
        <f t="shared" si="67"/>
        <v>5.5545952269123379E-2</v>
      </c>
      <c r="AQ187">
        <f t="shared" si="68"/>
        <v>0.33877410888671877</v>
      </c>
      <c r="AR187">
        <f t="shared" si="69"/>
        <v>5.5545952269123379E-2</v>
      </c>
      <c r="AS187" s="68">
        <f t="shared" si="70"/>
        <v>0.46930357202879924</v>
      </c>
      <c r="AT187">
        <f t="shared" si="71"/>
        <v>0.46930357202879924</v>
      </c>
      <c r="AU187">
        <f t="shared" si="62"/>
        <v>7392.3043619367618</v>
      </c>
      <c r="AV187" s="67">
        <f t="shared" si="63"/>
        <v>6881.0655139242253</v>
      </c>
      <c r="AW187">
        <f t="shared" si="72"/>
        <v>7392.3043619367618</v>
      </c>
    </row>
    <row r="188" spans="1:49" thickTop="1" thickBot="1">
      <c r="A188" s="26">
        <v>186</v>
      </c>
      <c r="B188">
        <v>2</v>
      </c>
      <c r="C188">
        <v>86</v>
      </c>
      <c r="D188">
        <v>1</v>
      </c>
      <c r="E188">
        <v>60</v>
      </c>
      <c r="F188">
        <v>70</v>
      </c>
      <c r="G188">
        <v>0.556640625</v>
      </c>
      <c r="H188">
        <v>0</v>
      </c>
      <c r="I188">
        <v>90</v>
      </c>
      <c r="J188">
        <v>0</v>
      </c>
      <c r="K188">
        <v>9365.234375</v>
      </c>
      <c r="L188">
        <v>0.36343749999999997</v>
      </c>
      <c r="M188">
        <v>150233.984375</v>
      </c>
      <c r="N188">
        <v>0.39765625000000004</v>
      </c>
      <c r="O188">
        <v>70</v>
      </c>
      <c r="P188">
        <v>480</v>
      </c>
      <c r="Q188">
        <v>480</v>
      </c>
      <c r="R188" s="46">
        <v>186</v>
      </c>
      <c r="S188">
        <v>86640</v>
      </c>
      <c r="T188" s="71">
        <v>31709.67</v>
      </c>
      <c r="U188">
        <v>32421.67</v>
      </c>
      <c r="V188" s="6">
        <v>0.38513330000000001</v>
      </c>
      <c r="W188">
        <v>0.14095669999999999</v>
      </c>
      <c r="X188">
        <v>0.38576670000000002</v>
      </c>
      <c r="Y188">
        <v>0.14435999999999999</v>
      </c>
      <c r="Z188" s="68">
        <v>0.3918333</v>
      </c>
      <c r="AA188">
        <v>0.40063330000000003</v>
      </c>
      <c r="AB188">
        <v>11198</v>
      </c>
      <c r="AC188" s="67">
        <v>11615.33</v>
      </c>
      <c r="AD188">
        <v>11416.33</v>
      </c>
      <c r="AE188">
        <f t="shared" si="64"/>
        <v>0.98895873484067331</v>
      </c>
      <c r="AF188">
        <f t="shared" si="65"/>
        <v>0.68947213817997899</v>
      </c>
      <c r="AG188" s="65">
        <f t="shared" si="54"/>
        <v>186</v>
      </c>
      <c r="AH188" s="70">
        <f t="shared" si="55"/>
        <v>3434.42012376805</v>
      </c>
      <c r="AI188" s="70">
        <f t="shared" si="56"/>
        <v>53744.969256567914</v>
      </c>
      <c r="AJ188" s="70">
        <f t="shared" si="57"/>
        <v>0.83371826082131739</v>
      </c>
      <c r="AK188" s="70">
        <f t="shared" si="58"/>
        <v>0.63236216761401687</v>
      </c>
      <c r="AL188">
        <f t="shared" si="59"/>
        <v>87778.50341796875</v>
      </c>
      <c r="AM188" s="71">
        <f t="shared" si="60"/>
        <v>33694.854693340771</v>
      </c>
      <c r="AN188">
        <f t="shared" si="66"/>
        <v>33694.854693340771</v>
      </c>
      <c r="AO188" s="6">
        <f t="shared" si="61"/>
        <v>0.38248504638671876</v>
      </c>
      <c r="AP188">
        <f t="shared" si="67"/>
        <v>0.14682157428692266</v>
      </c>
      <c r="AQ188">
        <f t="shared" si="68"/>
        <v>0.38248504638671876</v>
      </c>
      <c r="AR188">
        <f t="shared" si="69"/>
        <v>0.14682157428692266</v>
      </c>
      <c r="AS188" s="68">
        <f t="shared" si="70"/>
        <v>0.42580425189322979</v>
      </c>
      <c r="AT188">
        <f t="shared" si="71"/>
        <v>0.42580425189322979</v>
      </c>
      <c r="AU188">
        <f t="shared" si="62"/>
        <v>10027.890238708218</v>
      </c>
      <c r="AV188" s="67">
        <f t="shared" si="63"/>
        <v>9098.8064227497998</v>
      </c>
      <c r="AW188">
        <f t="shared" si="72"/>
        <v>10027.890238708218</v>
      </c>
    </row>
    <row r="189" spans="1:49" thickTop="1" thickBot="1">
      <c r="A189" s="26">
        <v>187</v>
      </c>
      <c r="B189">
        <v>2</v>
      </c>
      <c r="C189">
        <v>87</v>
      </c>
      <c r="D189">
        <v>1</v>
      </c>
      <c r="E189">
        <v>60</v>
      </c>
      <c r="F189">
        <v>70</v>
      </c>
      <c r="G189">
        <v>0.40664062499999998</v>
      </c>
      <c r="H189">
        <v>0</v>
      </c>
      <c r="I189">
        <v>90</v>
      </c>
      <c r="J189">
        <v>0</v>
      </c>
      <c r="K189">
        <v>6115.234375</v>
      </c>
      <c r="L189">
        <v>0.48343749999999996</v>
      </c>
      <c r="M189">
        <v>508783.984375</v>
      </c>
      <c r="N189">
        <v>0.29765625000000001</v>
      </c>
      <c r="O189">
        <v>70</v>
      </c>
      <c r="P189">
        <v>480</v>
      </c>
      <c r="Q189">
        <v>480</v>
      </c>
      <c r="R189" s="46">
        <v>187</v>
      </c>
      <c r="S189">
        <v>188050</v>
      </c>
      <c r="T189" s="71">
        <v>32725</v>
      </c>
      <c r="U189">
        <v>32655</v>
      </c>
      <c r="V189" s="6">
        <v>0.41120000000000001</v>
      </c>
      <c r="W189">
        <v>7.1559999999999999E-2</v>
      </c>
      <c r="X189">
        <v>0.41376669999999999</v>
      </c>
      <c r="Y189">
        <v>7.1853330000000007E-2</v>
      </c>
      <c r="Z189" s="68">
        <v>0.7663333</v>
      </c>
      <c r="AA189">
        <v>0.76470000000000005</v>
      </c>
      <c r="AB189">
        <v>4843.6670000000004</v>
      </c>
      <c r="AC189" s="67">
        <v>7762.6670000000004</v>
      </c>
      <c r="AD189">
        <v>4835.3329999999996</v>
      </c>
      <c r="AE189">
        <f t="shared" si="64"/>
        <v>1.0010712375862174</v>
      </c>
      <c r="AF189">
        <f t="shared" si="65"/>
        <v>0.30954471180936016</v>
      </c>
      <c r="AG189" s="65">
        <f t="shared" si="54"/>
        <v>187</v>
      </c>
      <c r="AH189" s="70">
        <f t="shared" si="55"/>
        <v>2061.1702127659573</v>
      </c>
      <c r="AI189" s="70">
        <f t="shared" si="56"/>
        <v>196039.58458759784</v>
      </c>
      <c r="AJ189" s="70">
        <f t="shared" si="57"/>
        <v>0.96478849480093298</v>
      </c>
      <c r="AK189" s="70">
        <f t="shared" si="58"/>
        <v>0.52111992794396989</v>
      </c>
      <c r="AL189">
        <f t="shared" si="59"/>
        <v>210520.76904296875</v>
      </c>
      <c r="AM189" s="71">
        <f t="shared" si="60"/>
        <v>17959.383536686921</v>
      </c>
      <c r="AN189">
        <f t="shared" si="66"/>
        <v>17959.383536686921</v>
      </c>
      <c r="AO189" s="6">
        <f t="shared" si="61"/>
        <v>0.40789129638671873</v>
      </c>
      <c r="AP189">
        <f t="shared" si="67"/>
        <v>3.4796928903439169E-2</v>
      </c>
      <c r="AQ189">
        <f t="shared" si="68"/>
        <v>0.40789129638671873</v>
      </c>
      <c r="AR189">
        <f t="shared" si="69"/>
        <v>3.4796928903439169E-2</v>
      </c>
      <c r="AS189" s="68">
        <f t="shared" si="70"/>
        <v>0.45392367828076907</v>
      </c>
      <c r="AT189">
        <f t="shared" si="71"/>
        <v>0.45392367828076907</v>
      </c>
      <c r="AU189">
        <f t="shared" si="62"/>
        <v>4788.6048232803932</v>
      </c>
      <c r="AV189" s="67">
        <f t="shared" si="63"/>
        <v>4706.7139503903063</v>
      </c>
      <c r="AW189">
        <f t="shared" si="72"/>
        <v>4788.6048232803932</v>
      </c>
    </row>
    <row r="190" spans="1:49" thickTop="1" thickBot="1">
      <c r="A190" s="26">
        <v>188</v>
      </c>
      <c r="B190">
        <v>2</v>
      </c>
      <c r="C190">
        <v>88</v>
      </c>
      <c r="D190">
        <v>1</v>
      </c>
      <c r="E190">
        <v>60</v>
      </c>
      <c r="F190">
        <v>70</v>
      </c>
      <c r="G190">
        <v>0.59414062499999998</v>
      </c>
      <c r="H190">
        <v>0</v>
      </c>
      <c r="I190">
        <v>90</v>
      </c>
      <c r="J190">
        <v>0</v>
      </c>
      <c r="K190">
        <v>5302.734375</v>
      </c>
      <c r="L190">
        <v>0.3334375</v>
      </c>
      <c r="M190">
        <v>419146.484375</v>
      </c>
      <c r="N190">
        <v>0.32265625000000003</v>
      </c>
      <c r="O190">
        <v>70</v>
      </c>
      <c r="P190">
        <v>480</v>
      </c>
      <c r="Q190">
        <v>480</v>
      </c>
      <c r="R190" s="46">
        <v>188</v>
      </c>
      <c r="S190">
        <v>247110</v>
      </c>
      <c r="T190" s="71">
        <v>25022.67</v>
      </c>
      <c r="U190">
        <v>26182.67</v>
      </c>
      <c r="V190" s="6">
        <v>0.32591999999999999</v>
      </c>
      <c r="W190">
        <v>3.3002999999999998E-2</v>
      </c>
      <c r="X190">
        <v>0.32568999999999998</v>
      </c>
      <c r="Y190">
        <v>3.4509999999999999E-2</v>
      </c>
      <c r="Z190" s="68">
        <v>0.32414999999999999</v>
      </c>
      <c r="AA190">
        <v>0.33916669999999999</v>
      </c>
      <c r="AB190">
        <v>9156</v>
      </c>
      <c r="AC190" s="67">
        <v>9383</v>
      </c>
      <c r="AD190">
        <v>9744.6669999999995</v>
      </c>
      <c r="AE190">
        <f t="shared" si="64"/>
        <v>0.97759699563086377</v>
      </c>
      <c r="AF190">
        <f t="shared" si="65"/>
        <v>0.86077198038926683</v>
      </c>
      <c r="AG190" s="65">
        <f t="shared" si="54"/>
        <v>188</v>
      </c>
      <c r="AH190" s="70">
        <f t="shared" si="55"/>
        <v>1988.3700492149051</v>
      </c>
      <c r="AI190" s="70">
        <f t="shared" si="56"/>
        <v>158448.75959834611</v>
      </c>
      <c r="AJ190" s="70">
        <f t="shared" si="57"/>
        <v>0.96298282530347723</v>
      </c>
      <c r="AK190" s="70">
        <f t="shared" si="58"/>
        <v>0.629647999370338</v>
      </c>
      <c r="AL190">
        <f t="shared" si="59"/>
        <v>251184.11865234375</v>
      </c>
      <c r="AM190" s="71">
        <f t="shared" si="60"/>
        <v>26576.019328945062</v>
      </c>
      <c r="AN190">
        <f t="shared" si="66"/>
        <v>26576.019328945062</v>
      </c>
      <c r="AO190" s="6">
        <f t="shared" si="61"/>
        <v>0.32703192138671877</v>
      </c>
      <c r="AP190">
        <f t="shared" si="67"/>
        <v>3.4600940181193196E-2</v>
      </c>
      <c r="AQ190">
        <f t="shared" si="68"/>
        <v>0.32703192138671877</v>
      </c>
      <c r="AR190">
        <f t="shared" si="69"/>
        <v>3.4600940181193196E-2</v>
      </c>
      <c r="AS190" s="68">
        <f t="shared" si="70"/>
        <v>0.53427412823177156</v>
      </c>
      <c r="AT190">
        <f t="shared" si="71"/>
        <v>0.53427412823177156</v>
      </c>
      <c r="AU190">
        <f t="shared" si="62"/>
        <v>7466.8600883376703</v>
      </c>
      <c r="AV190" s="67">
        <f t="shared" si="63"/>
        <v>6423.8335378214188</v>
      </c>
      <c r="AW190">
        <f t="shared" si="72"/>
        <v>7466.8600883376703</v>
      </c>
    </row>
    <row r="191" spans="1:49" thickTop="1" thickBot="1">
      <c r="A191" s="26">
        <v>189</v>
      </c>
      <c r="B191">
        <v>2</v>
      </c>
      <c r="C191">
        <v>89</v>
      </c>
      <c r="D191">
        <v>1</v>
      </c>
      <c r="E191">
        <v>60</v>
      </c>
      <c r="F191">
        <v>70</v>
      </c>
      <c r="G191">
        <v>0.44414062499999996</v>
      </c>
      <c r="H191">
        <v>0</v>
      </c>
      <c r="I191">
        <v>90</v>
      </c>
      <c r="J191">
        <v>0</v>
      </c>
      <c r="K191">
        <v>8552.734375</v>
      </c>
      <c r="L191">
        <v>0.45343749999999999</v>
      </c>
      <c r="M191">
        <v>777696.484375</v>
      </c>
      <c r="N191">
        <v>0.22265625</v>
      </c>
      <c r="O191">
        <v>70</v>
      </c>
      <c r="P191">
        <v>480</v>
      </c>
      <c r="Q191">
        <v>480</v>
      </c>
      <c r="R191" s="46">
        <v>189</v>
      </c>
      <c r="S191">
        <v>347966.7</v>
      </c>
      <c r="T191" s="71">
        <v>37943.33</v>
      </c>
      <c r="U191">
        <v>36656.67</v>
      </c>
      <c r="V191" s="6">
        <v>0.33366669999999998</v>
      </c>
      <c r="W191">
        <v>3.6389999999999999E-2</v>
      </c>
      <c r="X191">
        <v>0.34753329999999999</v>
      </c>
      <c r="Y191">
        <v>3.6613329999999999E-2</v>
      </c>
      <c r="Z191" s="68">
        <v>0.66913330000000004</v>
      </c>
      <c r="AA191">
        <v>0.64646669999999995</v>
      </c>
      <c r="AB191">
        <v>8790</v>
      </c>
      <c r="AC191" s="67">
        <v>12021.33</v>
      </c>
      <c r="AD191">
        <v>8450</v>
      </c>
      <c r="AE191">
        <f t="shared" si="64"/>
        <v>1.017398789506865</v>
      </c>
      <c r="AF191">
        <f t="shared" si="65"/>
        <v>0.52620973268408011</v>
      </c>
      <c r="AG191" s="65">
        <f t="shared" si="54"/>
        <v>189</v>
      </c>
      <c r="AH191" s="70">
        <f t="shared" si="55"/>
        <v>2942.2436035261235</v>
      </c>
      <c r="AI191" s="70">
        <f t="shared" si="56"/>
        <v>318035.62300319487</v>
      </c>
      <c r="AJ191" s="70">
        <f t="shared" si="57"/>
        <v>0.96771748858427287</v>
      </c>
      <c r="AK191" s="70">
        <f t="shared" si="58"/>
        <v>0.5468273536998528</v>
      </c>
      <c r="AL191">
        <f t="shared" si="59"/>
        <v>350160.72021484369</v>
      </c>
      <c r="AM191" s="71">
        <f t="shared" si="60"/>
        <v>27893.342861709483</v>
      </c>
      <c r="AN191">
        <f t="shared" si="66"/>
        <v>27893.342861709483</v>
      </c>
      <c r="AO191" s="6">
        <f t="shared" si="61"/>
        <v>0.35093817138671879</v>
      </c>
      <c r="AP191">
        <f t="shared" si="67"/>
        <v>2.7955273600491506E-2</v>
      </c>
      <c r="AQ191">
        <f t="shared" si="68"/>
        <v>0.35093817138671879</v>
      </c>
      <c r="AR191">
        <f t="shared" si="69"/>
        <v>2.7955273600491506E-2</v>
      </c>
      <c r="AS191" s="68">
        <f t="shared" si="70"/>
        <v>0.47599820771166168</v>
      </c>
      <c r="AT191">
        <f t="shared" si="71"/>
        <v>0.47599820771166168</v>
      </c>
      <c r="AU191">
        <f t="shared" si="62"/>
        <v>7491.210960589654</v>
      </c>
      <c r="AV191" s="67">
        <f t="shared" si="63"/>
        <v>7144.8243043162402</v>
      </c>
      <c r="AW191">
        <f t="shared" si="72"/>
        <v>7491.210960589654</v>
      </c>
    </row>
    <row r="192" spans="1:49" thickTop="1" thickBot="1">
      <c r="A192" s="26">
        <v>190</v>
      </c>
      <c r="B192">
        <v>2</v>
      </c>
      <c r="C192">
        <v>90</v>
      </c>
      <c r="D192">
        <v>1</v>
      </c>
      <c r="E192">
        <v>60</v>
      </c>
      <c r="F192">
        <v>70</v>
      </c>
      <c r="G192">
        <v>0.369140625</v>
      </c>
      <c r="H192">
        <v>0</v>
      </c>
      <c r="I192">
        <v>90</v>
      </c>
      <c r="J192">
        <v>0</v>
      </c>
      <c r="K192">
        <v>6927.734375</v>
      </c>
      <c r="L192">
        <v>0.2734375</v>
      </c>
      <c r="M192">
        <v>598421.484375</v>
      </c>
      <c r="N192">
        <v>0.37265625000000002</v>
      </c>
      <c r="O192">
        <v>70</v>
      </c>
      <c r="P192">
        <v>480</v>
      </c>
      <c r="Q192">
        <v>480</v>
      </c>
      <c r="R192" s="46">
        <v>190</v>
      </c>
      <c r="S192">
        <v>225550</v>
      </c>
      <c r="T192" s="71">
        <v>15235.67</v>
      </c>
      <c r="U192">
        <v>15469</v>
      </c>
      <c r="V192" s="6">
        <v>0.32136330000000002</v>
      </c>
      <c r="W192">
        <v>2.1707669999999998E-2</v>
      </c>
      <c r="X192">
        <v>0.32255329999999999</v>
      </c>
      <c r="Y192">
        <v>2.212167E-2</v>
      </c>
      <c r="Z192" s="68">
        <v>0.32567000000000002</v>
      </c>
      <c r="AA192">
        <v>0.33065670000000003</v>
      </c>
      <c r="AB192">
        <v>6270.6670000000004</v>
      </c>
      <c r="AC192" s="67">
        <v>5773.3329999999996</v>
      </c>
      <c r="AD192">
        <v>6441</v>
      </c>
      <c r="AE192">
        <f t="shared" si="64"/>
        <v>0.99242948574761003</v>
      </c>
      <c r="AF192">
        <f t="shared" si="65"/>
        <v>0.87357312892259076</v>
      </c>
      <c r="AG192" s="65">
        <f t="shared" si="54"/>
        <v>190</v>
      </c>
      <c r="AH192" s="70">
        <f t="shared" si="55"/>
        <v>2720.0920245398775</v>
      </c>
      <c r="AI192" s="70">
        <f t="shared" si="56"/>
        <v>217979.36824132045</v>
      </c>
      <c r="AJ192" s="70">
        <f t="shared" si="57"/>
        <v>0.96605587876707655</v>
      </c>
      <c r="AK192" s="70">
        <f t="shared" si="58"/>
        <v>0.66020771349534291</v>
      </c>
      <c r="AL192">
        <f t="shared" si="59"/>
        <v>225272.10693359375</v>
      </c>
      <c r="AM192" s="71">
        <f t="shared" si="60"/>
        <v>18447.206665312293</v>
      </c>
      <c r="AN192">
        <f t="shared" si="66"/>
        <v>18447.206665312293</v>
      </c>
      <c r="AO192" s="6">
        <f t="shared" si="61"/>
        <v>0.31006317138671879</v>
      </c>
      <c r="AP192">
        <f t="shared" si="67"/>
        <v>2.5390624164397961E-2</v>
      </c>
      <c r="AQ192">
        <f t="shared" si="68"/>
        <v>0.31006317138671879</v>
      </c>
      <c r="AR192">
        <f t="shared" si="69"/>
        <v>2.5390624164397961E-2</v>
      </c>
      <c r="AS192" s="68">
        <f t="shared" si="70"/>
        <v>0.40877017957853179</v>
      </c>
      <c r="AT192">
        <f t="shared" si="71"/>
        <v>0.40877017957853179</v>
      </c>
      <c r="AU192">
        <f t="shared" si="62"/>
        <v>5780.7455166598829</v>
      </c>
      <c r="AV192" s="67">
        <f t="shared" si="63"/>
        <v>5074.7722251041823</v>
      </c>
      <c r="AW192">
        <f t="shared" si="72"/>
        <v>5780.7455166598829</v>
      </c>
    </row>
    <row r="193" spans="1:49" thickTop="1" thickBot="1">
      <c r="A193" s="26">
        <v>191</v>
      </c>
      <c r="B193">
        <v>2</v>
      </c>
      <c r="C193">
        <v>91</v>
      </c>
      <c r="D193">
        <v>1</v>
      </c>
      <c r="E193">
        <v>60</v>
      </c>
      <c r="F193">
        <v>70</v>
      </c>
      <c r="G193">
        <v>0.51914062500000002</v>
      </c>
      <c r="H193">
        <v>0</v>
      </c>
      <c r="I193">
        <v>90</v>
      </c>
      <c r="J193">
        <v>0</v>
      </c>
      <c r="K193">
        <v>3677.734375</v>
      </c>
      <c r="L193">
        <v>0.3934375</v>
      </c>
      <c r="M193">
        <v>239871.484375</v>
      </c>
      <c r="N193">
        <v>0.27265625000000004</v>
      </c>
      <c r="O193">
        <v>70</v>
      </c>
      <c r="P193">
        <v>480</v>
      </c>
      <c r="Q193">
        <v>480</v>
      </c>
      <c r="R193" s="46">
        <v>191</v>
      </c>
      <c r="S193">
        <v>124770</v>
      </c>
      <c r="T193" s="71">
        <v>15140.33</v>
      </c>
      <c r="U193">
        <v>14417</v>
      </c>
      <c r="V193" s="6">
        <v>0.31782670000000002</v>
      </c>
      <c r="W193">
        <v>3.8566669999999997E-2</v>
      </c>
      <c r="X193">
        <v>0.32289669999999998</v>
      </c>
      <c r="Y193">
        <v>3.7310000000000003E-2</v>
      </c>
      <c r="Z193" s="68">
        <v>0.49519999999999997</v>
      </c>
      <c r="AA193">
        <v>0.47153329999999999</v>
      </c>
      <c r="AB193">
        <v>5039.3329999999996</v>
      </c>
      <c r="AC193" s="67">
        <v>5591.6670000000004</v>
      </c>
      <c r="AD193">
        <v>4692.3329999999996</v>
      </c>
      <c r="AE193">
        <f t="shared" si="64"/>
        <v>1.0247790099060705</v>
      </c>
      <c r="AF193">
        <f t="shared" si="65"/>
        <v>0.73044786053772071</v>
      </c>
      <c r="AG193" s="65">
        <f t="shared" si="54"/>
        <v>191</v>
      </c>
      <c r="AH193" s="70">
        <f t="shared" si="55"/>
        <v>1319.6624803767661</v>
      </c>
      <c r="AI193" s="70">
        <f t="shared" si="56"/>
        <v>94240.484960098212</v>
      </c>
      <c r="AJ193" s="70">
        <f t="shared" si="57"/>
        <v>0.95537216721098561</v>
      </c>
      <c r="AK193" s="70">
        <f t="shared" si="58"/>
        <v>0.5936128336408506</v>
      </c>
      <c r="AL193">
        <f t="shared" si="59"/>
        <v>126295.50537109375</v>
      </c>
      <c r="AM193" s="71">
        <f t="shared" si="60"/>
        <v>14534.613065810416</v>
      </c>
      <c r="AN193">
        <f t="shared" si="66"/>
        <v>14534.613065810416</v>
      </c>
      <c r="AO193" s="6">
        <f t="shared" si="61"/>
        <v>0.3307350463867188</v>
      </c>
      <c r="AP193">
        <f t="shared" si="67"/>
        <v>3.8062367401033873E-2</v>
      </c>
      <c r="AQ193">
        <f t="shared" si="68"/>
        <v>0.3307350463867188</v>
      </c>
      <c r="AR193">
        <f t="shared" si="69"/>
        <v>3.8062367401033873E-2</v>
      </c>
      <c r="AS193" s="68">
        <f t="shared" si="70"/>
        <v>0.50173318638556408</v>
      </c>
      <c r="AT193">
        <f t="shared" si="71"/>
        <v>0.50173318638556408</v>
      </c>
      <c r="AU193">
        <f t="shared" si="62"/>
        <v>4010.1774897038217</v>
      </c>
      <c r="AV193" s="67">
        <f t="shared" si="63"/>
        <v>3627.3663644542785</v>
      </c>
      <c r="AW193">
        <f t="shared" si="72"/>
        <v>4010.1774897038217</v>
      </c>
    </row>
    <row r="194" spans="1:49" thickTop="1" thickBot="1">
      <c r="A194" s="26">
        <v>192</v>
      </c>
      <c r="B194">
        <v>2</v>
      </c>
      <c r="C194">
        <v>92</v>
      </c>
      <c r="D194">
        <v>1</v>
      </c>
      <c r="E194">
        <v>60</v>
      </c>
      <c r="F194">
        <v>70</v>
      </c>
      <c r="G194">
        <v>0.37617187499999999</v>
      </c>
      <c r="H194">
        <v>0</v>
      </c>
      <c r="I194">
        <v>90</v>
      </c>
      <c r="J194">
        <v>0</v>
      </c>
      <c r="K194">
        <v>3626.953125</v>
      </c>
      <c r="L194">
        <v>0.29781249999999998</v>
      </c>
      <c r="M194">
        <v>592819.140625</v>
      </c>
      <c r="N194">
        <v>0.24921875000000002</v>
      </c>
      <c r="O194">
        <v>70</v>
      </c>
      <c r="P194">
        <v>480</v>
      </c>
      <c r="Q194">
        <v>480</v>
      </c>
      <c r="R194" s="46">
        <v>192</v>
      </c>
      <c r="S194">
        <v>221376.7</v>
      </c>
      <c r="T194" s="71">
        <v>8283.6669999999995</v>
      </c>
      <c r="U194">
        <v>8409.3330000000005</v>
      </c>
      <c r="V194" s="6">
        <v>0.27478330000000001</v>
      </c>
      <c r="W194">
        <v>1.0281999999999999E-2</v>
      </c>
      <c r="X194">
        <v>0.27417000000000002</v>
      </c>
      <c r="Y194">
        <v>1.0414669999999999E-2</v>
      </c>
      <c r="Z194" s="68">
        <v>0.35970000000000002</v>
      </c>
      <c r="AA194">
        <v>0.36513329999999999</v>
      </c>
      <c r="AB194">
        <v>3269.7</v>
      </c>
      <c r="AC194" s="67">
        <v>3059.567</v>
      </c>
      <c r="AD194">
        <v>3363</v>
      </c>
      <c r="AE194">
        <f t="shared" si="64"/>
        <v>0.99250005811096054</v>
      </c>
      <c r="AF194">
        <f t="shared" si="65"/>
        <v>0.86092220683965026</v>
      </c>
      <c r="AG194" s="65">
        <f t="shared" si="54"/>
        <v>192</v>
      </c>
      <c r="AH194" s="70">
        <f t="shared" si="55"/>
        <v>1397.3332530700698</v>
      </c>
      <c r="AI194" s="70">
        <f t="shared" si="56"/>
        <v>237275.95372107567</v>
      </c>
      <c r="AJ194" s="70">
        <f t="shared" si="57"/>
        <v>0.98186744191950592</v>
      </c>
      <c r="AK194" s="70">
        <f t="shared" si="58"/>
        <v>0.64606642239381318</v>
      </c>
      <c r="AL194">
        <f t="shared" si="59"/>
        <v>225264.48303222656</v>
      </c>
      <c r="AM194" s="71">
        <f t="shared" si="60"/>
        <v>9999.5230530711433</v>
      </c>
      <c r="AN194">
        <f t="shared" si="66"/>
        <v>9999.5230530711433</v>
      </c>
      <c r="AO194" s="6">
        <f t="shared" si="61"/>
        <v>0.27953289794921876</v>
      </c>
      <c r="AP194">
        <f t="shared" si="67"/>
        <v>1.2408505857246536E-2</v>
      </c>
      <c r="AQ194">
        <f t="shared" si="68"/>
        <v>0.27953289794921876</v>
      </c>
      <c r="AR194">
        <f t="shared" si="69"/>
        <v>1.2408505857246536E-2</v>
      </c>
      <c r="AS194" s="68">
        <f t="shared" si="70"/>
        <v>0.43044255201905501</v>
      </c>
      <c r="AT194">
        <f t="shared" si="71"/>
        <v>0.43044255201905501</v>
      </c>
      <c r="AU194">
        <f t="shared" si="62"/>
        <v>3051.1237011545804</v>
      </c>
      <c r="AV194" s="67">
        <f t="shared" si="63"/>
        <v>2686.7653009238011</v>
      </c>
      <c r="AW194">
        <f t="shared" si="72"/>
        <v>3051.1237011545804</v>
      </c>
    </row>
    <row r="195" spans="1:49" thickTop="1" thickBot="1">
      <c r="A195" s="26">
        <v>193</v>
      </c>
      <c r="B195">
        <v>2</v>
      </c>
      <c r="C195">
        <v>93</v>
      </c>
      <c r="D195">
        <v>1</v>
      </c>
      <c r="E195">
        <v>60</v>
      </c>
      <c r="F195">
        <v>70</v>
      </c>
      <c r="G195">
        <v>0.52617187499999996</v>
      </c>
      <c r="H195">
        <v>0</v>
      </c>
      <c r="I195">
        <v>90</v>
      </c>
      <c r="J195">
        <v>0</v>
      </c>
      <c r="K195">
        <v>6876.953125</v>
      </c>
      <c r="L195">
        <v>0.41781250000000003</v>
      </c>
      <c r="M195">
        <v>234269.140625</v>
      </c>
      <c r="N195">
        <v>0.34921875000000002</v>
      </c>
      <c r="O195">
        <v>70</v>
      </c>
      <c r="P195">
        <v>480</v>
      </c>
      <c r="Q195">
        <v>480</v>
      </c>
      <c r="R195" s="46">
        <v>193</v>
      </c>
      <c r="S195">
        <v>123443.3</v>
      </c>
      <c r="T195" s="71">
        <v>28264.33</v>
      </c>
      <c r="U195">
        <v>27222.33</v>
      </c>
      <c r="V195" s="6">
        <v>0.37609999999999999</v>
      </c>
      <c r="W195">
        <v>8.6110000000000006E-2</v>
      </c>
      <c r="X195">
        <v>0.37893329999999997</v>
      </c>
      <c r="Y195">
        <v>8.3563330000000005E-2</v>
      </c>
      <c r="Z195" s="68">
        <v>0.52993330000000005</v>
      </c>
      <c r="AA195">
        <v>0.51036669999999995</v>
      </c>
      <c r="AB195">
        <v>8666.6669999999995</v>
      </c>
      <c r="AC195" s="67">
        <v>10180</v>
      </c>
      <c r="AD195">
        <v>8138</v>
      </c>
      <c r="AE195">
        <f t="shared" si="64"/>
        <v>1.0189589783073474</v>
      </c>
      <c r="AF195">
        <f t="shared" si="65"/>
        <v>0.63218231486800514</v>
      </c>
      <c r="AG195" s="65">
        <f t="shared" ref="AG195:AG258" si="73">R195</f>
        <v>193</v>
      </c>
      <c r="AH195" s="70">
        <f t="shared" ref="AH195:AH258" si="74">K195/(2*(1+L195))</f>
        <v>2425.198368966277</v>
      </c>
      <c r="AI195" s="70">
        <f t="shared" ref="AI195:AI258" si="75">M195/(2*(1+N195))</f>
        <v>86816.589461493932</v>
      </c>
      <c r="AJ195" s="70">
        <f t="shared" ref="AJ195:AJ258" si="76">((M195/K195)-1)/((M195/K195)+2)</f>
        <v>0.91681878101675907</v>
      </c>
      <c r="AK195" s="70">
        <f t="shared" ref="AK195:AK258" si="77">(3-(4*L195)+(AH195/AI195))/(4*(1-L195))</f>
        <v>0.58258066963381216</v>
      </c>
      <c r="AL195">
        <f t="shared" ref="AL195:AL258" si="78">M195*G195+K195*(1-G195)</f>
        <v>126524.32678222655</v>
      </c>
      <c r="AM195" s="71">
        <f t="shared" ref="AM195:AM258" si="79">K195*((1+2*AJ195*G195)/(1-AJ195*G195))</f>
        <v>26105.114338401676</v>
      </c>
      <c r="AN195">
        <f t="shared" si="66"/>
        <v>26105.114338401676</v>
      </c>
      <c r="AO195" s="6">
        <f t="shared" ref="AO195:AO258" si="80">N195*G195+L195*(1-G195)</f>
        <v>0.38172039794921875</v>
      </c>
      <c r="AP195">
        <f t="shared" si="67"/>
        <v>7.8758408656985274E-2</v>
      </c>
      <c r="AQ195">
        <f t="shared" si="68"/>
        <v>0.38172039794921875</v>
      </c>
      <c r="AR195">
        <f t="shared" si="69"/>
        <v>7.8758408656985274E-2</v>
      </c>
      <c r="AS195" s="68">
        <f t="shared" si="70"/>
        <v>0.47529212135962051</v>
      </c>
      <c r="AT195">
        <f t="shared" si="71"/>
        <v>0.47529212135962051</v>
      </c>
      <c r="AU195">
        <f t="shared" ref="AU195:AU258" si="81">AH195*((1+G195)+(1-G195)*(AH195/AI195))/((1-G195)+(1+G195)*(AH195/AI195))</f>
        <v>7228.7505007668369</v>
      </c>
      <c r="AV195" s="67">
        <f t="shared" ref="AV195:AV258" si="82">AH195*((G195+AK195*(1-G195))/(AK195*(1-G195)+G195*(AH195/AI195)))</f>
        <v>6691.6141755583576</v>
      </c>
      <c r="AW195">
        <f t="shared" si="72"/>
        <v>7228.7505007668369</v>
      </c>
    </row>
    <row r="196" spans="1:49" thickTop="1" thickBot="1">
      <c r="A196" s="26">
        <v>194</v>
      </c>
      <c r="B196">
        <v>2</v>
      </c>
      <c r="C196">
        <v>94</v>
      </c>
      <c r="D196">
        <v>1</v>
      </c>
      <c r="E196">
        <v>60</v>
      </c>
      <c r="F196">
        <v>70</v>
      </c>
      <c r="G196">
        <v>0.451171875</v>
      </c>
      <c r="H196">
        <v>0</v>
      </c>
      <c r="I196">
        <v>90</v>
      </c>
      <c r="J196">
        <v>0</v>
      </c>
      <c r="K196">
        <v>8501.953125</v>
      </c>
      <c r="L196">
        <v>0.35781249999999998</v>
      </c>
      <c r="M196">
        <v>413544.140625</v>
      </c>
      <c r="N196">
        <v>0.29921875000000003</v>
      </c>
      <c r="O196">
        <v>70</v>
      </c>
      <c r="P196">
        <v>480</v>
      </c>
      <c r="Q196">
        <v>480</v>
      </c>
      <c r="R196" s="46">
        <v>194</v>
      </c>
      <c r="S196">
        <v>187070</v>
      </c>
      <c r="T196" s="71">
        <v>25062.67</v>
      </c>
      <c r="U196">
        <v>24122.33</v>
      </c>
      <c r="V196" s="6">
        <v>0.32534999999999997</v>
      </c>
      <c r="W196">
        <v>4.3589999999999997E-2</v>
      </c>
      <c r="X196">
        <v>0.32740330000000001</v>
      </c>
      <c r="Y196">
        <v>4.2216669999999998E-2</v>
      </c>
      <c r="Z196" s="68">
        <v>0.44640000000000002</v>
      </c>
      <c r="AA196">
        <v>0.42966670000000001</v>
      </c>
      <c r="AB196">
        <v>9024.3330000000005</v>
      </c>
      <c r="AC196" s="67">
        <v>8983.6669999999995</v>
      </c>
      <c r="AD196">
        <v>8698.6669999999995</v>
      </c>
      <c r="AE196">
        <f t="shared" ref="AE196:AE259" si="83">SQRT(T196/U196)</f>
        <v>1.0193047327108755</v>
      </c>
      <c r="AF196">
        <f t="shared" ref="AF196:AF259" si="84">1-V196*W196-X196*Y196-Z196*AA196-2*W196*AA196*X196</f>
        <v>0.7679289164670331</v>
      </c>
      <c r="AG196" s="65">
        <f t="shared" si="73"/>
        <v>194</v>
      </c>
      <c r="AH196" s="70">
        <f t="shared" si="74"/>
        <v>3130.7537399309549</v>
      </c>
      <c r="AI196" s="70">
        <f t="shared" si="75"/>
        <v>159151.08238123872</v>
      </c>
      <c r="AJ196" s="70">
        <f t="shared" si="76"/>
        <v>0.94075955155266322</v>
      </c>
      <c r="AK196" s="70">
        <f t="shared" si="77"/>
        <v>0.61836363331727418</v>
      </c>
      <c r="AL196">
        <f t="shared" si="78"/>
        <v>191245.59631347656</v>
      </c>
      <c r="AM196" s="71">
        <f t="shared" si="79"/>
        <v>27311.27852640305</v>
      </c>
      <c r="AN196">
        <f t="shared" ref="AN196:AN259" si="85">AM196</f>
        <v>27311.27852640305</v>
      </c>
      <c r="AO196" s="6">
        <f t="shared" si="80"/>
        <v>0.33137664794921873</v>
      </c>
      <c r="AP196">
        <f t="shared" ref="AP196:AP259" si="86">AO196*(AM196/AL196)</f>
        <v>4.7323023921828043E-2</v>
      </c>
      <c r="AQ196">
        <f t="shared" ref="AQ196:AQ259" si="87">AO196</f>
        <v>0.33137664794921873</v>
      </c>
      <c r="AR196">
        <f t="shared" ref="AR196:AR259" si="88">AQ196*(AN196/AL196)</f>
        <v>4.7323023921828043E-2</v>
      </c>
      <c r="AS196" s="68">
        <f t="shared" ref="AS196:AS259" si="89">0.5*((AM196/(2*AV196))-1)</f>
        <v>0.46072083186183732</v>
      </c>
      <c r="AT196">
        <f t="shared" ref="AT196:AT259" si="90">AS196</f>
        <v>0.46072083186183732</v>
      </c>
      <c r="AU196">
        <f t="shared" si="81"/>
        <v>7927.3654059586352</v>
      </c>
      <c r="AV196" s="67">
        <f t="shared" si="82"/>
        <v>7106.9757261000887</v>
      </c>
      <c r="AW196">
        <f t="shared" ref="AW196:AW259" si="91">AU196</f>
        <v>7927.3654059586352</v>
      </c>
    </row>
    <row r="197" spans="1:49" thickTop="1" thickBot="1">
      <c r="A197" s="26">
        <v>195</v>
      </c>
      <c r="B197">
        <v>2</v>
      </c>
      <c r="C197">
        <v>95</v>
      </c>
      <c r="D197">
        <v>1</v>
      </c>
      <c r="E197">
        <v>60</v>
      </c>
      <c r="F197">
        <v>70</v>
      </c>
      <c r="G197">
        <v>0.30117187499999998</v>
      </c>
      <c r="H197">
        <v>0</v>
      </c>
      <c r="I197">
        <v>90</v>
      </c>
      <c r="J197">
        <v>0</v>
      </c>
      <c r="K197">
        <v>5251.953125</v>
      </c>
      <c r="L197">
        <v>0.47781249999999997</v>
      </c>
      <c r="M197">
        <v>772094.140625</v>
      </c>
      <c r="N197">
        <v>0.39921875000000001</v>
      </c>
      <c r="O197">
        <v>70</v>
      </c>
      <c r="P197">
        <v>480</v>
      </c>
      <c r="Q197">
        <v>480</v>
      </c>
      <c r="R197" s="46">
        <v>195</v>
      </c>
      <c r="S197">
        <v>233833.3</v>
      </c>
      <c r="T197" s="71">
        <v>20948.330000000002</v>
      </c>
      <c r="U197">
        <v>20593</v>
      </c>
      <c r="V197" s="6">
        <v>0.4501</v>
      </c>
      <c r="W197">
        <v>4.0323329999999998E-2</v>
      </c>
      <c r="X197">
        <v>0.45529999999999998</v>
      </c>
      <c r="Y197">
        <v>4.0096670000000001E-2</v>
      </c>
      <c r="Z197" s="68">
        <v>0.79143330000000001</v>
      </c>
      <c r="AA197">
        <v>0.77803330000000004</v>
      </c>
      <c r="AB197">
        <v>3645</v>
      </c>
      <c r="AC197" s="67">
        <v>4400</v>
      </c>
      <c r="AD197">
        <v>3420</v>
      </c>
      <c r="AE197">
        <f t="shared" si="83"/>
        <v>1.0085905474667003</v>
      </c>
      <c r="AF197">
        <f t="shared" si="84"/>
        <v>0.3192648363597369</v>
      </c>
      <c r="AG197" s="65">
        <f t="shared" si="73"/>
        <v>195</v>
      </c>
      <c r="AH197" s="70">
        <f t="shared" si="74"/>
        <v>1776.9348699513639</v>
      </c>
      <c r="AI197" s="70">
        <f t="shared" si="75"/>
        <v>275901.87046342826</v>
      </c>
      <c r="AJ197" s="70">
        <f t="shared" si="76"/>
        <v>0.97986723907896922</v>
      </c>
      <c r="AK197" s="70">
        <f t="shared" si="77"/>
        <v>0.52432816740695798</v>
      </c>
      <c r="AL197">
        <f t="shared" si="78"/>
        <v>236203.25256347653</v>
      </c>
      <c r="AM197" s="71">
        <f t="shared" si="79"/>
        <v>11848.268998039499</v>
      </c>
      <c r="AN197">
        <f t="shared" si="85"/>
        <v>11848.268998039499</v>
      </c>
      <c r="AO197" s="6">
        <f t="shared" si="80"/>
        <v>0.45414227294921872</v>
      </c>
      <c r="AP197">
        <f t="shared" si="86"/>
        <v>2.2780379841879615E-2</v>
      </c>
      <c r="AQ197">
        <f t="shared" si="87"/>
        <v>0.45414227294921872</v>
      </c>
      <c r="AR197">
        <f t="shared" si="88"/>
        <v>2.2780379841879615E-2</v>
      </c>
      <c r="AS197" s="68">
        <f t="shared" si="89"/>
        <v>0.41977575125623967</v>
      </c>
      <c r="AT197">
        <f t="shared" si="90"/>
        <v>0.41977575125623967</v>
      </c>
      <c r="AU197">
        <f t="shared" si="81"/>
        <v>3280.6393220311811</v>
      </c>
      <c r="AV197" s="67">
        <f t="shared" si="82"/>
        <v>3220.4232884637927</v>
      </c>
      <c r="AW197">
        <f t="shared" si="91"/>
        <v>3280.6393220311811</v>
      </c>
    </row>
    <row r="198" spans="1:49" thickTop="1" thickBot="1">
      <c r="A198" s="26">
        <v>196</v>
      </c>
      <c r="B198">
        <v>2</v>
      </c>
      <c r="C198">
        <v>96</v>
      </c>
      <c r="D198">
        <v>1</v>
      </c>
      <c r="E198">
        <v>60</v>
      </c>
      <c r="F198">
        <v>70</v>
      </c>
      <c r="G198">
        <v>0.48867187499999998</v>
      </c>
      <c r="H198">
        <v>0</v>
      </c>
      <c r="I198">
        <v>90</v>
      </c>
      <c r="J198">
        <v>0</v>
      </c>
      <c r="K198">
        <v>6064.453125</v>
      </c>
      <c r="L198">
        <v>0.32781250000000001</v>
      </c>
      <c r="M198">
        <v>144631.640625</v>
      </c>
      <c r="N198">
        <v>0.22421875000000002</v>
      </c>
      <c r="O198">
        <v>70</v>
      </c>
      <c r="P198">
        <v>480</v>
      </c>
      <c r="Q198">
        <v>480</v>
      </c>
      <c r="R198" s="46">
        <v>196</v>
      </c>
      <c r="S198">
        <v>72146.67</v>
      </c>
      <c r="T198" s="71">
        <v>17586.669999999998</v>
      </c>
      <c r="U198">
        <v>17295</v>
      </c>
      <c r="V198" s="6">
        <v>0.26681670000000002</v>
      </c>
      <c r="W198">
        <v>6.5040000000000001E-2</v>
      </c>
      <c r="X198">
        <v>0.26820670000000002</v>
      </c>
      <c r="Y198">
        <v>6.429667E-2</v>
      </c>
      <c r="Z198" s="68">
        <v>0.37156670000000003</v>
      </c>
      <c r="AA198">
        <v>0.3654</v>
      </c>
      <c r="AB198">
        <v>6892.6670000000004</v>
      </c>
      <c r="AC198" s="67">
        <v>6670.6670000000004</v>
      </c>
      <c r="AD198">
        <v>6669</v>
      </c>
      <c r="AE198">
        <f t="shared" si="83"/>
        <v>1.0083969514430695</v>
      </c>
      <c r="AF198">
        <f t="shared" si="84"/>
        <v>0.81688277708865664</v>
      </c>
      <c r="AG198" s="65">
        <f t="shared" si="73"/>
        <v>196</v>
      </c>
      <c r="AH198" s="70">
        <f t="shared" si="74"/>
        <v>2283.6255589550483</v>
      </c>
      <c r="AI198" s="70">
        <f t="shared" si="75"/>
        <v>59070.995532865352</v>
      </c>
      <c r="AJ198" s="70">
        <f t="shared" si="76"/>
        <v>0.88394172042849983</v>
      </c>
      <c r="AK198" s="70">
        <f t="shared" si="77"/>
        <v>0.64245801916471768</v>
      </c>
      <c r="AL198">
        <f t="shared" si="78"/>
        <v>73778.340454101563</v>
      </c>
      <c r="AM198" s="71">
        <f t="shared" si="79"/>
        <v>19899.257183220816</v>
      </c>
      <c r="AN198">
        <f t="shared" si="85"/>
        <v>19899.257183220816</v>
      </c>
      <c r="AO198" s="6">
        <f t="shared" si="80"/>
        <v>0.27718914794921878</v>
      </c>
      <c r="AP198">
        <f t="shared" si="86"/>
        <v>7.4762567299420823E-2</v>
      </c>
      <c r="AQ198">
        <f t="shared" si="87"/>
        <v>0.27718914794921878</v>
      </c>
      <c r="AR198">
        <f t="shared" si="88"/>
        <v>7.4762567299420823E-2</v>
      </c>
      <c r="AS198" s="68">
        <f t="shared" si="89"/>
        <v>0.42611040504503528</v>
      </c>
      <c r="AT198">
        <f t="shared" si="90"/>
        <v>0.42611040504503528</v>
      </c>
      <c r="AU198">
        <f t="shared" si="81"/>
        <v>6055.2638412195483</v>
      </c>
      <c r="AV198" s="67">
        <f t="shared" si="82"/>
        <v>5371.7291898510593</v>
      </c>
      <c r="AW198">
        <f t="shared" si="91"/>
        <v>6055.2638412195483</v>
      </c>
    </row>
    <row r="199" spans="1:49" thickTop="1" thickBot="1">
      <c r="A199" s="26">
        <v>197</v>
      </c>
      <c r="B199">
        <v>2</v>
      </c>
      <c r="C199">
        <v>97</v>
      </c>
      <c r="D199">
        <v>1</v>
      </c>
      <c r="E199">
        <v>60</v>
      </c>
      <c r="F199">
        <v>70</v>
      </c>
      <c r="G199">
        <v>0.33867187500000001</v>
      </c>
      <c r="H199">
        <v>0</v>
      </c>
      <c r="I199">
        <v>90</v>
      </c>
      <c r="J199">
        <v>0</v>
      </c>
      <c r="K199">
        <v>9314.453125</v>
      </c>
      <c r="L199">
        <v>0.4478125</v>
      </c>
      <c r="M199">
        <v>503181.640625</v>
      </c>
      <c r="N199">
        <v>0.32421875</v>
      </c>
      <c r="O199">
        <v>70</v>
      </c>
      <c r="P199">
        <v>480</v>
      </c>
      <c r="Q199">
        <v>480</v>
      </c>
      <c r="R199" s="46">
        <v>197</v>
      </c>
      <c r="S199">
        <v>174213.3</v>
      </c>
      <c r="T199" s="71">
        <v>29224</v>
      </c>
      <c r="U199">
        <v>27544.67</v>
      </c>
      <c r="V199" s="6">
        <v>0.39313330000000002</v>
      </c>
      <c r="W199">
        <v>6.5946669999999999E-2</v>
      </c>
      <c r="X199">
        <v>0.40936669999999997</v>
      </c>
      <c r="Y199">
        <v>6.472667E-2</v>
      </c>
      <c r="Z199" s="68">
        <v>0.67076670000000005</v>
      </c>
      <c r="AA199">
        <v>0.6322333</v>
      </c>
      <c r="AB199">
        <v>7607.3329999999996</v>
      </c>
      <c r="AC199" s="67">
        <v>7328.6670000000004</v>
      </c>
      <c r="AD199">
        <v>6586.6670000000004</v>
      </c>
      <c r="AE199">
        <f t="shared" si="83"/>
        <v>1.0300327723159979</v>
      </c>
      <c r="AF199">
        <f t="shared" si="84"/>
        <v>0.4893601713895378</v>
      </c>
      <c r="AG199" s="65">
        <f t="shared" si="73"/>
        <v>197</v>
      </c>
      <c r="AH199" s="70">
        <f t="shared" si="74"/>
        <v>3216.7332182171381</v>
      </c>
      <c r="AI199" s="70">
        <f t="shared" si="75"/>
        <v>189991.88790560473</v>
      </c>
      <c r="AJ199" s="70">
        <f t="shared" si="76"/>
        <v>0.946449224642265</v>
      </c>
      <c r="AK199" s="70">
        <f t="shared" si="77"/>
        <v>0.55492061016473349</v>
      </c>
      <c r="AL199">
        <f t="shared" si="78"/>
        <v>176573.37951660156</v>
      </c>
      <c r="AM199" s="71">
        <f t="shared" si="79"/>
        <v>22496.669814532917</v>
      </c>
      <c r="AN199">
        <f t="shared" si="85"/>
        <v>22496.669814532917</v>
      </c>
      <c r="AO199" s="6">
        <f t="shared" si="80"/>
        <v>0.40595477294921878</v>
      </c>
      <c r="AP199">
        <f t="shared" si="86"/>
        <v>5.1721445846901269E-2</v>
      </c>
      <c r="AQ199">
        <f t="shared" si="87"/>
        <v>0.40595477294921878</v>
      </c>
      <c r="AR199">
        <f t="shared" si="88"/>
        <v>5.1721445846901269E-2</v>
      </c>
      <c r="AS199" s="68">
        <f t="shared" si="89"/>
        <v>0.42348736917386931</v>
      </c>
      <c r="AT199">
        <f t="shared" si="90"/>
        <v>0.42348736917386931</v>
      </c>
      <c r="AU199">
        <f t="shared" si="81"/>
        <v>6348.2629161077193</v>
      </c>
      <c r="AV199" s="67">
        <f t="shared" si="82"/>
        <v>6090.1400943517838</v>
      </c>
      <c r="AW199">
        <f t="shared" si="91"/>
        <v>6348.2629161077193</v>
      </c>
    </row>
    <row r="200" spans="1:49" thickTop="1" thickBot="1">
      <c r="A200" s="26">
        <v>198</v>
      </c>
      <c r="B200">
        <v>2</v>
      </c>
      <c r="C200">
        <v>98</v>
      </c>
      <c r="D200">
        <v>1</v>
      </c>
      <c r="E200">
        <v>60</v>
      </c>
      <c r="F200">
        <v>70</v>
      </c>
      <c r="G200">
        <v>0.41367187499999997</v>
      </c>
      <c r="H200">
        <v>0</v>
      </c>
      <c r="I200">
        <v>90</v>
      </c>
      <c r="J200">
        <v>0</v>
      </c>
      <c r="K200">
        <v>7689.453125</v>
      </c>
      <c r="L200">
        <v>0.26781250000000001</v>
      </c>
      <c r="M200">
        <v>682456.640625</v>
      </c>
      <c r="N200">
        <v>0.27421875000000001</v>
      </c>
      <c r="O200">
        <v>70</v>
      </c>
      <c r="P200">
        <v>480</v>
      </c>
      <c r="Q200">
        <v>480</v>
      </c>
      <c r="R200" s="46">
        <v>198</v>
      </c>
      <c r="S200">
        <v>281083.3</v>
      </c>
      <c r="T200" s="71">
        <v>19174.669999999998</v>
      </c>
      <c r="U200">
        <v>18484</v>
      </c>
      <c r="V200" s="6">
        <v>0.27132329999999999</v>
      </c>
      <c r="W200">
        <v>1.8508670000000001E-2</v>
      </c>
      <c r="X200">
        <v>0.27115669999999997</v>
      </c>
      <c r="Y200">
        <v>1.7831329999999999E-2</v>
      </c>
      <c r="Z200" s="68">
        <v>0.31728329999999999</v>
      </c>
      <c r="AA200">
        <v>0.30585329999999999</v>
      </c>
      <c r="AB200">
        <v>8089</v>
      </c>
      <c r="AC200" s="67">
        <v>7120.3329999999996</v>
      </c>
      <c r="AD200">
        <v>7765.3329999999996</v>
      </c>
      <c r="AE200">
        <f t="shared" si="83"/>
        <v>1.01851157573537</v>
      </c>
      <c r="AF200">
        <f t="shared" si="84"/>
        <v>0.89003093521320598</v>
      </c>
      <c r="AG200" s="65">
        <f t="shared" si="73"/>
        <v>198</v>
      </c>
      <c r="AH200" s="70">
        <f t="shared" si="74"/>
        <v>3032.5671678580234</v>
      </c>
      <c r="AI200" s="70">
        <f t="shared" si="75"/>
        <v>267794.14469650522</v>
      </c>
      <c r="AJ200" s="70">
        <f t="shared" si="76"/>
        <v>0.96694298609707807</v>
      </c>
      <c r="AK200" s="70">
        <f t="shared" si="77"/>
        <v>0.66242398548137615</v>
      </c>
      <c r="AL200">
        <f t="shared" si="78"/>
        <v>286821.66076660156</v>
      </c>
      <c r="AM200" s="71">
        <f t="shared" si="79"/>
        <v>23068.17470578065</v>
      </c>
      <c r="AN200">
        <f t="shared" si="85"/>
        <v>23068.17470578065</v>
      </c>
      <c r="AO200" s="6">
        <f t="shared" si="80"/>
        <v>0.27046258544921875</v>
      </c>
      <c r="AP200">
        <f t="shared" si="86"/>
        <v>2.1752465123604098E-2</v>
      </c>
      <c r="AQ200">
        <f t="shared" si="87"/>
        <v>0.27046258544921875</v>
      </c>
      <c r="AR200">
        <f t="shared" si="88"/>
        <v>2.1752465123604098E-2</v>
      </c>
      <c r="AS200" s="68">
        <f t="shared" si="89"/>
        <v>0.43199640303693965</v>
      </c>
      <c r="AT200">
        <f t="shared" si="90"/>
        <v>0.43199640303693965</v>
      </c>
      <c r="AU200">
        <f t="shared" si="81"/>
        <v>7150.7994283953922</v>
      </c>
      <c r="AV200" s="67">
        <f t="shared" si="82"/>
        <v>6187.8389848427196</v>
      </c>
      <c r="AW200">
        <f t="shared" si="91"/>
        <v>7150.7994283953922</v>
      </c>
    </row>
    <row r="201" spans="1:49" thickTop="1" thickBot="1">
      <c r="A201" s="26">
        <v>199</v>
      </c>
      <c r="B201">
        <v>2</v>
      </c>
      <c r="C201">
        <v>99</v>
      </c>
      <c r="D201">
        <v>1</v>
      </c>
      <c r="E201">
        <v>60</v>
      </c>
      <c r="F201">
        <v>70</v>
      </c>
      <c r="G201">
        <v>0.56367187500000004</v>
      </c>
      <c r="H201">
        <v>0</v>
      </c>
      <c r="I201">
        <v>90</v>
      </c>
      <c r="J201">
        <v>0</v>
      </c>
      <c r="K201">
        <v>4439.453125</v>
      </c>
      <c r="L201">
        <v>0.3878125</v>
      </c>
      <c r="M201">
        <v>323906.640625</v>
      </c>
      <c r="N201">
        <v>0.37421875000000004</v>
      </c>
      <c r="O201">
        <v>70</v>
      </c>
      <c r="P201">
        <v>480</v>
      </c>
      <c r="Q201">
        <v>480</v>
      </c>
      <c r="R201" s="46">
        <v>199</v>
      </c>
      <c r="S201">
        <v>179673.3</v>
      </c>
      <c r="T201" s="71">
        <v>20437</v>
      </c>
      <c r="U201">
        <v>21168.33</v>
      </c>
      <c r="V201" s="6">
        <v>0.37919999999999998</v>
      </c>
      <c r="W201">
        <v>4.3133329999999998E-2</v>
      </c>
      <c r="X201">
        <v>0.3788667</v>
      </c>
      <c r="Y201">
        <v>4.4636670000000003E-2</v>
      </c>
      <c r="Z201" s="68">
        <v>0.42816670000000001</v>
      </c>
      <c r="AA201">
        <v>0.44350000000000001</v>
      </c>
      <c r="AB201">
        <v>6461.3329999999996</v>
      </c>
      <c r="AC201" s="67">
        <v>7353.3329999999996</v>
      </c>
      <c r="AD201">
        <v>6640.3329999999996</v>
      </c>
      <c r="AE201">
        <f t="shared" si="83"/>
        <v>0.98257401312905879</v>
      </c>
      <c r="AF201">
        <f t="shared" si="84"/>
        <v>0.76234540096587355</v>
      </c>
      <c r="AG201" s="65">
        <f t="shared" si="73"/>
        <v>199</v>
      </c>
      <c r="AH201" s="70">
        <f t="shared" si="74"/>
        <v>1599.4426930871427</v>
      </c>
      <c r="AI201" s="70">
        <f t="shared" si="75"/>
        <v>117851.1938601478</v>
      </c>
      <c r="AJ201" s="70">
        <f t="shared" si="76"/>
        <v>0.95997915324128358</v>
      </c>
      <c r="AK201" s="70">
        <f t="shared" si="77"/>
        <v>0.59717068461928147</v>
      </c>
      <c r="AL201">
        <f t="shared" si="78"/>
        <v>184514.12170410156</v>
      </c>
      <c r="AM201" s="71">
        <f t="shared" si="79"/>
        <v>20144.288152033623</v>
      </c>
      <c r="AN201">
        <f t="shared" si="85"/>
        <v>20144.288152033623</v>
      </c>
      <c r="AO201" s="6">
        <f t="shared" si="80"/>
        <v>0.3801500854492188</v>
      </c>
      <c r="AP201">
        <f t="shared" si="86"/>
        <v>4.1502800932439639E-2</v>
      </c>
      <c r="AQ201">
        <f t="shared" si="87"/>
        <v>0.3801500854492188</v>
      </c>
      <c r="AR201">
        <f t="shared" si="88"/>
        <v>4.1502800932439639E-2</v>
      </c>
      <c r="AS201" s="68">
        <f t="shared" si="89"/>
        <v>0.52459299628144751</v>
      </c>
      <c r="AT201">
        <f t="shared" si="90"/>
        <v>0.52459299628144751</v>
      </c>
      <c r="AU201">
        <f t="shared" si="81"/>
        <v>5486.7794272509418</v>
      </c>
      <c r="AV201" s="67">
        <f t="shared" si="82"/>
        <v>4915.1927216814947</v>
      </c>
      <c r="AW201">
        <f t="shared" si="91"/>
        <v>5486.7794272509418</v>
      </c>
    </row>
    <row r="202" spans="1:49" thickTop="1" thickBot="1">
      <c r="A202" s="26">
        <v>200</v>
      </c>
      <c r="B202">
        <v>3</v>
      </c>
      <c r="C202">
        <v>1</v>
      </c>
      <c r="D202">
        <v>1</v>
      </c>
      <c r="E202">
        <v>60</v>
      </c>
      <c r="F202">
        <v>70</v>
      </c>
      <c r="G202">
        <v>0.544921875</v>
      </c>
      <c r="H202">
        <v>0</v>
      </c>
      <c r="I202">
        <v>90</v>
      </c>
      <c r="J202">
        <v>0</v>
      </c>
      <c r="K202">
        <v>4845.703125</v>
      </c>
      <c r="L202">
        <v>0.34281249999999996</v>
      </c>
      <c r="M202">
        <v>727275.390625</v>
      </c>
      <c r="N202">
        <v>0.31171875000000004</v>
      </c>
      <c r="O202">
        <v>70</v>
      </c>
      <c r="P202">
        <v>480</v>
      </c>
      <c r="Q202">
        <v>480</v>
      </c>
      <c r="R202" s="46">
        <v>200</v>
      </c>
      <c r="S202">
        <v>392533.3</v>
      </c>
      <c r="T202" s="71">
        <v>19988</v>
      </c>
      <c r="U202">
        <v>19732.330000000002</v>
      </c>
      <c r="V202" s="6">
        <v>0.32225670000000001</v>
      </c>
      <c r="W202">
        <v>1.6409670000000001E-2</v>
      </c>
      <c r="X202">
        <v>0.32249</v>
      </c>
      <c r="Y202">
        <v>1.6211670000000001E-2</v>
      </c>
      <c r="Z202" s="68">
        <v>0.39023330000000001</v>
      </c>
      <c r="AA202">
        <v>0.3852333</v>
      </c>
      <c r="AB202">
        <v>7522.6670000000004</v>
      </c>
      <c r="AC202" s="67">
        <v>7547</v>
      </c>
      <c r="AD202">
        <v>7409.6670000000004</v>
      </c>
      <c r="AE202">
        <f t="shared" si="83"/>
        <v>1.0064576040692297</v>
      </c>
      <c r="AF202">
        <f t="shared" si="84"/>
        <v>0.83507563633627047</v>
      </c>
      <c r="AG202" s="65">
        <f t="shared" si="73"/>
        <v>200</v>
      </c>
      <c r="AH202" s="70">
        <f t="shared" si="74"/>
        <v>1804.3111473120782</v>
      </c>
      <c r="AI202" s="70">
        <f t="shared" si="75"/>
        <v>277222.30494341871</v>
      </c>
      <c r="AJ202" s="70">
        <f t="shared" si="76"/>
        <v>0.98027440389900533</v>
      </c>
      <c r="AK202" s="70">
        <f t="shared" si="77"/>
        <v>0.62206696538759143</v>
      </c>
      <c r="AL202">
        <f t="shared" si="78"/>
        <v>398513.44299316406</v>
      </c>
      <c r="AM202" s="71">
        <f t="shared" si="79"/>
        <v>21515.690633175978</v>
      </c>
      <c r="AN202">
        <f t="shared" si="85"/>
        <v>21515.690633175978</v>
      </c>
      <c r="AO202" s="6">
        <f t="shared" si="80"/>
        <v>0.32586883544921874</v>
      </c>
      <c r="AP202">
        <f t="shared" si="86"/>
        <v>1.7593617414404232E-2</v>
      </c>
      <c r="AQ202">
        <f t="shared" si="87"/>
        <v>0.32586883544921874</v>
      </c>
      <c r="AR202">
        <f t="shared" si="88"/>
        <v>1.7593617414404232E-2</v>
      </c>
      <c r="AS202" s="68">
        <f t="shared" si="89"/>
        <v>0.5319961767742003</v>
      </c>
      <c r="AT202">
        <f t="shared" si="90"/>
        <v>0.5319961767742003</v>
      </c>
      <c r="AU202">
        <f t="shared" si="81"/>
        <v>6004.4376839075103</v>
      </c>
      <c r="AV202" s="67">
        <f t="shared" si="82"/>
        <v>5212.1536681534599</v>
      </c>
      <c r="AW202">
        <f t="shared" si="91"/>
        <v>6004.4376839075103</v>
      </c>
    </row>
    <row r="203" spans="1:49" thickTop="1" thickBot="1">
      <c r="A203" s="26">
        <v>201</v>
      </c>
      <c r="B203">
        <v>3</v>
      </c>
      <c r="C203">
        <v>2</v>
      </c>
      <c r="D203">
        <v>1</v>
      </c>
      <c r="E203">
        <v>60</v>
      </c>
      <c r="F203">
        <v>70</v>
      </c>
      <c r="G203">
        <v>0.39492187499999998</v>
      </c>
      <c r="H203">
        <v>0</v>
      </c>
      <c r="I203">
        <v>90</v>
      </c>
      <c r="J203">
        <v>0</v>
      </c>
      <c r="K203">
        <v>8095.703125</v>
      </c>
      <c r="L203">
        <v>0.46281249999999996</v>
      </c>
      <c r="M203">
        <v>368725.390625</v>
      </c>
      <c r="N203">
        <v>0.21171875000000001</v>
      </c>
      <c r="O203">
        <v>70</v>
      </c>
      <c r="P203">
        <v>480</v>
      </c>
      <c r="Q203">
        <v>480</v>
      </c>
      <c r="R203" s="46">
        <v>201</v>
      </c>
      <c r="S203">
        <v>150263.29999999999</v>
      </c>
      <c r="T203" s="71">
        <v>31904.33</v>
      </c>
      <c r="U203">
        <v>31369.33</v>
      </c>
      <c r="V203" s="6">
        <v>0.35006670000000001</v>
      </c>
      <c r="W203">
        <v>7.4323330000000007E-2</v>
      </c>
      <c r="X203">
        <v>0.36059999999999998</v>
      </c>
      <c r="Y203">
        <v>7.528E-2</v>
      </c>
      <c r="Z203" s="68">
        <v>0.68383329999999998</v>
      </c>
      <c r="AA203">
        <v>0.67236669999999998</v>
      </c>
      <c r="AB203">
        <v>7200.3329999999996</v>
      </c>
      <c r="AC203" s="67">
        <v>9062</v>
      </c>
      <c r="AD203">
        <v>6842.3329999999996</v>
      </c>
      <c r="AE203">
        <f t="shared" si="83"/>
        <v>1.0084913856532247</v>
      </c>
      <c r="AF203">
        <f t="shared" si="84"/>
        <v>0.45100897969414888</v>
      </c>
      <c r="AG203" s="65">
        <f t="shared" si="73"/>
        <v>201</v>
      </c>
      <c r="AH203" s="70">
        <f t="shared" si="74"/>
        <v>2767.1704763939329</v>
      </c>
      <c r="AI203" s="70">
        <f t="shared" si="75"/>
        <v>152149.74210186978</v>
      </c>
      <c r="AJ203" s="70">
        <f t="shared" si="76"/>
        <v>0.93690296299829412</v>
      </c>
      <c r="AK203" s="70">
        <f t="shared" si="77"/>
        <v>0.54307720857915021</v>
      </c>
      <c r="AL203">
        <f t="shared" si="78"/>
        <v>150516.25549316406</v>
      </c>
      <c r="AM203" s="71">
        <f t="shared" si="79"/>
        <v>22359.773645547823</v>
      </c>
      <c r="AN203">
        <f t="shared" si="85"/>
        <v>22359.773645547823</v>
      </c>
      <c r="AO203" s="6">
        <f t="shared" si="80"/>
        <v>0.36365008544921873</v>
      </c>
      <c r="AP203">
        <f t="shared" si="86"/>
        <v>5.4021630887555155E-2</v>
      </c>
      <c r="AQ203">
        <f t="shared" si="87"/>
        <v>0.36365008544921873</v>
      </c>
      <c r="AR203">
        <f t="shared" si="88"/>
        <v>5.4021630887555155E-2</v>
      </c>
      <c r="AS203" s="68">
        <f t="shared" si="89"/>
        <v>0.43752047728019461</v>
      </c>
      <c r="AT203">
        <f t="shared" si="90"/>
        <v>0.43752047728019461</v>
      </c>
      <c r="AU203">
        <f t="shared" si="81"/>
        <v>6170.9129330268488</v>
      </c>
      <c r="AV203" s="67">
        <f t="shared" si="82"/>
        <v>5962.4760705000599</v>
      </c>
      <c r="AW203">
        <f t="shared" si="91"/>
        <v>6170.9129330268488</v>
      </c>
    </row>
    <row r="204" spans="1:49" thickTop="1" thickBot="1">
      <c r="A204" s="26">
        <v>202</v>
      </c>
      <c r="B204">
        <v>3</v>
      </c>
      <c r="C204">
        <v>3</v>
      </c>
      <c r="D204">
        <v>1</v>
      </c>
      <c r="E204">
        <v>60</v>
      </c>
      <c r="F204">
        <v>70</v>
      </c>
      <c r="G204">
        <v>0.31992187499999997</v>
      </c>
      <c r="H204">
        <v>0</v>
      </c>
      <c r="I204">
        <v>90</v>
      </c>
      <c r="J204">
        <v>0</v>
      </c>
      <c r="K204">
        <v>9720.703125</v>
      </c>
      <c r="L204">
        <v>0.28281250000000002</v>
      </c>
      <c r="M204">
        <v>189450.390625</v>
      </c>
      <c r="N204">
        <v>0.36171875000000003</v>
      </c>
      <c r="O204">
        <v>70</v>
      </c>
      <c r="P204">
        <v>480</v>
      </c>
      <c r="Q204">
        <v>480</v>
      </c>
      <c r="R204" s="46">
        <v>202</v>
      </c>
      <c r="S204">
        <v>67560</v>
      </c>
      <c r="T204" s="71">
        <v>18568.330000000002</v>
      </c>
      <c r="U204">
        <v>18045</v>
      </c>
      <c r="V204" s="6">
        <v>0.31788</v>
      </c>
      <c r="W204">
        <v>8.7366669999999994E-2</v>
      </c>
      <c r="X204">
        <v>0.3156233</v>
      </c>
      <c r="Y204">
        <v>8.4303329999999996E-2</v>
      </c>
      <c r="Z204" s="68">
        <v>0.33689999999999998</v>
      </c>
      <c r="AA204">
        <v>0.32740330000000001</v>
      </c>
      <c r="AB204">
        <v>7492.3329999999996</v>
      </c>
      <c r="AC204" s="67">
        <v>6729</v>
      </c>
      <c r="AD204">
        <v>7252</v>
      </c>
      <c r="AE204">
        <f t="shared" si="83"/>
        <v>1.0143970551146753</v>
      </c>
      <c r="AF204">
        <f t="shared" si="84"/>
        <v>0.81726135231594155</v>
      </c>
      <c r="AG204" s="65">
        <f t="shared" si="73"/>
        <v>202</v>
      </c>
      <c r="AH204" s="70">
        <f t="shared" si="74"/>
        <v>3788.8246041412913</v>
      </c>
      <c r="AI204" s="70">
        <f t="shared" si="75"/>
        <v>69562.966150315537</v>
      </c>
      <c r="AJ204" s="70">
        <f t="shared" si="76"/>
        <v>0.86039610070255423</v>
      </c>
      <c r="AK204" s="70">
        <f t="shared" si="77"/>
        <v>0.67040213204169508</v>
      </c>
      <c r="AL204">
        <f t="shared" si="78"/>
        <v>67220.161743164063</v>
      </c>
      <c r="AM204" s="71">
        <f t="shared" si="79"/>
        <v>20796.597192911799</v>
      </c>
      <c r="AN204">
        <f t="shared" si="85"/>
        <v>20796.597192911799</v>
      </c>
      <c r="AO204" s="6">
        <f t="shared" si="80"/>
        <v>0.30805633544921879</v>
      </c>
      <c r="AP204">
        <f t="shared" si="86"/>
        <v>9.5306576999027059E-2</v>
      </c>
      <c r="AQ204">
        <f t="shared" si="87"/>
        <v>0.30805633544921879</v>
      </c>
      <c r="AR204">
        <f t="shared" si="88"/>
        <v>9.5306576999027059E-2</v>
      </c>
      <c r="AS204" s="68">
        <f t="shared" si="89"/>
        <v>0.33720990784019533</v>
      </c>
      <c r="AT204">
        <f t="shared" si="90"/>
        <v>0.33720990784019533</v>
      </c>
      <c r="AU204">
        <f t="shared" si="81"/>
        <v>6837.1091885304477</v>
      </c>
      <c r="AV204" s="67">
        <f t="shared" si="82"/>
        <v>6210.0905036355007</v>
      </c>
      <c r="AW204">
        <f t="shared" si="91"/>
        <v>6837.1091885304477</v>
      </c>
    </row>
    <row r="205" spans="1:49" thickTop="1" thickBot="1">
      <c r="A205" s="26">
        <v>203</v>
      </c>
      <c r="B205">
        <v>3</v>
      </c>
      <c r="C205">
        <v>4</v>
      </c>
      <c r="D205">
        <v>1</v>
      </c>
      <c r="E205">
        <v>60</v>
      </c>
      <c r="F205">
        <v>70</v>
      </c>
      <c r="G205">
        <v>0.46992187499999999</v>
      </c>
      <c r="H205">
        <v>0</v>
      </c>
      <c r="I205">
        <v>90</v>
      </c>
      <c r="J205">
        <v>0</v>
      </c>
      <c r="K205">
        <v>6470.703125</v>
      </c>
      <c r="L205">
        <v>0.40281250000000002</v>
      </c>
      <c r="M205">
        <v>548000.390625</v>
      </c>
      <c r="N205">
        <v>0.26171875</v>
      </c>
      <c r="O205">
        <v>70</v>
      </c>
      <c r="P205">
        <v>480</v>
      </c>
      <c r="Q205">
        <v>480</v>
      </c>
      <c r="R205" s="46">
        <v>203</v>
      </c>
      <c r="S205">
        <v>258340</v>
      </c>
      <c r="T205" s="71">
        <v>23963</v>
      </c>
      <c r="U205">
        <v>23662.33</v>
      </c>
      <c r="V205" s="6">
        <v>0.32475670000000001</v>
      </c>
      <c r="W205">
        <v>3.0123670000000002E-2</v>
      </c>
      <c r="X205">
        <v>0.32656669999999999</v>
      </c>
      <c r="Y205">
        <v>2.991133E-2</v>
      </c>
      <c r="Z205" s="68">
        <v>0.51466670000000003</v>
      </c>
      <c r="AA205">
        <v>0.50819999999999999</v>
      </c>
      <c r="AB205">
        <v>7233.3329999999996</v>
      </c>
      <c r="AC205" s="67">
        <v>8093</v>
      </c>
      <c r="AD205">
        <v>7355</v>
      </c>
      <c r="AE205">
        <f t="shared" si="83"/>
        <v>1.0063332919886614</v>
      </c>
      <c r="AF205">
        <f t="shared" si="84"/>
        <v>0.70889675440934885</v>
      </c>
      <c r="AG205" s="65">
        <f t="shared" si="73"/>
        <v>203</v>
      </c>
      <c r="AH205" s="70">
        <f t="shared" si="74"/>
        <v>2306.3321452439295</v>
      </c>
      <c r="AI205" s="70">
        <f t="shared" si="75"/>
        <v>217164.24148606812</v>
      </c>
      <c r="AJ205" s="70">
        <f t="shared" si="76"/>
        <v>0.96539371912889249</v>
      </c>
      <c r="AK205" s="70">
        <f t="shared" si="77"/>
        <v>0.58581694215528257</v>
      </c>
      <c r="AL205">
        <f t="shared" si="78"/>
        <v>260947.34924316406</v>
      </c>
      <c r="AM205" s="71">
        <f t="shared" si="79"/>
        <v>22589.757691659503</v>
      </c>
      <c r="AN205">
        <f t="shared" si="85"/>
        <v>22589.757691659503</v>
      </c>
      <c r="AO205" s="6">
        <f t="shared" si="80"/>
        <v>0.33650946044921876</v>
      </c>
      <c r="AP205">
        <f t="shared" si="86"/>
        <v>2.9131038098475975E-2</v>
      </c>
      <c r="AQ205">
        <f t="shared" si="87"/>
        <v>0.33650946044921876</v>
      </c>
      <c r="AR205">
        <f t="shared" si="88"/>
        <v>2.9131038098475975E-2</v>
      </c>
      <c r="AS205" s="68">
        <f t="shared" si="89"/>
        <v>0.48994346628963803</v>
      </c>
      <c r="AT205">
        <f t="shared" si="90"/>
        <v>0.48994346628963803</v>
      </c>
      <c r="AU205">
        <f t="shared" si="81"/>
        <v>6236.357254350266</v>
      </c>
      <c r="AV205" s="67">
        <f t="shared" si="82"/>
        <v>5704.8100373668667</v>
      </c>
      <c r="AW205">
        <f t="shared" si="91"/>
        <v>6236.357254350266</v>
      </c>
    </row>
    <row r="206" spans="1:49" thickTop="1" thickBot="1">
      <c r="A206" s="26">
        <v>204</v>
      </c>
      <c r="B206">
        <v>3</v>
      </c>
      <c r="C206">
        <v>5</v>
      </c>
      <c r="D206">
        <v>1</v>
      </c>
      <c r="E206">
        <v>60</v>
      </c>
      <c r="F206">
        <v>70</v>
      </c>
      <c r="G206">
        <v>0.357421875</v>
      </c>
      <c r="H206">
        <v>0</v>
      </c>
      <c r="I206">
        <v>90</v>
      </c>
      <c r="J206">
        <v>0</v>
      </c>
      <c r="K206">
        <v>5658.203125</v>
      </c>
      <c r="L206">
        <v>0.2528125</v>
      </c>
      <c r="M206">
        <v>279087.890625</v>
      </c>
      <c r="N206">
        <v>0.33671875000000001</v>
      </c>
      <c r="O206">
        <v>70</v>
      </c>
      <c r="P206">
        <v>480</v>
      </c>
      <c r="Q206">
        <v>480</v>
      </c>
      <c r="R206" s="46">
        <v>204</v>
      </c>
      <c r="S206">
        <v>103416.7</v>
      </c>
      <c r="T206" s="71">
        <v>12293.33</v>
      </c>
      <c r="U206">
        <v>12968</v>
      </c>
      <c r="V206" s="6">
        <v>0.29363329999999999</v>
      </c>
      <c r="W206">
        <v>3.4903330000000003E-2</v>
      </c>
      <c r="X206">
        <v>0.29693999999999998</v>
      </c>
      <c r="Y206">
        <v>3.7236669999999999E-2</v>
      </c>
      <c r="Z206" s="68">
        <v>0.27903670000000003</v>
      </c>
      <c r="AA206">
        <v>0.29435</v>
      </c>
      <c r="AB206">
        <v>5249.3329999999996</v>
      </c>
      <c r="AC206" s="67">
        <v>4552</v>
      </c>
      <c r="AD206">
        <v>5554</v>
      </c>
      <c r="AE206">
        <f t="shared" si="83"/>
        <v>0.9736396891528436</v>
      </c>
      <c r="AF206">
        <f t="shared" si="84"/>
        <v>0.89045830911154633</v>
      </c>
      <c r="AG206" s="65">
        <f t="shared" si="73"/>
        <v>204</v>
      </c>
      <c r="AH206" s="70">
        <f t="shared" si="74"/>
        <v>2258.2002993265151</v>
      </c>
      <c r="AI206" s="70">
        <f t="shared" si="75"/>
        <v>104392.89888953828</v>
      </c>
      <c r="AJ206" s="70">
        <f t="shared" si="76"/>
        <v>0.94154835325213371</v>
      </c>
      <c r="AK206" s="70">
        <f t="shared" si="77"/>
        <v>0.67264968378776391</v>
      </c>
      <c r="AL206">
        <f t="shared" si="78"/>
        <v>103387.95471191406</v>
      </c>
      <c r="AM206" s="71">
        <f t="shared" si="79"/>
        <v>14268.185076810176</v>
      </c>
      <c r="AN206">
        <f t="shared" si="85"/>
        <v>14268.185076810176</v>
      </c>
      <c r="AO206" s="6">
        <f t="shared" si="80"/>
        <v>0.28280242919921877</v>
      </c>
      <c r="AP206">
        <f t="shared" si="86"/>
        <v>3.9028505895387172E-2</v>
      </c>
      <c r="AQ206">
        <f t="shared" si="87"/>
        <v>0.28280242919921877</v>
      </c>
      <c r="AR206">
        <f t="shared" si="88"/>
        <v>3.9028505895387172E-2</v>
      </c>
      <c r="AS206" s="68">
        <f t="shared" si="89"/>
        <v>0.3800866417047416</v>
      </c>
      <c r="AT206">
        <f t="shared" si="90"/>
        <v>0.3800866417047416</v>
      </c>
      <c r="AU206">
        <f t="shared" si="81"/>
        <v>4608.6148013264255</v>
      </c>
      <c r="AV206" s="67">
        <f t="shared" si="82"/>
        <v>4053.0626192588488</v>
      </c>
      <c r="AW206">
        <f t="shared" si="91"/>
        <v>4608.6148013264255</v>
      </c>
    </row>
    <row r="207" spans="1:49" thickTop="1" thickBot="1">
      <c r="A207" s="26">
        <v>205</v>
      </c>
      <c r="B207">
        <v>3</v>
      </c>
      <c r="C207">
        <v>6</v>
      </c>
      <c r="D207">
        <v>1</v>
      </c>
      <c r="E207">
        <v>60</v>
      </c>
      <c r="F207">
        <v>70</v>
      </c>
      <c r="G207">
        <v>0.50742187500000002</v>
      </c>
      <c r="H207">
        <v>0</v>
      </c>
      <c r="I207">
        <v>90</v>
      </c>
      <c r="J207">
        <v>0</v>
      </c>
      <c r="K207">
        <v>8908.203125</v>
      </c>
      <c r="L207">
        <v>0.37281249999999999</v>
      </c>
      <c r="M207">
        <v>637637.890625</v>
      </c>
      <c r="N207">
        <v>0.23671875000000001</v>
      </c>
      <c r="O207">
        <v>70</v>
      </c>
      <c r="P207">
        <v>480</v>
      </c>
      <c r="Q207">
        <v>480</v>
      </c>
      <c r="R207" s="46">
        <v>205</v>
      </c>
      <c r="S207">
        <v>324010</v>
      </c>
      <c r="T207" s="71">
        <v>33843.33</v>
      </c>
      <c r="U207">
        <v>32999</v>
      </c>
      <c r="V207" s="6">
        <v>0.28930670000000003</v>
      </c>
      <c r="W207">
        <v>3.0217999999999998E-2</v>
      </c>
      <c r="X207">
        <v>0.2919833</v>
      </c>
      <c r="Y207">
        <v>2.9737329999999999E-2</v>
      </c>
      <c r="Z207" s="68">
        <v>0.4486</v>
      </c>
      <c r="AA207">
        <v>0.43740000000000001</v>
      </c>
      <c r="AB207">
        <v>11730.33</v>
      </c>
      <c r="AC207" s="67">
        <v>12080.67</v>
      </c>
      <c r="AD207">
        <v>11340.67</v>
      </c>
      <c r="AE207">
        <f t="shared" si="83"/>
        <v>1.0127124631035407</v>
      </c>
      <c r="AF207">
        <f t="shared" si="84"/>
        <v>0.77863879358360788</v>
      </c>
      <c r="AG207" s="65">
        <f t="shared" si="73"/>
        <v>205</v>
      </c>
      <c r="AH207" s="70">
        <f t="shared" si="74"/>
        <v>3244.5083086728887</v>
      </c>
      <c r="AI207" s="70">
        <f t="shared" si="75"/>
        <v>257794.21983575489</v>
      </c>
      <c r="AJ207" s="70">
        <f t="shared" si="76"/>
        <v>0.95922734887479644</v>
      </c>
      <c r="AK207" s="70">
        <f t="shared" si="77"/>
        <v>0.60641181938592414</v>
      </c>
      <c r="AL207">
        <f t="shared" si="78"/>
        <v>327939.40002441406</v>
      </c>
      <c r="AM207" s="71">
        <f t="shared" si="79"/>
        <v>34251.243231919769</v>
      </c>
      <c r="AN207">
        <f t="shared" si="85"/>
        <v>34251.243231919769</v>
      </c>
      <c r="AO207" s="6">
        <f t="shared" si="80"/>
        <v>0.30375555419921874</v>
      </c>
      <c r="AP207">
        <f t="shared" si="86"/>
        <v>3.172539002373452E-2</v>
      </c>
      <c r="AQ207">
        <f t="shared" si="87"/>
        <v>0.30375555419921874</v>
      </c>
      <c r="AR207">
        <f t="shared" si="88"/>
        <v>3.172539002373452E-2</v>
      </c>
      <c r="AS207" s="68">
        <f t="shared" si="89"/>
        <v>0.49883548559961621</v>
      </c>
      <c r="AT207">
        <f t="shared" si="90"/>
        <v>0.49883548559961621</v>
      </c>
      <c r="AU207">
        <f t="shared" si="81"/>
        <v>9600.1500197790974</v>
      </c>
      <c r="AV207" s="67">
        <f t="shared" si="82"/>
        <v>8572.7939499862241</v>
      </c>
      <c r="AW207">
        <f t="shared" si="91"/>
        <v>9600.1500197790974</v>
      </c>
    </row>
    <row r="208" spans="1:49" thickTop="1" thickBot="1">
      <c r="A208" s="26">
        <v>206</v>
      </c>
      <c r="B208">
        <v>3</v>
      </c>
      <c r="C208">
        <v>7</v>
      </c>
      <c r="D208">
        <v>1</v>
      </c>
      <c r="E208">
        <v>60</v>
      </c>
      <c r="F208">
        <v>70</v>
      </c>
      <c r="G208">
        <v>0.58242187499999998</v>
      </c>
      <c r="H208">
        <v>0</v>
      </c>
      <c r="I208">
        <v>90</v>
      </c>
      <c r="J208">
        <v>0</v>
      </c>
      <c r="K208">
        <v>7283.203125</v>
      </c>
      <c r="L208">
        <v>0.31281249999999999</v>
      </c>
      <c r="M208">
        <v>458362.890625</v>
      </c>
      <c r="N208">
        <v>0.38671875</v>
      </c>
      <c r="O208">
        <v>70</v>
      </c>
      <c r="P208">
        <v>480</v>
      </c>
      <c r="Q208">
        <v>480</v>
      </c>
      <c r="R208" s="46">
        <v>206</v>
      </c>
      <c r="S208">
        <v>265420</v>
      </c>
      <c r="T208" s="71">
        <v>30469.33</v>
      </c>
      <c r="U208">
        <v>30270</v>
      </c>
      <c r="V208" s="6">
        <v>0.36423329999999998</v>
      </c>
      <c r="W208">
        <v>4.1813330000000003E-2</v>
      </c>
      <c r="X208">
        <v>0.36399999999999999</v>
      </c>
      <c r="Y208">
        <v>4.1513330000000001E-2</v>
      </c>
      <c r="Z208" s="68">
        <v>0.32986670000000001</v>
      </c>
      <c r="AA208">
        <v>0.32770670000000002</v>
      </c>
      <c r="AB208">
        <v>12078</v>
      </c>
      <c r="AC208" s="67">
        <v>11867</v>
      </c>
      <c r="AD208">
        <v>11951.67</v>
      </c>
      <c r="AE208">
        <f t="shared" si="83"/>
        <v>1.0032871312459952</v>
      </c>
      <c r="AF208">
        <f t="shared" si="84"/>
        <v>0.85158438690507465</v>
      </c>
      <c r="AG208" s="65">
        <f t="shared" si="73"/>
        <v>206</v>
      </c>
      <c r="AH208" s="70">
        <f t="shared" si="74"/>
        <v>2773.8931206855514</v>
      </c>
      <c r="AI208" s="70">
        <f t="shared" si="75"/>
        <v>165268.87323943662</v>
      </c>
      <c r="AJ208" s="70">
        <f t="shared" si="76"/>
        <v>0.9537994167006002</v>
      </c>
      <c r="AK208" s="70">
        <f t="shared" si="77"/>
        <v>0.64230436494632348</v>
      </c>
      <c r="AL208">
        <f t="shared" si="78"/>
        <v>270001.88049316406</v>
      </c>
      <c r="AM208" s="71">
        <f t="shared" si="79"/>
        <v>34590.579362594719</v>
      </c>
      <c r="AN208">
        <f t="shared" si="85"/>
        <v>34590.579362594719</v>
      </c>
      <c r="AO208" s="6">
        <f t="shared" si="80"/>
        <v>0.35585711669921871</v>
      </c>
      <c r="AP208">
        <f t="shared" si="86"/>
        <v>4.5589696688205485E-2</v>
      </c>
      <c r="AQ208">
        <f t="shared" si="87"/>
        <v>0.35585711669921871</v>
      </c>
      <c r="AR208">
        <f t="shared" si="88"/>
        <v>4.5589696688205485E-2</v>
      </c>
      <c r="AS208" s="68">
        <f t="shared" si="89"/>
        <v>0.51880457816218728</v>
      </c>
      <c r="AT208">
        <f t="shared" si="90"/>
        <v>0.51880457816218728</v>
      </c>
      <c r="AU208">
        <f t="shared" si="81"/>
        <v>9926.9001544172861</v>
      </c>
      <c r="AV208" s="67">
        <f t="shared" si="82"/>
        <v>8488.0309982981144</v>
      </c>
      <c r="AW208">
        <f t="shared" si="91"/>
        <v>9926.9001544172861</v>
      </c>
    </row>
    <row r="209" spans="1:49" thickTop="1" thickBot="1">
      <c r="A209" s="26">
        <v>207</v>
      </c>
      <c r="B209">
        <v>3</v>
      </c>
      <c r="C209">
        <v>8</v>
      </c>
      <c r="D209">
        <v>1</v>
      </c>
      <c r="E209">
        <v>60</v>
      </c>
      <c r="F209">
        <v>70</v>
      </c>
      <c r="G209">
        <v>0.43242187499999996</v>
      </c>
      <c r="H209">
        <v>0</v>
      </c>
      <c r="I209">
        <v>90</v>
      </c>
      <c r="J209">
        <v>0</v>
      </c>
      <c r="K209">
        <v>4033.203125</v>
      </c>
      <c r="L209">
        <v>0.43281249999999999</v>
      </c>
      <c r="M209">
        <v>99812.890625</v>
      </c>
      <c r="N209">
        <v>0.28671875000000002</v>
      </c>
      <c r="O209">
        <v>70</v>
      </c>
      <c r="P209">
        <v>480</v>
      </c>
      <c r="Q209">
        <v>480</v>
      </c>
      <c r="R209" s="46">
        <v>207</v>
      </c>
      <c r="S209">
        <v>45213.33</v>
      </c>
      <c r="T209" s="71">
        <v>13438</v>
      </c>
      <c r="U209">
        <v>13305</v>
      </c>
      <c r="V209" s="6">
        <v>0.36120000000000002</v>
      </c>
      <c r="W209">
        <v>0.1073467</v>
      </c>
      <c r="X209">
        <v>0.36363329999999999</v>
      </c>
      <c r="Y209">
        <v>0.1070033</v>
      </c>
      <c r="Z209" s="68">
        <v>0.55900000000000005</v>
      </c>
      <c r="AA209">
        <v>0.55346669999999998</v>
      </c>
      <c r="AB209">
        <v>3743.3330000000001</v>
      </c>
      <c r="AC209" s="67">
        <v>4254.3329999999996</v>
      </c>
      <c r="AD209">
        <v>3704.3330000000001</v>
      </c>
      <c r="AE209">
        <f t="shared" si="83"/>
        <v>1.0049856924425742</v>
      </c>
      <c r="AF209">
        <f t="shared" si="84"/>
        <v>0.56971956120512868</v>
      </c>
      <c r="AG209" s="65">
        <f t="shared" si="73"/>
        <v>207</v>
      </c>
      <c r="AH209" s="70">
        <f t="shared" si="74"/>
        <v>1407.4427480916031</v>
      </c>
      <c r="AI209" s="70">
        <f t="shared" si="75"/>
        <v>38785.822707953856</v>
      </c>
      <c r="AJ209" s="70">
        <f t="shared" si="76"/>
        <v>0.88784122880389327</v>
      </c>
      <c r="AK209" s="70">
        <f t="shared" si="77"/>
        <v>0.57522316557193254</v>
      </c>
      <c r="AL209">
        <f t="shared" si="78"/>
        <v>45450.435180664055</v>
      </c>
      <c r="AM209" s="71">
        <f t="shared" si="79"/>
        <v>11573.32891900735</v>
      </c>
      <c r="AN209">
        <f t="shared" si="85"/>
        <v>11573.32891900735</v>
      </c>
      <c r="AO209" s="6">
        <f t="shared" si="80"/>
        <v>0.36963836669921879</v>
      </c>
      <c r="AP209">
        <f t="shared" si="86"/>
        <v>9.4123331974490659E-2</v>
      </c>
      <c r="AQ209">
        <f t="shared" si="87"/>
        <v>0.36963836669921879</v>
      </c>
      <c r="AR209">
        <f t="shared" si="88"/>
        <v>9.4123331974490659E-2</v>
      </c>
      <c r="AS209" s="68">
        <f t="shared" si="89"/>
        <v>0.42689099938684838</v>
      </c>
      <c r="AT209">
        <f t="shared" si="90"/>
        <v>0.42689099938684838</v>
      </c>
      <c r="AU209">
        <f t="shared" si="81"/>
        <v>3300.8081475798112</v>
      </c>
      <c r="AV209" s="67">
        <f t="shared" si="82"/>
        <v>3121.5452859784141</v>
      </c>
      <c r="AW209">
        <f t="shared" si="91"/>
        <v>3300.8081475798112</v>
      </c>
    </row>
    <row r="210" spans="1:49" thickTop="1" thickBot="1">
      <c r="A210" s="26">
        <v>208</v>
      </c>
      <c r="B210">
        <v>3</v>
      </c>
      <c r="C210">
        <v>9</v>
      </c>
      <c r="D210">
        <v>1</v>
      </c>
      <c r="E210">
        <v>60</v>
      </c>
      <c r="F210">
        <v>70</v>
      </c>
      <c r="G210">
        <v>0.310546875</v>
      </c>
      <c r="H210">
        <v>0</v>
      </c>
      <c r="I210">
        <v>90</v>
      </c>
      <c r="J210">
        <v>0</v>
      </c>
      <c r="K210">
        <v>4236.328125</v>
      </c>
      <c r="L210">
        <v>0.3203125</v>
      </c>
      <c r="M210">
        <v>346316.015625</v>
      </c>
      <c r="N210">
        <v>0.26796875000000003</v>
      </c>
      <c r="O210">
        <v>70</v>
      </c>
      <c r="P210">
        <v>480</v>
      </c>
      <c r="Q210">
        <v>480</v>
      </c>
      <c r="R210" s="46">
        <v>208</v>
      </c>
      <c r="S210">
        <v>110220</v>
      </c>
      <c r="T210" s="71">
        <v>8653.3330000000005</v>
      </c>
      <c r="U210">
        <v>8491</v>
      </c>
      <c r="V210" s="6">
        <v>0.29868</v>
      </c>
      <c r="W210">
        <v>2.3449669999999999E-2</v>
      </c>
      <c r="X210">
        <v>0.29972330000000003</v>
      </c>
      <c r="Y210">
        <v>2.308967E-2</v>
      </c>
      <c r="Z210" s="68">
        <v>0.41126669999999999</v>
      </c>
      <c r="AA210">
        <v>0.40353329999999998</v>
      </c>
      <c r="AB210">
        <v>3309</v>
      </c>
      <c r="AC210" s="67">
        <v>3040.1</v>
      </c>
      <c r="AD210">
        <v>3203.4670000000001</v>
      </c>
      <c r="AE210">
        <f t="shared" si="83"/>
        <v>1.0095138646127479</v>
      </c>
      <c r="AF210">
        <f t="shared" si="84"/>
        <v>0.81444333488432508</v>
      </c>
      <c r="AG210" s="65">
        <f t="shared" si="73"/>
        <v>208</v>
      </c>
      <c r="AH210" s="70">
        <f t="shared" si="74"/>
        <v>1604.2899408284025</v>
      </c>
      <c r="AI210" s="70">
        <f t="shared" si="75"/>
        <v>136563.30868761553</v>
      </c>
      <c r="AJ210" s="70">
        <f t="shared" si="76"/>
        <v>0.96417871994662319</v>
      </c>
      <c r="AK210" s="70">
        <f t="shared" si="77"/>
        <v>0.63650486117802541</v>
      </c>
      <c r="AL210">
        <f t="shared" si="78"/>
        <v>110468.10607910156</v>
      </c>
      <c r="AM210" s="71">
        <f t="shared" si="79"/>
        <v>9668.0744944119306</v>
      </c>
      <c r="AN210">
        <f t="shared" si="85"/>
        <v>9668.0744944119306</v>
      </c>
      <c r="AO210" s="6">
        <f t="shared" si="80"/>
        <v>0.30405731201171876</v>
      </c>
      <c r="AP210">
        <f t="shared" si="86"/>
        <v>2.6610836805647683E-2</v>
      </c>
      <c r="AQ210">
        <f t="shared" si="87"/>
        <v>0.30405731201171876</v>
      </c>
      <c r="AR210">
        <f t="shared" si="88"/>
        <v>2.6610836805647683E-2</v>
      </c>
      <c r="AS210" s="68">
        <f t="shared" si="89"/>
        <v>0.38959602265039861</v>
      </c>
      <c r="AT210">
        <f t="shared" si="90"/>
        <v>0.38959602265039861</v>
      </c>
      <c r="AU210">
        <f t="shared" si="81"/>
        <v>3001.3397111532795</v>
      </c>
      <c r="AV210" s="67">
        <f t="shared" si="82"/>
        <v>2716.9845211334136</v>
      </c>
      <c r="AW210">
        <f t="shared" si="91"/>
        <v>3001.3397111532795</v>
      </c>
    </row>
    <row r="211" spans="1:49" thickTop="1" thickBot="1">
      <c r="A211" s="26">
        <v>209</v>
      </c>
      <c r="B211">
        <v>3</v>
      </c>
      <c r="C211">
        <v>10</v>
      </c>
      <c r="D211">
        <v>1</v>
      </c>
      <c r="E211">
        <v>60</v>
      </c>
      <c r="F211">
        <v>70</v>
      </c>
      <c r="G211">
        <v>0.46054687500000002</v>
      </c>
      <c r="H211">
        <v>0</v>
      </c>
      <c r="I211">
        <v>90</v>
      </c>
      <c r="J211">
        <v>0</v>
      </c>
      <c r="K211">
        <v>7486.328125</v>
      </c>
      <c r="L211">
        <v>0.4403125</v>
      </c>
      <c r="M211">
        <v>704866.015625</v>
      </c>
      <c r="N211">
        <v>0.36796875000000001</v>
      </c>
      <c r="O211">
        <v>70</v>
      </c>
      <c r="P211">
        <v>480</v>
      </c>
      <c r="Q211">
        <v>480</v>
      </c>
      <c r="R211" s="46">
        <v>209</v>
      </c>
      <c r="S211">
        <v>323263.3</v>
      </c>
      <c r="T211" s="71">
        <v>31618.33</v>
      </c>
      <c r="U211">
        <v>30926.67</v>
      </c>
      <c r="V211" s="6">
        <v>0.40210000000000001</v>
      </c>
      <c r="W211">
        <v>3.9329999999999997E-2</v>
      </c>
      <c r="X211">
        <v>0.40436670000000002</v>
      </c>
      <c r="Y211">
        <v>3.8686669999999999E-2</v>
      </c>
      <c r="Z211" s="68">
        <v>0.6171333</v>
      </c>
      <c r="AA211">
        <v>0.60363330000000004</v>
      </c>
      <c r="AB211">
        <v>8260.6669999999995</v>
      </c>
      <c r="AC211" s="67">
        <v>10716.67</v>
      </c>
      <c r="AD211">
        <v>7623</v>
      </c>
      <c r="AE211">
        <f t="shared" si="83"/>
        <v>1.0111204259654949</v>
      </c>
      <c r="AF211">
        <f t="shared" si="84"/>
        <v>0.57681953859214385</v>
      </c>
      <c r="AG211" s="65">
        <f t="shared" si="73"/>
        <v>209</v>
      </c>
      <c r="AH211" s="70">
        <f t="shared" si="74"/>
        <v>2598.8555001084833</v>
      </c>
      <c r="AI211" s="70">
        <f t="shared" si="75"/>
        <v>257632.35294117648</v>
      </c>
      <c r="AJ211" s="70">
        <f t="shared" si="76"/>
        <v>0.96879997525487216</v>
      </c>
      <c r="AK211" s="70">
        <f t="shared" si="77"/>
        <v>0.55782801020488593</v>
      </c>
      <c r="AL211">
        <f t="shared" si="78"/>
        <v>328662.36389160156</v>
      </c>
      <c r="AM211" s="71">
        <f t="shared" si="79"/>
        <v>25580.041745418686</v>
      </c>
      <c r="AN211">
        <f t="shared" si="85"/>
        <v>25580.041745418686</v>
      </c>
      <c r="AO211" s="6">
        <f t="shared" si="80"/>
        <v>0.40699481201171872</v>
      </c>
      <c r="AP211">
        <f t="shared" si="86"/>
        <v>3.1676715758249402E-2</v>
      </c>
      <c r="AQ211">
        <f t="shared" si="87"/>
        <v>0.40699481201171872</v>
      </c>
      <c r="AR211">
        <f t="shared" si="88"/>
        <v>3.1676715758249402E-2</v>
      </c>
      <c r="AS211" s="68">
        <f t="shared" si="89"/>
        <v>0.4874486825349188</v>
      </c>
      <c r="AT211">
        <f t="shared" si="90"/>
        <v>0.4874486825349188</v>
      </c>
      <c r="AU211">
        <f t="shared" si="81"/>
        <v>6874.7500478788597</v>
      </c>
      <c r="AV211" s="67">
        <f t="shared" si="82"/>
        <v>6476.2964895935511</v>
      </c>
      <c r="AW211">
        <f t="shared" si="91"/>
        <v>6874.7500478788597</v>
      </c>
    </row>
    <row r="212" spans="1:49" thickTop="1" thickBot="1">
      <c r="A212" s="26">
        <v>210</v>
      </c>
      <c r="B212">
        <v>3</v>
      </c>
      <c r="C212">
        <v>11</v>
      </c>
      <c r="D212">
        <v>1</v>
      </c>
      <c r="E212">
        <v>60</v>
      </c>
      <c r="F212">
        <v>70</v>
      </c>
      <c r="G212">
        <v>0.53554687499999998</v>
      </c>
      <c r="H212">
        <v>0</v>
      </c>
      <c r="I212">
        <v>90</v>
      </c>
      <c r="J212">
        <v>0</v>
      </c>
      <c r="K212">
        <v>9111.328125</v>
      </c>
      <c r="L212">
        <v>0.2603125</v>
      </c>
      <c r="M212">
        <v>525591.015625</v>
      </c>
      <c r="N212">
        <v>0.21796875000000002</v>
      </c>
      <c r="O212">
        <v>70</v>
      </c>
      <c r="P212">
        <v>480</v>
      </c>
      <c r="Q212">
        <v>480</v>
      </c>
      <c r="R212" s="46">
        <v>210</v>
      </c>
      <c r="S212">
        <v>280023.3</v>
      </c>
      <c r="T212" s="71">
        <v>30484</v>
      </c>
      <c r="U212">
        <v>29716.67</v>
      </c>
      <c r="V212" s="6">
        <v>0.2317833</v>
      </c>
      <c r="W212">
        <v>2.5232330000000001E-2</v>
      </c>
      <c r="X212">
        <v>0.23233329999999999</v>
      </c>
      <c r="Y212">
        <v>2.4656000000000001E-2</v>
      </c>
      <c r="Z212" s="68">
        <v>0.30204330000000001</v>
      </c>
      <c r="AA212">
        <v>0.29444330000000002</v>
      </c>
      <c r="AB212">
        <v>13799.33</v>
      </c>
      <c r="AC212" s="67">
        <v>12309.67</v>
      </c>
      <c r="AD212">
        <v>13249.67</v>
      </c>
      <c r="AE212">
        <f t="shared" si="83"/>
        <v>1.0128284819452029</v>
      </c>
      <c r="AF212">
        <f t="shared" si="84"/>
        <v>0.89603629535032925</v>
      </c>
      <c r="AG212" s="65">
        <f t="shared" si="73"/>
        <v>210</v>
      </c>
      <c r="AH212" s="70">
        <f t="shared" si="74"/>
        <v>3614.7098933796183</v>
      </c>
      <c r="AI212" s="70">
        <f t="shared" si="75"/>
        <v>215765.39448364335</v>
      </c>
      <c r="AJ212" s="70">
        <f t="shared" si="76"/>
        <v>0.94973648918984344</v>
      </c>
      <c r="AK212" s="70">
        <f t="shared" si="77"/>
        <v>0.66768161015061589</v>
      </c>
      <c r="AL212">
        <f t="shared" si="78"/>
        <v>285710.41076660156</v>
      </c>
      <c r="AM212" s="71">
        <f t="shared" si="79"/>
        <v>37405.273544503674</v>
      </c>
      <c r="AN212">
        <f t="shared" si="85"/>
        <v>37405.273544503674</v>
      </c>
      <c r="AO212" s="6">
        <f t="shared" si="80"/>
        <v>0.23763543701171874</v>
      </c>
      <c r="AP212">
        <f t="shared" si="86"/>
        <v>3.1111286779648844E-2</v>
      </c>
      <c r="AQ212">
        <f t="shared" si="87"/>
        <v>0.23763543701171874</v>
      </c>
      <c r="AR212">
        <f t="shared" si="88"/>
        <v>3.1111286779648844E-2</v>
      </c>
      <c r="AS212" s="68">
        <f t="shared" si="89"/>
        <v>0.47612359547665628</v>
      </c>
      <c r="AT212">
        <f t="shared" si="90"/>
        <v>0.47612359547665628</v>
      </c>
      <c r="AU212">
        <f t="shared" si="81"/>
        <v>11380.929850312863</v>
      </c>
      <c r="AV212" s="67">
        <f t="shared" si="82"/>
        <v>9580.0556706751104</v>
      </c>
      <c r="AW212">
        <f t="shared" si="91"/>
        <v>11380.929850312863</v>
      </c>
    </row>
    <row r="213" spans="1:49" thickTop="1" thickBot="1">
      <c r="A213" s="26">
        <v>211</v>
      </c>
      <c r="B213">
        <v>3</v>
      </c>
      <c r="C213">
        <v>12</v>
      </c>
      <c r="D213">
        <v>1</v>
      </c>
      <c r="E213">
        <v>60</v>
      </c>
      <c r="F213">
        <v>70</v>
      </c>
      <c r="G213">
        <v>0.38554687499999996</v>
      </c>
      <c r="H213">
        <v>0</v>
      </c>
      <c r="I213">
        <v>90</v>
      </c>
      <c r="J213">
        <v>0</v>
      </c>
      <c r="K213">
        <v>5861.328125</v>
      </c>
      <c r="L213">
        <v>0.3803125</v>
      </c>
      <c r="M213">
        <v>167041.015625</v>
      </c>
      <c r="N213">
        <v>0.31796875000000002</v>
      </c>
      <c r="O213">
        <v>70</v>
      </c>
      <c r="P213">
        <v>480</v>
      </c>
      <c r="Q213">
        <v>480</v>
      </c>
      <c r="R213" s="46">
        <v>211</v>
      </c>
      <c r="S213">
        <v>67310</v>
      </c>
      <c r="T213" s="71">
        <v>14673.67</v>
      </c>
      <c r="U213">
        <v>14568</v>
      </c>
      <c r="V213" s="6">
        <v>0.3516667</v>
      </c>
      <c r="W213">
        <v>7.6660000000000006E-2</v>
      </c>
      <c r="X213">
        <v>0.35223330000000003</v>
      </c>
      <c r="Y213">
        <v>7.6230000000000006E-2</v>
      </c>
      <c r="Z213" s="68">
        <v>0.47963329999999998</v>
      </c>
      <c r="AA213">
        <v>0.47620000000000001</v>
      </c>
      <c r="AB213">
        <v>4943.6670000000004</v>
      </c>
      <c r="AC213" s="67">
        <v>4910.6670000000004</v>
      </c>
      <c r="AD213">
        <v>4867</v>
      </c>
      <c r="AE213">
        <f t="shared" si="83"/>
        <v>1.0036202316949006</v>
      </c>
      <c r="AF213">
        <f t="shared" si="84"/>
        <v>0.69207220902843269</v>
      </c>
      <c r="AG213" s="65">
        <f t="shared" si="73"/>
        <v>211</v>
      </c>
      <c r="AH213" s="70">
        <f t="shared" si="74"/>
        <v>2123.1888159384198</v>
      </c>
      <c r="AI213" s="70">
        <f t="shared" si="75"/>
        <v>63370.628334321285</v>
      </c>
      <c r="AJ213" s="70">
        <f t="shared" si="76"/>
        <v>0.90163558294273827</v>
      </c>
      <c r="AK213" s="70">
        <f t="shared" si="77"/>
        <v>0.61008746517743651</v>
      </c>
      <c r="AL213">
        <f t="shared" si="78"/>
        <v>68003.652954101563</v>
      </c>
      <c r="AM213" s="71">
        <f t="shared" si="79"/>
        <v>15231.050705815676</v>
      </c>
      <c r="AN213">
        <f t="shared" si="85"/>
        <v>15231.050705815676</v>
      </c>
      <c r="AO213" s="6">
        <f t="shared" si="80"/>
        <v>0.35627606201171874</v>
      </c>
      <c r="AP213">
        <f t="shared" si="86"/>
        <v>7.9796577537259009E-2</v>
      </c>
      <c r="AQ213">
        <f t="shared" si="87"/>
        <v>0.35627606201171874</v>
      </c>
      <c r="AR213">
        <f t="shared" si="88"/>
        <v>7.9796577537259009E-2</v>
      </c>
      <c r="AS213" s="68">
        <f t="shared" si="89"/>
        <v>0.41458352526789266</v>
      </c>
      <c r="AT213">
        <f t="shared" si="90"/>
        <v>0.41458352526789266</v>
      </c>
      <c r="AU213">
        <f t="shared" si="81"/>
        <v>4517.4772157264333</v>
      </c>
      <c r="AV213" s="67">
        <f t="shared" si="82"/>
        <v>4163.3842850368192</v>
      </c>
      <c r="AW213">
        <f t="shared" si="91"/>
        <v>4517.4772157264333</v>
      </c>
    </row>
    <row r="214" spans="1:49" thickTop="1" thickBot="1">
      <c r="A214" s="26">
        <v>212</v>
      </c>
      <c r="B214">
        <v>3</v>
      </c>
      <c r="C214">
        <v>13</v>
      </c>
      <c r="D214">
        <v>1</v>
      </c>
      <c r="E214">
        <v>60</v>
      </c>
      <c r="F214">
        <v>70</v>
      </c>
      <c r="G214">
        <v>0.57304687499999996</v>
      </c>
      <c r="H214">
        <v>0</v>
      </c>
      <c r="I214">
        <v>90</v>
      </c>
      <c r="J214">
        <v>0</v>
      </c>
      <c r="K214">
        <v>6673.828125</v>
      </c>
      <c r="L214">
        <v>0.29031249999999997</v>
      </c>
      <c r="M214">
        <v>615228.515625</v>
      </c>
      <c r="N214">
        <v>0.29296875</v>
      </c>
      <c r="O214">
        <v>70</v>
      </c>
      <c r="P214">
        <v>480</v>
      </c>
      <c r="Q214">
        <v>480</v>
      </c>
      <c r="R214" s="46">
        <v>212</v>
      </c>
      <c r="S214">
        <v>347700</v>
      </c>
      <c r="T214" s="71">
        <v>26902.67</v>
      </c>
      <c r="U214">
        <v>28483.33</v>
      </c>
      <c r="V214" s="6">
        <v>0.29214000000000001</v>
      </c>
      <c r="W214">
        <v>2.2603000000000002E-2</v>
      </c>
      <c r="X214">
        <v>0.29221000000000003</v>
      </c>
      <c r="Y214">
        <v>2.3936329999999999E-2</v>
      </c>
      <c r="Z214" s="68">
        <v>0.29007329999999998</v>
      </c>
      <c r="AA214">
        <v>0.30711329999999998</v>
      </c>
      <c r="AB214">
        <v>11214</v>
      </c>
      <c r="AC214" s="67">
        <v>10611</v>
      </c>
      <c r="AD214">
        <v>11753.67</v>
      </c>
      <c r="AE214">
        <f t="shared" si="83"/>
        <v>0.97185687545387733</v>
      </c>
      <c r="AF214">
        <f t="shared" si="84"/>
        <v>0.89326009843818199</v>
      </c>
      <c r="AG214" s="65">
        <f t="shared" si="73"/>
        <v>212</v>
      </c>
      <c r="AH214" s="70">
        <f t="shared" si="74"/>
        <v>2586.1286025672075</v>
      </c>
      <c r="AI214" s="70">
        <f t="shared" si="75"/>
        <v>237913.14199395772</v>
      </c>
      <c r="AJ214" s="70">
        <f t="shared" si="76"/>
        <v>0.96814787885567266</v>
      </c>
      <c r="AK214" s="70">
        <f t="shared" si="77"/>
        <v>0.65156144556131179</v>
      </c>
      <c r="AL214">
        <f t="shared" si="78"/>
        <v>355404.19006347656</v>
      </c>
      <c r="AM214" s="71">
        <f t="shared" si="79"/>
        <v>31623.637072373662</v>
      </c>
      <c r="AN214">
        <f t="shared" si="85"/>
        <v>31623.637072373662</v>
      </c>
      <c r="AO214" s="6">
        <f t="shared" si="80"/>
        <v>0.29183465576171874</v>
      </c>
      <c r="AP214">
        <f t="shared" si="86"/>
        <v>2.5967260648506654E-2</v>
      </c>
      <c r="AQ214">
        <f t="shared" si="87"/>
        <v>0.29183465576171874</v>
      </c>
      <c r="AR214">
        <f t="shared" si="88"/>
        <v>2.5967260648506654E-2</v>
      </c>
      <c r="AS214" s="68">
        <f t="shared" si="89"/>
        <v>0.52142408193425149</v>
      </c>
      <c r="AT214">
        <f t="shared" si="90"/>
        <v>0.52142408193425149</v>
      </c>
      <c r="AU214">
        <f t="shared" si="81"/>
        <v>9188.3420085578655</v>
      </c>
      <c r="AV214" s="67">
        <f t="shared" si="82"/>
        <v>7740.0850517662984</v>
      </c>
      <c r="AW214">
        <f t="shared" si="91"/>
        <v>9188.3420085578655</v>
      </c>
    </row>
    <row r="215" spans="1:49" thickTop="1" thickBot="1">
      <c r="A215" s="26">
        <v>213</v>
      </c>
      <c r="B215">
        <v>3</v>
      </c>
      <c r="C215">
        <v>14</v>
      </c>
      <c r="D215">
        <v>1</v>
      </c>
      <c r="E215">
        <v>60</v>
      </c>
      <c r="F215">
        <v>70</v>
      </c>
      <c r="G215">
        <v>0.42304687499999999</v>
      </c>
      <c r="H215">
        <v>0</v>
      </c>
      <c r="I215">
        <v>90</v>
      </c>
      <c r="J215">
        <v>0</v>
      </c>
      <c r="K215">
        <v>9923.828125</v>
      </c>
      <c r="L215">
        <v>0.41031249999999997</v>
      </c>
      <c r="M215">
        <v>256678.515625</v>
      </c>
      <c r="N215">
        <v>0.39296875000000003</v>
      </c>
      <c r="O215">
        <v>70</v>
      </c>
      <c r="P215">
        <v>480</v>
      </c>
      <c r="Q215">
        <v>480</v>
      </c>
      <c r="R215" s="46">
        <v>213</v>
      </c>
      <c r="S215">
        <v>107163.3</v>
      </c>
      <c r="T215" s="71">
        <v>27101.33</v>
      </c>
      <c r="U215">
        <v>27274</v>
      </c>
      <c r="V215" s="6">
        <v>0.40243329999999999</v>
      </c>
      <c r="W215">
        <v>0.1017733</v>
      </c>
      <c r="X215">
        <v>0.40226669999999998</v>
      </c>
      <c r="Y215">
        <v>0.10238</v>
      </c>
      <c r="Z215" s="68">
        <v>0.5270667</v>
      </c>
      <c r="AA215">
        <v>0.53039999999999998</v>
      </c>
      <c r="AB215">
        <v>8456</v>
      </c>
      <c r="AC215" s="67">
        <v>8765.6669999999995</v>
      </c>
      <c r="AD215">
        <v>8573</v>
      </c>
      <c r="AE215">
        <f t="shared" si="83"/>
        <v>0.99682950503605927</v>
      </c>
      <c r="AF215">
        <f t="shared" si="84"/>
        <v>0.59487363048402209</v>
      </c>
      <c r="AG215" s="65">
        <f t="shared" si="73"/>
        <v>213</v>
      </c>
      <c r="AH215" s="70">
        <f t="shared" si="74"/>
        <v>3518.3082206957683</v>
      </c>
      <c r="AI215" s="70">
        <f t="shared" si="75"/>
        <v>92133.623107122825</v>
      </c>
      <c r="AJ215" s="70">
        <f t="shared" si="76"/>
        <v>0.89233755281414084</v>
      </c>
      <c r="AK215" s="70">
        <f t="shared" si="77"/>
        <v>0.59223614918019707</v>
      </c>
      <c r="AL215">
        <f t="shared" si="78"/>
        <v>114312.62756347656</v>
      </c>
      <c r="AM215" s="71">
        <f t="shared" si="79"/>
        <v>27978.068569233776</v>
      </c>
      <c r="AN215">
        <f t="shared" si="85"/>
        <v>27978.068569233776</v>
      </c>
      <c r="AO215" s="6">
        <f t="shared" si="80"/>
        <v>0.40297528076171873</v>
      </c>
      <c r="AP215">
        <f t="shared" si="86"/>
        <v>9.8628386707295373E-2</v>
      </c>
      <c r="AQ215">
        <f t="shared" si="87"/>
        <v>0.40297528076171873</v>
      </c>
      <c r="AR215">
        <f t="shared" si="88"/>
        <v>9.8628386707295373E-2</v>
      </c>
      <c r="AS215" s="68">
        <f t="shared" si="89"/>
        <v>0.43026839401072958</v>
      </c>
      <c r="AT215">
        <f t="shared" si="90"/>
        <v>0.43026839401072958</v>
      </c>
      <c r="AU215">
        <f t="shared" si="81"/>
        <v>8053.6563425047725</v>
      </c>
      <c r="AV215" s="67">
        <f t="shared" si="82"/>
        <v>7518.8162764000881</v>
      </c>
      <c r="AW215">
        <f t="shared" si="91"/>
        <v>8053.6563425047725</v>
      </c>
    </row>
    <row r="216" spans="1:49" thickTop="1" thickBot="1">
      <c r="A216" s="26">
        <v>214</v>
      </c>
      <c r="B216">
        <v>3</v>
      </c>
      <c r="C216">
        <v>15</v>
      </c>
      <c r="D216">
        <v>1</v>
      </c>
      <c r="E216">
        <v>60</v>
      </c>
      <c r="F216">
        <v>70</v>
      </c>
      <c r="G216">
        <v>0.34804687499999998</v>
      </c>
      <c r="H216">
        <v>0</v>
      </c>
      <c r="I216">
        <v>90</v>
      </c>
      <c r="J216">
        <v>0</v>
      </c>
      <c r="K216">
        <v>8298.828125</v>
      </c>
      <c r="L216">
        <v>0.35031250000000003</v>
      </c>
      <c r="M216">
        <v>77403.515625</v>
      </c>
      <c r="N216">
        <v>0.24296875000000001</v>
      </c>
      <c r="O216">
        <v>70</v>
      </c>
      <c r="P216">
        <v>480</v>
      </c>
      <c r="Q216">
        <v>480</v>
      </c>
      <c r="R216" s="46">
        <v>214</v>
      </c>
      <c r="S216">
        <v>32232.67</v>
      </c>
      <c r="T216" s="71">
        <v>15739.67</v>
      </c>
      <c r="U216">
        <v>16051.33</v>
      </c>
      <c r="V216" s="6">
        <v>0.30750329999999998</v>
      </c>
      <c r="W216">
        <v>0.1501567</v>
      </c>
      <c r="X216">
        <v>0.30438670000000001</v>
      </c>
      <c r="Y216">
        <v>0.15157999999999999</v>
      </c>
      <c r="Z216" s="68">
        <v>0.39536670000000002</v>
      </c>
      <c r="AA216">
        <v>0.4032</v>
      </c>
      <c r="AB216">
        <v>5705</v>
      </c>
      <c r="AC216" s="67">
        <v>5572.6670000000004</v>
      </c>
      <c r="AD216">
        <v>5943.3329999999996</v>
      </c>
      <c r="AE216">
        <f t="shared" si="83"/>
        <v>0.9902441822244451</v>
      </c>
      <c r="AF216">
        <f t="shared" si="84"/>
        <v>0.71141845139484428</v>
      </c>
      <c r="AG216" s="65">
        <f t="shared" si="73"/>
        <v>214</v>
      </c>
      <c r="AH216" s="70">
        <f t="shared" si="74"/>
        <v>3072.9287202036567</v>
      </c>
      <c r="AI216" s="70">
        <f t="shared" si="75"/>
        <v>31136.549340037713</v>
      </c>
      <c r="AJ216" s="70">
        <f t="shared" si="76"/>
        <v>0.73514708510116644</v>
      </c>
      <c r="AK216" s="70">
        <f t="shared" si="77"/>
        <v>0.65317633962996235</v>
      </c>
      <c r="AL216">
        <f t="shared" si="78"/>
        <v>32350.498657226563</v>
      </c>
      <c r="AM216" s="71">
        <f t="shared" si="79"/>
        <v>16859.318594602031</v>
      </c>
      <c r="AN216">
        <f t="shared" si="85"/>
        <v>16859.318594602031</v>
      </c>
      <c r="AO216" s="6">
        <f t="shared" si="80"/>
        <v>0.31295184326171877</v>
      </c>
      <c r="AP216">
        <f t="shared" si="86"/>
        <v>0.16309346221278942</v>
      </c>
      <c r="AQ216">
        <f t="shared" si="87"/>
        <v>0.31295184326171877</v>
      </c>
      <c r="AR216">
        <f t="shared" si="88"/>
        <v>0.16309346221278942</v>
      </c>
      <c r="AS216" s="68">
        <f t="shared" si="89"/>
        <v>0.31561809017051856</v>
      </c>
      <c r="AT216">
        <f t="shared" si="90"/>
        <v>0.31561809017051856</v>
      </c>
      <c r="AU216">
        <f t="shared" si="81"/>
        <v>5528.9197720322863</v>
      </c>
      <c r="AV216" s="67">
        <f t="shared" si="82"/>
        <v>5167.6510114793155</v>
      </c>
      <c r="AW216">
        <f t="shared" si="91"/>
        <v>5528.9197720322863</v>
      </c>
    </row>
    <row r="217" spans="1:49" thickTop="1" thickBot="1">
      <c r="A217" s="26">
        <v>215</v>
      </c>
      <c r="B217">
        <v>3</v>
      </c>
      <c r="C217">
        <v>16</v>
      </c>
      <c r="D217">
        <v>1</v>
      </c>
      <c r="E217">
        <v>60</v>
      </c>
      <c r="F217">
        <v>70</v>
      </c>
      <c r="G217">
        <v>0.498046875</v>
      </c>
      <c r="H217">
        <v>0</v>
      </c>
      <c r="I217">
        <v>90</v>
      </c>
      <c r="J217">
        <v>0</v>
      </c>
      <c r="K217">
        <v>5048.828125</v>
      </c>
      <c r="L217">
        <v>0.47031250000000002</v>
      </c>
      <c r="M217">
        <v>435953.515625</v>
      </c>
      <c r="N217">
        <v>0.34296875000000004</v>
      </c>
      <c r="O217">
        <v>70</v>
      </c>
      <c r="P217">
        <v>480</v>
      </c>
      <c r="Q217">
        <v>480</v>
      </c>
      <c r="R217" s="46">
        <v>215</v>
      </c>
      <c r="S217">
        <v>215640</v>
      </c>
      <c r="T217" s="71">
        <v>33122.33</v>
      </c>
      <c r="U217">
        <v>32870</v>
      </c>
      <c r="V217" s="6">
        <v>0.40186670000000002</v>
      </c>
      <c r="W217">
        <v>6.173E-2</v>
      </c>
      <c r="X217">
        <v>0.40363329999999997</v>
      </c>
      <c r="Y217">
        <v>6.1526669999999999E-2</v>
      </c>
      <c r="Z217" s="68">
        <v>0.66810000000000003</v>
      </c>
      <c r="AA217">
        <v>0.66303330000000005</v>
      </c>
      <c r="AB217">
        <v>5838.6670000000004</v>
      </c>
      <c r="AC217" s="67">
        <v>10184.33</v>
      </c>
      <c r="AD217">
        <v>5730.3329999999996</v>
      </c>
      <c r="AE217">
        <f t="shared" si="83"/>
        <v>1.0038309642598273</v>
      </c>
      <c r="AF217">
        <f t="shared" si="84"/>
        <v>0.47434535653886656</v>
      </c>
      <c r="AG217" s="65">
        <f t="shared" si="73"/>
        <v>215</v>
      </c>
      <c r="AH217" s="70">
        <f t="shared" si="74"/>
        <v>1716.9234856535602</v>
      </c>
      <c r="AI217" s="70">
        <f t="shared" si="75"/>
        <v>162309.62769051775</v>
      </c>
      <c r="AJ217" s="70">
        <f t="shared" si="76"/>
        <v>0.96604316874377671</v>
      </c>
      <c r="AK217" s="70">
        <f t="shared" si="77"/>
        <v>0.53301620079561896</v>
      </c>
      <c r="AL217">
        <f t="shared" si="78"/>
        <v>219659.56115722656</v>
      </c>
      <c r="AM217" s="71">
        <f t="shared" si="79"/>
        <v>19093.902230602496</v>
      </c>
      <c r="AN217">
        <f t="shared" si="85"/>
        <v>19093.902230602496</v>
      </c>
      <c r="AO217" s="6">
        <f t="shared" si="80"/>
        <v>0.40688934326171877</v>
      </c>
      <c r="AP217">
        <f t="shared" si="86"/>
        <v>3.5368846673386529E-2</v>
      </c>
      <c r="AQ217">
        <f t="shared" si="87"/>
        <v>0.40688934326171877</v>
      </c>
      <c r="AR217">
        <f t="shared" si="88"/>
        <v>3.5368846673386529E-2</v>
      </c>
      <c r="AS217" s="68">
        <f t="shared" si="89"/>
        <v>0.49073238179565815</v>
      </c>
      <c r="AT217">
        <f t="shared" si="90"/>
        <v>0.49073238179565815</v>
      </c>
      <c r="AU217">
        <f t="shared" si="81"/>
        <v>4984.8403087727875</v>
      </c>
      <c r="AV217" s="67">
        <f t="shared" si="82"/>
        <v>4818.1281296155003</v>
      </c>
      <c r="AW217">
        <f t="shared" si="91"/>
        <v>4984.8403087727875</v>
      </c>
    </row>
    <row r="218" spans="1:49" thickTop="1" thickBot="1">
      <c r="A218" s="26">
        <v>216</v>
      </c>
      <c r="B218">
        <v>3</v>
      </c>
      <c r="C218">
        <v>17</v>
      </c>
      <c r="D218">
        <v>1</v>
      </c>
      <c r="E218">
        <v>60</v>
      </c>
      <c r="F218">
        <v>70</v>
      </c>
      <c r="G218">
        <v>0.47929687499999996</v>
      </c>
      <c r="H218">
        <v>0</v>
      </c>
      <c r="I218">
        <v>90</v>
      </c>
      <c r="J218">
        <v>0</v>
      </c>
      <c r="K218">
        <v>4642.578125</v>
      </c>
      <c r="L218">
        <v>0.27531250000000002</v>
      </c>
      <c r="M218">
        <v>211859.765625</v>
      </c>
      <c r="N218">
        <v>0.38046875000000002</v>
      </c>
      <c r="O218">
        <v>70</v>
      </c>
      <c r="P218">
        <v>480</v>
      </c>
      <c r="Q218">
        <v>480</v>
      </c>
      <c r="R218" s="46">
        <v>216</v>
      </c>
      <c r="S218">
        <v>98930</v>
      </c>
      <c r="T218" s="71">
        <v>12841</v>
      </c>
      <c r="U218">
        <v>12626.67</v>
      </c>
      <c r="V218" s="6">
        <v>0.33789999999999998</v>
      </c>
      <c r="W218">
        <v>4.385667E-2</v>
      </c>
      <c r="X218">
        <v>0.33673330000000001</v>
      </c>
      <c r="Y218">
        <v>4.2976670000000002E-2</v>
      </c>
      <c r="Z218" s="68">
        <v>0.31659330000000002</v>
      </c>
      <c r="AA218">
        <v>0.31130999999999998</v>
      </c>
      <c r="AB218">
        <v>5450</v>
      </c>
      <c r="AC218" s="67">
        <v>4965</v>
      </c>
      <c r="AD218">
        <v>5310</v>
      </c>
      <c r="AE218">
        <f t="shared" si="83"/>
        <v>1.0084514804086187</v>
      </c>
      <c r="AF218">
        <f t="shared" si="84"/>
        <v>0.86295564215471399</v>
      </c>
      <c r="AG218" s="65">
        <f t="shared" si="73"/>
        <v>216</v>
      </c>
      <c r="AH218" s="70">
        <f t="shared" si="74"/>
        <v>1820.1727517765253</v>
      </c>
      <c r="AI218" s="70">
        <f t="shared" si="75"/>
        <v>76734.719864176572</v>
      </c>
      <c r="AJ218" s="70">
        <f t="shared" si="76"/>
        <v>0.93701987702492884</v>
      </c>
      <c r="AK218" s="70">
        <f t="shared" si="77"/>
        <v>0.66320666782572246</v>
      </c>
      <c r="AL218">
        <f t="shared" si="78"/>
        <v>103961.12854003905</v>
      </c>
      <c r="AM218" s="71">
        <f t="shared" si="79"/>
        <v>15997.117968167982</v>
      </c>
      <c r="AN218">
        <f t="shared" si="85"/>
        <v>15997.117968167982</v>
      </c>
      <c r="AO218" s="6">
        <f t="shared" si="80"/>
        <v>0.32571356201171875</v>
      </c>
      <c r="AP218">
        <f t="shared" si="86"/>
        <v>5.0119485508729598E-2</v>
      </c>
      <c r="AQ218">
        <f t="shared" si="87"/>
        <v>0.32571356201171875</v>
      </c>
      <c r="AR218">
        <f t="shared" si="88"/>
        <v>5.0119485508729598E-2</v>
      </c>
      <c r="AS218" s="68">
        <f t="shared" si="89"/>
        <v>0.45042152988053841</v>
      </c>
      <c r="AT218">
        <f t="shared" si="90"/>
        <v>0.45042152988053841</v>
      </c>
      <c r="AU218">
        <f t="shared" si="81"/>
        <v>4885.0193397677594</v>
      </c>
      <c r="AV218" s="67">
        <f t="shared" si="82"/>
        <v>4207.9007748747845</v>
      </c>
      <c r="AW218">
        <f t="shared" si="91"/>
        <v>4885.0193397677594</v>
      </c>
    </row>
    <row r="219" spans="1:49" thickTop="1" thickBot="1">
      <c r="A219" s="26">
        <v>217</v>
      </c>
      <c r="B219">
        <v>3</v>
      </c>
      <c r="C219">
        <v>18</v>
      </c>
      <c r="D219">
        <v>1</v>
      </c>
      <c r="E219">
        <v>60</v>
      </c>
      <c r="F219">
        <v>70</v>
      </c>
      <c r="G219">
        <v>0.32929687499999999</v>
      </c>
      <c r="H219">
        <v>0</v>
      </c>
      <c r="I219">
        <v>90</v>
      </c>
      <c r="J219">
        <v>0</v>
      </c>
      <c r="K219">
        <v>7892.578125</v>
      </c>
      <c r="L219">
        <v>0.39531249999999996</v>
      </c>
      <c r="M219">
        <v>570409.765625</v>
      </c>
      <c r="N219">
        <v>0.28046875000000004</v>
      </c>
      <c r="O219">
        <v>70</v>
      </c>
      <c r="P219">
        <v>480</v>
      </c>
      <c r="Q219">
        <v>480</v>
      </c>
      <c r="R219" s="46">
        <v>217</v>
      </c>
      <c r="S219">
        <v>188890</v>
      </c>
      <c r="T219" s="71">
        <v>19106.330000000002</v>
      </c>
      <c r="U219">
        <v>18540</v>
      </c>
      <c r="V219" s="6">
        <v>0.34806670000000001</v>
      </c>
      <c r="W219">
        <v>3.5206670000000002E-2</v>
      </c>
      <c r="X219">
        <v>0.35310000000000002</v>
      </c>
      <c r="Y219">
        <v>3.4660000000000003E-2</v>
      </c>
      <c r="Z219" s="68">
        <v>0.55123330000000004</v>
      </c>
      <c r="AA219">
        <v>0.53490000000000004</v>
      </c>
      <c r="AB219">
        <v>6086</v>
      </c>
      <c r="AC219" s="67">
        <v>5874.3329999999996</v>
      </c>
      <c r="AD219">
        <v>5839.6670000000004</v>
      </c>
      <c r="AE219">
        <f t="shared" si="83"/>
        <v>1.0151583059759781</v>
      </c>
      <c r="AF219">
        <f t="shared" si="84"/>
        <v>0.66735340024075629</v>
      </c>
      <c r="AG219" s="65">
        <f t="shared" si="73"/>
        <v>217</v>
      </c>
      <c r="AH219" s="70">
        <f t="shared" si="74"/>
        <v>2828.2474804031358</v>
      </c>
      <c r="AI219" s="70">
        <f t="shared" si="75"/>
        <v>222734.74679682733</v>
      </c>
      <c r="AJ219" s="70">
        <f t="shared" si="76"/>
        <v>0.95960774566373841</v>
      </c>
      <c r="AK219" s="70">
        <f t="shared" si="77"/>
        <v>0.59181305545924123</v>
      </c>
      <c r="AL219">
        <f t="shared" si="78"/>
        <v>193127.73010253906</v>
      </c>
      <c r="AM219" s="71">
        <f t="shared" si="79"/>
        <v>18831.203530133691</v>
      </c>
      <c r="AN219">
        <f t="shared" si="85"/>
        <v>18831.203530133691</v>
      </c>
      <c r="AO219" s="6">
        <f t="shared" si="80"/>
        <v>0.35749481201171873</v>
      </c>
      <c r="AP219">
        <f t="shared" si="86"/>
        <v>3.4858057734045989E-2</v>
      </c>
      <c r="AQ219">
        <f t="shared" si="87"/>
        <v>0.35749481201171873</v>
      </c>
      <c r="AR219">
        <f t="shared" si="88"/>
        <v>3.4858057734045989E-2</v>
      </c>
      <c r="AS219" s="68">
        <f t="shared" si="89"/>
        <v>0.41937721577467535</v>
      </c>
      <c r="AT219">
        <f t="shared" si="90"/>
        <v>0.41937721577467535</v>
      </c>
      <c r="AU219">
        <f t="shared" si="81"/>
        <v>5502.8571657950952</v>
      </c>
      <c r="AV219" s="67">
        <f t="shared" si="82"/>
        <v>5120.6412359986407</v>
      </c>
      <c r="AW219">
        <f t="shared" si="91"/>
        <v>5502.8571657950952</v>
      </c>
    </row>
    <row r="220" spans="1:49" thickTop="1" thickBot="1">
      <c r="A220" s="26">
        <v>218</v>
      </c>
      <c r="B220">
        <v>3</v>
      </c>
      <c r="C220">
        <v>19</v>
      </c>
      <c r="D220">
        <v>1</v>
      </c>
      <c r="E220">
        <v>60</v>
      </c>
      <c r="F220">
        <v>70</v>
      </c>
      <c r="G220">
        <v>0.404296875</v>
      </c>
      <c r="H220">
        <v>0</v>
      </c>
      <c r="I220">
        <v>90</v>
      </c>
      <c r="J220">
        <v>0</v>
      </c>
      <c r="K220">
        <v>9517.578125</v>
      </c>
      <c r="L220">
        <v>0.33531250000000001</v>
      </c>
      <c r="M220">
        <v>749684.765625</v>
      </c>
      <c r="N220">
        <v>0.33046874999999998</v>
      </c>
      <c r="O220">
        <v>70</v>
      </c>
      <c r="P220">
        <v>480</v>
      </c>
      <c r="Q220">
        <v>480</v>
      </c>
      <c r="R220" s="46">
        <v>218</v>
      </c>
      <c r="S220">
        <v>300523.3</v>
      </c>
      <c r="T220" s="71">
        <v>25161.67</v>
      </c>
      <c r="U220">
        <v>24235</v>
      </c>
      <c r="V220" s="6">
        <v>0.33280999999999999</v>
      </c>
      <c r="W220">
        <v>2.7864670000000001E-2</v>
      </c>
      <c r="X220">
        <v>0.33296999999999999</v>
      </c>
      <c r="Y220">
        <v>2.685133E-2</v>
      </c>
      <c r="Z220" s="68">
        <v>0.41176669999999999</v>
      </c>
      <c r="AA220">
        <v>0.39660000000000001</v>
      </c>
      <c r="AB220">
        <v>9432.6669999999995</v>
      </c>
      <c r="AC220" s="67">
        <v>8595.3330000000005</v>
      </c>
      <c r="AD220">
        <v>8943.3330000000005</v>
      </c>
      <c r="AE220">
        <f t="shared" si="83"/>
        <v>1.0189390794029629</v>
      </c>
      <c r="AF220">
        <f t="shared" si="84"/>
        <v>0.81111961034563529</v>
      </c>
      <c r="AG220" s="65">
        <f t="shared" si="73"/>
        <v>218</v>
      </c>
      <c r="AH220" s="70">
        <f t="shared" si="74"/>
        <v>3563.8017786098758</v>
      </c>
      <c r="AI220" s="70">
        <f t="shared" si="75"/>
        <v>281737.0816206694</v>
      </c>
      <c r="AJ220" s="70">
        <f t="shared" si="76"/>
        <v>0.96285677844102635</v>
      </c>
      <c r="AK220" s="70">
        <f t="shared" si="77"/>
        <v>0.62864104877220417</v>
      </c>
      <c r="AL220">
        <f t="shared" si="78"/>
        <v>308764.85900878906</v>
      </c>
      <c r="AM220" s="71">
        <f t="shared" si="79"/>
        <v>27717.420623757676</v>
      </c>
      <c r="AN220">
        <f t="shared" si="85"/>
        <v>27717.420623757676</v>
      </c>
      <c r="AO220" s="6">
        <f t="shared" si="80"/>
        <v>0.33335418701171871</v>
      </c>
      <c r="AP220">
        <f t="shared" si="86"/>
        <v>2.9924772682216324E-2</v>
      </c>
      <c r="AQ220">
        <f t="shared" si="87"/>
        <v>0.33335418701171871</v>
      </c>
      <c r="AR220">
        <f t="shared" si="88"/>
        <v>2.9924772682216324E-2</v>
      </c>
      <c r="AS220" s="68">
        <f t="shared" si="89"/>
        <v>0.44773673064484643</v>
      </c>
      <c r="AT220">
        <f t="shared" si="90"/>
        <v>0.44773673064484643</v>
      </c>
      <c r="AU220">
        <f t="shared" si="81"/>
        <v>8201.7338326434292</v>
      </c>
      <c r="AV220" s="67">
        <f t="shared" si="82"/>
        <v>7311.4768393798977</v>
      </c>
      <c r="AW220">
        <f t="shared" si="91"/>
        <v>8201.7338326434292</v>
      </c>
    </row>
    <row r="221" spans="1:49" thickTop="1" thickBot="1">
      <c r="A221" s="26">
        <v>219</v>
      </c>
      <c r="B221">
        <v>3</v>
      </c>
      <c r="C221">
        <v>20</v>
      </c>
      <c r="D221">
        <v>1</v>
      </c>
      <c r="E221">
        <v>60</v>
      </c>
      <c r="F221">
        <v>70</v>
      </c>
      <c r="G221">
        <v>0.55429687499999991</v>
      </c>
      <c r="H221">
        <v>0</v>
      </c>
      <c r="I221">
        <v>90</v>
      </c>
      <c r="J221">
        <v>0</v>
      </c>
      <c r="K221">
        <v>6267.578125</v>
      </c>
      <c r="L221">
        <v>0.45531250000000001</v>
      </c>
      <c r="M221">
        <v>391134.765625</v>
      </c>
      <c r="N221">
        <v>0.23046875</v>
      </c>
      <c r="O221">
        <v>70</v>
      </c>
      <c r="P221">
        <v>480</v>
      </c>
      <c r="Q221">
        <v>480</v>
      </c>
      <c r="R221" s="46">
        <v>219</v>
      </c>
      <c r="S221">
        <v>217673.3</v>
      </c>
      <c r="T221" s="71">
        <v>41776.67</v>
      </c>
      <c r="U221">
        <v>43030</v>
      </c>
      <c r="V221" s="6">
        <v>0.3233067</v>
      </c>
      <c r="W221">
        <v>6.2053329999999997E-2</v>
      </c>
      <c r="X221">
        <v>0.3153667</v>
      </c>
      <c r="Y221">
        <v>6.234E-2</v>
      </c>
      <c r="Z221" s="68">
        <v>0.56079999999999997</v>
      </c>
      <c r="AA221">
        <v>0.5776</v>
      </c>
      <c r="AB221">
        <v>8700</v>
      </c>
      <c r="AC221" s="67">
        <v>13725</v>
      </c>
      <c r="AD221">
        <v>8941</v>
      </c>
      <c r="AE221">
        <f t="shared" si="83"/>
        <v>0.98532893582928804</v>
      </c>
      <c r="AF221">
        <f t="shared" si="84"/>
        <v>0.61375295390334961</v>
      </c>
      <c r="AG221" s="65">
        <f t="shared" si="73"/>
        <v>219</v>
      </c>
      <c r="AH221" s="70">
        <f t="shared" si="74"/>
        <v>2153.3444277431822</v>
      </c>
      <c r="AI221" s="70">
        <f t="shared" si="75"/>
        <v>158937.3015873016</v>
      </c>
      <c r="AJ221" s="70">
        <f t="shared" si="76"/>
        <v>0.95342052167854507</v>
      </c>
      <c r="AK221" s="70">
        <f t="shared" si="77"/>
        <v>0.54723965083043713</v>
      </c>
      <c r="AL221">
        <f t="shared" si="78"/>
        <v>219598.25744628903</v>
      </c>
      <c r="AM221" s="71">
        <f t="shared" si="79"/>
        <v>27341.530314258096</v>
      </c>
      <c r="AN221">
        <f t="shared" si="85"/>
        <v>27341.530314258096</v>
      </c>
      <c r="AO221" s="6">
        <f t="shared" si="80"/>
        <v>0.33068231201171877</v>
      </c>
      <c r="AP221">
        <f t="shared" si="86"/>
        <v>4.1172277792180412E-2</v>
      </c>
      <c r="AQ221">
        <f t="shared" si="87"/>
        <v>0.33068231201171877</v>
      </c>
      <c r="AR221">
        <f t="shared" si="88"/>
        <v>4.1172277792180412E-2</v>
      </c>
      <c r="AS221" s="68">
        <f t="shared" si="89"/>
        <v>0.49983689159844114</v>
      </c>
      <c r="AT221">
        <f t="shared" si="90"/>
        <v>0.49983689159844114</v>
      </c>
      <c r="AU221">
        <f t="shared" si="81"/>
        <v>7198.4101850663101</v>
      </c>
      <c r="AV221" s="67">
        <f t="shared" si="82"/>
        <v>6836.497668771538</v>
      </c>
      <c r="AW221">
        <f t="shared" si="91"/>
        <v>7198.4101850663101</v>
      </c>
    </row>
    <row r="222" spans="1:49" thickTop="1" thickBot="1">
      <c r="A222" s="26">
        <v>220</v>
      </c>
      <c r="B222">
        <v>3</v>
      </c>
      <c r="C222">
        <v>21</v>
      </c>
      <c r="D222">
        <v>1</v>
      </c>
      <c r="E222">
        <v>60</v>
      </c>
      <c r="F222">
        <v>70</v>
      </c>
      <c r="G222">
        <v>0.44179687499999998</v>
      </c>
      <c r="H222">
        <v>0</v>
      </c>
      <c r="I222">
        <v>90</v>
      </c>
      <c r="J222">
        <v>0</v>
      </c>
      <c r="K222">
        <v>5455.078125</v>
      </c>
      <c r="L222">
        <v>0.36531249999999998</v>
      </c>
      <c r="M222">
        <v>480772.265625</v>
      </c>
      <c r="N222">
        <v>0.35546875</v>
      </c>
      <c r="O222">
        <v>70</v>
      </c>
      <c r="P222">
        <v>480</v>
      </c>
      <c r="Q222">
        <v>480</v>
      </c>
      <c r="R222" s="46">
        <v>220</v>
      </c>
      <c r="S222">
        <v>214986.7</v>
      </c>
      <c r="T222" s="71">
        <v>16888</v>
      </c>
      <c r="U222">
        <v>16203.33</v>
      </c>
      <c r="V222" s="6">
        <v>0.35983330000000002</v>
      </c>
      <c r="W222">
        <v>2.826733E-2</v>
      </c>
      <c r="X222">
        <v>0.36023329999999998</v>
      </c>
      <c r="Y222">
        <v>2.7149329999999999E-2</v>
      </c>
      <c r="Z222" s="68">
        <v>0.46546670000000001</v>
      </c>
      <c r="AA222">
        <v>0.4466</v>
      </c>
      <c r="AB222">
        <v>5926</v>
      </c>
      <c r="AC222" s="67">
        <v>5991.3329999999996</v>
      </c>
      <c r="AD222">
        <v>5700</v>
      </c>
      <c r="AE222">
        <f t="shared" si="83"/>
        <v>1.020908857106547</v>
      </c>
      <c r="AF222">
        <f t="shared" si="84"/>
        <v>0.76307564546220497</v>
      </c>
      <c r="AG222" s="65">
        <f t="shared" si="73"/>
        <v>220</v>
      </c>
      <c r="AH222" s="70">
        <f t="shared" si="74"/>
        <v>1997.739757381552</v>
      </c>
      <c r="AI222" s="70">
        <f t="shared" si="75"/>
        <v>177345.38904899135</v>
      </c>
      <c r="AJ222" s="70">
        <f t="shared" si="76"/>
        <v>0.96671584411622402</v>
      </c>
      <c r="AK222" s="70">
        <f t="shared" si="77"/>
        <v>0.61054246536626988</v>
      </c>
      <c r="AL222">
        <f t="shared" si="78"/>
        <v>215448.72619628906</v>
      </c>
      <c r="AM222" s="71">
        <f t="shared" si="79"/>
        <v>17655.050532642461</v>
      </c>
      <c r="AN222">
        <f t="shared" si="85"/>
        <v>17655.050532642461</v>
      </c>
      <c r="AO222" s="6">
        <f t="shared" si="80"/>
        <v>0.36096356201171875</v>
      </c>
      <c r="AP222">
        <f t="shared" si="86"/>
        <v>2.9579334444304932E-2</v>
      </c>
      <c r="AQ222">
        <f t="shared" si="87"/>
        <v>0.36096356201171875</v>
      </c>
      <c r="AR222">
        <f t="shared" si="88"/>
        <v>2.9579334444304932E-2</v>
      </c>
      <c r="AS222" s="68">
        <f t="shared" si="89"/>
        <v>0.47618557308777498</v>
      </c>
      <c r="AT222">
        <f t="shared" si="90"/>
        <v>0.47618557308777498</v>
      </c>
      <c r="AU222">
        <f t="shared" si="81"/>
        <v>5035.9897857515534</v>
      </c>
      <c r="AV222" s="67">
        <f t="shared" si="82"/>
        <v>4521.4380900953411</v>
      </c>
      <c r="AW222">
        <f t="shared" si="91"/>
        <v>5035.9897857515534</v>
      </c>
    </row>
    <row r="223" spans="1:49" thickTop="1" thickBot="1">
      <c r="A223" s="26">
        <v>221</v>
      </c>
      <c r="B223">
        <v>3</v>
      </c>
      <c r="C223">
        <v>22</v>
      </c>
      <c r="D223">
        <v>1</v>
      </c>
      <c r="E223">
        <v>60</v>
      </c>
      <c r="F223">
        <v>70</v>
      </c>
      <c r="G223">
        <v>0.591796875</v>
      </c>
      <c r="H223">
        <v>0</v>
      </c>
      <c r="I223">
        <v>90</v>
      </c>
      <c r="J223">
        <v>0</v>
      </c>
      <c r="K223">
        <v>8705.078125</v>
      </c>
      <c r="L223">
        <v>0.48531249999999998</v>
      </c>
      <c r="M223">
        <v>122222.265625</v>
      </c>
      <c r="N223">
        <v>0.25546875000000002</v>
      </c>
      <c r="O223">
        <v>70</v>
      </c>
      <c r="P223">
        <v>480</v>
      </c>
      <c r="Q223">
        <v>480</v>
      </c>
      <c r="R223" s="46">
        <v>221</v>
      </c>
      <c r="S223">
        <v>75573.33</v>
      </c>
      <c r="T223" s="71">
        <v>53970</v>
      </c>
      <c r="U223">
        <v>54096.67</v>
      </c>
      <c r="V223" s="6">
        <v>0.35336669999999998</v>
      </c>
      <c r="W223">
        <v>0.25235999999999997</v>
      </c>
      <c r="X223">
        <v>0.34870000000000001</v>
      </c>
      <c r="Y223">
        <v>0.2495967</v>
      </c>
      <c r="Z223" s="68">
        <v>0.55196670000000003</v>
      </c>
      <c r="AA223">
        <v>0.5532667</v>
      </c>
      <c r="AB223">
        <v>10652.67</v>
      </c>
      <c r="AC223" s="67">
        <v>17294</v>
      </c>
      <c r="AD223">
        <v>11104.33</v>
      </c>
      <c r="AE223">
        <f t="shared" si="83"/>
        <v>0.99882853937273552</v>
      </c>
      <c r="AF223">
        <f t="shared" si="84"/>
        <v>0.42103256479018125</v>
      </c>
      <c r="AG223" s="65">
        <f t="shared" si="73"/>
        <v>221</v>
      </c>
      <c r="AH223" s="70">
        <f t="shared" si="74"/>
        <v>2930.3860719545551</v>
      </c>
      <c r="AI223" s="70">
        <f t="shared" si="75"/>
        <v>48675.94897324207</v>
      </c>
      <c r="AJ223" s="70">
        <f t="shared" si="76"/>
        <v>0.81297155757723261</v>
      </c>
      <c r="AK223" s="70">
        <f t="shared" si="77"/>
        <v>0.5435103485043028</v>
      </c>
      <c r="AL223">
        <f t="shared" si="78"/>
        <v>75884.194946289063</v>
      </c>
      <c r="AM223" s="71">
        <f t="shared" si="79"/>
        <v>32919.272075060682</v>
      </c>
      <c r="AN223">
        <f t="shared" si="85"/>
        <v>32919.272075060682</v>
      </c>
      <c r="AO223" s="6">
        <f t="shared" si="80"/>
        <v>0.34929168701171875</v>
      </c>
      <c r="AP223">
        <f t="shared" si="86"/>
        <v>0.15152599413401319</v>
      </c>
      <c r="AQ223">
        <f t="shared" si="87"/>
        <v>0.34929168701171875</v>
      </c>
      <c r="AR223">
        <f t="shared" si="88"/>
        <v>0.15152599413401319</v>
      </c>
      <c r="AS223" s="68">
        <f t="shared" si="89"/>
        <v>0.38875683329433608</v>
      </c>
      <c r="AT223">
        <f t="shared" si="90"/>
        <v>0.38875683329433608</v>
      </c>
      <c r="AU223">
        <f t="shared" si="81"/>
        <v>9397.3974596696189</v>
      </c>
      <c r="AV223" s="67">
        <f t="shared" si="82"/>
        <v>9259.9209485229821</v>
      </c>
      <c r="AW223">
        <f t="shared" si="91"/>
        <v>9397.3974596696189</v>
      </c>
    </row>
    <row r="224" spans="1:49" thickTop="1" thickBot="1">
      <c r="A224" s="26">
        <v>222</v>
      </c>
      <c r="B224">
        <v>3</v>
      </c>
      <c r="C224">
        <v>23</v>
      </c>
      <c r="D224">
        <v>1</v>
      </c>
      <c r="E224">
        <v>60</v>
      </c>
      <c r="F224">
        <v>70</v>
      </c>
      <c r="G224">
        <v>0.51679687500000004</v>
      </c>
      <c r="H224">
        <v>0</v>
      </c>
      <c r="I224">
        <v>90</v>
      </c>
      <c r="J224">
        <v>0</v>
      </c>
      <c r="K224">
        <v>7080.078125</v>
      </c>
      <c r="L224">
        <v>0.30531249999999999</v>
      </c>
      <c r="M224">
        <v>301497.265625</v>
      </c>
      <c r="N224">
        <v>0.30546875000000001</v>
      </c>
      <c r="O224">
        <v>70</v>
      </c>
      <c r="P224">
        <v>480</v>
      </c>
      <c r="Q224">
        <v>480</v>
      </c>
      <c r="R224" s="46">
        <v>222</v>
      </c>
      <c r="S224">
        <v>157976.70000000001</v>
      </c>
      <c r="T224" s="71">
        <v>23660</v>
      </c>
      <c r="U224">
        <v>22443</v>
      </c>
      <c r="V224" s="6">
        <v>0.3054133</v>
      </c>
      <c r="W224">
        <v>4.5740000000000003E-2</v>
      </c>
      <c r="X224">
        <v>0.30541000000000001</v>
      </c>
      <c r="Y224">
        <v>4.3386670000000002E-2</v>
      </c>
      <c r="Z224" s="68">
        <v>0.36356670000000002</v>
      </c>
      <c r="AA224">
        <v>0.34486670000000003</v>
      </c>
      <c r="AB224">
        <v>9891</v>
      </c>
      <c r="AC224" s="67">
        <v>9267.3330000000005</v>
      </c>
      <c r="AD224">
        <v>9265</v>
      </c>
      <c r="AE224">
        <f t="shared" si="83"/>
        <v>1.0267552104012785</v>
      </c>
      <c r="AF224">
        <f t="shared" si="84"/>
        <v>0.83776242612468632</v>
      </c>
      <c r="AG224" s="65">
        <f t="shared" si="73"/>
        <v>222</v>
      </c>
      <c r="AH224" s="70">
        <f t="shared" si="74"/>
        <v>2712.024180033517</v>
      </c>
      <c r="AI224" s="70">
        <f t="shared" si="75"/>
        <v>115474.7157390784</v>
      </c>
      <c r="AJ224" s="70">
        <f t="shared" si="76"/>
        <v>0.93271112002108691</v>
      </c>
      <c r="AK224" s="70">
        <f t="shared" si="77"/>
        <v>0.6485779109869545</v>
      </c>
      <c r="AL224">
        <f t="shared" si="78"/>
        <v>159233.96057128906</v>
      </c>
      <c r="AM224" s="71">
        <f t="shared" si="79"/>
        <v>26845.913993247159</v>
      </c>
      <c r="AN224">
        <f t="shared" si="85"/>
        <v>26845.913993247159</v>
      </c>
      <c r="AO224" s="6">
        <f t="shared" si="80"/>
        <v>0.30539324951171876</v>
      </c>
      <c r="AP224">
        <f t="shared" si="86"/>
        <v>5.1487514856099904E-2</v>
      </c>
      <c r="AQ224">
        <f t="shared" si="87"/>
        <v>0.30539324951171876</v>
      </c>
      <c r="AR224">
        <f t="shared" si="88"/>
        <v>5.1487514856099904E-2</v>
      </c>
      <c r="AS224" s="68">
        <f t="shared" si="89"/>
        <v>0.47037660387642388</v>
      </c>
      <c r="AT224">
        <f t="shared" si="90"/>
        <v>0.47037660387642388</v>
      </c>
      <c r="AU224">
        <f t="shared" si="81"/>
        <v>7987.9645779946022</v>
      </c>
      <c r="AV224" s="67">
        <f t="shared" si="82"/>
        <v>6916.3647098467009</v>
      </c>
      <c r="AW224">
        <f t="shared" si="91"/>
        <v>7987.9645779946022</v>
      </c>
    </row>
    <row r="225" spans="1:49" thickTop="1" thickBot="1">
      <c r="A225" s="26">
        <v>223</v>
      </c>
      <c r="B225">
        <v>3</v>
      </c>
      <c r="C225">
        <v>24</v>
      </c>
      <c r="D225">
        <v>1</v>
      </c>
      <c r="E225">
        <v>60</v>
      </c>
      <c r="F225">
        <v>70</v>
      </c>
      <c r="G225">
        <v>0.36679687499999997</v>
      </c>
      <c r="H225">
        <v>0</v>
      </c>
      <c r="I225">
        <v>90</v>
      </c>
      <c r="J225">
        <v>0</v>
      </c>
      <c r="K225">
        <v>3830.078125</v>
      </c>
      <c r="L225">
        <v>0.42531249999999998</v>
      </c>
      <c r="M225">
        <v>660047.265625</v>
      </c>
      <c r="N225">
        <v>0.20546875000000001</v>
      </c>
      <c r="O225">
        <v>70</v>
      </c>
      <c r="P225">
        <v>480</v>
      </c>
      <c r="Q225">
        <v>480</v>
      </c>
      <c r="R225" s="46">
        <v>223</v>
      </c>
      <c r="S225">
        <v>238530</v>
      </c>
      <c r="T225" s="71">
        <v>12409</v>
      </c>
      <c r="U225">
        <v>13048.33</v>
      </c>
      <c r="V225" s="6">
        <v>0.33846670000000001</v>
      </c>
      <c r="W225">
        <v>1.7608329999999998E-2</v>
      </c>
      <c r="X225">
        <v>0.32272329999999999</v>
      </c>
      <c r="Y225">
        <v>1.7654E-2</v>
      </c>
      <c r="Z225" s="68">
        <v>0.56576669999999996</v>
      </c>
      <c r="AA225">
        <v>0.59489999999999998</v>
      </c>
      <c r="AB225">
        <v>3274.8</v>
      </c>
      <c r="AC225" s="67">
        <v>3421</v>
      </c>
      <c r="AD225">
        <v>3499</v>
      </c>
      <c r="AE225">
        <f t="shared" si="83"/>
        <v>0.97519378857669137</v>
      </c>
      <c r="AF225">
        <f t="shared" si="84"/>
        <v>0.64500702035340618</v>
      </c>
      <c r="AG225" s="65">
        <f t="shared" si="73"/>
        <v>223</v>
      </c>
      <c r="AH225" s="70">
        <f t="shared" si="74"/>
        <v>1343.5924139443105</v>
      </c>
      <c r="AI225" s="70">
        <f t="shared" si="75"/>
        <v>273772.03499675955</v>
      </c>
      <c r="AJ225" s="70">
        <f t="shared" si="76"/>
        <v>0.98279151317094227</v>
      </c>
      <c r="AK225" s="70">
        <f t="shared" si="77"/>
        <v>0.56711591304216369</v>
      </c>
      <c r="AL225">
        <f t="shared" si="78"/>
        <v>244528.49182128903</v>
      </c>
      <c r="AM225" s="71">
        <f t="shared" si="79"/>
        <v>10306.946608073273</v>
      </c>
      <c r="AN225">
        <f t="shared" si="85"/>
        <v>10306.946608073273</v>
      </c>
      <c r="AO225" s="6">
        <f t="shared" si="80"/>
        <v>0.34467449951171875</v>
      </c>
      <c r="AP225">
        <f t="shared" si="86"/>
        <v>1.4528129778136443E-2</v>
      </c>
      <c r="AQ225">
        <f t="shared" si="87"/>
        <v>0.34467449951171875</v>
      </c>
      <c r="AR225">
        <f t="shared" si="88"/>
        <v>1.4528129778136443E-2</v>
      </c>
      <c r="AS225" s="68">
        <f t="shared" si="89"/>
        <v>0.4534860501409107</v>
      </c>
      <c r="AT225">
        <f t="shared" si="90"/>
        <v>0.4534860501409107</v>
      </c>
      <c r="AU225">
        <f t="shared" si="81"/>
        <v>2876.3270797936698</v>
      </c>
      <c r="AV225" s="67">
        <f t="shared" si="82"/>
        <v>2702.4377038736075</v>
      </c>
      <c r="AW225">
        <f t="shared" si="91"/>
        <v>2876.3270797936698</v>
      </c>
    </row>
    <row r="226" spans="1:49" thickTop="1" thickBot="1">
      <c r="A226" s="26">
        <v>224</v>
      </c>
      <c r="B226">
        <v>3</v>
      </c>
      <c r="C226">
        <v>25</v>
      </c>
      <c r="D226">
        <v>1</v>
      </c>
      <c r="E226">
        <v>60</v>
      </c>
      <c r="F226">
        <v>70</v>
      </c>
      <c r="G226">
        <v>0.58710937500000004</v>
      </c>
      <c r="H226">
        <v>0</v>
      </c>
      <c r="I226">
        <v>90</v>
      </c>
      <c r="J226">
        <v>0</v>
      </c>
      <c r="K226">
        <v>3728.515625</v>
      </c>
      <c r="L226">
        <v>0.36156250000000001</v>
      </c>
      <c r="M226">
        <v>178245.703125</v>
      </c>
      <c r="N226">
        <v>0.33359375000000002</v>
      </c>
      <c r="O226">
        <v>70</v>
      </c>
      <c r="P226">
        <v>480</v>
      </c>
      <c r="Q226">
        <v>480</v>
      </c>
      <c r="R226" s="46">
        <v>224</v>
      </c>
      <c r="S226">
        <v>103593.3</v>
      </c>
      <c r="T226" s="71">
        <v>16689</v>
      </c>
      <c r="U226">
        <v>16588</v>
      </c>
      <c r="V226" s="6">
        <v>0.3427</v>
      </c>
      <c r="W226">
        <v>5.5206669999999999E-2</v>
      </c>
      <c r="X226">
        <v>0.34279999999999999</v>
      </c>
      <c r="Y226">
        <v>5.4890000000000001E-2</v>
      </c>
      <c r="Z226" s="68">
        <v>0.38553330000000002</v>
      </c>
      <c r="AA226">
        <v>0.38319999999999999</v>
      </c>
      <c r="AB226">
        <v>5841.3329999999996</v>
      </c>
      <c r="AC226" s="67">
        <v>6274</v>
      </c>
      <c r="AD226">
        <v>5786.3329999999996</v>
      </c>
      <c r="AE226">
        <f t="shared" si="83"/>
        <v>1.0030397493855163</v>
      </c>
      <c r="AF226">
        <f t="shared" si="84"/>
        <v>0.80002401929179368</v>
      </c>
      <c r="AG226" s="65">
        <f t="shared" si="73"/>
        <v>224</v>
      </c>
      <c r="AH226" s="70">
        <f t="shared" si="74"/>
        <v>1369.2047280238696</v>
      </c>
      <c r="AI226" s="70">
        <f t="shared" si="75"/>
        <v>66829.086115992977</v>
      </c>
      <c r="AJ226" s="70">
        <f t="shared" si="76"/>
        <v>0.93976638570968807</v>
      </c>
      <c r="AK226" s="70">
        <f t="shared" si="77"/>
        <v>0.61644176438399512</v>
      </c>
      <c r="AL226">
        <f t="shared" si="78"/>
        <v>106189.19250488283</v>
      </c>
      <c r="AM226" s="71">
        <f t="shared" si="79"/>
        <v>17496.540329956202</v>
      </c>
      <c r="AN226">
        <f t="shared" si="85"/>
        <v>17496.540329956202</v>
      </c>
      <c r="AO226" s="6">
        <f t="shared" si="80"/>
        <v>0.34514178466796874</v>
      </c>
      <c r="AP226">
        <f t="shared" si="86"/>
        <v>5.6868189808661526E-2</v>
      </c>
      <c r="AQ226">
        <f t="shared" si="87"/>
        <v>0.34514178466796874</v>
      </c>
      <c r="AR226">
        <f t="shared" si="88"/>
        <v>5.6868189808661526E-2</v>
      </c>
      <c r="AS226" s="68">
        <f t="shared" si="89"/>
        <v>0.51177279209041049</v>
      </c>
      <c r="AT226">
        <f t="shared" si="90"/>
        <v>0.51177279209041049</v>
      </c>
      <c r="AU226">
        <f t="shared" si="81"/>
        <v>4904.8566243977657</v>
      </c>
      <c r="AV226" s="67">
        <f t="shared" si="82"/>
        <v>4323.2384945356234</v>
      </c>
      <c r="AW226">
        <f t="shared" si="91"/>
        <v>4904.8566243977657</v>
      </c>
    </row>
    <row r="227" spans="1:49" thickTop="1" thickBot="1">
      <c r="A227" s="26">
        <v>225</v>
      </c>
      <c r="B227">
        <v>3</v>
      </c>
      <c r="C227">
        <v>26</v>
      </c>
      <c r="D227">
        <v>1</v>
      </c>
      <c r="E227">
        <v>60</v>
      </c>
      <c r="F227">
        <v>70</v>
      </c>
      <c r="G227">
        <v>0.43710937500000002</v>
      </c>
      <c r="H227">
        <v>0</v>
      </c>
      <c r="I227">
        <v>90</v>
      </c>
      <c r="J227">
        <v>0</v>
      </c>
      <c r="K227">
        <v>6978.515625</v>
      </c>
      <c r="L227">
        <v>0.4815625</v>
      </c>
      <c r="M227">
        <v>536795.703125</v>
      </c>
      <c r="N227">
        <v>0.23359375000000002</v>
      </c>
      <c r="O227">
        <v>70</v>
      </c>
      <c r="P227">
        <v>480</v>
      </c>
      <c r="Q227">
        <v>480</v>
      </c>
      <c r="R227" s="46">
        <v>225</v>
      </c>
      <c r="S227">
        <v>234963.3</v>
      </c>
      <c r="T227" s="71">
        <v>44520</v>
      </c>
      <c r="U227">
        <v>44106.67</v>
      </c>
      <c r="V227" s="6">
        <v>0.36509999999999998</v>
      </c>
      <c r="W227">
        <v>6.9176669999999996E-2</v>
      </c>
      <c r="X227">
        <v>0.37216670000000002</v>
      </c>
      <c r="Y227">
        <v>6.9860000000000005E-2</v>
      </c>
      <c r="Z227" s="68">
        <v>0.73856670000000002</v>
      </c>
      <c r="AA227">
        <v>0.73170000000000002</v>
      </c>
      <c r="AB227">
        <v>6789</v>
      </c>
      <c r="AC227" s="67">
        <v>12225</v>
      </c>
      <c r="AD227">
        <v>6702</v>
      </c>
      <c r="AE227">
        <f t="shared" si="83"/>
        <v>1.0046746463403751</v>
      </c>
      <c r="AF227">
        <f t="shared" si="84"/>
        <v>0.37065917450413305</v>
      </c>
      <c r="AG227" s="65">
        <f t="shared" si="73"/>
        <v>225</v>
      </c>
      <c r="AH227" s="70">
        <f t="shared" si="74"/>
        <v>2355.1202278000424</v>
      </c>
      <c r="AI227" s="70">
        <f t="shared" si="75"/>
        <v>217573.93920202658</v>
      </c>
      <c r="AJ227" s="70">
        <f t="shared" si="76"/>
        <v>0.96198739367357322</v>
      </c>
      <c r="AK227" s="70">
        <f t="shared" si="77"/>
        <v>0.52300154753449191</v>
      </c>
      <c r="AL227">
        <f t="shared" si="78"/>
        <v>238566.57531738281</v>
      </c>
      <c r="AM227" s="71">
        <f t="shared" si="79"/>
        <v>22169.490892552818</v>
      </c>
      <c r="AN227">
        <f t="shared" si="85"/>
        <v>22169.490892552818</v>
      </c>
      <c r="AO227" s="6">
        <f t="shared" si="80"/>
        <v>0.37317303466796881</v>
      </c>
      <c r="AP227">
        <f t="shared" si="86"/>
        <v>3.4678186507944672E-2</v>
      </c>
      <c r="AQ227">
        <f t="shared" si="87"/>
        <v>0.37317303466796881</v>
      </c>
      <c r="AR227">
        <f t="shared" si="88"/>
        <v>3.4678186507944672E-2</v>
      </c>
      <c r="AS227" s="68">
        <f t="shared" si="89"/>
        <v>0.46231790520740812</v>
      </c>
      <c r="AT227">
        <f t="shared" si="90"/>
        <v>0.46231790520740812</v>
      </c>
      <c r="AU227">
        <f t="shared" si="81"/>
        <v>5875.9362203734609</v>
      </c>
      <c r="AV227" s="67">
        <f t="shared" si="82"/>
        <v>5759.3989399414304</v>
      </c>
      <c r="AW227">
        <f t="shared" si="91"/>
        <v>5875.9362203734609</v>
      </c>
    </row>
    <row r="228" spans="1:49" thickTop="1" thickBot="1">
      <c r="A228" s="26">
        <v>226</v>
      </c>
      <c r="B228">
        <v>3</v>
      </c>
      <c r="C228">
        <v>27</v>
      </c>
      <c r="D228">
        <v>1</v>
      </c>
      <c r="E228">
        <v>60</v>
      </c>
      <c r="F228">
        <v>70</v>
      </c>
      <c r="G228">
        <v>0.36210937499999996</v>
      </c>
      <c r="H228">
        <v>0</v>
      </c>
      <c r="I228">
        <v>90</v>
      </c>
      <c r="J228">
        <v>0</v>
      </c>
      <c r="K228">
        <v>8603.515625</v>
      </c>
      <c r="L228">
        <v>0.30156250000000001</v>
      </c>
      <c r="M228">
        <v>716070.703125</v>
      </c>
      <c r="N228">
        <v>0.38359375000000001</v>
      </c>
      <c r="O228">
        <v>70</v>
      </c>
      <c r="P228">
        <v>480</v>
      </c>
      <c r="Q228">
        <v>480</v>
      </c>
      <c r="R228" s="46">
        <v>226</v>
      </c>
      <c r="S228">
        <v>261523.3</v>
      </c>
      <c r="T228" s="71">
        <v>20011.330000000002</v>
      </c>
      <c r="U228">
        <v>21166</v>
      </c>
      <c r="V228" s="6">
        <v>0.33989999999999998</v>
      </c>
      <c r="W228">
        <v>2.600767E-2</v>
      </c>
      <c r="X228">
        <v>0.34366669999999999</v>
      </c>
      <c r="Y228">
        <v>2.7813330000000001E-2</v>
      </c>
      <c r="Z228" s="68">
        <v>0.33789999999999998</v>
      </c>
      <c r="AA228">
        <v>0.3574</v>
      </c>
      <c r="AB228">
        <v>7873</v>
      </c>
      <c r="AC228" s="67">
        <v>6981</v>
      </c>
      <c r="AD228">
        <v>8370.3330000000005</v>
      </c>
      <c r="AE228">
        <f t="shared" si="83"/>
        <v>0.97234096036874329</v>
      </c>
      <c r="AF228">
        <f t="shared" si="84"/>
        <v>0.85444715658554748</v>
      </c>
      <c r="AG228" s="65">
        <f t="shared" si="73"/>
        <v>226</v>
      </c>
      <c r="AH228" s="70">
        <f t="shared" si="74"/>
        <v>3305.0720288115249</v>
      </c>
      <c r="AI228" s="70">
        <f t="shared" si="75"/>
        <v>258772.02145680407</v>
      </c>
      <c r="AJ228" s="70">
        <f t="shared" si="76"/>
        <v>0.96480113105166176</v>
      </c>
      <c r="AK228" s="70">
        <f t="shared" si="77"/>
        <v>0.64662984813699809</v>
      </c>
      <c r="AL228">
        <f t="shared" si="78"/>
        <v>264784.01672363281</v>
      </c>
      <c r="AM228" s="71">
        <f t="shared" si="79"/>
        <v>22462.658732285716</v>
      </c>
      <c r="AN228">
        <f t="shared" si="85"/>
        <v>22462.658732285716</v>
      </c>
      <c r="AO228" s="6">
        <f t="shared" si="80"/>
        <v>0.33126678466796877</v>
      </c>
      <c r="AP228">
        <f t="shared" si="86"/>
        <v>2.8102650701552018E-2</v>
      </c>
      <c r="AQ228">
        <f t="shared" si="87"/>
        <v>0.33126678466796877</v>
      </c>
      <c r="AR228">
        <f t="shared" si="88"/>
        <v>2.8102650701552018E-2</v>
      </c>
      <c r="AS228" s="68">
        <f t="shared" si="89"/>
        <v>0.41494203966064913</v>
      </c>
      <c r="AT228">
        <f t="shared" si="90"/>
        <v>0.41494203966064913</v>
      </c>
      <c r="AU228">
        <f t="shared" si="81"/>
        <v>6911.1581775275181</v>
      </c>
      <c r="AV228" s="67">
        <f t="shared" si="82"/>
        <v>6137.7272435249251</v>
      </c>
      <c r="AW228">
        <f t="shared" si="91"/>
        <v>6911.1581775275181</v>
      </c>
    </row>
    <row r="229" spans="1:49" thickTop="1" thickBot="1">
      <c r="A229" s="26">
        <v>227</v>
      </c>
      <c r="B229">
        <v>3</v>
      </c>
      <c r="C229">
        <v>28</v>
      </c>
      <c r="D229">
        <v>1</v>
      </c>
      <c r="E229">
        <v>60</v>
      </c>
      <c r="F229">
        <v>70</v>
      </c>
      <c r="G229">
        <v>0.51210937499999998</v>
      </c>
      <c r="H229">
        <v>0</v>
      </c>
      <c r="I229">
        <v>90</v>
      </c>
      <c r="J229">
        <v>0</v>
      </c>
      <c r="K229">
        <v>5353.515625</v>
      </c>
      <c r="L229">
        <v>0.42156250000000001</v>
      </c>
      <c r="M229">
        <v>357520.703125</v>
      </c>
      <c r="N229">
        <v>0.28359375000000003</v>
      </c>
      <c r="O229">
        <v>70</v>
      </c>
      <c r="P229">
        <v>480</v>
      </c>
      <c r="Q229">
        <v>480</v>
      </c>
      <c r="R229" s="46">
        <v>227</v>
      </c>
      <c r="S229">
        <v>181866.7</v>
      </c>
      <c r="T229" s="71">
        <v>23748</v>
      </c>
      <c r="U229">
        <v>23215</v>
      </c>
      <c r="V229" s="6">
        <v>0.34010000000000001</v>
      </c>
      <c r="W229">
        <v>4.4406670000000002E-2</v>
      </c>
      <c r="X229">
        <v>0.34336670000000002</v>
      </c>
      <c r="Y229">
        <v>4.3830000000000001E-2</v>
      </c>
      <c r="Z229" s="68">
        <v>0.54283329999999996</v>
      </c>
      <c r="AA229">
        <v>0.53063329999999997</v>
      </c>
      <c r="AB229">
        <v>6778.6670000000004</v>
      </c>
      <c r="AC229" s="67">
        <v>8054</v>
      </c>
      <c r="AD229">
        <v>6555.3329999999996</v>
      </c>
      <c r="AE229">
        <f t="shared" si="83"/>
        <v>1.0114145013594564</v>
      </c>
      <c r="AF229">
        <f t="shared" si="84"/>
        <v>0.66562015287538701</v>
      </c>
      <c r="AG229" s="65">
        <f t="shared" si="73"/>
        <v>227</v>
      </c>
      <c r="AH229" s="70">
        <f t="shared" si="74"/>
        <v>1882.9687843482084</v>
      </c>
      <c r="AI229" s="70">
        <f t="shared" si="75"/>
        <v>139265.52038953133</v>
      </c>
      <c r="AJ229" s="70">
        <f t="shared" si="76"/>
        <v>0.95638420092864573</v>
      </c>
      <c r="AK229" s="70">
        <f t="shared" si="77"/>
        <v>0.57364482355647861</v>
      </c>
      <c r="AL229">
        <f t="shared" si="78"/>
        <v>185701.63391113281</v>
      </c>
      <c r="AM229" s="71">
        <f t="shared" si="79"/>
        <v>20770.24612429184</v>
      </c>
      <c r="AN229">
        <f t="shared" si="85"/>
        <v>20770.24612429184</v>
      </c>
      <c r="AO229" s="6">
        <f t="shared" si="80"/>
        <v>0.35090740966796874</v>
      </c>
      <c r="AP229">
        <f t="shared" si="86"/>
        <v>3.924808367130083E-2</v>
      </c>
      <c r="AQ229">
        <f t="shared" si="87"/>
        <v>0.35090740966796874</v>
      </c>
      <c r="AR229">
        <f t="shared" si="88"/>
        <v>3.924808367130083E-2</v>
      </c>
      <c r="AS229" s="68">
        <f t="shared" si="89"/>
        <v>0.49862072549081804</v>
      </c>
      <c r="AT229">
        <f t="shared" si="90"/>
        <v>0.49862072549081804</v>
      </c>
      <c r="AU229">
        <f t="shared" si="81"/>
        <v>5625.569051817808</v>
      </c>
      <c r="AV229" s="67">
        <f t="shared" si="82"/>
        <v>5199.7333907934235</v>
      </c>
      <c r="AW229">
        <f t="shared" si="91"/>
        <v>5625.569051817808</v>
      </c>
    </row>
    <row r="230" spans="1:49" thickTop="1" thickBot="1">
      <c r="A230" s="26">
        <v>228</v>
      </c>
      <c r="B230">
        <v>3</v>
      </c>
      <c r="C230">
        <v>29</v>
      </c>
      <c r="D230">
        <v>1</v>
      </c>
      <c r="E230">
        <v>60</v>
      </c>
      <c r="F230">
        <v>70</v>
      </c>
      <c r="G230">
        <v>0.32460937499999998</v>
      </c>
      <c r="H230">
        <v>0</v>
      </c>
      <c r="I230">
        <v>90</v>
      </c>
      <c r="J230">
        <v>0</v>
      </c>
      <c r="K230">
        <v>6166.015625</v>
      </c>
      <c r="L230">
        <v>0.27156249999999998</v>
      </c>
      <c r="M230">
        <v>447158.203125</v>
      </c>
      <c r="N230">
        <v>0.30859375</v>
      </c>
      <c r="O230">
        <v>70</v>
      </c>
      <c r="P230">
        <v>480</v>
      </c>
      <c r="Q230">
        <v>480</v>
      </c>
      <c r="R230" s="46">
        <v>228</v>
      </c>
      <c r="S230">
        <v>148023.29999999999</v>
      </c>
      <c r="T230" s="71">
        <v>12575</v>
      </c>
      <c r="U230">
        <v>12125.67</v>
      </c>
      <c r="V230" s="6">
        <v>0.28846670000000002</v>
      </c>
      <c r="W230">
        <v>2.4506E-2</v>
      </c>
      <c r="X230">
        <v>0.28729329999999997</v>
      </c>
      <c r="Y230">
        <v>2.3534329999999999E-2</v>
      </c>
      <c r="Z230" s="68">
        <v>0.33553329999999998</v>
      </c>
      <c r="AA230">
        <v>0.32355329999999999</v>
      </c>
      <c r="AB230">
        <v>5200</v>
      </c>
      <c r="AC230" s="67">
        <v>4529.6670000000004</v>
      </c>
      <c r="AD230">
        <v>4991.3329999999996</v>
      </c>
      <c r="AE230">
        <f t="shared" si="83"/>
        <v>1.0183595124974472</v>
      </c>
      <c r="AF230">
        <f t="shared" si="84"/>
        <v>0.87305077772071604</v>
      </c>
      <c r="AG230" s="65">
        <f t="shared" si="73"/>
        <v>228</v>
      </c>
      <c r="AH230" s="70">
        <f t="shared" si="74"/>
        <v>2424.58220693045</v>
      </c>
      <c r="AI230" s="70">
        <f t="shared" si="75"/>
        <v>170854.4776119403</v>
      </c>
      <c r="AJ230" s="70">
        <f t="shared" si="76"/>
        <v>0.95974224152954823</v>
      </c>
      <c r="AK230" s="70">
        <f t="shared" si="77"/>
        <v>0.66166998538083655</v>
      </c>
      <c r="AL230">
        <f t="shared" si="78"/>
        <v>149316.21398925781</v>
      </c>
      <c r="AM230" s="71">
        <f t="shared" si="79"/>
        <v>14536.752104961926</v>
      </c>
      <c r="AN230">
        <f t="shared" si="85"/>
        <v>14536.752104961926</v>
      </c>
      <c r="AO230" s="6">
        <f t="shared" si="80"/>
        <v>0.28358319091796874</v>
      </c>
      <c r="AP230">
        <f t="shared" si="86"/>
        <v>2.7608378469903987E-2</v>
      </c>
      <c r="AQ230">
        <f t="shared" si="87"/>
        <v>0.28358319091796874</v>
      </c>
      <c r="AR230">
        <f t="shared" si="88"/>
        <v>2.7608378469903987E-2</v>
      </c>
      <c r="AS230" s="68">
        <f t="shared" si="89"/>
        <v>0.37717769666792056</v>
      </c>
      <c r="AT230">
        <f t="shared" si="90"/>
        <v>0.37717769666792056</v>
      </c>
      <c r="AU230">
        <f t="shared" si="81"/>
        <v>4659.922508762902</v>
      </c>
      <c r="AV230" s="67">
        <f t="shared" si="82"/>
        <v>4143.0465458087247</v>
      </c>
      <c r="AW230">
        <f t="shared" si="91"/>
        <v>4659.922508762902</v>
      </c>
    </row>
    <row r="231" spans="1:49" thickTop="1" thickBot="1">
      <c r="A231" s="26">
        <v>229</v>
      </c>
      <c r="B231">
        <v>3</v>
      </c>
      <c r="C231">
        <v>30</v>
      </c>
      <c r="D231">
        <v>1</v>
      </c>
      <c r="E231">
        <v>60</v>
      </c>
      <c r="F231">
        <v>70</v>
      </c>
      <c r="G231">
        <v>0.474609375</v>
      </c>
      <c r="H231">
        <v>0</v>
      </c>
      <c r="I231">
        <v>90</v>
      </c>
      <c r="J231">
        <v>0</v>
      </c>
      <c r="K231">
        <v>9416.015625</v>
      </c>
      <c r="L231">
        <v>0.39156250000000004</v>
      </c>
      <c r="M231">
        <v>88608.203125</v>
      </c>
      <c r="N231">
        <v>0.20859375000000002</v>
      </c>
      <c r="O231">
        <v>70</v>
      </c>
      <c r="P231">
        <v>480</v>
      </c>
      <c r="Q231">
        <v>480</v>
      </c>
      <c r="R231" s="46">
        <v>229</v>
      </c>
      <c r="S231">
        <v>46396.67</v>
      </c>
      <c r="T231" s="71">
        <v>24229.33</v>
      </c>
      <c r="U231">
        <v>24064</v>
      </c>
      <c r="V231" s="6">
        <v>0.29509669999999999</v>
      </c>
      <c r="W231">
        <v>0.15411</v>
      </c>
      <c r="X231">
        <v>0.29705670000000001</v>
      </c>
      <c r="Y231">
        <v>0.15407670000000001</v>
      </c>
      <c r="Z231" s="68">
        <v>0.44006669999999998</v>
      </c>
      <c r="AA231">
        <v>0.43703330000000001</v>
      </c>
      <c r="AB231">
        <v>8330</v>
      </c>
      <c r="AC231" s="67">
        <v>8555.3330000000005</v>
      </c>
      <c r="AD231">
        <v>8364</v>
      </c>
      <c r="AE231">
        <f t="shared" si="83"/>
        <v>1.0034293342614531</v>
      </c>
      <c r="AF231">
        <f t="shared" si="84"/>
        <v>0.6764150778600867</v>
      </c>
      <c r="AG231" s="65">
        <f t="shared" si="73"/>
        <v>229</v>
      </c>
      <c r="AH231" s="70">
        <f t="shared" si="74"/>
        <v>3383.2528632382664</v>
      </c>
      <c r="AI231" s="70">
        <f t="shared" si="75"/>
        <v>36657.563025210089</v>
      </c>
      <c r="AJ231" s="70">
        <f t="shared" si="76"/>
        <v>0.73708129883256313</v>
      </c>
      <c r="AK231" s="70">
        <f t="shared" si="77"/>
        <v>0.62703377395181525</v>
      </c>
      <c r="AL231">
        <f t="shared" si="78"/>
        <v>47001.370239257813</v>
      </c>
      <c r="AM231" s="71">
        <f t="shared" si="79"/>
        <v>24614.851591699717</v>
      </c>
      <c r="AN231">
        <f t="shared" si="85"/>
        <v>24614.851591699717</v>
      </c>
      <c r="AO231" s="6">
        <f t="shared" si="80"/>
        <v>0.30472381591796877</v>
      </c>
      <c r="AP231">
        <f t="shared" si="86"/>
        <v>0.15958537947075108</v>
      </c>
      <c r="AQ231">
        <f t="shared" si="87"/>
        <v>0.30472381591796877</v>
      </c>
      <c r="AR231">
        <f t="shared" si="88"/>
        <v>0.15958537947075108</v>
      </c>
      <c r="AS231" s="68">
        <f t="shared" si="89"/>
        <v>0.34432696701620924</v>
      </c>
      <c r="AT231">
        <f t="shared" si="90"/>
        <v>0.34432696701620924</v>
      </c>
      <c r="AU231">
        <f t="shared" si="81"/>
        <v>7790.0662056536567</v>
      </c>
      <c r="AV231" s="67">
        <f t="shared" si="82"/>
        <v>7288.3055241877537</v>
      </c>
      <c r="AW231">
        <f t="shared" si="91"/>
        <v>7790.0662056536567</v>
      </c>
    </row>
    <row r="232" spans="1:49" thickTop="1" thickBot="1">
      <c r="A232" s="26">
        <v>230</v>
      </c>
      <c r="B232">
        <v>3</v>
      </c>
      <c r="C232">
        <v>31</v>
      </c>
      <c r="D232">
        <v>1</v>
      </c>
      <c r="E232">
        <v>60</v>
      </c>
      <c r="F232">
        <v>70</v>
      </c>
      <c r="G232">
        <v>0.54960937499999996</v>
      </c>
      <c r="H232">
        <v>0</v>
      </c>
      <c r="I232">
        <v>90</v>
      </c>
      <c r="J232">
        <v>0</v>
      </c>
      <c r="K232">
        <v>7791.015625</v>
      </c>
      <c r="L232">
        <v>0.33156249999999998</v>
      </c>
      <c r="M232">
        <v>267883.203125</v>
      </c>
      <c r="N232">
        <v>0.35859375000000004</v>
      </c>
      <c r="O232">
        <v>70</v>
      </c>
      <c r="P232">
        <v>480</v>
      </c>
      <c r="Q232">
        <v>480</v>
      </c>
      <c r="R232" s="46">
        <v>230</v>
      </c>
      <c r="S232">
        <v>147370</v>
      </c>
      <c r="T232" s="71">
        <v>28143.33</v>
      </c>
      <c r="U232">
        <v>27835.33</v>
      </c>
      <c r="V232" s="6">
        <v>0.34933330000000001</v>
      </c>
      <c r="W232">
        <v>6.6713330000000001E-2</v>
      </c>
      <c r="X232">
        <v>0.34913329999999998</v>
      </c>
      <c r="Y232">
        <v>6.5946669999999999E-2</v>
      </c>
      <c r="Z232" s="68">
        <v>0.372</v>
      </c>
      <c r="AA232">
        <v>0.3679</v>
      </c>
      <c r="AB232">
        <v>10877.67</v>
      </c>
      <c r="AC232" s="67">
        <v>10658.67</v>
      </c>
      <c r="AD232">
        <v>10711.67</v>
      </c>
      <c r="AE232">
        <f t="shared" si="83"/>
        <v>1.005517316854095</v>
      </c>
      <c r="AF232">
        <f t="shared" si="84"/>
        <v>0.79967369416314105</v>
      </c>
      <c r="AG232" s="65">
        <f t="shared" si="73"/>
        <v>230</v>
      </c>
      <c r="AH232" s="70">
        <f t="shared" si="74"/>
        <v>2925.5163107251819</v>
      </c>
      <c r="AI232" s="70">
        <f t="shared" si="75"/>
        <v>98588.412880966076</v>
      </c>
      <c r="AJ232" s="70">
        <f t="shared" si="76"/>
        <v>0.91754527878336045</v>
      </c>
      <c r="AK232" s="70">
        <f t="shared" si="77"/>
        <v>0.63709173931947027</v>
      </c>
      <c r="AL232">
        <f t="shared" si="78"/>
        <v>150740.12023925781</v>
      </c>
      <c r="AM232" s="71">
        <f t="shared" si="79"/>
        <v>31568.756504835907</v>
      </c>
      <c r="AN232">
        <f t="shared" si="85"/>
        <v>31568.756504835907</v>
      </c>
      <c r="AO232" s="6">
        <f t="shared" si="80"/>
        <v>0.34641912841796874</v>
      </c>
      <c r="AP232">
        <f t="shared" si="86"/>
        <v>7.2548841650692975E-2</v>
      </c>
      <c r="AQ232">
        <f t="shared" si="87"/>
        <v>0.34641912841796874</v>
      </c>
      <c r="AR232">
        <f t="shared" si="88"/>
        <v>7.2548841650692975E-2</v>
      </c>
      <c r="AS232" s="68">
        <f t="shared" si="89"/>
        <v>0.47791943629120737</v>
      </c>
      <c r="AT232">
        <f t="shared" si="90"/>
        <v>0.47791943629120737</v>
      </c>
      <c r="AU232">
        <f t="shared" si="81"/>
        <v>9211.8214718374165</v>
      </c>
      <c r="AV232" s="67">
        <f t="shared" si="82"/>
        <v>8070.3878390436448</v>
      </c>
      <c r="AW232">
        <f t="shared" si="91"/>
        <v>9211.8214718374165</v>
      </c>
    </row>
    <row r="233" spans="1:49" thickTop="1" thickBot="1">
      <c r="A233" s="26">
        <v>231</v>
      </c>
      <c r="B233">
        <v>3</v>
      </c>
      <c r="C233">
        <v>32</v>
      </c>
      <c r="D233">
        <v>1</v>
      </c>
      <c r="E233">
        <v>60</v>
      </c>
      <c r="F233">
        <v>70</v>
      </c>
      <c r="G233">
        <v>0.39960937499999999</v>
      </c>
      <c r="H233">
        <v>0</v>
      </c>
      <c r="I233">
        <v>90</v>
      </c>
      <c r="J233">
        <v>0</v>
      </c>
      <c r="K233">
        <v>4541.015625</v>
      </c>
      <c r="L233">
        <v>0.45156249999999998</v>
      </c>
      <c r="M233">
        <v>626433.203125</v>
      </c>
      <c r="N233">
        <v>0.25859375000000001</v>
      </c>
      <c r="O233">
        <v>70</v>
      </c>
      <c r="P233">
        <v>480</v>
      </c>
      <c r="Q233">
        <v>480</v>
      </c>
      <c r="R233" s="46">
        <v>231</v>
      </c>
      <c r="S233">
        <v>249166.7</v>
      </c>
      <c r="T233" s="71">
        <v>18119.669999999998</v>
      </c>
      <c r="U233">
        <v>17685.669999999998</v>
      </c>
      <c r="V233" s="6">
        <v>0.36199999999999999</v>
      </c>
      <c r="W233">
        <v>2.6324670000000001E-2</v>
      </c>
      <c r="X233">
        <v>0.37053330000000001</v>
      </c>
      <c r="Y233">
        <v>2.6301000000000001E-2</v>
      </c>
      <c r="Z233" s="68">
        <v>0.67190000000000005</v>
      </c>
      <c r="AA233">
        <v>0.65580000000000005</v>
      </c>
      <c r="AB233">
        <v>4225</v>
      </c>
      <c r="AC233" s="67">
        <v>5132.6670000000004</v>
      </c>
      <c r="AD233">
        <v>3994.6669999999999</v>
      </c>
      <c r="AE233">
        <f t="shared" si="83"/>
        <v>1.0121954561328081</v>
      </c>
      <c r="AF233">
        <f t="shared" si="84"/>
        <v>0.52729948790081604</v>
      </c>
      <c r="AG233" s="65">
        <f t="shared" si="73"/>
        <v>231</v>
      </c>
      <c r="AH233" s="70">
        <f t="shared" si="74"/>
        <v>1564.1819160387513</v>
      </c>
      <c r="AI233" s="70">
        <f t="shared" si="75"/>
        <v>248862.35257603973</v>
      </c>
      <c r="AJ233" s="70">
        <f t="shared" si="76"/>
        <v>0.97856377606998257</v>
      </c>
      <c r="AK233" s="70">
        <f t="shared" si="77"/>
        <v>0.54702465167879677</v>
      </c>
      <c r="AL233">
        <f t="shared" si="78"/>
        <v>253054.96398925781</v>
      </c>
      <c r="AM233" s="71">
        <f t="shared" si="79"/>
        <v>13289.092931295152</v>
      </c>
      <c r="AN233">
        <f t="shared" si="85"/>
        <v>13289.092931295152</v>
      </c>
      <c r="AO233" s="6">
        <f t="shared" si="80"/>
        <v>0.37445037841796869</v>
      </c>
      <c r="AP233">
        <f t="shared" si="86"/>
        <v>1.9664130663590768E-2</v>
      </c>
      <c r="AQ233">
        <f t="shared" si="87"/>
        <v>0.37445037841796869</v>
      </c>
      <c r="AR233">
        <f t="shared" si="88"/>
        <v>1.9664130663590768E-2</v>
      </c>
      <c r="AS233" s="68">
        <f t="shared" si="89"/>
        <v>0.46548068056630898</v>
      </c>
      <c r="AT233">
        <f t="shared" si="90"/>
        <v>0.46548068056630898</v>
      </c>
      <c r="AU233">
        <f t="shared" si="81"/>
        <v>3603.3994142239653</v>
      </c>
      <c r="AV233" s="67">
        <f t="shared" si="82"/>
        <v>3441.0561492282654</v>
      </c>
      <c r="AW233">
        <f t="shared" si="91"/>
        <v>3603.3994142239653</v>
      </c>
    </row>
    <row r="234" spans="1:49" thickTop="1" thickBot="1">
      <c r="A234" s="26">
        <v>232</v>
      </c>
      <c r="B234">
        <v>3</v>
      </c>
      <c r="C234">
        <v>33</v>
      </c>
      <c r="D234">
        <v>1</v>
      </c>
      <c r="E234">
        <v>60</v>
      </c>
      <c r="F234">
        <v>70</v>
      </c>
      <c r="G234">
        <v>0.41835937499999998</v>
      </c>
      <c r="H234">
        <v>0</v>
      </c>
      <c r="I234">
        <v>90</v>
      </c>
      <c r="J234">
        <v>0</v>
      </c>
      <c r="K234">
        <v>4947.265625</v>
      </c>
      <c r="L234">
        <v>0.2865625</v>
      </c>
      <c r="M234">
        <v>402339.453125</v>
      </c>
      <c r="N234">
        <v>0.22109375000000001</v>
      </c>
      <c r="O234">
        <v>70</v>
      </c>
      <c r="P234">
        <v>480</v>
      </c>
      <c r="Q234">
        <v>480</v>
      </c>
      <c r="R234" s="46">
        <v>232</v>
      </c>
      <c r="S234">
        <v>170786.7</v>
      </c>
      <c r="T234" s="71">
        <v>12461</v>
      </c>
      <c r="U234">
        <v>12471.33</v>
      </c>
      <c r="V234" s="6">
        <v>0.25116670000000002</v>
      </c>
      <c r="W234">
        <v>1.8325999999999999E-2</v>
      </c>
      <c r="X234">
        <v>0.25112669999999998</v>
      </c>
      <c r="Y234">
        <v>1.833833E-2</v>
      </c>
      <c r="Z234" s="68">
        <v>0.3439333</v>
      </c>
      <c r="AA234">
        <v>0.34423330000000002</v>
      </c>
      <c r="AB234">
        <v>5249</v>
      </c>
      <c r="AC234" s="67">
        <v>4700.6670000000004</v>
      </c>
      <c r="AD234">
        <v>5206.6670000000004</v>
      </c>
      <c r="AE234">
        <f t="shared" si="83"/>
        <v>0.9995857643101993</v>
      </c>
      <c r="AF234">
        <f t="shared" si="84"/>
        <v>0.86923015480019727</v>
      </c>
      <c r="AG234" s="65">
        <f t="shared" si="73"/>
        <v>232</v>
      </c>
      <c r="AH234" s="70">
        <f t="shared" si="74"/>
        <v>1922.6682050036434</v>
      </c>
      <c r="AI234" s="70">
        <f t="shared" si="75"/>
        <v>164745.52143314137</v>
      </c>
      <c r="AJ234" s="70">
        <f t="shared" si="76"/>
        <v>0.96399666830598141</v>
      </c>
      <c r="AK234" s="70">
        <f t="shared" si="77"/>
        <v>0.65367342408211182</v>
      </c>
      <c r="AL234">
        <f t="shared" si="78"/>
        <v>171200.01281738281</v>
      </c>
      <c r="AM234" s="71">
        <f t="shared" si="79"/>
        <v>14978.475858763482</v>
      </c>
      <c r="AN234">
        <f t="shared" si="85"/>
        <v>14978.475858763482</v>
      </c>
      <c r="AO234" s="6">
        <f t="shared" si="80"/>
        <v>0.25917303466796876</v>
      </c>
      <c r="AP234">
        <f t="shared" si="86"/>
        <v>2.2675331497536432E-2</v>
      </c>
      <c r="AQ234">
        <f t="shared" si="87"/>
        <v>0.25917303466796876</v>
      </c>
      <c r="AR234">
        <f t="shared" si="88"/>
        <v>2.2675331497536432E-2</v>
      </c>
      <c r="AS234" s="68">
        <f t="shared" si="89"/>
        <v>0.43918596793187559</v>
      </c>
      <c r="AT234">
        <f t="shared" si="90"/>
        <v>0.43918596793187559</v>
      </c>
      <c r="AU234">
        <f t="shared" si="81"/>
        <v>4580.5998060969841</v>
      </c>
      <c r="AV234" s="67">
        <f t="shared" si="82"/>
        <v>3987.0899827609956</v>
      </c>
      <c r="AW234">
        <f t="shared" si="91"/>
        <v>4580.5998060969841</v>
      </c>
    </row>
    <row r="235" spans="1:49" thickTop="1" thickBot="1">
      <c r="A235" s="26">
        <v>233</v>
      </c>
      <c r="B235">
        <v>3</v>
      </c>
      <c r="C235">
        <v>34</v>
      </c>
      <c r="D235">
        <v>1</v>
      </c>
      <c r="E235">
        <v>60</v>
      </c>
      <c r="F235">
        <v>70</v>
      </c>
      <c r="G235">
        <v>0.568359375</v>
      </c>
      <c r="H235">
        <v>0</v>
      </c>
      <c r="I235">
        <v>90</v>
      </c>
      <c r="J235">
        <v>0</v>
      </c>
      <c r="K235">
        <v>8197.265625</v>
      </c>
      <c r="L235">
        <v>0.40656249999999999</v>
      </c>
      <c r="M235">
        <v>760889.453125</v>
      </c>
      <c r="N235">
        <v>0.32109375000000001</v>
      </c>
      <c r="O235">
        <v>70</v>
      </c>
      <c r="P235">
        <v>480</v>
      </c>
      <c r="Q235">
        <v>480</v>
      </c>
      <c r="R235" s="46">
        <v>233</v>
      </c>
      <c r="S235">
        <v>430066.7</v>
      </c>
      <c r="T235" s="71">
        <v>44463.33</v>
      </c>
      <c r="U235">
        <v>46720</v>
      </c>
      <c r="V235" s="6">
        <v>0.3521667</v>
      </c>
      <c r="W235">
        <v>3.6409999999999998E-2</v>
      </c>
      <c r="X235">
        <v>0.34923330000000002</v>
      </c>
      <c r="Y235">
        <v>3.7940000000000002E-2</v>
      </c>
      <c r="Z235" s="68">
        <v>0.43856669999999998</v>
      </c>
      <c r="AA235">
        <v>0.4608333</v>
      </c>
      <c r="AB235">
        <v>12690.67</v>
      </c>
      <c r="AC235" s="67">
        <v>15497.33</v>
      </c>
      <c r="AD235">
        <v>13304.33</v>
      </c>
      <c r="AE235">
        <f t="shared" si="83"/>
        <v>0.97555009508158963</v>
      </c>
      <c r="AF235">
        <f t="shared" si="84"/>
        <v>0.76010202993008058</v>
      </c>
      <c r="AG235" s="65">
        <f t="shared" si="73"/>
        <v>233</v>
      </c>
      <c r="AH235" s="70">
        <f t="shared" si="74"/>
        <v>2913.9357920462121</v>
      </c>
      <c r="AI235" s="70">
        <f t="shared" si="75"/>
        <v>287977.08456534595</v>
      </c>
      <c r="AJ235" s="70">
        <f t="shared" si="76"/>
        <v>0.9683618891301693</v>
      </c>
      <c r="AK235" s="70">
        <f t="shared" si="77"/>
        <v>0.58298836765699458</v>
      </c>
      <c r="AL235">
        <f t="shared" si="78"/>
        <v>435996.92687988281</v>
      </c>
      <c r="AM235" s="71">
        <f t="shared" si="79"/>
        <v>38299.795772419682</v>
      </c>
      <c r="AN235">
        <f t="shared" si="85"/>
        <v>38299.795772419682</v>
      </c>
      <c r="AO235" s="6">
        <f t="shared" si="80"/>
        <v>0.35798553466796879</v>
      </c>
      <c r="AP235">
        <f t="shared" si="86"/>
        <v>3.1446948411728119E-2</v>
      </c>
      <c r="AQ235">
        <f t="shared" si="87"/>
        <v>0.35798553466796879</v>
      </c>
      <c r="AR235">
        <f t="shared" si="88"/>
        <v>3.1446948411728119E-2</v>
      </c>
      <c r="AS235" s="68">
        <f t="shared" si="89"/>
        <v>0.53142595757481725</v>
      </c>
      <c r="AT235">
        <f t="shared" si="90"/>
        <v>0.53142595757481725</v>
      </c>
      <c r="AU235">
        <f t="shared" si="81"/>
        <v>10240.715393006751</v>
      </c>
      <c r="AV235" s="67">
        <f t="shared" si="82"/>
        <v>9283.2150216758291</v>
      </c>
      <c r="AW235">
        <f t="shared" si="91"/>
        <v>10240.715393006751</v>
      </c>
    </row>
    <row r="236" spans="1:49" thickTop="1" thickBot="1">
      <c r="A236" s="26">
        <v>234</v>
      </c>
      <c r="B236">
        <v>3</v>
      </c>
      <c r="C236">
        <v>35</v>
      </c>
      <c r="D236">
        <v>1</v>
      </c>
      <c r="E236">
        <v>60</v>
      </c>
      <c r="F236">
        <v>70</v>
      </c>
      <c r="G236">
        <v>0.49335937499999999</v>
      </c>
      <c r="H236">
        <v>0</v>
      </c>
      <c r="I236">
        <v>90</v>
      </c>
      <c r="J236">
        <v>0</v>
      </c>
      <c r="K236">
        <v>9822.265625</v>
      </c>
      <c r="L236">
        <v>0.3465625</v>
      </c>
      <c r="M236">
        <v>581614.453125</v>
      </c>
      <c r="N236">
        <v>0.27109375000000002</v>
      </c>
      <c r="O236">
        <v>70</v>
      </c>
      <c r="P236">
        <v>480</v>
      </c>
      <c r="Q236">
        <v>480</v>
      </c>
      <c r="R236" s="46">
        <v>234</v>
      </c>
      <c r="S236">
        <v>289186.7</v>
      </c>
      <c r="T236" s="71">
        <v>33250.33</v>
      </c>
      <c r="U236">
        <v>33003.33</v>
      </c>
      <c r="V236" s="6">
        <v>0.30149330000000002</v>
      </c>
      <c r="W236">
        <v>3.4666669999999997E-2</v>
      </c>
      <c r="X236">
        <v>0.30190669999999997</v>
      </c>
      <c r="Y236">
        <v>3.4453329999999997E-2</v>
      </c>
      <c r="Z236" s="68">
        <v>0.39573330000000001</v>
      </c>
      <c r="AA236">
        <v>0.39276670000000002</v>
      </c>
      <c r="AB236">
        <v>12133</v>
      </c>
      <c r="AC236" s="67">
        <v>12032</v>
      </c>
      <c r="AD236">
        <v>11924.67</v>
      </c>
      <c r="AE236">
        <f t="shared" si="83"/>
        <v>1.0037350712572517</v>
      </c>
      <c r="AF236">
        <f t="shared" si="84"/>
        <v>0.81549420670590433</v>
      </c>
      <c r="AG236" s="65">
        <f t="shared" si="73"/>
        <v>234</v>
      </c>
      <c r="AH236" s="70">
        <f t="shared" si="74"/>
        <v>3647.1629148294264</v>
      </c>
      <c r="AI236" s="70">
        <f t="shared" si="75"/>
        <v>228785.03380454826</v>
      </c>
      <c r="AJ236" s="70">
        <f t="shared" si="76"/>
        <v>0.95099150675373223</v>
      </c>
      <c r="AK236" s="70">
        <f t="shared" si="77"/>
        <v>0.62350700721630481</v>
      </c>
      <c r="AL236">
        <f t="shared" si="78"/>
        <v>291921.30187988281</v>
      </c>
      <c r="AM236" s="71">
        <f t="shared" si="79"/>
        <v>35867.372628299257</v>
      </c>
      <c r="AN236">
        <f t="shared" si="85"/>
        <v>35867.372628299257</v>
      </c>
      <c r="AO236" s="6">
        <f t="shared" si="80"/>
        <v>0.30932928466796872</v>
      </c>
      <c r="AP236">
        <f t="shared" si="86"/>
        <v>3.8006231976166274E-2</v>
      </c>
      <c r="AQ236">
        <f t="shared" si="87"/>
        <v>0.30932928466796872</v>
      </c>
      <c r="AR236">
        <f t="shared" si="88"/>
        <v>3.8006231976166274E-2</v>
      </c>
      <c r="AS236" s="68">
        <f t="shared" si="89"/>
        <v>0.48360682917000375</v>
      </c>
      <c r="AT236">
        <f t="shared" si="90"/>
        <v>0.48360682917000375</v>
      </c>
      <c r="AU236">
        <f t="shared" si="81"/>
        <v>10323.335455794801</v>
      </c>
      <c r="AV236" s="67">
        <f t="shared" si="82"/>
        <v>9116.2880239874903</v>
      </c>
      <c r="AW236">
        <f t="shared" si="91"/>
        <v>10323.335455794801</v>
      </c>
    </row>
    <row r="237" spans="1:49" thickTop="1" thickBot="1">
      <c r="A237" s="26">
        <v>235</v>
      </c>
      <c r="B237">
        <v>3</v>
      </c>
      <c r="C237">
        <v>36</v>
      </c>
      <c r="D237">
        <v>1</v>
      </c>
      <c r="E237">
        <v>60</v>
      </c>
      <c r="F237">
        <v>70</v>
      </c>
      <c r="G237">
        <v>0.34335937499999997</v>
      </c>
      <c r="H237">
        <v>0</v>
      </c>
      <c r="I237">
        <v>90</v>
      </c>
      <c r="J237">
        <v>0</v>
      </c>
      <c r="K237">
        <v>6572.265625</v>
      </c>
      <c r="L237">
        <v>0.46656249999999999</v>
      </c>
      <c r="M237">
        <v>223064.453125</v>
      </c>
      <c r="N237">
        <v>0.37109375</v>
      </c>
      <c r="O237">
        <v>70</v>
      </c>
      <c r="P237">
        <v>480</v>
      </c>
      <c r="Q237">
        <v>480</v>
      </c>
      <c r="R237" s="46">
        <v>235</v>
      </c>
      <c r="S237">
        <v>78860</v>
      </c>
      <c r="T237" s="71">
        <v>21649</v>
      </c>
      <c r="U237">
        <v>20779</v>
      </c>
      <c r="V237" s="6">
        <v>0.42549999999999999</v>
      </c>
      <c r="W237">
        <v>0.11681</v>
      </c>
      <c r="X237">
        <v>0.43833329999999998</v>
      </c>
      <c r="Y237">
        <v>0.11549669999999999</v>
      </c>
      <c r="Z237" s="68">
        <v>0.70026670000000002</v>
      </c>
      <c r="AA237">
        <v>0.67210000000000003</v>
      </c>
      <c r="AB237">
        <v>5135.3329999999996</v>
      </c>
      <c r="AC237" s="67">
        <v>5264</v>
      </c>
      <c r="AD237">
        <v>4499.3329999999996</v>
      </c>
      <c r="AE237">
        <f t="shared" si="83"/>
        <v>1.0207199394839876</v>
      </c>
      <c r="AF237">
        <f t="shared" si="84"/>
        <v>0.36019670397042336</v>
      </c>
      <c r="AG237" s="65">
        <f t="shared" si="73"/>
        <v>235</v>
      </c>
      <c r="AH237" s="70">
        <f t="shared" si="74"/>
        <v>2240.7042403579799</v>
      </c>
      <c r="AI237" s="70">
        <f t="shared" si="75"/>
        <v>81345.441595441589</v>
      </c>
      <c r="AJ237" s="70">
        <f t="shared" si="76"/>
        <v>0.91652816709250118</v>
      </c>
      <c r="AK237" s="70">
        <f t="shared" si="77"/>
        <v>0.5442509860750111</v>
      </c>
      <c r="AL237">
        <f t="shared" si="78"/>
        <v>80906.887817382798</v>
      </c>
      <c r="AM237" s="71">
        <f t="shared" si="79"/>
        <v>15626.452012425754</v>
      </c>
      <c r="AN237">
        <f t="shared" si="85"/>
        <v>15626.452012425754</v>
      </c>
      <c r="AO237" s="6">
        <f t="shared" si="80"/>
        <v>0.43378240966796877</v>
      </c>
      <c r="AP237">
        <f t="shared" si="86"/>
        <v>8.3781247695632791E-2</v>
      </c>
      <c r="AQ237">
        <f t="shared" si="87"/>
        <v>0.43378240966796877</v>
      </c>
      <c r="AR237">
        <f t="shared" si="88"/>
        <v>8.3781247695632791E-2</v>
      </c>
      <c r="AS237" s="68">
        <f t="shared" si="89"/>
        <v>0.41270862705236455</v>
      </c>
      <c r="AT237">
        <f t="shared" si="90"/>
        <v>0.41270862705236455</v>
      </c>
      <c r="AU237">
        <f t="shared" si="81"/>
        <v>4397.9318125771397</v>
      </c>
      <c r="AV237" s="67">
        <f t="shared" si="82"/>
        <v>4280.2411276893799</v>
      </c>
      <c r="AW237">
        <f t="shared" si="91"/>
        <v>4397.9318125771397</v>
      </c>
    </row>
    <row r="238" spans="1:49" thickTop="1" thickBot="1">
      <c r="A238" s="26">
        <v>236</v>
      </c>
      <c r="B238">
        <v>3</v>
      </c>
      <c r="C238">
        <v>37</v>
      </c>
      <c r="D238">
        <v>1</v>
      </c>
      <c r="E238">
        <v>60</v>
      </c>
      <c r="F238">
        <v>70</v>
      </c>
      <c r="G238">
        <v>0.45585937499999996</v>
      </c>
      <c r="H238">
        <v>0</v>
      </c>
      <c r="I238">
        <v>90</v>
      </c>
      <c r="J238">
        <v>0</v>
      </c>
      <c r="K238">
        <v>5759.765625</v>
      </c>
      <c r="L238">
        <v>0.31656249999999997</v>
      </c>
      <c r="M238">
        <v>671251.953125</v>
      </c>
      <c r="N238">
        <v>0.24609375</v>
      </c>
      <c r="O238">
        <v>70</v>
      </c>
      <c r="P238">
        <v>480</v>
      </c>
      <c r="Q238">
        <v>480</v>
      </c>
      <c r="R238" s="46">
        <v>236</v>
      </c>
      <c r="S238">
        <v>307086.7</v>
      </c>
      <c r="T238" s="71">
        <v>17214.669999999998</v>
      </c>
      <c r="U238">
        <v>16501.669999999998</v>
      </c>
      <c r="V238" s="6">
        <v>0.27515329999999999</v>
      </c>
      <c r="W238">
        <v>1.5424999999999999E-2</v>
      </c>
      <c r="X238">
        <v>0.2772867</v>
      </c>
      <c r="Y238">
        <v>1.490033E-2</v>
      </c>
      <c r="Z238" s="68">
        <v>0.3866</v>
      </c>
      <c r="AA238">
        <v>0.37056670000000003</v>
      </c>
      <c r="AB238">
        <v>7009</v>
      </c>
      <c r="AC238" s="67">
        <v>6560</v>
      </c>
      <c r="AD238">
        <v>6458.6670000000004</v>
      </c>
      <c r="AE238">
        <f t="shared" si="83"/>
        <v>1.0213754197474534</v>
      </c>
      <c r="AF238">
        <f t="shared" si="84"/>
        <v>0.84519307403693533</v>
      </c>
      <c r="AG238" s="65">
        <f t="shared" si="73"/>
        <v>236</v>
      </c>
      <c r="AH238" s="70">
        <f t="shared" si="74"/>
        <v>2187.4258248279139</v>
      </c>
      <c r="AI238" s="70">
        <f t="shared" si="75"/>
        <v>269342.47648902819</v>
      </c>
      <c r="AJ238" s="70">
        <f t="shared" si="76"/>
        <v>0.97469241573435472</v>
      </c>
      <c r="AK238" s="70">
        <f t="shared" si="77"/>
        <v>0.63717287785612031</v>
      </c>
      <c r="AL238">
        <f t="shared" si="78"/>
        <v>309130.61828613275</v>
      </c>
      <c r="AM238" s="71">
        <f t="shared" si="79"/>
        <v>19576.387391478733</v>
      </c>
      <c r="AN238">
        <f t="shared" si="85"/>
        <v>19576.387391478733</v>
      </c>
      <c r="AO238" s="6">
        <f t="shared" si="80"/>
        <v>0.28443865966796872</v>
      </c>
      <c r="AP238">
        <f t="shared" si="86"/>
        <v>1.8012713918939938E-2</v>
      </c>
      <c r="AQ238">
        <f t="shared" si="87"/>
        <v>0.28443865966796872</v>
      </c>
      <c r="AR238">
        <f t="shared" si="88"/>
        <v>1.8012713918939938E-2</v>
      </c>
      <c r="AS238" s="68">
        <f t="shared" si="89"/>
        <v>0.4768705211355514</v>
      </c>
      <c r="AT238">
        <f t="shared" si="90"/>
        <v>0.4768705211355514</v>
      </c>
      <c r="AU238">
        <f t="shared" si="81"/>
        <v>5745.4259055338971</v>
      </c>
      <c r="AV238" s="67">
        <f t="shared" si="82"/>
        <v>5009.9749577667662</v>
      </c>
      <c r="AW238">
        <f t="shared" si="91"/>
        <v>5745.4259055338971</v>
      </c>
    </row>
    <row r="239" spans="1:49" thickTop="1" thickBot="1">
      <c r="A239" s="26">
        <v>237</v>
      </c>
      <c r="B239">
        <v>3</v>
      </c>
      <c r="C239">
        <v>38</v>
      </c>
      <c r="D239">
        <v>1</v>
      </c>
      <c r="E239">
        <v>60</v>
      </c>
      <c r="F239">
        <v>70</v>
      </c>
      <c r="G239">
        <v>0.30585937499999999</v>
      </c>
      <c r="H239">
        <v>0</v>
      </c>
      <c r="I239">
        <v>90</v>
      </c>
      <c r="J239">
        <v>0</v>
      </c>
      <c r="K239">
        <v>9009.765625</v>
      </c>
      <c r="L239">
        <v>0.43656249999999996</v>
      </c>
      <c r="M239">
        <v>312701.953125</v>
      </c>
      <c r="N239">
        <v>0.34609374999999998</v>
      </c>
      <c r="O239">
        <v>70</v>
      </c>
      <c r="P239">
        <v>480</v>
      </c>
      <c r="Q239">
        <v>480</v>
      </c>
      <c r="R239" s="46">
        <v>237</v>
      </c>
      <c r="S239">
        <v>99560</v>
      </c>
      <c r="T239" s="71">
        <v>22948.67</v>
      </c>
      <c r="U239">
        <v>22489</v>
      </c>
      <c r="V239" s="6">
        <v>0.40400000000000003</v>
      </c>
      <c r="W239">
        <v>9.3123330000000004E-2</v>
      </c>
      <c r="X239">
        <v>0.40810000000000002</v>
      </c>
      <c r="Y239">
        <v>9.2186669999999998E-2</v>
      </c>
      <c r="Z239" s="68">
        <v>0.61623329999999998</v>
      </c>
      <c r="AA239">
        <v>0.60389999999999999</v>
      </c>
      <c r="AB239">
        <v>6179.3329999999996</v>
      </c>
      <c r="AC239" s="67">
        <v>6201</v>
      </c>
      <c r="AD239">
        <v>5838.6670000000004</v>
      </c>
      <c r="AE239">
        <f t="shared" si="83"/>
        <v>1.0101681892410259</v>
      </c>
      <c r="AF239">
        <f t="shared" si="84"/>
        <v>0.50671271929381057</v>
      </c>
      <c r="AG239" s="65">
        <f t="shared" si="73"/>
        <v>237</v>
      </c>
      <c r="AH239" s="70">
        <f t="shared" si="74"/>
        <v>3135.8766586904503</v>
      </c>
      <c r="AI239" s="70">
        <f t="shared" si="75"/>
        <v>116151.62507254787</v>
      </c>
      <c r="AJ239" s="70">
        <f t="shared" si="76"/>
        <v>0.91827172363452536</v>
      </c>
      <c r="AK239" s="70">
        <f t="shared" si="77"/>
        <v>0.56827426727595687</v>
      </c>
      <c r="AL239">
        <f t="shared" si="78"/>
        <v>101896.86828613281</v>
      </c>
      <c r="AM239" s="71">
        <f t="shared" si="79"/>
        <v>19566.158084299223</v>
      </c>
      <c r="AN239">
        <f t="shared" si="85"/>
        <v>19566.158084299223</v>
      </c>
      <c r="AO239" s="6">
        <f t="shared" si="80"/>
        <v>0.40889178466796872</v>
      </c>
      <c r="AP239">
        <f t="shared" si="86"/>
        <v>7.8515085230283735E-2</v>
      </c>
      <c r="AQ239">
        <f t="shared" si="87"/>
        <v>0.40889178466796872</v>
      </c>
      <c r="AR239">
        <f t="shared" si="88"/>
        <v>7.8515085230283735E-2</v>
      </c>
      <c r="AS239" s="68">
        <f t="shared" si="89"/>
        <v>0.39699935250438123</v>
      </c>
      <c r="AT239">
        <f t="shared" si="90"/>
        <v>0.39699935250438123</v>
      </c>
      <c r="AU239">
        <f t="shared" si="81"/>
        <v>5694.8209586613584</v>
      </c>
      <c r="AV239" s="67">
        <f t="shared" si="82"/>
        <v>5453.2252530816777</v>
      </c>
      <c r="AW239">
        <f t="shared" si="91"/>
        <v>5694.8209586613584</v>
      </c>
    </row>
    <row r="240" spans="1:49" thickTop="1" thickBot="1">
      <c r="A240" s="26">
        <v>238</v>
      </c>
      <c r="B240">
        <v>3</v>
      </c>
      <c r="C240">
        <v>39</v>
      </c>
      <c r="D240">
        <v>1</v>
      </c>
      <c r="E240">
        <v>60</v>
      </c>
      <c r="F240">
        <v>70</v>
      </c>
      <c r="G240">
        <v>0.380859375</v>
      </c>
      <c r="H240">
        <v>0</v>
      </c>
      <c r="I240">
        <v>90</v>
      </c>
      <c r="J240">
        <v>0</v>
      </c>
      <c r="K240">
        <v>7384.765625</v>
      </c>
      <c r="L240">
        <v>0.25656250000000003</v>
      </c>
      <c r="M240">
        <v>133426.953125</v>
      </c>
      <c r="N240">
        <v>0.29609375000000004</v>
      </c>
      <c r="O240">
        <v>70</v>
      </c>
      <c r="P240">
        <v>480</v>
      </c>
      <c r="Q240">
        <v>480</v>
      </c>
      <c r="R240" s="46">
        <v>238</v>
      </c>
      <c r="S240">
        <v>55436.67</v>
      </c>
      <c r="T240" s="71">
        <v>15332.67</v>
      </c>
      <c r="U240">
        <v>15214.67</v>
      </c>
      <c r="V240" s="6">
        <v>0.27650330000000001</v>
      </c>
      <c r="W240">
        <v>7.6476669999999997E-2</v>
      </c>
      <c r="X240">
        <v>0.27624670000000001</v>
      </c>
      <c r="Y240">
        <v>7.5819999999999999E-2</v>
      </c>
      <c r="Z240" s="68">
        <v>0.29757</v>
      </c>
      <c r="AA240">
        <v>0.29528330000000003</v>
      </c>
      <c r="AB240">
        <v>6487.6670000000004</v>
      </c>
      <c r="AC240" s="67">
        <v>5864.3329999999996</v>
      </c>
      <c r="AD240">
        <v>6409.3329999999996</v>
      </c>
      <c r="AE240">
        <f t="shared" si="83"/>
        <v>1.0038703465339267</v>
      </c>
      <c r="AF240">
        <f t="shared" si="84"/>
        <v>0.85756490941149754</v>
      </c>
      <c r="AG240" s="65">
        <f t="shared" si="73"/>
        <v>238</v>
      </c>
      <c r="AH240" s="70">
        <f t="shared" si="74"/>
        <v>2938.4792340213876</v>
      </c>
      <c r="AI240" s="70">
        <f t="shared" si="75"/>
        <v>51472.724532851113</v>
      </c>
      <c r="AJ240" s="70">
        <f t="shared" si="76"/>
        <v>0.85050727101636081</v>
      </c>
      <c r="AK240" s="70">
        <f t="shared" si="77"/>
        <v>0.68292159200896241</v>
      </c>
      <c r="AL240">
        <f t="shared" si="78"/>
        <v>55389.114379882813</v>
      </c>
      <c r="AM240" s="71">
        <f t="shared" si="79"/>
        <v>17999.397073111122</v>
      </c>
      <c r="AN240">
        <f t="shared" si="85"/>
        <v>17999.397073111122</v>
      </c>
      <c r="AO240" s="6">
        <f t="shared" si="80"/>
        <v>0.27161834716796879</v>
      </c>
      <c r="AP240">
        <f t="shared" si="86"/>
        <v>8.8265835945448484E-2</v>
      </c>
      <c r="AQ240">
        <f t="shared" si="87"/>
        <v>0.27161834716796879</v>
      </c>
      <c r="AR240">
        <f t="shared" si="88"/>
        <v>8.8265835945448484E-2</v>
      </c>
      <c r="AS240" s="68">
        <f t="shared" si="89"/>
        <v>0.34708567930841094</v>
      </c>
      <c r="AT240">
        <f t="shared" si="90"/>
        <v>0.34708567930841094</v>
      </c>
      <c r="AU240">
        <f t="shared" si="81"/>
        <v>5962.2639490098909</v>
      </c>
      <c r="AV240" s="67">
        <f t="shared" si="82"/>
        <v>5312.1536323829814</v>
      </c>
      <c r="AW240">
        <f t="shared" si="91"/>
        <v>5962.2639490098909</v>
      </c>
    </row>
    <row r="241" spans="1:49" thickTop="1" thickBot="1">
      <c r="A241" s="26">
        <v>239</v>
      </c>
      <c r="B241">
        <v>3</v>
      </c>
      <c r="C241">
        <v>40</v>
      </c>
      <c r="D241">
        <v>1</v>
      </c>
      <c r="E241">
        <v>60</v>
      </c>
      <c r="F241">
        <v>70</v>
      </c>
      <c r="G241">
        <v>0.53085937499999991</v>
      </c>
      <c r="H241">
        <v>0</v>
      </c>
      <c r="I241">
        <v>90</v>
      </c>
      <c r="J241">
        <v>0</v>
      </c>
      <c r="K241">
        <v>4134.765625</v>
      </c>
      <c r="L241">
        <v>0.37656250000000002</v>
      </c>
      <c r="M241">
        <v>491976.953125</v>
      </c>
      <c r="N241">
        <v>0.39609375000000002</v>
      </c>
      <c r="O241">
        <v>70</v>
      </c>
      <c r="P241">
        <v>480</v>
      </c>
      <c r="Q241">
        <v>480</v>
      </c>
      <c r="R241" s="46">
        <v>239</v>
      </c>
      <c r="S241">
        <v>243406.7</v>
      </c>
      <c r="T241" s="71">
        <v>15791.67</v>
      </c>
      <c r="U241">
        <v>15361</v>
      </c>
      <c r="V241" s="6">
        <v>0.38833329999999999</v>
      </c>
      <c r="W241">
        <v>2.5193E-2</v>
      </c>
      <c r="X241">
        <v>0.38790000000000002</v>
      </c>
      <c r="Y241">
        <v>2.4479330000000001E-2</v>
      </c>
      <c r="Z241" s="68">
        <v>0.45826670000000003</v>
      </c>
      <c r="AA241">
        <v>0.44576670000000002</v>
      </c>
      <c r="AB241">
        <v>5466</v>
      </c>
      <c r="AC241" s="67">
        <v>5595.6670000000004</v>
      </c>
      <c r="AD241">
        <v>5145</v>
      </c>
      <c r="AE241">
        <f t="shared" si="83"/>
        <v>1.013921390522833</v>
      </c>
      <c r="AF241">
        <f t="shared" si="84"/>
        <v>0.76772876296017889</v>
      </c>
      <c r="AG241" s="65">
        <f t="shared" si="73"/>
        <v>239</v>
      </c>
      <c r="AH241" s="70">
        <f t="shared" si="74"/>
        <v>1501.8444948921681</v>
      </c>
      <c r="AI241" s="70">
        <f t="shared" si="75"/>
        <v>176197.67767207613</v>
      </c>
      <c r="AJ241" s="70">
        <f t="shared" si="76"/>
        <v>0.97520363008548128</v>
      </c>
      <c r="AK241" s="70">
        <f t="shared" si="77"/>
        <v>0.60241549228249991</v>
      </c>
      <c r="AL241">
        <f t="shared" si="78"/>
        <v>263110.36437988275</v>
      </c>
      <c r="AM241" s="71">
        <f t="shared" si="79"/>
        <v>17449.302943002014</v>
      </c>
      <c r="AN241">
        <f t="shared" si="85"/>
        <v>17449.302943002014</v>
      </c>
      <c r="AO241" s="6">
        <f t="shared" si="80"/>
        <v>0.38693084716796877</v>
      </c>
      <c r="AP241">
        <f t="shared" si="86"/>
        <v>2.5660994336498776E-2</v>
      </c>
      <c r="AQ241">
        <f t="shared" si="87"/>
        <v>0.38693084716796877</v>
      </c>
      <c r="AR241">
        <f t="shared" si="88"/>
        <v>2.5660994336498776E-2</v>
      </c>
      <c r="AS241" s="68">
        <f t="shared" si="89"/>
        <v>0.52528651031336104</v>
      </c>
      <c r="AT241">
        <f t="shared" si="90"/>
        <v>0.52528651031336104</v>
      </c>
      <c r="AU241">
        <f t="shared" si="81"/>
        <v>4780.5274484875981</v>
      </c>
      <c r="AV241" s="67">
        <f t="shared" si="82"/>
        <v>4254.7382530344948</v>
      </c>
      <c r="AW241">
        <f t="shared" si="91"/>
        <v>4780.5274484875981</v>
      </c>
    </row>
    <row r="242" spans="1:49" thickTop="1" thickBot="1">
      <c r="A242" s="26">
        <v>240</v>
      </c>
      <c r="B242">
        <v>3</v>
      </c>
      <c r="C242">
        <v>41</v>
      </c>
      <c r="D242">
        <v>1</v>
      </c>
      <c r="E242">
        <v>60</v>
      </c>
      <c r="F242">
        <v>70</v>
      </c>
      <c r="G242">
        <v>0.521484375</v>
      </c>
      <c r="H242">
        <v>0</v>
      </c>
      <c r="I242">
        <v>90</v>
      </c>
      <c r="J242">
        <v>0</v>
      </c>
      <c r="K242">
        <v>3931.640625</v>
      </c>
      <c r="L242">
        <v>0.26406249999999998</v>
      </c>
      <c r="M242">
        <v>783298.828125</v>
      </c>
      <c r="N242">
        <v>0.35234375000000001</v>
      </c>
      <c r="O242">
        <v>70</v>
      </c>
      <c r="P242">
        <v>480</v>
      </c>
      <c r="Q242">
        <v>480</v>
      </c>
      <c r="R242" s="46">
        <v>240</v>
      </c>
      <c r="S242">
        <v>372900</v>
      </c>
      <c r="T242" s="71">
        <v>12270.33</v>
      </c>
      <c r="U242">
        <v>11493.33</v>
      </c>
      <c r="V242" s="6">
        <v>0.32034000000000001</v>
      </c>
      <c r="W242">
        <v>1.054133E-2</v>
      </c>
      <c r="X242">
        <v>0.31711329999999999</v>
      </c>
      <c r="Y242">
        <v>9.7743329999999996E-3</v>
      </c>
      <c r="Z242" s="68">
        <v>0.31440669999999998</v>
      </c>
      <c r="AA242">
        <v>0.29448999999999997</v>
      </c>
      <c r="AB242">
        <v>5506.3329999999996</v>
      </c>
      <c r="AC242" s="67">
        <v>4643</v>
      </c>
      <c r="AD242">
        <v>5042.6670000000004</v>
      </c>
      <c r="AE242">
        <f t="shared" si="83"/>
        <v>1.0332494509843793</v>
      </c>
      <c r="AF242">
        <f t="shared" si="84"/>
        <v>0.8989651503175462</v>
      </c>
      <c r="AG242" s="65">
        <f t="shared" si="73"/>
        <v>240</v>
      </c>
      <c r="AH242" s="70">
        <f t="shared" si="74"/>
        <v>1555.160692212608</v>
      </c>
      <c r="AI242" s="70">
        <f t="shared" si="75"/>
        <v>289607.88561525132</v>
      </c>
      <c r="AJ242" s="70">
        <f t="shared" si="76"/>
        <v>0.98509164969450103</v>
      </c>
      <c r="AK242" s="70">
        <f t="shared" si="77"/>
        <v>0.66212140426197352</v>
      </c>
      <c r="AL242">
        <f t="shared" si="78"/>
        <v>410359.45129394531</v>
      </c>
      <c r="AM242" s="71">
        <f t="shared" si="79"/>
        <v>16391.627402342292</v>
      </c>
      <c r="AN242">
        <f t="shared" si="85"/>
        <v>16391.627402342292</v>
      </c>
      <c r="AO242" s="6">
        <f t="shared" si="80"/>
        <v>0.31009979248046876</v>
      </c>
      <c r="AP242">
        <f t="shared" si="86"/>
        <v>1.2386799523821539E-2</v>
      </c>
      <c r="AQ242">
        <f t="shared" si="87"/>
        <v>0.31009979248046876</v>
      </c>
      <c r="AR242">
        <f t="shared" si="88"/>
        <v>1.2386799523821539E-2</v>
      </c>
      <c r="AS242" s="68">
        <f t="shared" si="89"/>
        <v>0.50469080189202842</v>
      </c>
      <c r="AT242">
        <f t="shared" si="90"/>
        <v>0.50469080189202842</v>
      </c>
      <c r="AU242">
        <f t="shared" si="81"/>
        <v>4869.9770966402311</v>
      </c>
      <c r="AV242" s="67">
        <f t="shared" si="82"/>
        <v>4078.7741291832435</v>
      </c>
      <c r="AW242">
        <f t="shared" si="91"/>
        <v>4869.9770966402311</v>
      </c>
    </row>
    <row r="243" spans="1:49" thickTop="1" thickBot="1">
      <c r="A243" s="26">
        <v>241</v>
      </c>
      <c r="B243">
        <v>3</v>
      </c>
      <c r="C243">
        <v>42</v>
      </c>
      <c r="D243">
        <v>1</v>
      </c>
      <c r="E243">
        <v>60</v>
      </c>
      <c r="F243">
        <v>70</v>
      </c>
      <c r="G243">
        <v>0.37148437499999998</v>
      </c>
      <c r="H243">
        <v>0</v>
      </c>
      <c r="I243">
        <v>90</v>
      </c>
      <c r="J243">
        <v>0</v>
      </c>
      <c r="K243">
        <v>7181.640625</v>
      </c>
      <c r="L243">
        <v>0.38406249999999997</v>
      </c>
      <c r="M243">
        <v>424748.828125</v>
      </c>
      <c r="N243">
        <v>0.25234375000000003</v>
      </c>
      <c r="O243">
        <v>70</v>
      </c>
      <c r="P243">
        <v>480</v>
      </c>
      <c r="Q243">
        <v>480</v>
      </c>
      <c r="R243" s="46">
        <v>241</v>
      </c>
      <c r="S243">
        <v>161556.70000000001</v>
      </c>
      <c r="T243" s="71">
        <v>18382.669999999998</v>
      </c>
      <c r="U243">
        <v>18580.330000000002</v>
      </c>
      <c r="V243" s="6">
        <v>0.3267833</v>
      </c>
      <c r="W243">
        <v>3.7183330000000001E-2</v>
      </c>
      <c r="X243">
        <v>0.32504329999999998</v>
      </c>
      <c r="Y243">
        <v>3.7383329999999999E-2</v>
      </c>
      <c r="Z243" s="68">
        <v>0.49983329999999998</v>
      </c>
      <c r="AA243">
        <v>0.50519999999999998</v>
      </c>
      <c r="AB243">
        <v>5943.3329999999996</v>
      </c>
      <c r="AC243" s="67">
        <v>6148</v>
      </c>
      <c r="AD243">
        <v>6102</v>
      </c>
      <c r="AE243">
        <f t="shared" si="83"/>
        <v>0.99466671210470659</v>
      </c>
      <c r="AF243">
        <f t="shared" si="84"/>
        <v>0.71097023592143582</v>
      </c>
      <c r="AG243" s="65">
        <f t="shared" si="73"/>
        <v>241</v>
      </c>
      <c r="AH243" s="70">
        <f t="shared" si="74"/>
        <v>2594.4061864980808</v>
      </c>
      <c r="AI243" s="70">
        <f t="shared" si="75"/>
        <v>169581.56581409855</v>
      </c>
      <c r="AJ243" s="70">
        <f t="shared" si="76"/>
        <v>0.95093525909439058</v>
      </c>
      <c r="AK243" s="70">
        <f t="shared" si="77"/>
        <v>0.60032424927652894</v>
      </c>
      <c r="AL243">
        <f t="shared" si="78"/>
        <v>162301.32629394531</v>
      </c>
      <c r="AM243" s="71">
        <f t="shared" si="79"/>
        <v>18949.706355060287</v>
      </c>
      <c r="AN243">
        <f t="shared" si="85"/>
        <v>18949.706355060287</v>
      </c>
      <c r="AO243" s="6">
        <f t="shared" si="80"/>
        <v>0.33513104248046877</v>
      </c>
      <c r="AP243">
        <f t="shared" si="86"/>
        <v>3.9128668819184073E-2</v>
      </c>
      <c r="AQ243">
        <f t="shared" si="87"/>
        <v>0.33513104248046877</v>
      </c>
      <c r="AR243">
        <f t="shared" si="88"/>
        <v>3.9128668819184073E-2</v>
      </c>
      <c r="AS243" s="68">
        <f t="shared" si="89"/>
        <v>0.43397418234455065</v>
      </c>
      <c r="AT243">
        <f t="shared" si="90"/>
        <v>0.43397418234455065</v>
      </c>
      <c r="AU243">
        <f t="shared" si="81"/>
        <v>5516.7767246954254</v>
      </c>
      <c r="AV243" s="67">
        <f t="shared" si="82"/>
        <v>5072.3314180620428</v>
      </c>
      <c r="AW243">
        <f t="shared" si="91"/>
        <v>5516.7767246954254</v>
      </c>
    </row>
    <row r="244" spans="1:49" thickTop="1" thickBot="1">
      <c r="A244" s="26">
        <v>242</v>
      </c>
      <c r="B244">
        <v>3</v>
      </c>
      <c r="C244">
        <v>43</v>
      </c>
      <c r="D244">
        <v>1</v>
      </c>
      <c r="E244">
        <v>60</v>
      </c>
      <c r="F244">
        <v>70</v>
      </c>
      <c r="G244">
        <v>0.44648437499999999</v>
      </c>
      <c r="H244">
        <v>0</v>
      </c>
      <c r="I244">
        <v>90</v>
      </c>
      <c r="J244">
        <v>0</v>
      </c>
      <c r="K244">
        <v>8806.640625</v>
      </c>
      <c r="L244">
        <v>0.32406250000000003</v>
      </c>
      <c r="M244">
        <v>245473.828125</v>
      </c>
      <c r="N244">
        <v>0.30234375000000002</v>
      </c>
      <c r="O244">
        <v>70</v>
      </c>
      <c r="P244">
        <v>480</v>
      </c>
      <c r="Q244">
        <v>480</v>
      </c>
      <c r="R244" s="46">
        <v>242</v>
      </c>
      <c r="S244">
        <v>113136.7</v>
      </c>
      <c r="T244" s="71">
        <v>23455.67</v>
      </c>
      <c r="U244">
        <v>22654.67</v>
      </c>
      <c r="V244" s="6">
        <v>0.31186000000000003</v>
      </c>
      <c r="W244">
        <v>6.4653329999999995E-2</v>
      </c>
      <c r="X244">
        <v>0.31250329999999998</v>
      </c>
      <c r="Y244">
        <v>6.2576670000000001E-2</v>
      </c>
      <c r="Z244" s="68">
        <v>0.38829999999999998</v>
      </c>
      <c r="AA244">
        <v>0.37503330000000001</v>
      </c>
      <c r="AB244">
        <v>9122.6669999999995</v>
      </c>
      <c r="AC244" s="67">
        <v>8698.3330000000005</v>
      </c>
      <c r="AD244">
        <v>8823.6669999999995</v>
      </c>
      <c r="AE244">
        <f t="shared" si="83"/>
        <v>1.0175249129525308</v>
      </c>
      <c r="AF244">
        <f t="shared" si="84"/>
        <v>0.79950173639080713</v>
      </c>
      <c r="AG244" s="65">
        <f t="shared" si="73"/>
        <v>242</v>
      </c>
      <c r="AH244" s="70">
        <f t="shared" si="74"/>
        <v>3325.6136417276371</v>
      </c>
      <c r="AI244" s="70">
        <f t="shared" si="75"/>
        <v>94243.101379724059</v>
      </c>
      <c r="AJ244" s="70">
        <f t="shared" si="76"/>
        <v>0.89957728473369825</v>
      </c>
      <c r="AK244" s="70">
        <f t="shared" si="77"/>
        <v>0.64319467711501943</v>
      </c>
      <c r="AL244">
        <f t="shared" si="78"/>
        <v>114474.84191894531</v>
      </c>
      <c r="AM244" s="71">
        <f t="shared" si="79"/>
        <v>26541.140609082882</v>
      </c>
      <c r="AN244">
        <f t="shared" si="85"/>
        <v>26541.140609082882</v>
      </c>
      <c r="AO244" s="6">
        <f t="shared" si="80"/>
        <v>0.31436541748046876</v>
      </c>
      <c r="AP244">
        <f t="shared" si="86"/>
        <v>7.2886029874493455E-2</v>
      </c>
      <c r="AQ244">
        <f t="shared" si="87"/>
        <v>0.31436541748046876</v>
      </c>
      <c r="AR244">
        <f t="shared" si="88"/>
        <v>7.2886029874493455E-2</v>
      </c>
      <c r="AS244" s="68">
        <f t="shared" si="89"/>
        <v>0.42431486118970774</v>
      </c>
      <c r="AT244">
        <f t="shared" si="90"/>
        <v>0.42431486118970774</v>
      </c>
      <c r="AU244">
        <f t="shared" si="81"/>
        <v>8064.4041299321043</v>
      </c>
      <c r="AV244" s="67">
        <f t="shared" si="82"/>
        <v>7178.5983660700713</v>
      </c>
      <c r="AW244">
        <f t="shared" si="91"/>
        <v>8064.4041299321043</v>
      </c>
    </row>
    <row r="245" spans="1:49" thickTop="1" thickBot="1">
      <c r="A245" s="26">
        <v>243</v>
      </c>
      <c r="B245">
        <v>3</v>
      </c>
      <c r="C245">
        <v>44</v>
      </c>
      <c r="D245">
        <v>1</v>
      </c>
      <c r="E245">
        <v>60</v>
      </c>
      <c r="F245">
        <v>70</v>
      </c>
      <c r="G245">
        <v>0.59648437499999996</v>
      </c>
      <c r="H245">
        <v>0</v>
      </c>
      <c r="I245">
        <v>90</v>
      </c>
      <c r="J245">
        <v>0</v>
      </c>
      <c r="K245">
        <v>5556.640625</v>
      </c>
      <c r="L245">
        <v>0.44406250000000003</v>
      </c>
      <c r="M245">
        <v>604023.828125</v>
      </c>
      <c r="N245">
        <v>0.20234375000000002</v>
      </c>
      <c r="O245">
        <v>70</v>
      </c>
      <c r="P245">
        <v>480</v>
      </c>
      <c r="Q245">
        <v>480</v>
      </c>
      <c r="R245" s="46">
        <v>243</v>
      </c>
      <c r="S245">
        <v>355533.3</v>
      </c>
      <c r="T245" s="71">
        <v>44063.33</v>
      </c>
      <c r="U245">
        <v>45553.33</v>
      </c>
      <c r="V245" s="6">
        <v>0.28815000000000002</v>
      </c>
      <c r="W245">
        <v>3.5709999999999999E-2</v>
      </c>
      <c r="X245">
        <v>0.28179999999999999</v>
      </c>
      <c r="Y245">
        <v>3.610667E-2</v>
      </c>
      <c r="Z245" s="68">
        <v>0.49120000000000003</v>
      </c>
      <c r="AA245">
        <v>0.50783330000000004</v>
      </c>
      <c r="AB245">
        <v>9130.3330000000005</v>
      </c>
      <c r="AC245" s="67">
        <v>14422</v>
      </c>
      <c r="AD245">
        <v>9749.6669999999995</v>
      </c>
      <c r="AE245">
        <f t="shared" si="83"/>
        <v>0.98350957543720108</v>
      </c>
      <c r="AF245">
        <f t="shared" si="84"/>
        <v>0.71986685471620515</v>
      </c>
      <c r="AG245" s="65">
        <f t="shared" si="73"/>
        <v>243</v>
      </c>
      <c r="AH245" s="70">
        <f t="shared" si="74"/>
        <v>1923.9612637957152</v>
      </c>
      <c r="AI245" s="70">
        <f t="shared" si="75"/>
        <v>251185.99740090966</v>
      </c>
      <c r="AJ245" s="70">
        <f t="shared" si="76"/>
        <v>0.97290047759931575</v>
      </c>
      <c r="AK245" s="70">
        <f t="shared" si="77"/>
        <v>0.55375357321049434</v>
      </c>
      <c r="AL245">
        <f t="shared" si="78"/>
        <v>362532.96691894531</v>
      </c>
      <c r="AM245" s="71">
        <f t="shared" si="79"/>
        <v>28607.265896291559</v>
      </c>
      <c r="AN245">
        <f t="shared" si="85"/>
        <v>28607.265896291559</v>
      </c>
      <c r="AO245" s="6">
        <f t="shared" si="80"/>
        <v>0.29988104248046876</v>
      </c>
      <c r="AP245">
        <f t="shared" si="86"/>
        <v>2.3663438920891042E-2</v>
      </c>
      <c r="AQ245">
        <f t="shared" si="87"/>
        <v>0.29988104248046876</v>
      </c>
      <c r="AR245">
        <f t="shared" si="88"/>
        <v>2.3663438920891042E-2</v>
      </c>
      <c r="AS245" s="68">
        <f t="shared" si="89"/>
        <v>0.53373472867407545</v>
      </c>
      <c r="AT245">
        <f t="shared" si="90"/>
        <v>0.53373472867407545</v>
      </c>
      <c r="AU245">
        <f t="shared" si="81"/>
        <v>7402.4428625660739</v>
      </c>
      <c r="AV245" s="67">
        <f t="shared" si="82"/>
        <v>6918.4252745829681</v>
      </c>
      <c r="AW245">
        <f t="shared" si="91"/>
        <v>7402.4428625660739</v>
      </c>
    </row>
    <row r="246" spans="1:49" thickTop="1" thickBot="1">
      <c r="A246" s="26">
        <v>244</v>
      </c>
      <c r="B246">
        <v>3</v>
      </c>
      <c r="C246">
        <v>45</v>
      </c>
      <c r="D246">
        <v>1</v>
      </c>
      <c r="E246">
        <v>60</v>
      </c>
      <c r="F246">
        <v>70</v>
      </c>
      <c r="G246">
        <v>0.40898437499999996</v>
      </c>
      <c r="H246">
        <v>0</v>
      </c>
      <c r="I246">
        <v>90</v>
      </c>
      <c r="J246">
        <v>0</v>
      </c>
      <c r="K246">
        <v>6369.140625</v>
      </c>
      <c r="L246">
        <v>0.3540625</v>
      </c>
      <c r="M246">
        <v>335111.328125</v>
      </c>
      <c r="N246">
        <v>0.37734375000000003</v>
      </c>
      <c r="O246">
        <v>70</v>
      </c>
      <c r="P246">
        <v>480</v>
      </c>
      <c r="Q246">
        <v>480</v>
      </c>
      <c r="R246" s="46">
        <v>244</v>
      </c>
      <c r="S246">
        <v>139566.70000000001</v>
      </c>
      <c r="T246" s="71">
        <v>17367.330000000002</v>
      </c>
      <c r="U246">
        <v>16811.669999999998</v>
      </c>
      <c r="V246" s="6">
        <v>0.36606670000000002</v>
      </c>
      <c r="W246">
        <v>4.555E-2</v>
      </c>
      <c r="X246">
        <v>0.36533330000000003</v>
      </c>
      <c r="Y246">
        <v>4.4006669999999998E-2</v>
      </c>
      <c r="Z246" s="68">
        <v>0.43490000000000001</v>
      </c>
      <c r="AA246">
        <v>0.42099999999999999</v>
      </c>
      <c r="AB246">
        <v>6129.3329999999996</v>
      </c>
      <c r="AC246" s="67">
        <v>5900.6670000000004</v>
      </c>
      <c r="AD246">
        <v>5895.3329999999996</v>
      </c>
      <c r="AE246">
        <f t="shared" si="83"/>
        <v>1.0163916767841314</v>
      </c>
      <c r="AF246">
        <f t="shared" si="84"/>
        <v>0.77014399525365906</v>
      </c>
      <c r="AG246" s="65">
        <f t="shared" si="73"/>
        <v>244</v>
      </c>
      <c r="AH246" s="70">
        <f t="shared" si="74"/>
        <v>2351.8636048926842</v>
      </c>
      <c r="AI246" s="70">
        <f t="shared" si="75"/>
        <v>121651.30459444129</v>
      </c>
      <c r="AJ246" s="70">
        <f t="shared" si="76"/>
        <v>0.94506987686623734</v>
      </c>
      <c r="AK246" s="70">
        <f t="shared" si="77"/>
        <v>0.62044811875223738</v>
      </c>
      <c r="AL246">
        <f t="shared" si="78"/>
        <v>140819.55871582028</v>
      </c>
      <c r="AM246" s="71">
        <f t="shared" si="79"/>
        <v>18407.615767627627</v>
      </c>
      <c r="AN246">
        <f t="shared" si="85"/>
        <v>18407.615767627627</v>
      </c>
      <c r="AO246" s="6">
        <f t="shared" si="80"/>
        <v>0.36358416748046873</v>
      </c>
      <c r="AP246">
        <f t="shared" si="86"/>
        <v>4.7526904040932419E-2</v>
      </c>
      <c r="AQ246">
        <f t="shared" si="87"/>
        <v>0.36358416748046873</v>
      </c>
      <c r="AR246">
        <f t="shared" si="88"/>
        <v>4.7526904040932419E-2</v>
      </c>
      <c r="AS246" s="68">
        <f t="shared" si="89"/>
        <v>0.4449585992097701</v>
      </c>
      <c r="AT246">
        <f t="shared" si="90"/>
        <v>0.4449585992097701</v>
      </c>
      <c r="AU246">
        <f t="shared" si="81"/>
        <v>5403.2882556633685</v>
      </c>
      <c r="AV246" s="67">
        <f t="shared" si="82"/>
        <v>4869.952975458702</v>
      </c>
      <c r="AW246">
        <f t="shared" si="91"/>
        <v>5403.2882556633685</v>
      </c>
    </row>
    <row r="247" spans="1:49" thickTop="1" thickBot="1">
      <c r="A247" s="26">
        <v>245</v>
      </c>
      <c r="B247">
        <v>3</v>
      </c>
      <c r="C247">
        <v>46</v>
      </c>
      <c r="D247">
        <v>1</v>
      </c>
      <c r="E247">
        <v>60</v>
      </c>
      <c r="F247">
        <v>70</v>
      </c>
      <c r="G247">
        <v>0.55898437499999998</v>
      </c>
      <c r="H247">
        <v>0</v>
      </c>
      <c r="I247">
        <v>90</v>
      </c>
      <c r="J247">
        <v>0</v>
      </c>
      <c r="K247">
        <v>9619.140625</v>
      </c>
      <c r="L247">
        <v>0.4740625</v>
      </c>
      <c r="M247">
        <v>693661.328125</v>
      </c>
      <c r="N247">
        <v>0.27734375</v>
      </c>
      <c r="O247">
        <v>70</v>
      </c>
      <c r="P247">
        <v>480</v>
      </c>
      <c r="Q247">
        <v>480</v>
      </c>
      <c r="R247" s="46">
        <v>245</v>
      </c>
      <c r="S247">
        <v>385300</v>
      </c>
      <c r="T247" s="71">
        <v>84310</v>
      </c>
      <c r="U247">
        <v>86616.67</v>
      </c>
      <c r="V247" s="6">
        <v>0.36180000000000001</v>
      </c>
      <c r="W247">
        <v>7.9166669999999995E-2</v>
      </c>
      <c r="X247">
        <v>0.35349999999999998</v>
      </c>
      <c r="Y247">
        <v>7.9469999999999999E-2</v>
      </c>
      <c r="Z247" s="68">
        <v>0.61616669999999996</v>
      </c>
      <c r="AA247">
        <v>0.63303330000000002</v>
      </c>
      <c r="AB247">
        <v>13285.67</v>
      </c>
      <c r="AC247" s="67">
        <v>26671.33</v>
      </c>
      <c r="AD247">
        <v>13659</v>
      </c>
      <c r="AE247">
        <f t="shared" si="83"/>
        <v>0.98659475674278574</v>
      </c>
      <c r="AF247">
        <f t="shared" si="84"/>
        <v>0.51777941152229157</v>
      </c>
      <c r="AG247" s="65">
        <f t="shared" si="73"/>
        <v>245</v>
      </c>
      <c r="AH247" s="70">
        <f t="shared" si="74"/>
        <v>3262.7994488022046</v>
      </c>
      <c r="AI247" s="70">
        <f t="shared" si="75"/>
        <v>271524.92354740063</v>
      </c>
      <c r="AJ247" s="70">
        <f t="shared" si="76"/>
        <v>0.9595210580907747</v>
      </c>
      <c r="AK247" s="70">
        <f t="shared" si="77"/>
        <v>0.53037032651837901</v>
      </c>
      <c r="AL247">
        <f t="shared" si="78"/>
        <v>391988.03527832031</v>
      </c>
      <c r="AM247" s="71">
        <f t="shared" si="79"/>
        <v>43002.363464606664</v>
      </c>
      <c r="AN247">
        <f t="shared" si="85"/>
        <v>43002.363464606664</v>
      </c>
      <c r="AO247" s="6">
        <f t="shared" si="80"/>
        <v>0.36409979248046875</v>
      </c>
      <c r="AP247">
        <f t="shared" si="86"/>
        <v>3.9942932448221405E-2</v>
      </c>
      <c r="AQ247">
        <f t="shared" si="87"/>
        <v>0.36409979248046875</v>
      </c>
      <c r="AR247">
        <f t="shared" si="88"/>
        <v>3.9942932448221405E-2</v>
      </c>
      <c r="AS247" s="68">
        <f t="shared" si="89"/>
        <v>0.4999091777647181</v>
      </c>
      <c r="AT247">
        <f t="shared" si="90"/>
        <v>0.4999091777647181</v>
      </c>
      <c r="AU247">
        <f t="shared" si="81"/>
        <v>11101.582566146611</v>
      </c>
      <c r="AV247" s="67">
        <f t="shared" si="82"/>
        <v>10751.567347530952</v>
      </c>
      <c r="AW247">
        <f t="shared" si="91"/>
        <v>11101.582566146611</v>
      </c>
    </row>
    <row r="248" spans="1:49" thickTop="1" thickBot="1">
      <c r="A248" s="26">
        <v>246</v>
      </c>
      <c r="B248">
        <v>3</v>
      </c>
      <c r="C248">
        <v>47</v>
      </c>
      <c r="D248">
        <v>1</v>
      </c>
      <c r="E248">
        <v>60</v>
      </c>
      <c r="F248">
        <v>70</v>
      </c>
      <c r="G248">
        <v>0.48398437500000002</v>
      </c>
      <c r="H248">
        <v>0</v>
      </c>
      <c r="I248">
        <v>90</v>
      </c>
      <c r="J248">
        <v>0</v>
      </c>
      <c r="K248">
        <v>7994.140625</v>
      </c>
      <c r="L248">
        <v>0.2940625</v>
      </c>
      <c r="M248">
        <v>514386.328125</v>
      </c>
      <c r="N248">
        <v>0.32734375000000004</v>
      </c>
      <c r="O248">
        <v>70</v>
      </c>
      <c r="P248">
        <v>480</v>
      </c>
      <c r="Q248">
        <v>480</v>
      </c>
      <c r="R248" s="46">
        <v>246</v>
      </c>
      <c r="S248">
        <v>249373.3</v>
      </c>
      <c r="T248" s="71">
        <v>24305.33</v>
      </c>
      <c r="U248">
        <v>23786.33</v>
      </c>
      <c r="V248" s="6">
        <v>0.31445329999999999</v>
      </c>
      <c r="W248">
        <v>3.0648330000000001E-2</v>
      </c>
      <c r="X248">
        <v>0.314</v>
      </c>
      <c r="Y248">
        <v>2.9950330000000001E-2</v>
      </c>
      <c r="Z248" s="68">
        <v>0.33979999999999999</v>
      </c>
      <c r="AA248">
        <v>0.33255669999999998</v>
      </c>
      <c r="AB248">
        <v>10167.67</v>
      </c>
      <c r="AC248" s="67">
        <v>9433.6669999999995</v>
      </c>
      <c r="AD248">
        <v>9764</v>
      </c>
      <c r="AE248">
        <f t="shared" si="83"/>
        <v>1.0108507580296284</v>
      </c>
      <c r="AF248">
        <f t="shared" si="84"/>
        <v>0.86155459211123575</v>
      </c>
      <c r="AG248" s="65">
        <f t="shared" si="73"/>
        <v>246</v>
      </c>
      <c r="AH248" s="70">
        <f t="shared" si="74"/>
        <v>3088.7768654914275</v>
      </c>
      <c r="AI248" s="70">
        <f t="shared" si="75"/>
        <v>193765.30311948204</v>
      </c>
      <c r="AJ248" s="70">
        <f t="shared" si="76"/>
        <v>0.9547821078703953</v>
      </c>
      <c r="AK248" s="70">
        <f t="shared" si="77"/>
        <v>0.65150626474639917</v>
      </c>
      <c r="AL248">
        <f t="shared" si="78"/>
        <v>253080.04699707031</v>
      </c>
      <c r="AM248" s="71">
        <f t="shared" si="79"/>
        <v>28596.966956231849</v>
      </c>
      <c r="AN248">
        <f t="shared" si="85"/>
        <v>28596.966956231849</v>
      </c>
      <c r="AO248" s="6">
        <f t="shared" si="80"/>
        <v>0.31017010498046876</v>
      </c>
      <c r="AP248">
        <f t="shared" si="86"/>
        <v>3.5047900252049929E-2</v>
      </c>
      <c r="AQ248">
        <f t="shared" si="87"/>
        <v>0.31017010498046876</v>
      </c>
      <c r="AR248">
        <f t="shared" si="88"/>
        <v>3.5047900252049929E-2</v>
      </c>
      <c r="AS248" s="68">
        <f t="shared" si="89"/>
        <v>0.47051885163506235</v>
      </c>
      <c r="AT248">
        <f t="shared" si="90"/>
        <v>0.47051885163506235</v>
      </c>
      <c r="AU248">
        <f t="shared" si="81"/>
        <v>8540.5725507838342</v>
      </c>
      <c r="AV248" s="67">
        <f t="shared" si="82"/>
        <v>7366.4120248807321</v>
      </c>
      <c r="AW248">
        <f t="shared" si="91"/>
        <v>8540.5725507838342</v>
      </c>
    </row>
    <row r="249" spans="1:49" thickTop="1" thickBot="1">
      <c r="A249" s="26">
        <v>247</v>
      </c>
      <c r="B249">
        <v>3</v>
      </c>
      <c r="C249">
        <v>48</v>
      </c>
      <c r="D249">
        <v>1</v>
      </c>
      <c r="E249">
        <v>60</v>
      </c>
      <c r="F249">
        <v>70</v>
      </c>
      <c r="G249">
        <v>0.333984375</v>
      </c>
      <c r="H249">
        <v>0</v>
      </c>
      <c r="I249">
        <v>90</v>
      </c>
      <c r="J249">
        <v>0</v>
      </c>
      <c r="K249">
        <v>4744.140625</v>
      </c>
      <c r="L249">
        <v>0.4140625</v>
      </c>
      <c r="M249">
        <v>155836.328125</v>
      </c>
      <c r="N249">
        <v>0.22734375000000001</v>
      </c>
      <c r="O249">
        <v>70</v>
      </c>
      <c r="P249">
        <v>480</v>
      </c>
      <c r="Q249">
        <v>480</v>
      </c>
      <c r="R249" s="46">
        <v>247</v>
      </c>
      <c r="S249">
        <v>55250</v>
      </c>
      <c r="T249" s="71">
        <v>12472.67</v>
      </c>
      <c r="U249">
        <v>11698.33</v>
      </c>
      <c r="V249" s="6">
        <v>0.33108330000000002</v>
      </c>
      <c r="W249">
        <v>7.4740000000000001E-2</v>
      </c>
      <c r="X249">
        <v>0.35120000000000001</v>
      </c>
      <c r="Y249">
        <v>7.4363330000000005E-2</v>
      </c>
      <c r="Z249" s="68">
        <v>0.57020000000000004</v>
      </c>
      <c r="AA249">
        <v>0.53480000000000005</v>
      </c>
      <c r="AB249">
        <v>3856.6669999999999</v>
      </c>
      <c r="AC249" s="67">
        <v>3487.3330000000001</v>
      </c>
      <c r="AD249">
        <v>3375.3330000000001</v>
      </c>
      <c r="AE249">
        <f t="shared" si="83"/>
        <v>1.0325659078002605</v>
      </c>
      <c r="AF249">
        <f t="shared" si="84"/>
        <v>0.61611987597719986</v>
      </c>
      <c r="AG249" s="65">
        <f t="shared" si="73"/>
        <v>247</v>
      </c>
      <c r="AH249" s="70">
        <f t="shared" si="74"/>
        <v>1677.4861878453039</v>
      </c>
      <c r="AI249" s="70">
        <f t="shared" si="75"/>
        <v>63485.200509229791</v>
      </c>
      <c r="AJ249" s="70">
        <f t="shared" si="76"/>
        <v>0.91391226068033771</v>
      </c>
      <c r="AK249" s="70">
        <f t="shared" si="77"/>
        <v>0.58460725913661205</v>
      </c>
      <c r="AL249">
        <f t="shared" si="78"/>
        <v>55206.570434570313</v>
      </c>
      <c r="AM249" s="71">
        <f t="shared" si="79"/>
        <v>10996.874053920059</v>
      </c>
      <c r="AN249">
        <f t="shared" si="85"/>
        <v>10996.874053920059</v>
      </c>
      <c r="AO249" s="6">
        <f t="shared" si="80"/>
        <v>0.35170135498046873</v>
      </c>
      <c r="AP249">
        <f t="shared" si="86"/>
        <v>7.0057159408173392E-2</v>
      </c>
      <c r="AQ249">
        <f t="shared" si="87"/>
        <v>0.35170135498046873</v>
      </c>
      <c r="AR249">
        <f t="shared" si="88"/>
        <v>7.0057159408173392E-2</v>
      </c>
      <c r="AS249" s="68">
        <f t="shared" si="89"/>
        <v>0.40217098491525494</v>
      </c>
      <c r="AT249">
        <f t="shared" si="90"/>
        <v>0.40217098491525494</v>
      </c>
      <c r="AU249">
        <f t="shared" si="81"/>
        <v>3233.1073296555483</v>
      </c>
      <c r="AV249" s="67">
        <f t="shared" si="82"/>
        <v>3047.3364356073384</v>
      </c>
      <c r="AW249">
        <f t="shared" si="91"/>
        <v>3233.1073296555483</v>
      </c>
    </row>
    <row r="250" spans="1:49" thickTop="1" thickBot="1">
      <c r="A250" s="26">
        <v>248</v>
      </c>
      <c r="B250">
        <v>3</v>
      </c>
      <c r="C250">
        <v>49</v>
      </c>
      <c r="D250">
        <v>1</v>
      </c>
      <c r="E250">
        <v>60</v>
      </c>
      <c r="F250">
        <v>70</v>
      </c>
      <c r="G250">
        <v>0.35273437499999999</v>
      </c>
      <c r="H250">
        <v>0</v>
      </c>
      <c r="I250">
        <v>90</v>
      </c>
      <c r="J250">
        <v>0</v>
      </c>
      <c r="K250">
        <v>4337.890625</v>
      </c>
      <c r="L250">
        <v>0.33906249999999999</v>
      </c>
      <c r="M250">
        <v>559205.078125</v>
      </c>
      <c r="N250">
        <v>0.28984375000000001</v>
      </c>
      <c r="O250">
        <v>70</v>
      </c>
      <c r="P250">
        <v>480</v>
      </c>
      <c r="Q250">
        <v>480</v>
      </c>
      <c r="R250" s="46">
        <v>248</v>
      </c>
      <c r="S250">
        <v>196210</v>
      </c>
      <c r="T250" s="71">
        <v>9865.3330000000005</v>
      </c>
      <c r="U250">
        <v>10224.67</v>
      </c>
      <c r="V250" s="6">
        <v>0.31829669999999999</v>
      </c>
      <c r="W250">
        <v>1.6004000000000001E-2</v>
      </c>
      <c r="X250">
        <v>0.31651669999999998</v>
      </c>
      <c r="Y250">
        <v>1.6494669999999999E-2</v>
      </c>
      <c r="Z250" s="68">
        <v>0.41913329999999999</v>
      </c>
      <c r="AA250">
        <v>0.43440000000000001</v>
      </c>
      <c r="AB250">
        <v>3537</v>
      </c>
      <c r="AC250" s="67">
        <v>3413.6669999999999</v>
      </c>
      <c r="AD250">
        <v>3786.3330000000001</v>
      </c>
      <c r="AE250">
        <f t="shared" si="83"/>
        <v>0.98227077879745039</v>
      </c>
      <c r="AF250">
        <f t="shared" si="84"/>
        <v>0.80321270027501512</v>
      </c>
      <c r="AG250" s="65">
        <f t="shared" si="73"/>
        <v>248</v>
      </c>
      <c r="AH250" s="70">
        <f t="shared" si="74"/>
        <v>1619.7491248541423</v>
      </c>
      <c r="AI250" s="70">
        <f t="shared" si="75"/>
        <v>216772.41066020593</v>
      </c>
      <c r="AJ250" s="70">
        <f t="shared" si="76"/>
        <v>0.97708379907482246</v>
      </c>
      <c r="AK250" s="70">
        <f t="shared" si="77"/>
        <v>0.62457574219582246</v>
      </c>
      <c r="AL250">
        <f t="shared" si="78"/>
        <v>200058.62121582031</v>
      </c>
      <c r="AM250" s="71">
        <f t="shared" si="79"/>
        <v>11181.840769163007</v>
      </c>
      <c r="AN250">
        <f t="shared" si="85"/>
        <v>11181.840769163007</v>
      </c>
      <c r="AO250" s="6">
        <f t="shared" si="80"/>
        <v>0.3217013549804687</v>
      </c>
      <c r="AP250">
        <f t="shared" si="86"/>
        <v>1.7980796352359964E-2</v>
      </c>
      <c r="AQ250">
        <f t="shared" si="87"/>
        <v>0.3217013549804687</v>
      </c>
      <c r="AR250">
        <f t="shared" si="88"/>
        <v>1.7980796352359964E-2</v>
      </c>
      <c r="AS250" s="68">
        <f t="shared" si="89"/>
        <v>0.42768202267578137</v>
      </c>
      <c r="AT250">
        <f t="shared" si="90"/>
        <v>0.42768202267578137</v>
      </c>
      <c r="AU250">
        <f t="shared" si="81"/>
        <v>3345.0153189023081</v>
      </c>
      <c r="AV250" s="67">
        <f t="shared" si="82"/>
        <v>3013.3818743491447</v>
      </c>
      <c r="AW250">
        <f t="shared" si="91"/>
        <v>3345.0153189023081</v>
      </c>
    </row>
    <row r="251" spans="1:49" thickTop="1" thickBot="1">
      <c r="A251" s="26">
        <v>249</v>
      </c>
      <c r="B251">
        <v>3</v>
      </c>
      <c r="C251">
        <v>50</v>
      </c>
      <c r="D251">
        <v>1</v>
      </c>
      <c r="E251">
        <v>60</v>
      </c>
      <c r="F251">
        <v>70</v>
      </c>
      <c r="G251">
        <v>0.50273437499999996</v>
      </c>
      <c r="H251">
        <v>0</v>
      </c>
      <c r="I251">
        <v>90</v>
      </c>
      <c r="J251">
        <v>0</v>
      </c>
      <c r="K251">
        <v>7587.890625</v>
      </c>
      <c r="L251">
        <v>0.45906249999999998</v>
      </c>
      <c r="M251">
        <v>200655.078125</v>
      </c>
      <c r="N251">
        <v>0.38984375000000004</v>
      </c>
      <c r="O251">
        <v>70</v>
      </c>
      <c r="P251">
        <v>480</v>
      </c>
      <c r="Q251">
        <v>480</v>
      </c>
      <c r="R251" s="46">
        <v>249</v>
      </c>
      <c r="S251">
        <v>101933.3</v>
      </c>
      <c r="T251" s="71">
        <v>34423.33</v>
      </c>
      <c r="U251">
        <v>34263.33</v>
      </c>
      <c r="V251" s="6">
        <v>0.42199999999999999</v>
      </c>
      <c r="W251">
        <v>0.1425033</v>
      </c>
      <c r="X251">
        <v>0.42263329999999999</v>
      </c>
      <c r="Y251">
        <v>0.14205329999999999</v>
      </c>
      <c r="Z251" s="68">
        <v>0.59976669999999999</v>
      </c>
      <c r="AA251">
        <v>0.59696669999999996</v>
      </c>
      <c r="AB251">
        <v>8020.3329999999996</v>
      </c>
      <c r="AC251" s="67">
        <v>11003.67</v>
      </c>
      <c r="AD251">
        <v>7915</v>
      </c>
      <c r="AE251">
        <f t="shared" si="83"/>
        <v>1.0023321382691035</v>
      </c>
      <c r="AF251">
        <f t="shared" si="84"/>
        <v>0.44987980778221132</v>
      </c>
      <c r="AG251" s="65">
        <f t="shared" si="73"/>
        <v>249</v>
      </c>
      <c r="AH251" s="70">
        <f t="shared" si="74"/>
        <v>2600.2623688155923</v>
      </c>
      <c r="AI251" s="70">
        <f t="shared" si="75"/>
        <v>72186.20011242271</v>
      </c>
      <c r="AJ251" s="70">
        <f t="shared" si="76"/>
        <v>0.89453004106586642</v>
      </c>
      <c r="AK251" s="70">
        <f t="shared" si="77"/>
        <v>0.55448716312339286</v>
      </c>
      <c r="AL251">
        <f t="shared" si="78"/>
        <v>104649.4024658203</v>
      </c>
      <c r="AM251" s="71">
        <f t="shared" si="79"/>
        <v>26190.976800917677</v>
      </c>
      <c r="AN251">
        <f t="shared" si="85"/>
        <v>26190.976800917677</v>
      </c>
      <c r="AO251" s="6">
        <f t="shared" si="80"/>
        <v>0.42426385498046876</v>
      </c>
      <c r="AP251">
        <f t="shared" si="86"/>
        <v>0.10618201844860632</v>
      </c>
      <c r="AQ251">
        <f t="shared" si="87"/>
        <v>0.42426385498046876</v>
      </c>
      <c r="AR251">
        <f t="shared" si="88"/>
        <v>0.10618201844860632</v>
      </c>
      <c r="AS251" s="68">
        <f t="shared" si="89"/>
        <v>0.4504806481510264</v>
      </c>
      <c r="AT251">
        <f t="shared" si="90"/>
        <v>0.4504806481510264</v>
      </c>
      <c r="AU251">
        <f t="shared" si="81"/>
        <v>7171.0288097376351</v>
      </c>
      <c r="AV251" s="67">
        <f t="shared" si="82"/>
        <v>6888.8769202895091</v>
      </c>
      <c r="AW251">
        <f t="shared" si="91"/>
        <v>7171.0288097376351</v>
      </c>
    </row>
    <row r="252" spans="1:49" thickTop="1" thickBot="1">
      <c r="A252" s="26">
        <v>250</v>
      </c>
      <c r="B252">
        <v>3</v>
      </c>
      <c r="C252">
        <v>51</v>
      </c>
      <c r="D252">
        <v>1</v>
      </c>
      <c r="E252">
        <v>60</v>
      </c>
      <c r="F252">
        <v>70</v>
      </c>
      <c r="G252">
        <v>0.57773437499999991</v>
      </c>
      <c r="H252">
        <v>0</v>
      </c>
      <c r="I252">
        <v>90</v>
      </c>
      <c r="J252">
        <v>0</v>
      </c>
      <c r="K252">
        <v>9212.890625</v>
      </c>
      <c r="L252">
        <v>0.27906249999999999</v>
      </c>
      <c r="M252">
        <v>379930.078125</v>
      </c>
      <c r="N252">
        <v>0.23984375000000002</v>
      </c>
      <c r="O252">
        <v>70</v>
      </c>
      <c r="P252">
        <v>480</v>
      </c>
      <c r="Q252">
        <v>480</v>
      </c>
      <c r="R252" s="46">
        <v>250</v>
      </c>
      <c r="S252">
        <v>221353.3</v>
      </c>
      <c r="T252" s="71">
        <v>35390</v>
      </c>
      <c r="U252">
        <v>35216.67</v>
      </c>
      <c r="V252" s="6">
        <v>0.25151000000000001</v>
      </c>
      <c r="W252">
        <v>4.0213329999999999E-2</v>
      </c>
      <c r="X252">
        <v>0.25160329999999997</v>
      </c>
      <c r="Y252">
        <v>4.0030000000000003E-2</v>
      </c>
      <c r="Z252" s="68">
        <v>0.29170000000000001</v>
      </c>
      <c r="AA252">
        <v>0.29026999999999997</v>
      </c>
      <c r="AB252">
        <v>15118.33</v>
      </c>
      <c r="AC252" s="67">
        <v>14161.67</v>
      </c>
      <c r="AD252">
        <v>14988.33</v>
      </c>
      <c r="AE252">
        <f t="shared" si="83"/>
        <v>1.0024578878214703</v>
      </c>
      <c r="AF252">
        <f t="shared" si="84"/>
        <v>0.88926871486861925</v>
      </c>
      <c r="AG252" s="65">
        <f t="shared" si="73"/>
        <v>250</v>
      </c>
      <c r="AH252" s="70">
        <f t="shared" si="74"/>
        <v>3601.4231614952359</v>
      </c>
      <c r="AI252" s="70">
        <f t="shared" si="75"/>
        <v>153216.91871455577</v>
      </c>
      <c r="AJ252" s="70">
        <f t="shared" si="76"/>
        <v>0.93061813646129454</v>
      </c>
      <c r="AK252" s="70">
        <f t="shared" si="77"/>
        <v>0.66138028201272059</v>
      </c>
      <c r="AL252">
        <f t="shared" si="78"/>
        <v>223388.95324707028</v>
      </c>
      <c r="AM252" s="71">
        <f t="shared" si="79"/>
        <v>41352.908274339112</v>
      </c>
      <c r="AN252">
        <f t="shared" si="85"/>
        <v>41352.908274339112</v>
      </c>
      <c r="AO252" s="6">
        <f t="shared" si="80"/>
        <v>0.25640447998046878</v>
      </c>
      <c r="AP252">
        <f t="shared" si="86"/>
        <v>4.7464616256269611E-2</v>
      </c>
      <c r="AQ252">
        <f t="shared" si="87"/>
        <v>0.25640447998046878</v>
      </c>
      <c r="AR252">
        <f t="shared" si="88"/>
        <v>4.7464616256269611E-2</v>
      </c>
      <c r="AS252" s="68">
        <f t="shared" si="89"/>
        <v>0.4809387151301292</v>
      </c>
      <c r="AT252">
        <f t="shared" si="90"/>
        <v>0.4809387151301292</v>
      </c>
      <c r="AU252">
        <f t="shared" si="81"/>
        <v>12447.641460754996</v>
      </c>
      <c r="AV252" s="67">
        <f t="shared" si="82"/>
        <v>10539.116164064675</v>
      </c>
      <c r="AW252">
        <f t="shared" si="91"/>
        <v>12447.641460754996</v>
      </c>
    </row>
    <row r="253" spans="1:49" thickTop="1" thickBot="1">
      <c r="A253" s="26">
        <v>251</v>
      </c>
      <c r="B253">
        <v>3</v>
      </c>
      <c r="C253">
        <v>52</v>
      </c>
      <c r="D253">
        <v>1</v>
      </c>
      <c r="E253">
        <v>60</v>
      </c>
      <c r="F253">
        <v>70</v>
      </c>
      <c r="G253">
        <v>0.427734375</v>
      </c>
      <c r="H253">
        <v>0</v>
      </c>
      <c r="I253">
        <v>90</v>
      </c>
      <c r="J253">
        <v>0</v>
      </c>
      <c r="K253">
        <v>5962.890625</v>
      </c>
      <c r="L253">
        <v>0.39906249999999999</v>
      </c>
      <c r="M253">
        <v>738480.078125</v>
      </c>
      <c r="N253">
        <v>0.33984375</v>
      </c>
      <c r="O253">
        <v>70</v>
      </c>
      <c r="P253">
        <v>480</v>
      </c>
      <c r="Q253">
        <v>480</v>
      </c>
      <c r="R253" s="46">
        <v>251</v>
      </c>
      <c r="S253">
        <v>311646.7</v>
      </c>
      <c r="T253" s="71">
        <v>18485</v>
      </c>
      <c r="U253">
        <v>18535</v>
      </c>
      <c r="V253" s="6">
        <v>0.36993330000000002</v>
      </c>
      <c r="W253">
        <v>2.1942E-2</v>
      </c>
      <c r="X253">
        <v>0.36973329999999999</v>
      </c>
      <c r="Y253">
        <v>2.1990329999999999E-2</v>
      </c>
      <c r="Z253" s="68">
        <v>0.53373329999999997</v>
      </c>
      <c r="AA253">
        <v>0.5351667</v>
      </c>
      <c r="AB253">
        <v>5892</v>
      </c>
      <c r="AC253" s="67">
        <v>6103</v>
      </c>
      <c r="AD253">
        <v>5841</v>
      </c>
      <c r="AE253">
        <f t="shared" si="83"/>
        <v>0.9986502895724968</v>
      </c>
      <c r="AF253">
        <f t="shared" si="84"/>
        <v>0.68943279640769684</v>
      </c>
      <c r="AG253" s="65">
        <f t="shared" si="73"/>
        <v>251</v>
      </c>
      <c r="AH253" s="70">
        <f t="shared" si="74"/>
        <v>2131.0308242126425</v>
      </c>
      <c r="AI253" s="70">
        <f t="shared" si="75"/>
        <v>275584.4023323615</v>
      </c>
      <c r="AJ253" s="70">
        <f t="shared" si="76"/>
        <v>0.9761613376927798</v>
      </c>
      <c r="AK253" s="70">
        <f t="shared" si="77"/>
        <v>0.58720032037114012</v>
      </c>
      <c r="AL253">
        <f t="shared" si="78"/>
        <v>319285.67199707031</v>
      </c>
      <c r="AM253" s="71">
        <f t="shared" si="79"/>
        <v>18786.375927923942</v>
      </c>
      <c r="AN253">
        <f t="shared" si="85"/>
        <v>18786.375927923942</v>
      </c>
      <c r="AO253" s="6">
        <f t="shared" si="80"/>
        <v>0.37373260498046873</v>
      </c>
      <c r="AP253">
        <f t="shared" si="86"/>
        <v>2.1989966445314868E-2</v>
      </c>
      <c r="AQ253">
        <f t="shared" si="87"/>
        <v>0.37373260498046873</v>
      </c>
      <c r="AR253">
        <f t="shared" si="88"/>
        <v>2.1989966445314868E-2</v>
      </c>
      <c r="AS253" s="68">
        <f t="shared" si="89"/>
        <v>0.47919475342663786</v>
      </c>
      <c r="AT253">
        <f t="shared" si="90"/>
        <v>0.47919475342663786</v>
      </c>
      <c r="AU253">
        <f t="shared" si="81"/>
        <v>5232.2046588005887</v>
      </c>
      <c r="AV253" s="67">
        <f t="shared" si="82"/>
        <v>4796.3839323541251</v>
      </c>
      <c r="AW253">
        <f t="shared" si="91"/>
        <v>5232.2046588005887</v>
      </c>
    </row>
    <row r="254" spans="1:49" thickTop="1" thickBot="1">
      <c r="A254" s="26">
        <v>252</v>
      </c>
      <c r="B254">
        <v>3</v>
      </c>
      <c r="C254">
        <v>53</v>
      </c>
      <c r="D254">
        <v>1</v>
      </c>
      <c r="E254">
        <v>60</v>
      </c>
      <c r="F254">
        <v>70</v>
      </c>
      <c r="G254">
        <v>0.54023437500000004</v>
      </c>
      <c r="H254">
        <v>0</v>
      </c>
      <c r="I254">
        <v>90</v>
      </c>
      <c r="J254">
        <v>0</v>
      </c>
      <c r="K254">
        <v>5150.390625</v>
      </c>
      <c r="L254">
        <v>0.30906250000000002</v>
      </c>
      <c r="M254">
        <v>111017.578125</v>
      </c>
      <c r="N254">
        <v>0.26484375000000004</v>
      </c>
      <c r="O254">
        <v>70</v>
      </c>
      <c r="P254">
        <v>480</v>
      </c>
      <c r="Q254">
        <v>480</v>
      </c>
      <c r="R254" s="46">
        <v>252</v>
      </c>
      <c r="S254">
        <v>61966.67</v>
      </c>
      <c r="T254" s="71">
        <v>16871.669999999998</v>
      </c>
      <c r="U254">
        <v>16701.669999999998</v>
      </c>
      <c r="V254" s="6">
        <v>0.27995999999999999</v>
      </c>
      <c r="W254">
        <v>7.6223330000000006E-2</v>
      </c>
      <c r="X254">
        <v>0.28025</v>
      </c>
      <c r="Y254">
        <v>7.5533329999999996E-2</v>
      </c>
      <c r="Z254" s="68">
        <v>0.33796670000000001</v>
      </c>
      <c r="AA254">
        <v>0.33456669999999999</v>
      </c>
      <c r="AB254">
        <v>6852.3329999999996</v>
      </c>
      <c r="AC254" s="67">
        <v>6510.3329999999996</v>
      </c>
      <c r="AD254">
        <v>6752.6670000000004</v>
      </c>
      <c r="AE254">
        <f t="shared" si="83"/>
        <v>1.0050764263757643</v>
      </c>
      <c r="AF254">
        <f t="shared" si="84"/>
        <v>0.83012614510839722</v>
      </c>
      <c r="AG254" s="65">
        <f t="shared" si="73"/>
        <v>252</v>
      </c>
      <c r="AH254" s="70">
        <f t="shared" si="74"/>
        <v>1967.2057770350918</v>
      </c>
      <c r="AI254" s="70">
        <f t="shared" si="75"/>
        <v>43885.886349598513</v>
      </c>
      <c r="AJ254" s="70">
        <f t="shared" si="76"/>
        <v>0.872639459067858</v>
      </c>
      <c r="AK254" s="70">
        <f t="shared" si="77"/>
        <v>0.65439185046515314</v>
      </c>
      <c r="AL254">
        <f t="shared" si="78"/>
        <v>62343.48449707032</v>
      </c>
      <c r="AM254" s="71">
        <f t="shared" si="79"/>
        <v>18931.235297526062</v>
      </c>
      <c r="AN254">
        <f t="shared" si="85"/>
        <v>18931.235297526062</v>
      </c>
      <c r="AO254" s="6">
        <f t="shared" si="80"/>
        <v>0.28517401123046876</v>
      </c>
      <c r="AP254">
        <f t="shared" si="86"/>
        <v>8.6595998778301236E-2</v>
      </c>
      <c r="AQ254">
        <f t="shared" si="87"/>
        <v>0.28517401123046876</v>
      </c>
      <c r="AR254">
        <f t="shared" si="88"/>
        <v>8.6595998778301236E-2</v>
      </c>
      <c r="AS254" s="68">
        <f t="shared" si="89"/>
        <v>0.42985523179865426</v>
      </c>
      <c r="AT254">
        <f t="shared" si="90"/>
        <v>0.42985523179865426</v>
      </c>
      <c r="AU254">
        <f t="shared" si="81"/>
        <v>5806.4632350016245</v>
      </c>
      <c r="AV254" s="67">
        <f t="shared" si="82"/>
        <v>5089.834054303984</v>
      </c>
      <c r="AW254">
        <f t="shared" si="91"/>
        <v>5806.4632350016245</v>
      </c>
    </row>
    <row r="255" spans="1:49" thickTop="1" thickBot="1">
      <c r="A255" s="26">
        <v>253</v>
      </c>
      <c r="B255">
        <v>3</v>
      </c>
      <c r="C255">
        <v>54</v>
      </c>
      <c r="D255">
        <v>1</v>
      </c>
      <c r="E255">
        <v>60</v>
      </c>
      <c r="F255">
        <v>70</v>
      </c>
      <c r="G255">
        <v>0.39023437499999997</v>
      </c>
      <c r="H255">
        <v>0</v>
      </c>
      <c r="I255">
        <v>90</v>
      </c>
      <c r="J255">
        <v>0</v>
      </c>
      <c r="K255">
        <v>8400.390625</v>
      </c>
      <c r="L255">
        <v>0.42906250000000001</v>
      </c>
      <c r="M255">
        <v>469567.578125</v>
      </c>
      <c r="N255">
        <v>0.36484375000000002</v>
      </c>
      <c r="O255">
        <v>70</v>
      </c>
      <c r="P255">
        <v>480</v>
      </c>
      <c r="Q255">
        <v>480</v>
      </c>
      <c r="R255" s="46">
        <v>253</v>
      </c>
      <c r="S255">
        <v>184210</v>
      </c>
      <c r="T255" s="71">
        <v>25626.33</v>
      </c>
      <c r="U255">
        <v>25444</v>
      </c>
      <c r="V255" s="6">
        <v>0.40073330000000001</v>
      </c>
      <c r="W255">
        <v>5.5750000000000001E-2</v>
      </c>
      <c r="X255">
        <v>0.40150000000000002</v>
      </c>
      <c r="Y255">
        <v>5.545667E-2</v>
      </c>
      <c r="Z255" s="68">
        <v>0.60060000000000002</v>
      </c>
      <c r="AA255">
        <v>0.59633329999999996</v>
      </c>
      <c r="AB255">
        <v>7127</v>
      </c>
      <c r="AC255" s="67">
        <v>7876</v>
      </c>
      <c r="AD255">
        <v>6994</v>
      </c>
      <c r="AE255">
        <f t="shared" si="83"/>
        <v>1.0035765705861204</v>
      </c>
      <c r="AF255">
        <f t="shared" si="84"/>
        <v>0.57053928361557493</v>
      </c>
      <c r="AG255" s="65">
        <f t="shared" si="73"/>
        <v>253</v>
      </c>
      <c r="AH255" s="70">
        <f t="shared" si="74"/>
        <v>2939.1263940520444</v>
      </c>
      <c r="AI255" s="70">
        <f t="shared" si="75"/>
        <v>172022.4670864339</v>
      </c>
      <c r="AJ255" s="70">
        <f t="shared" si="76"/>
        <v>0.94818500959358387</v>
      </c>
      <c r="AK255" s="70">
        <f t="shared" si="77"/>
        <v>0.56960512856983847</v>
      </c>
      <c r="AL255">
        <f t="shared" si="78"/>
        <v>188363.67980957028</v>
      </c>
      <c r="AM255" s="71">
        <f t="shared" si="79"/>
        <v>23201.992240508582</v>
      </c>
      <c r="AN255">
        <f t="shared" si="85"/>
        <v>23201.992240508582</v>
      </c>
      <c r="AO255" s="6">
        <f t="shared" si="80"/>
        <v>0.40400213623046877</v>
      </c>
      <c r="AP255">
        <f t="shared" si="86"/>
        <v>4.9763597947569807E-2</v>
      </c>
      <c r="AQ255">
        <f t="shared" si="87"/>
        <v>0.40400213623046877</v>
      </c>
      <c r="AR255">
        <f t="shared" si="88"/>
        <v>4.9763597947569807E-2</v>
      </c>
      <c r="AS255" s="68">
        <f t="shared" si="89"/>
        <v>0.44720594088999954</v>
      </c>
      <c r="AT255">
        <f t="shared" si="90"/>
        <v>0.44720594088999954</v>
      </c>
      <c r="AU255">
        <f t="shared" si="81"/>
        <v>6498.1424144098246</v>
      </c>
      <c r="AV255" s="67">
        <f t="shared" si="82"/>
        <v>6123.7982256287032</v>
      </c>
      <c r="AW255">
        <f t="shared" si="91"/>
        <v>6498.1424144098246</v>
      </c>
    </row>
    <row r="256" spans="1:49" thickTop="1" thickBot="1">
      <c r="A256" s="26">
        <v>254</v>
      </c>
      <c r="B256">
        <v>3</v>
      </c>
      <c r="C256">
        <v>55</v>
      </c>
      <c r="D256">
        <v>1</v>
      </c>
      <c r="E256">
        <v>60</v>
      </c>
      <c r="F256">
        <v>70</v>
      </c>
      <c r="G256">
        <v>0.31523437500000001</v>
      </c>
      <c r="H256">
        <v>0</v>
      </c>
      <c r="I256">
        <v>90</v>
      </c>
      <c r="J256">
        <v>0</v>
      </c>
      <c r="K256">
        <v>6775.390625</v>
      </c>
      <c r="L256">
        <v>0.36906250000000002</v>
      </c>
      <c r="M256">
        <v>648842.578125</v>
      </c>
      <c r="N256">
        <v>0.21484375</v>
      </c>
      <c r="O256">
        <v>70</v>
      </c>
      <c r="P256">
        <v>480</v>
      </c>
      <c r="Q256">
        <v>480</v>
      </c>
      <c r="R256" s="46">
        <v>254</v>
      </c>
      <c r="S256">
        <v>205760</v>
      </c>
      <c r="T256" s="71">
        <v>14906.67</v>
      </c>
      <c r="U256">
        <v>14653.67</v>
      </c>
      <c r="V256" s="6">
        <v>0.30821330000000002</v>
      </c>
      <c r="W256">
        <v>2.2329330000000001E-2</v>
      </c>
      <c r="X256">
        <v>0.31162669999999998</v>
      </c>
      <c r="Y256">
        <v>2.2193669999999999E-2</v>
      </c>
      <c r="Z256" s="68">
        <v>0.50229999999999997</v>
      </c>
      <c r="AA256">
        <v>0.49380000000000002</v>
      </c>
      <c r="AB256">
        <v>5129.6670000000004</v>
      </c>
      <c r="AC256" s="67">
        <v>4923.6670000000004</v>
      </c>
      <c r="AD256">
        <v>4963.3329999999996</v>
      </c>
      <c r="AE256">
        <f t="shared" si="83"/>
        <v>1.0085957066186808</v>
      </c>
      <c r="AF256">
        <f t="shared" si="84"/>
        <v>0.73129379230103264</v>
      </c>
      <c r="AG256" s="65">
        <f t="shared" si="73"/>
        <v>254</v>
      </c>
      <c r="AH256" s="70">
        <f t="shared" si="74"/>
        <v>2474.4635927870349</v>
      </c>
      <c r="AI256" s="70">
        <f t="shared" si="75"/>
        <v>267047.74919614149</v>
      </c>
      <c r="AJ256" s="70">
        <f t="shared" si="76"/>
        <v>0.9693140464237463</v>
      </c>
      <c r="AK256" s="70">
        <f t="shared" si="77"/>
        <v>0.60743575901428981</v>
      </c>
      <c r="AL256">
        <f t="shared" si="78"/>
        <v>209177.03918457031</v>
      </c>
      <c r="AM256" s="71">
        <f t="shared" si="79"/>
        <v>15719.140261514478</v>
      </c>
      <c r="AN256">
        <f t="shared" si="85"/>
        <v>15719.140261514478</v>
      </c>
      <c r="AO256" s="6">
        <f t="shared" si="80"/>
        <v>0.32044744873046876</v>
      </c>
      <c r="AP256">
        <f t="shared" si="86"/>
        <v>2.4080837995771133E-2</v>
      </c>
      <c r="AQ256">
        <f t="shared" si="87"/>
        <v>0.32044744873046876</v>
      </c>
      <c r="AR256">
        <f t="shared" si="88"/>
        <v>2.4080837995771133E-2</v>
      </c>
      <c r="AS256" s="68">
        <f t="shared" si="89"/>
        <v>0.40979088061909086</v>
      </c>
      <c r="AT256">
        <f t="shared" si="90"/>
        <v>0.40979088061909086</v>
      </c>
      <c r="AU256">
        <f t="shared" si="81"/>
        <v>4692.1415024917942</v>
      </c>
      <c r="AV256" s="67">
        <f t="shared" si="82"/>
        <v>4319.4377401370466</v>
      </c>
      <c r="AW256">
        <f t="shared" si="91"/>
        <v>4692.1415024917942</v>
      </c>
    </row>
    <row r="257" spans="1:49" thickTop="1" thickBot="1">
      <c r="A257" s="26">
        <v>255</v>
      </c>
      <c r="B257">
        <v>3</v>
      </c>
      <c r="C257">
        <v>56</v>
      </c>
      <c r="D257">
        <v>1</v>
      </c>
      <c r="E257">
        <v>60</v>
      </c>
      <c r="F257">
        <v>70</v>
      </c>
      <c r="G257">
        <v>0.46523437499999998</v>
      </c>
      <c r="H257">
        <v>0</v>
      </c>
      <c r="I257">
        <v>90</v>
      </c>
      <c r="J257">
        <v>0</v>
      </c>
      <c r="K257">
        <v>3525.390625</v>
      </c>
      <c r="L257">
        <v>0.48906249999999996</v>
      </c>
      <c r="M257">
        <v>290292.578125</v>
      </c>
      <c r="N257">
        <v>0.31484375000000003</v>
      </c>
      <c r="O257">
        <v>70</v>
      </c>
      <c r="P257">
        <v>480</v>
      </c>
      <c r="Q257">
        <v>480</v>
      </c>
      <c r="R257" s="46">
        <v>255</v>
      </c>
      <c r="S257">
        <v>133526.70000000001</v>
      </c>
      <c r="T257" s="71">
        <v>29458.33</v>
      </c>
      <c r="U257">
        <v>29274.67</v>
      </c>
      <c r="V257" s="6">
        <v>0.4044333</v>
      </c>
      <c r="W257">
        <v>8.9226669999999994E-2</v>
      </c>
      <c r="X257">
        <v>0.40876669999999998</v>
      </c>
      <c r="Y257">
        <v>8.9613330000000005E-2</v>
      </c>
      <c r="Z257" s="68">
        <v>0.76346670000000005</v>
      </c>
      <c r="AA257">
        <v>0.75870000000000004</v>
      </c>
      <c r="AB257">
        <v>3753</v>
      </c>
      <c r="AC257" s="67">
        <v>9078</v>
      </c>
      <c r="AD257">
        <v>3465</v>
      </c>
      <c r="AE257">
        <f t="shared" si="83"/>
        <v>1.0031319369937093</v>
      </c>
      <c r="AF257">
        <f t="shared" si="84"/>
        <v>0.29269666745075118</v>
      </c>
      <c r="AG257" s="65">
        <f t="shared" si="73"/>
        <v>255</v>
      </c>
      <c r="AH257" s="70">
        <f t="shared" si="74"/>
        <v>1183.7618048268625</v>
      </c>
      <c r="AI257" s="70">
        <f t="shared" si="75"/>
        <v>110390.52287581698</v>
      </c>
      <c r="AJ257" s="70">
        <f t="shared" si="76"/>
        <v>0.96443111459683994</v>
      </c>
      <c r="AK257" s="70">
        <f t="shared" si="77"/>
        <v>0.51595028778011121</v>
      </c>
      <c r="AL257">
        <f t="shared" si="78"/>
        <v>136939.34387207031</v>
      </c>
      <c r="AM257" s="71">
        <f t="shared" si="79"/>
        <v>12132.808497075286</v>
      </c>
      <c r="AN257">
        <f t="shared" si="85"/>
        <v>12132.808497075286</v>
      </c>
      <c r="AO257" s="6">
        <f t="shared" si="80"/>
        <v>0.4080099487304687</v>
      </c>
      <c r="AP257">
        <f t="shared" si="86"/>
        <v>3.6149629703738709E-2</v>
      </c>
      <c r="AQ257">
        <f t="shared" si="87"/>
        <v>0.4080099487304687</v>
      </c>
      <c r="AR257">
        <f t="shared" si="88"/>
        <v>3.6149629703738709E-2</v>
      </c>
      <c r="AS257" s="68">
        <f t="shared" si="89"/>
        <v>0.47115068559147033</v>
      </c>
      <c r="AT257">
        <f t="shared" si="90"/>
        <v>0.47115068559147033</v>
      </c>
      <c r="AU257">
        <f t="shared" si="81"/>
        <v>3163.2091196061551</v>
      </c>
      <c r="AV257" s="67">
        <f t="shared" si="82"/>
        <v>3123.3074014888616</v>
      </c>
      <c r="AW257">
        <f t="shared" si="91"/>
        <v>3163.2091196061551</v>
      </c>
    </row>
    <row r="258" spans="1:49" thickTop="1" thickBot="1">
      <c r="A258" s="26">
        <v>256</v>
      </c>
      <c r="B258">
        <v>3</v>
      </c>
      <c r="C258">
        <v>57</v>
      </c>
      <c r="D258">
        <v>1</v>
      </c>
      <c r="E258">
        <v>60</v>
      </c>
      <c r="F258">
        <v>70</v>
      </c>
      <c r="G258">
        <v>0.55019531249999998</v>
      </c>
      <c r="H258">
        <v>0</v>
      </c>
      <c r="I258">
        <v>90</v>
      </c>
      <c r="J258">
        <v>0</v>
      </c>
      <c r="K258">
        <v>3538.0859375</v>
      </c>
      <c r="L258">
        <v>0.36953124999999998</v>
      </c>
      <c r="M258">
        <v>538196.2890625</v>
      </c>
      <c r="N258">
        <v>0.25664062500000001</v>
      </c>
      <c r="O258">
        <v>70</v>
      </c>
      <c r="P258">
        <v>480</v>
      </c>
      <c r="Q258">
        <v>480</v>
      </c>
      <c r="R258" s="46">
        <v>256</v>
      </c>
      <c r="S258">
        <v>290483.3</v>
      </c>
      <c r="T258" s="71">
        <v>15561</v>
      </c>
      <c r="U258">
        <v>15368.67</v>
      </c>
      <c r="V258" s="6">
        <v>0.29616999999999999</v>
      </c>
      <c r="W258">
        <v>1.5865669999999998E-2</v>
      </c>
      <c r="X258">
        <v>0.29707670000000003</v>
      </c>
      <c r="Y258">
        <v>1.571767E-2</v>
      </c>
      <c r="Z258" s="68">
        <v>0.42873329999999998</v>
      </c>
      <c r="AA258">
        <v>0.42343330000000001</v>
      </c>
      <c r="AB258">
        <v>5399.6670000000004</v>
      </c>
      <c r="AC258" s="67">
        <v>5743.3329999999996</v>
      </c>
      <c r="AD258">
        <v>5318.3329999999996</v>
      </c>
      <c r="AE258">
        <f t="shared" si="83"/>
        <v>1.0062377554888313</v>
      </c>
      <c r="AF258">
        <f t="shared" si="84"/>
        <v>0.80510020090773227</v>
      </c>
      <c r="AG258" s="65">
        <f t="shared" si="73"/>
        <v>256</v>
      </c>
      <c r="AH258" s="70">
        <f t="shared" si="74"/>
        <v>1291.7142042213347</v>
      </c>
      <c r="AI258" s="70">
        <f t="shared" si="75"/>
        <v>214140.89213553001</v>
      </c>
      <c r="AJ258" s="70">
        <f t="shared" si="76"/>
        <v>0.9805340291819421</v>
      </c>
      <c r="AK258" s="70">
        <f t="shared" si="77"/>
        <v>0.60586154203450127</v>
      </c>
      <c r="AL258">
        <f t="shared" si="78"/>
        <v>297704.52308654785</v>
      </c>
      <c r="AM258" s="71">
        <f t="shared" si="79"/>
        <v>15972.508483711188</v>
      </c>
      <c r="AN258">
        <f t="shared" si="85"/>
        <v>15972.508483711188</v>
      </c>
      <c r="AO258" s="6">
        <f t="shared" si="80"/>
        <v>0.30741935729980469</v>
      </c>
      <c r="AP258">
        <f t="shared" si="86"/>
        <v>1.6493730903445743E-2</v>
      </c>
      <c r="AQ258">
        <f t="shared" si="87"/>
        <v>0.30741935729980469</v>
      </c>
      <c r="AR258">
        <f t="shared" si="88"/>
        <v>1.6493730903445743E-2</v>
      </c>
      <c r="AS258" s="68">
        <f t="shared" si="89"/>
        <v>0.53645831174063363</v>
      </c>
      <c r="AT258">
        <f t="shared" si="90"/>
        <v>0.53645831174063363</v>
      </c>
      <c r="AU258">
        <f t="shared" si="81"/>
        <v>4368.7023010110952</v>
      </c>
      <c r="AV258" s="67">
        <f t="shared" si="82"/>
        <v>3852.6654431683974</v>
      </c>
      <c r="AW258">
        <f t="shared" si="91"/>
        <v>4368.7023010110952</v>
      </c>
    </row>
    <row r="259" spans="1:49" thickTop="1" thickBot="1">
      <c r="A259" s="26">
        <v>257</v>
      </c>
      <c r="B259">
        <v>3</v>
      </c>
      <c r="C259">
        <v>58</v>
      </c>
      <c r="D259">
        <v>1</v>
      </c>
      <c r="E259">
        <v>60</v>
      </c>
      <c r="F259">
        <v>70</v>
      </c>
      <c r="G259">
        <v>0.40019531249999996</v>
      </c>
      <c r="H259">
        <v>0</v>
      </c>
      <c r="I259">
        <v>90</v>
      </c>
      <c r="J259">
        <v>0</v>
      </c>
      <c r="K259">
        <v>6788.0859375</v>
      </c>
      <c r="L259">
        <v>0.48953124999999997</v>
      </c>
      <c r="M259">
        <v>179646.2890625</v>
      </c>
      <c r="N259">
        <v>0.35664062500000004</v>
      </c>
      <c r="O259">
        <v>70</v>
      </c>
      <c r="P259">
        <v>480</v>
      </c>
      <c r="Q259">
        <v>480</v>
      </c>
      <c r="R259" s="46">
        <v>257</v>
      </c>
      <c r="S259">
        <v>74890</v>
      </c>
      <c r="T259" s="71">
        <v>32104.33</v>
      </c>
      <c r="U259">
        <v>31927.33</v>
      </c>
      <c r="V259" s="6">
        <v>0.4331333</v>
      </c>
      <c r="W259">
        <v>0.18567330000000001</v>
      </c>
      <c r="X259">
        <v>0.43890000000000001</v>
      </c>
      <c r="Y259">
        <v>0.18711330000000001</v>
      </c>
      <c r="Z259" s="68">
        <v>0.72370000000000001</v>
      </c>
      <c r="AA259">
        <v>0.71970000000000001</v>
      </c>
      <c r="AB259">
        <v>5657.6670000000004</v>
      </c>
      <c r="AC259" s="67">
        <v>9008</v>
      </c>
      <c r="AD259">
        <v>5407.6670000000004</v>
      </c>
      <c r="AE259">
        <f t="shared" si="83"/>
        <v>1.0027680886992263</v>
      </c>
      <c r="AF259">
        <f t="shared" si="84"/>
        <v>0.19930819231313193</v>
      </c>
      <c r="AG259" s="65">
        <f t="shared" ref="AG259:AG322" si="92">R259</f>
        <v>257</v>
      </c>
      <c r="AH259" s="70">
        <f t="shared" ref="AH259:AH322" si="93">K259/(2*(1+L259))</f>
        <v>2278.5980279030737</v>
      </c>
      <c r="AI259" s="70">
        <f t="shared" ref="AI259:AI322" si="94">M259/(2*(1+N259))</f>
        <v>66209.976965159804</v>
      </c>
      <c r="AJ259" s="70">
        <f t="shared" ref="AJ259:AJ322" si="95">((M259/K259)-1)/((M259/K259)+2)</f>
        <v>0.89460719155684987</v>
      </c>
      <c r="AK259" s="70">
        <f t="shared" ref="AK259:AK322" si="96">(3-(4*L259)+(AH259/AI259))/(4*(1-L259))</f>
        <v>0.52710852680172848</v>
      </c>
      <c r="AL259">
        <f t="shared" ref="AL259:AL322" si="97">M259*G259+K259*(1-G259)</f>
        <v>75965.128555297837</v>
      </c>
      <c r="AM259" s="71">
        <f t="shared" ref="AM259:AM322" si="98">K259*((1+2*AJ259*G259)/(1-AJ259*G259))</f>
        <v>18144.725704269888</v>
      </c>
      <c r="AN259">
        <f t="shared" si="85"/>
        <v>18144.725704269888</v>
      </c>
      <c r="AO259" s="6">
        <f t="shared" ref="AO259:AO322" si="99">N259*G259+L259*(1-G259)</f>
        <v>0.43634904479980463</v>
      </c>
      <c r="AP259">
        <f t="shared" si="86"/>
        <v>0.10422458145975799</v>
      </c>
      <c r="AQ259">
        <f t="shared" si="87"/>
        <v>0.43634904479980463</v>
      </c>
      <c r="AR259">
        <f t="shared" si="88"/>
        <v>0.10422458145975799</v>
      </c>
      <c r="AS259" s="68">
        <f t="shared" si="89"/>
        <v>0.41689793376718376</v>
      </c>
      <c r="AT259">
        <f t="shared" si="90"/>
        <v>0.41689793376718376</v>
      </c>
      <c r="AU259">
        <f t="shared" ref="AU259:AU322" si="100">AH259*((1+G259)+(1-G259)*(AH259/AI259))/((1-G259)+(1+G259)*(AH259/AI259))</f>
        <v>4996.2302719283061</v>
      </c>
      <c r="AV259" s="67">
        <f t="shared" ref="AV259:AV322" si="101">AH259*((G259+AK259*(1-G259))/(AK259*(1-G259)+G259*(AH259/AI259)))</f>
        <v>4947.3133911754312</v>
      </c>
      <c r="AW259">
        <f t="shared" si="91"/>
        <v>4996.2302719283061</v>
      </c>
    </row>
    <row r="260" spans="1:49" thickTop="1" thickBot="1">
      <c r="A260" s="26">
        <v>258</v>
      </c>
      <c r="B260">
        <v>3</v>
      </c>
      <c r="C260">
        <v>59</v>
      </c>
      <c r="D260">
        <v>1</v>
      </c>
      <c r="E260">
        <v>60</v>
      </c>
      <c r="F260">
        <v>70</v>
      </c>
      <c r="G260">
        <v>0.3251953125</v>
      </c>
      <c r="H260">
        <v>0</v>
      </c>
      <c r="I260">
        <v>90</v>
      </c>
      <c r="J260">
        <v>0</v>
      </c>
      <c r="K260">
        <v>8413.0859375</v>
      </c>
      <c r="L260">
        <v>0.30953124999999998</v>
      </c>
      <c r="M260">
        <v>358921.2890625</v>
      </c>
      <c r="N260">
        <v>0.20664062500000002</v>
      </c>
      <c r="O260">
        <v>70</v>
      </c>
      <c r="P260">
        <v>480</v>
      </c>
      <c r="Q260">
        <v>480</v>
      </c>
      <c r="R260" s="46">
        <v>258</v>
      </c>
      <c r="S260">
        <v>104356.7</v>
      </c>
      <c r="T260" s="71">
        <v>15897</v>
      </c>
      <c r="U260">
        <v>15337.33</v>
      </c>
      <c r="V260" s="6">
        <v>0.26934330000000001</v>
      </c>
      <c r="W260">
        <v>4.1029999999999997E-2</v>
      </c>
      <c r="X260">
        <v>0.27348</v>
      </c>
      <c r="Y260">
        <v>4.0193329999999999E-2</v>
      </c>
      <c r="Z260" s="68">
        <v>0.39076670000000002</v>
      </c>
      <c r="AA260">
        <v>0.377</v>
      </c>
      <c r="AB260">
        <v>6162.3329999999996</v>
      </c>
      <c r="AC260" s="67">
        <v>5477.6670000000004</v>
      </c>
      <c r="AD260">
        <v>5915.6670000000004</v>
      </c>
      <c r="AE260">
        <f t="shared" ref="AE260:AE323" si="102">SQRT(T260/U260)</f>
        <v>1.0180818758869326</v>
      </c>
      <c r="AF260">
        <f t="shared" ref="AF260:AF323" si="103">1-V260*W260-X260*Y260-Z260*AA260-2*W260*AA260*X260</f>
        <v>0.82217717977499993</v>
      </c>
      <c r="AG260" s="65">
        <f t="shared" si="92"/>
        <v>258</v>
      </c>
      <c r="AH260" s="70">
        <f t="shared" si="93"/>
        <v>3212.250924710655</v>
      </c>
      <c r="AI260" s="70">
        <f t="shared" si="94"/>
        <v>148727.50080932342</v>
      </c>
      <c r="AJ260" s="70">
        <f t="shared" si="95"/>
        <v>0.93282919929910535</v>
      </c>
      <c r="AK260" s="70">
        <f t="shared" si="96"/>
        <v>0.6457472662743754</v>
      </c>
      <c r="AL260">
        <f t="shared" si="97"/>
        <v>122396.71058654785</v>
      </c>
      <c r="AM260" s="71">
        <f t="shared" si="98"/>
        <v>19403.382113287913</v>
      </c>
      <c r="AN260">
        <f t="shared" ref="AN260:AN323" si="104">AM260</f>
        <v>19403.382113287913</v>
      </c>
      <c r="AO260" s="6">
        <f t="shared" si="99"/>
        <v>0.27607170104980466</v>
      </c>
      <c r="AP260">
        <f t="shared" ref="AP260:AP323" si="105">AO260*(AM260/AL260)</f>
        <v>4.3765266896996863E-2</v>
      </c>
      <c r="AQ260">
        <f t="shared" ref="AQ260:AQ323" si="106">AO260</f>
        <v>0.27607170104980466</v>
      </c>
      <c r="AR260">
        <f t="shared" ref="AR260:AR323" si="107">AQ260*(AN260/AL260)</f>
        <v>4.3765266896996863E-2</v>
      </c>
      <c r="AS260" s="68">
        <f t="shared" ref="AS260:AS323" si="108">0.5*((AM260/(2*AV260))-1)</f>
        <v>0.37869396467978911</v>
      </c>
      <c r="AT260">
        <f t="shared" ref="AT260:AT323" si="109">AS260</f>
        <v>0.37869396467978911</v>
      </c>
      <c r="AU260">
        <f t="shared" si="100"/>
        <v>6118.1612020489683</v>
      </c>
      <c r="AV260" s="67">
        <f t="shared" si="101"/>
        <v>5520.5176356135644</v>
      </c>
      <c r="AW260">
        <f t="shared" ref="AW260:AW323" si="110">AU260</f>
        <v>6118.1612020489683</v>
      </c>
    </row>
    <row r="261" spans="1:49" thickTop="1" thickBot="1">
      <c r="A261" s="26">
        <v>259</v>
      </c>
      <c r="B261">
        <v>3</v>
      </c>
      <c r="C261">
        <v>60</v>
      </c>
      <c r="D261">
        <v>1</v>
      </c>
      <c r="E261">
        <v>60</v>
      </c>
      <c r="F261">
        <v>70</v>
      </c>
      <c r="G261">
        <v>0.47519531250000002</v>
      </c>
      <c r="H261">
        <v>0</v>
      </c>
      <c r="I261">
        <v>90</v>
      </c>
      <c r="J261">
        <v>0</v>
      </c>
      <c r="K261">
        <v>5163.0859375</v>
      </c>
      <c r="L261">
        <v>0.42953125000000003</v>
      </c>
      <c r="M261">
        <v>717471.2890625</v>
      </c>
      <c r="N261">
        <v>0.306640625</v>
      </c>
      <c r="O261">
        <v>70</v>
      </c>
      <c r="P261">
        <v>480</v>
      </c>
      <c r="Q261">
        <v>480</v>
      </c>
      <c r="R261" s="46">
        <v>259</v>
      </c>
      <c r="S261">
        <v>336400</v>
      </c>
      <c r="T261" s="71">
        <v>22031.67</v>
      </c>
      <c r="U261">
        <v>21723.67</v>
      </c>
      <c r="V261" s="6">
        <v>0.36280000000000001</v>
      </c>
      <c r="W261">
        <v>2.3758999999999999E-2</v>
      </c>
      <c r="X261">
        <v>0.36483330000000003</v>
      </c>
      <c r="Y261">
        <v>2.3559E-2</v>
      </c>
      <c r="Z261" s="68">
        <v>0.5814667</v>
      </c>
      <c r="AA261">
        <v>0.57333330000000005</v>
      </c>
      <c r="AB261">
        <v>5749.3329999999996</v>
      </c>
      <c r="AC261" s="67">
        <v>7150.6670000000004</v>
      </c>
      <c r="AD261">
        <v>5853.3329999999996</v>
      </c>
      <c r="AE261">
        <f t="shared" si="102"/>
        <v>1.0070640908945112</v>
      </c>
      <c r="AF261">
        <f t="shared" si="103"/>
        <v>0.63947151376240574</v>
      </c>
      <c r="AG261" s="65">
        <f t="shared" si="92"/>
        <v>259</v>
      </c>
      <c r="AH261" s="70">
        <f t="shared" si="93"/>
        <v>1805.8667613946877</v>
      </c>
      <c r="AI261" s="70">
        <f t="shared" si="94"/>
        <v>274548.05680119584</v>
      </c>
      <c r="AJ261" s="70">
        <f t="shared" si="95"/>
        <v>0.97871762592775779</v>
      </c>
      <c r="AK261" s="70">
        <f t="shared" si="96"/>
        <v>0.56464644121346796</v>
      </c>
      <c r="AL261">
        <f t="shared" si="97"/>
        <v>343648.60511779785</v>
      </c>
      <c r="AM261" s="71">
        <f t="shared" si="98"/>
        <v>18630.151573137045</v>
      </c>
      <c r="AN261">
        <f t="shared" si="104"/>
        <v>18630.151573137045</v>
      </c>
      <c r="AO261" s="6">
        <f t="shared" si="99"/>
        <v>0.37113420104980466</v>
      </c>
      <c r="AP261">
        <f t="shared" si="105"/>
        <v>2.0120222566196246E-2</v>
      </c>
      <c r="AQ261">
        <f t="shared" si="106"/>
        <v>0.37113420104980466</v>
      </c>
      <c r="AR261">
        <f t="shared" si="107"/>
        <v>2.0120222566196246E-2</v>
      </c>
      <c r="AS261" s="68">
        <f t="shared" si="108"/>
        <v>0.50104180916253482</v>
      </c>
      <c r="AT261">
        <f t="shared" si="109"/>
        <v>0.50104180916253482</v>
      </c>
      <c r="AU261">
        <f t="shared" si="100"/>
        <v>4995.6975463449699</v>
      </c>
      <c r="AV261" s="67">
        <f t="shared" si="101"/>
        <v>4652.6906775059952</v>
      </c>
      <c r="AW261">
        <f t="shared" si="110"/>
        <v>4995.6975463449699</v>
      </c>
    </row>
    <row r="262" spans="1:49" thickTop="1" thickBot="1">
      <c r="A262" s="26">
        <v>260</v>
      </c>
      <c r="B262">
        <v>3</v>
      </c>
      <c r="C262">
        <v>61</v>
      </c>
      <c r="D262">
        <v>1</v>
      </c>
      <c r="E262">
        <v>60</v>
      </c>
      <c r="F262">
        <v>70</v>
      </c>
      <c r="G262">
        <v>0.36269531249999998</v>
      </c>
      <c r="H262">
        <v>0</v>
      </c>
      <c r="I262">
        <v>90</v>
      </c>
      <c r="J262">
        <v>0</v>
      </c>
      <c r="K262">
        <v>5975.5859375</v>
      </c>
      <c r="L262">
        <v>0.27953125000000001</v>
      </c>
      <c r="M262">
        <v>90008.7890625</v>
      </c>
      <c r="N262">
        <v>0.28164062500000003</v>
      </c>
      <c r="O262">
        <v>70</v>
      </c>
      <c r="P262">
        <v>480</v>
      </c>
      <c r="Q262">
        <v>480</v>
      </c>
      <c r="R262" s="46">
        <v>260</v>
      </c>
      <c r="S262">
        <v>36013.33</v>
      </c>
      <c r="T262" s="71">
        <v>12027.67</v>
      </c>
      <c r="U262">
        <v>12475.67</v>
      </c>
      <c r="V262" s="6">
        <v>0.2805067</v>
      </c>
      <c r="W262">
        <v>9.3683329999999995E-2</v>
      </c>
      <c r="X262">
        <v>0.28057670000000001</v>
      </c>
      <c r="Y262">
        <v>9.7193329999999994E-2</v>
      </c>
      <c r="Z262" s="68">
        <v>0.3021433</v>
      </c>
      <c r="AA262">
        <v>0.31339</v>
      </c>
      <c r="AB262">
        <v>4881.3329999999996</v>
      </c>
      <c r="AC262" s="67">
        <v>4410.3329999999996</v>
      </c>
      <c r="AD262">
        <v>5076</v>
      </c>
      <c r="AE262">
        <f t="shared" si="102"/>
        <v>0.98188090162724606</v>
      </c>
      <c r="AF262">
        <f t="shared" si="103"/>
        <v>0.83528718800097523</v>
      </c>
      <c r="AG262" s="65">
        <f t="shared" si="92"/>
        <v>260</v>
      </c>
      <c r="AH262" s="70">
        <f t="shared" si="93"/>
        <v>2335.0683844181217</v>
      </c>
      <c r="AI262" s="70">
        <f t="shared" si="94"/>
        <v>35114.675403840287</v>
      </c>
      <c r="AJ262" s="70">
        <f t="shared" si="95"/>
        <v>0.82417845546754531</v>
      </c>
      <c r="AK262" s="70">
        <f t="shared" si="96"/>
        <v>0.67607837316172448</v>
      </c>
      <c r="AL262">
        <f t="shared" si="97"/>
        <v>36454.034805297852</v>
      </c>
      <c r="AM262" s="71">
        <f t="shared" si="98"/>
        <v>13619.237499051998</v>
      </c>
      <c r="AN262">
        <f t="shared" si="104"/>
        <v>13619.237499051998</v>
      </c>
      <c r="AO262" s="6">
        <f t="shared" si="99"/>
        <v>0.28029631042480474</v>
      </c>
      <c r="AP262">
        <f t="shared" si="105"/>
        <v>0.1047187792015998</v>
      </c>
      <c r="AQ262">
        <f t="shared" si="106"/>
        <v>0.28029631042480474</v>
      </c>
      <c r="AR262">
        <f t="shared" si="107"/>
        <v>0.1047187792015998</v>
      </c>
      <c r="AS262" s="68">
        <f t="shared" si="108"/>
        <v>0.33600761038760285</v>
      </c>
      <c r="AT262">
        <f t="shared" si="109"/>
        <v>0.33600761038760285</v>
      </c>
      <c r="AU262">
        <f t="shared" si="100"/>
        <v>4507.2791635168942</v>
      </c>
      <c r="AV262" s="67">
        <f t="shared" si="101"/>
        <v>4072.7014113955361</v>
      </c>
      <c r="AW262">
        <f t="shared" si="110"/>
        <v>4507.2791635168942</v>
      </c>
    </row>
    <row r="263" spans="1:49" thickTop="1" thickBot="1">
      <c r="A263" s="26">
        <v>261</v>
      </c>
      <c r="B263">
        <v>3</v>
      </c>
      <c r="C263">
        <v>62</v>
      </c>
      <c r="D263">
        <v>1</v>
      </c>
      <c r="E263">
        <v>60</v>
      </c>
      <c r="F263">
        <v>70</v>
      </c>
      <c r="G263">
        <v>0.5126953125</v>
      </c>
      <c r="H263">
        <v>0</v>
      </c>
      <c r="I263">
        <v>90</v>
      </c>
      <c r="J263">
        <v>0</v>
      </c>
      <c r="K263">
        <v>9225.5859375</v>
      </c>
      <c r="L263">
        <v>0.39953125</v>
      </c>
      <c r="M263">
        <v>448558.7890625</v>
      </c>
      <c r="N263">
        <v>0.38164062500000001</v>
      </c>
      <c r="O263">
        <v>70</v>
      </c>
      <c r="P263">
        <v>480</v>
      </c>
      <c r="Q263">
        <v>480</v>
      </c>
      <c r="R263" s="46">
        <v>261</v>
      </c>
      <c r="S263">
        <v>229340</v>
      </c>
      <c r="T263" s="71">
        <v>36313.33</v>
      </c>
      <c r="U263">
        <v>35500</v>
      </c>
      <c r="V263" s="6">
        <v>0.38879999999999998</v>
      </c>
      <c r="W263">
        <v>6.1556670000000001E-2</v>
      </c>
      <c r="X263">
        <v>0.38916669999999998</v>
      </c>
      <c r="Y263">
        <v>6.0240000000000002E-2</v>
      </c>
      <c r="Z263" s="68">
        <v>0.49390000000000001</v>
      </c>
      <c r="AA263">
        <v>0.48286669999999998</v>
      </c>
      <c r="AB263">
        <v>11511.33</v>
      </c>
      <c r="AC263" s="67">
        <v>12620.67</v>
      </c>
      <c r="AD263">
        <v>11153.33</v>
      </c>
      <c r="AE263">
        <f t="shared" si="102"/>
        <v>1.0113904805886558</v>
      </c>
      <c r="AF263">
        <f t="shared" si="103"/>
        <v>0.69100057946533855</v>
      </c>
      <c r="AG263" s="65">
        <f t="shared" si="92"/>
        <v>261</v>
      </c>
      <c r="AH263" s="70">
        <f t="shared" si="93"/>
        <v>3295.9556771240373</v>
      </c>
      <c r="AI263" s="70">
        <f t="shared" si="94"/>
        <v>162328.31495617755</v>
      </c>
      <c r="AJ263" s="70">
        <f t="shared" si="95"/>
        <v>0.94073625805124106</v>
      </c>
      <c r="AK263" s="70">
        <f t="shared" si="96"/>
        <v>0.59211210245641799</v>
      </c>
      <c r="AL263">
        <f t="shared" si="97"/>
        <v>234469.65980529785</v>
      </c>
      <c r="AM263" s="71">
        <f t="shared" si="98"/>
        <v>35010.967641671545</v>
      </c>
      <c r="AN263">
        <f t="shared" si="104"/>
        <v>35010.967641671545</v>
      </c>
      <c r="AO263" s="6">
        <f t="shared" si="99"/>
        <v>0.39035881042480469</v>
      </c>
      <c r="AP263">
        <f t="shared" si="105"/>
        <v>5.8288307714410015E-2</v>
      </c>
      <c r="AQ263">
        <f t="shared" si="106"/>
        <v>0.39035881042480469</v>
      </c>
      <c r="AR263">
        <f t="shared" si="107"/>
        <v>5.8288307714410015E-2</v>
      </c>
      <c r="AS263" s="68">
        <f t="shared" si="108"/>
        <v>0.49083235210026133</v>
      </c>
      <c r="AT263">
        <f t="shared" si="109"/>
        <v>0.49083235210026133</v>
      </c>
      <c r="AU263">
        <f t="shared" si="100"/>
        <v>9687.6555056339748</v>
      </c>
      <c r="AV263" s="67">
        <f t="shared" si="101"/>
        <v>8833.7264037299065</v>
      </c>
      <c r="AW263">
        <f t="shared" si="110"/>
        <v>9687.6555056339748</v>
      </c>
    </row>
    <row r="264" spans="1:49" thickTop="1" thickBot="1">
      <c r="A264" s="26">
        <v>262</v>
      </c>
      <c r="B264">
        <v>3</v>
      </c>
      <c r="C264">
        <v>63</v>
      </c>
      <c r="D264">
        <v>1</v>
      </c>
      <c r="E264">
        <v>60</v>
      </c>
      <c r="F264">
        <v>70</v>
      </c>
      <c r="G264">
        <v>0.58769531249999996</v>
      </c>
      <c r="H264">
        <v>0</v>
      </c>
      <c r="I264">
        <v>90</v>
      </c>
      <c r="J264">
        <v>0</v>
      </c>
      <c r="K264">
        <v>7600.5859375</v>
      </c>
      <c r="L264">
        <v>0.33953125000000001</v>
      </c>
      <c r="M264">
        <v>627833.7890625</v>
      </c>
      <c r="N264">
        <v>0.23164062500000002</v>
      </c>
      <c r="O264">
        <v>70</v>
      </c>
      <c r="P264">
        <v>480</v>
      </c>
      <c r="Q264">
        <v>480</v>
      </c>
      <c r="R264" s="46">
        <v>262</v>
      </c>
      <c r="S264">
        <v>362566.7</v>
      </c>
      <c r="T264" s="71">
        <v>34200</v>
      </c>
      <c r="U264">
        <v>33946.67</v>
      </c>
      <c r="V264" s="6">
        <v>0.2655033</v>
      </c>
      <c r="W264">
        <v>2.5044670000000002E-2</v>
      </c>
      <c r="X264">
        <v>0.26592329999999997</v>
      </c>
      <c r="Y264">
        <v>2.4899330000000001E-2</v>
      </c>
      <c r="Z264" s="68">
        <v>0.35486669999999998</v>
      </c>
      <c r="AA264">
        <v>0.35223330000000003</v>
      </c>
      <c r="AB264">
        <v>12761</v>
      </c>
      <c r="AC264" s="67">
        <v>13117.67</v>
      </c>
      <c r="AD264">
        <v>12604.33</v>
      </c>
      <c r="AE264">
        <f t="shared" si="102"/>
        <v>1.0037243583978344</v>
      </c>
      <c r="AF264">
        <f t="shared" si="103"/>
        <v>0.85704165637630736</v>
      </c>
      <c r="AG264" s="65">
        <f t="shared" si="92"/>
        <v>262</v>
      </c>
      <c r="AH264" s="70">
        <f t="shared" si="93"/>
        <v>2837.0319608071854</v>
      </c>
      <c r="AI264" s="70">
        <f t="shared" si="94"/>
        <v>254877.02188392007</v>
      </c>
      <c r="AJ264" s="70">
        <f t="shared" si="95"/>
        <v>0.96454040729098678</v>
      </c>
      <c r="AK264" s="70">
        <f t="shared" si="96"/>
        <v>0.62569424504945204</v>
      </c>
      <c r="AL264">
        <f t="shared" si="97"/>
        <v>372108.73207092285</v>
      </c>
      <c r="AM264" s="71">
        <f t="shared" si="98"/>
        <v>37441.254867937219</v>
      </c>
      <c r="AN264">
        <f t="shared" si="104"/>
        <v>37441.254867937219</v>
      </c>
      <c r="AO264" s="6">
        <f t="shared" si="99"/>
        <v>0.27612443542480469</v>
      </c>
      <c r="AP264">
        <f t="shared" si="105"/>
        <v>2.7783398966393799E-2</v>
      </c>
      <c r="AQ264">
        <f t="shared" si="106"/>
        <v>0.27612443542480469</v>
      </c>
      <c r="AR264">
        <f t="shared" si="107"/>
        <v>2.7783398966393799E-2</v>
      </c>
      <c r="AS264" s="68">
        <f t="shared" si="108"/>
        <v>0.532000604868617</v>
      </c>
      <c r="AT264">
        <f t="shared" si="109"/>
        <v>0.532000604868617</v>
      </c>
      <c r="AU264">
        <f t="shared" si="100"/>
        <v>10506.048849118453</v>
      </c>
      <c r="AV264" s="67">
        <f t="shared" si="101"/>
        <v>9070.0661151026725</v>
      </c>
      <c r="AW264">
        <f t="shared" si="110"/>
        <v>10506.048849118453</v>
      </c>
    </row>
    <row r="265" spans="1:49" thickTop="1" thickBot="1">
      <c r="A265" s="26">
        <v>263</v>
      </c>
      <c r="B265">
        <v>3</v>
      </c>
      <c r="C265">
        <v>64</v>
      </c>
      <c r="D265">
        <v>1</v>
      </c>
      <c r="E265">
        <v>60</v>
      </c>
      <c r="F265">
        <v>70</v>
      </c>
      <c r="G265">
        <v>0.43769531249999999</v>
      </c>
      <c r="H265">
        <v>0</v>
      </c>
      <c r="I265">
        <v>90</v>
      </c>
      <c r="J265">
        <v>0</v>
      </c>
      <c r="K265">
        <v>4350.5859375</v>
      </c>
      <c r="L265">
        <v>0.45953125</v>
      </c>
      <c r="M265">
        <v>269283.7890625</v>
      </c>
      <c r="N265">
        <v>0.33164062500000002</v>
      </c>
      <c r="O265">
        <v>70</v>
      </c>
      <c r="P265">
        <v>480</v>
      </c>
      <c r="Q265">
        <v>480</v>
      </c>
      <c r="R265" s="46">
        <v>263</v>
      </c>
      <c r="S265">
        <v>118166.7</v>
      </c>
      <c r="T265" s="71">
        <v>19663</v>
      </c>
      <c r="U265">
        <v>19442</v>
      </c>
      <c r="V265" s="6">
        <v>0.39760000000000001</v>
      </c>
      <c r="W265">
        <v>6.6159999999999997E-2</v>
      </c>
      <c r="X265">
        <v>0.40039999999999998</v>
      </c>
      <c r="Y265">
        <v>6.5876669999999998E-2</v>
      </c>
      <c r="Z265" s="68">
        <v>0.65600000000000003</v>
      </c>
      <c r="AA265">
        <v>0.64863329999999997</v>
      </c>
      <c r="AB265">
        <v>4240</v>
      </c>
      <c r="AC265" s="67">
        <v>5793.3329999999996</v>
      </c>
      <c r="AD265">
        <v>4187.6670000000004</v>
      </c>
      <c r="AE265">
        <f t="shared" si="102"/>
        <v>1.005667511306801</v>
      </c>
      <c r="AF265">
        <f t="shared" si="103"/>
        <v>0.48744912636629756</v>
      </c>
      <c r="AG265" s="65">
        <f t="shared" si="92"/>
        <v>263</v>
      </c>
      <c r="AH265" s="70">
        <f t="shared" si="93"/>
        <v>1490.4052028690719</v>
      </c>
      <c r="AI265" s="70">
        <f t="shared" si="94"/>
        <v>101109.78292754474</v>
      </c>
      <c r="AJ265" s="70">
        <f t="shared" si="95"/>
        <v>0.95304869094902422</v>
      </c>
      <c r="AK265" s="70">
        <f t="shared" si="96"/>
        <v>0.54425693662499686</v>
      </c>
      <c r="AL265">
        <f t="shared" si="97"/>
        <v>120310.60707092285</v>
      </c>
      <c r="AM265" s="71">
        <f t="shared" si="98"/>
        <v>13691.630060682151</v>
      </c>
      <c r="AN265">
        <f t="shared" si="104"/>
        <v>13691.630060682151</v>
      </c>
      <c r="AO265" s="6">
        <f t="shared" si="99"/>
        <v>0.40355412292480464</v>
      </c>
      <c r="AP265">
        <f t="shared" si="105"/>
        <v>4.5925408366465262E-2</v>
      </c>
      <c r="AQ265">
        <f t="shared" si="106"/>
        <v>0.40355412292480464</v>
      </c>
      <c r="AR265">
        <f t="shared" si="107"/>
        <v>4.5925408366465262E-2</v>
      </c>
      <c r="AS265" s="68">
        <f t="shared" si="108"/>
        <v>0.46496074475972204</v>
      </c>
      <c r="AT265">
        <f t="shared" si="109"/>
        <v>0.46496074475972204</v>
      </c>
      <c r="AU265">
        <f t="shared" si="100"/>
        <v>3693.4243898977911</v>
      </c>
      <c r="AV265" s="67">
        <f t="shared" si="101"/>
        <v>3547.1987163818271</v>
      </c>
      <c r="AW265">
        <f t="shared" si="110"/>
        <v>3693.4243898977911</v>
      </c>
    </row>
    <row r="266" spans="1:49" thickTop="1" thickBot="1">
      <c r="A266" s="26">
        <v>264</v>
      </c>
      <c r="B266">
        <v>3</v>
      </c>
      <c r="C266">
        <v>65</v>
      </c>
      <c r="D266">
        <v>1</v>
      </c>
      <c r="E266">
        <v>60</v>
      </c>
      <c r="F266">
        <v>70</v>
      </c>
      <c r="G266">
        <v>0.38144531249999997</v>
      </c>
      <c r="H266">
        <v>0</v>
      </c>
      <c r="I266">
        <v>90</v>
      </c>
      <c r="J266">
        <v>0</v>
      </c>
      <c r="K266">
        <v>4756.8359375</v>
      </c>
      <c r="L266">
        <v>0.29453125000000002</v>
      </c>
      <c r="M266">
        <v>762290.0390625</v>
      </c>
      <c r="N266">
        <v>0.39414062500000002</v>
      </c>
      <c r="O266">
        <v>70</v>
      </c>
      <c r="P266">
        <v>480</v>
      </c>
      <c r="Q266">
        <v>480</v>
      </c>
      <c r="R266" s="46">
        <v>264</v>
      </c>
      <c r="S266">
        <v>293540</v>
      </c>
      <c r="T266" s="71">
        <v>11347</v>
      </c>
      <c r="U266">
        <v>11207.67</v>
      </c>
      <c r="V266" s="6">
        <v>0.34463329999999998</v>
      </c>
      <c r="W266">
        <v>1.332233E-2</v>
      </c>
      <c r="X266">
        <v>0.34366669999999999</v>
      </c>
      <c r="Y266">
        <v>1.3121000000000001E-2</v>
      </c>
      <c r="Z266" s="68">
        <v>0.35796670000000003</v>
      </c>
      <c r="AA266">
        <v>0.35356670000000001</v>
      </c>
      <c r="AB266">
        <v>4579</v>
      </c>
      <c r="AC266" s="67">
        <v>4125.6670000000004</v>
      </c>
      <c r="AD266">
        <v>4482.6670000000004</v>
      </c>
      <c r="AE266">
        <f t="shared" si="102"/>
        <v>1.0061966334175318</v>
      </c>
      <c r="AF266">
        <f t="shared" si="103"/>
        <v>0.86109675716526701</v>
      </c>
      <c r="AG266" s="65">
        <f t="shared" si="92"/>
        <v>264</v>
      </c>
      <c r="AH266" s="70">
        <f t="shared" si="93"/>
        <v>1837.2812311406158</v>
      </c>
      <c r="AI266" s="70">
        <f t="shared" si="94"/>
        <v>273390.65564583917</v>
      </c>
      <c r="AJ266" s="70">
        <f t="shared" si="95"/>
        <v>0.98151018502467968</v>
      </c>
      <c r="AK266" s="70">
        <f t="shared" si="96"/>
        <v>0.64800721195589783</v>
      </c>
      <c r="AL266">
        <f t="shared" si="97"/>
        <v>293714.3253326416</v>
      </c>
      <c r="AM266" s="71">
        <f t="shared" si="98"/>
        <v>13296.967196520334</v>
      </c>
      <c r="AN266">
        <f t="shared" si="104"/>
        <v>13296.967196520334</v>
      </c>
      <c r="AO266" s="6">
        <f t="shared" si="99"/>
        <v>0.33252677917480472</v>
      </c>
      <c r="AP266">
        <f t="shared" si="105"/>
        <v>1.5054075655466678E-2</v>
      </c>
      <c r="AQ266">
        <f t="shared" si="106"/>
        <v>0.33252677917480472</v>
      </c>
      <c r="AR266">
        <f t="shared" si="107"/>
        <v>1.5054075655466678E-2</v>
      </c>
      <c r="AS266" s="68">
        <f t="shared" si="108"/>
        <v>0.43300739372907182</v>
      </c>
      <c r="AT266">
        <f t="shared" si="109"/>
        <v>0.43300739372907182</v>
      </c>
      <c r="AU266">
        <f t="shared" si="100"/>
        <v>4054.7704665190226</v>
      </c>
      <c r="AV266" s="67">
        <f t="shared" si="101"/>
        <v>3562.9318925798161</v>
      </c>
      <c r="AW266">
        <f t="shared" si="110"/>
        <v>4054.7704665190226</v>
      </c>
    </row>
    <row r="267" spans="1:49" thickTop="1" thickBot="1">
      <c r="A267" s="26">
        <v>265</v>
      </c>
      <c r="B267">
        <v>3</v>
      </c>
      <c r="C267">
        <v>66</v>
      </c>
      <c r="D267">
        <v>1</v>
      </c>
      <c r="E267">
        <v>60</v>
      </c>
      <c r="F267">
        <v>70</v>
      </c>
      <c r="G267">
        <v>0.53144531250000004</v>
      </c>
      <c r="H267">
        <v>0</v>
      </c>
      <c r="I267">
        <v>90</v>
      </c>
      <c r="J267">
        <v>0</v>
      </c>
      <c r="K267">
        <v>8006.8359375</v>
      </c>
      <c r="L267">
        <v>0.41453125000000002</v>
      </c>
      <c r="M267">
        <v>403740.0390625</v>
      </c>
      <c r="N267">
        <v>0.29414062500000004</v>
      </c>
      <c r="O267">
        <v>70</v>
      </c>
      <c r="P267">
        <v>480</v>
      </c>
      <c r="Q267">
        <v>480</v>
      </c>
      <c r="R267" s="46">
        <v>265</v>
      </c>
      <c r="S267">
        <v>215653.3</v>
      </c>
      <c r="T267" s="71">
        <v>35446.67</v>
      </c>
      <c r="U267">
        <v>34913.33</v>
      </c>
      <c r="V267" s="6">
        <v>0.34123330000000002</v>
      </c>
      <c r="W267">
        <v>5.6086669999999998E-2</v>
      </c>
      <c r="X267">
        <v>0.34300000000000003</v>
      </c>
      <c r="Y267">
        <v>5.5530000000000003E-2</v>
      </c>
      <c r="Z267" s="68">
        <v>0.51443329999999998</v>
      </c>
      <c r="AA267">
        <v>0.50666670000000003</v>
      </c>
      <c r="AB267">
        <v>10730</v>
      </c>
      <c r="AC267" s="67">
        <v>12758.33</v>
      </c>
      <c r="AD267">
        <v>10308.33</v>
      </c>
      <c r="AE267">
        <f t="shared" si="102"/>
        <v>1.0076091076089484</v>
      </c>
      <c r="AF267">
        <f t="shared" si="103"/>
        <v>0.68167411589879723</v>
      </c>
      <c r="AG267" s="65">
        <f t="shared" si="92"/>
        <v>265</v>
      </c>
      <c r="AH267" s="70">
        <f t="shared" si="93"/>
        <v>2830.2082182701865</v>
      </c>
      <c r="AI267" s="70">
        <f t="shared" si="94"/>
        <v>155987.69996981588</v>
      </c>
      <c r="AJ267" s="70">
        <f t="shared" si="95"/>
        <v>0.94277475770529495</v>
      </c>
      <c r="AK267" s="70">
        <f t="shared" si="96"/>
        <v>0.58073927555705129</v>
      </c>
      <c r="AL267">
        <f t="shared" si="97"/>
        <v>218317.39173889163</v>
      </c>
      <c r="AM267" s="71">
        <f t="shared" si="98"/>
        <v>32126.82374705917</v>
      </c>
      <c r="AN267">
        <f t="shared" si="104"/>
        <v>32126.82374705917</v>
      </c>
      <c r="AO267" s="6">
        <f t="shared" si="99"/>
        <v>0.35055021667480468</v>
      </c>
      <c r="AP267">
        <f t="shared" si="105"/>
        <v>5.1585743746308227E-2</v>
      </c>
      <c r="AQ267">
        <f t="shared" si="106"/>
        <v>0.35055021667480468</v>
      </c>
      <c r="AR267">
        <f t="shared" si="107"/>
        <v>5.1585743746308227E-2</v>
      </c>
      <c r="AS267" s="68">
        <f t="shared" si="108"/>
        <v>0.49503742914509508</v>
      </c>
      <c r="AT267">
        <f t="shared" si="109"/>
        <v>0.49503742914509508</v>
      </c>
      <c r="AU267">
        <f t="shared" si="100"/>
        <v>8781.000368838555</v>
      </c>
      <c r="AV267" s="67">
        <f t="shared" si="101"/>
        <v>8071.7626307438322</v>
      </c>
      <c r="AW267">
        <f t="shared" si="110"/>
        <v>8781.000368838555</v>
      </c>
    </row>
    <row r="268" spans="1:49" thickTop="1" thickBot="1">
      <c r="A268" s="26">
        <v>266</v>
      </c>
      <c r="B268">
        <v>3</v>
      </c>
      <c r="C268">
        <v>67</v>
      </c>
      <c r="D268">
        <v>1</v>
      </c>
      <c r="E268">
        <v>60</v>
      </c>
      <c r="F268">
        <v>70</v>
      </c>
      <c r="G268">
        <v>0.45644531249999998</v>
      </c>
      <c r="H268">
        <v>0</v>
      </c>
      <c r="I268">
        <v>90</v>
      </c>
      <c r="J268">
        <v>0</v>
      </c>
      <c r="K268">
        <v>9631.8359375</v>
      </c>
      <c r="L268">
        <v>0.35453124999999996</v>
      </c>
      <c r="M268">
        <v>224465.0390625</v>
      </c>
      <c r="N268">
        <v>0.34414062499999998</v>
      </c>
      <c r="O268">
        <v>70</v>
      </c>
      <c r="P268">
        <v>480</v>
      </c>
      <c r="Q268">
        <v>480</v>
      </c>
      <c r="R268" s="46">
        <v>266</v>
      </c>
      <c r="S268">
        <v>106900</v>
      </c>
      <c r="T268" s="71">
        <v>26982.67</v>
      </c>
      <c r="U268">
        <v>26213</v>
      </c>
      <c r="V268" s="6">
        <v>0.34870000000000001</v>
      </c>
      <c r="W268">
        <v>8.8013330000000001E-2</v>
      </c>
      <c r="X268">
        <v>0.34899999999999998</v>
      </c>
      <c r="Y268">
        <v>8.5573330000000003E-2</v>
      </c>
      <c r="Z268" s="68">
        <v>0.4260333</v>
      </c>
      <c r="AA268">
        <v>0.41386669999999998</v>
      </c>
      <c r="AB268">
        <v>10046.33</v>
      </c>
      <c r="AC268" s="67">
        <v>9940</v>
      </c>
      <c r="AD268">
        <v>9449</v>
      </c>
      <c r="AE268">
        <f t="shared" si="102"/>
        <v>1.0145748609896881</v>
      </c>
      <c r="AF268">
        <f t="shared" si="103"/>
        <v>0.73769846476059853</v>
      </c>
      <c r="AG268" s="65">
        <f t="shared" si="92"/>
        <v>266</v>
      </c>
      <c r="AH268" s="70">
        <f t="shared" si="93"/>
        <v>3555.4129657399931</v>
      </c>
      <c r="AI268" s="70">
        <f t="shared" si="94"/>
        <v>83497.602441150826</v>
      </c>
      <c r="AJ268" s="70">
        <f t="shared" si="95"/>
        <v>0.88144397227001392</v>
      </c>
      <c r="AK268" s="70">
        <f t="shared" si="96"/>
        <v>0.62917686512227788</v>
      </c>
      <c r="AL268">
        <f t="shared" si="97"/>
        <v>107691.4444732666</v>
      </c>
      <c r="AM268" s="71">
        <f t="shared" si="98"/>
        <v>29083.333460438109</v>
      </c>
      <c r="AN268">
        <f t="shared" si="104"/>
        <v>29083.333460438109</v>
      </c>
      <c r="AO268" s="6">
        <f t="shared" si="99"/>
        <v>0.34978849792480465</v>
      </c>
      <c r="AP268">
        <f t="shared" si="105"/>
        <v>9.4464472786398676E-2</v>
      </c>
      <c r="AQ268">
        <f t="shared" si="106"/>
        <v>0.34978849792480465</v>
      </c>
      <c r="AR268">
        <f t="shared" si="107"/>
        <v>9.4464472786398676E-2</v>
      </c>
      <c r="AS268" s="68">
        <f t="shared" si="108"/>
        <v>0.42571013813666436</v>
      </c>
      <c r="AT268">
        <f t="shared" si="109"/>
        <v>0.42571013813666436</v>
      </c>
      <c r="AU268">
        <f t="shared" si="100"/>
        <v>8686.9246703289245</v>
      </c>
      <c r="AV268" s="67">
        <f t="shared" si="101"/>
        <v>7854.3304924204258</v>
      </c>
      <c r="AW268">
        <f t="shared" si="110"/>
        <v>8686.9246703289245</v>
      </c>
    </row>
    <row r="269" spans="1:49" thickTop="1" thickBot="1">
      <c r="A269" s="26">
        <v>267</v>
      </c>
      <c r="B269">
        <v>3</v>
      </c>
      <c r="C269">
        <v>68</v>
      </c>
      <c r="D269">
        <v>1</v>
      </c>
      <c r="E269">
        <v>60</v>
      </c>
      <c r="F269">
        <v>70</v>
      </c>
      <c r="G269">
        <v>0.30644531250000001</v>
      </c>
      <c r="H269">
        <v>0</v>
      </c>
      <c r="I269">
        <v>90</v>
      </c>
      <c r="J269">
        <v>0</v>
      </c>
      <c r="K269">
        <v>6381.8359375</v>
      </c>
      <c r="L269">
        <v>0.47453124999999996</v>
      </c>
      <c r="M269">
        <v>583015.0390625</v>
      </c>
      <c r="N269">
        <v>0.244140625</v>
      </c>
      <c r="O269">
        <v>70</v>
      </c>
      <c r="P269">
        <v>480</v>
      </c>
      <c r="Q269">
        <v>480</v>
      </c>
      <c r="R269" s="46">
        <v>267</v>
      </c>
      <c r="S269">
        <v>178460</v>
      </c>
      <c r="T269" s="71">
        <v>23472.67</v>
      </c>
      <c r="U269">
        <v>23080.67</v>
      </c>
      <c r="V269" s="6">
        <v>0.3938333</v>
      </c>
      <c r="W269">
        <v>5.1799999999999999E-2</v>
      </c>
      <c r="X269">
        <v>0.4080667</v>
      </c>
      <c r="Y269">
        <v>5.2776669999999998E-2</v>
      </c>
      <c r="Z269" s="68">
        <v>0.7699667</v>
      </c>
      <c r="AA269">
        <v>0.7571</v>
      </c>
      <c r="AB269">
        <v>4414</v>
      </c>
      <c r="AC269" s="67">
        <v>5152.6670000000004</v>
      </c>
      <c r="AD269">
        <v>4145.3329999999996</v>
      </c>
      <c r="AE269">
        <f t="shared" si="102"/>
        <v>1.008456200856521</v>
      </c>
      <c r="AF269">
        <f t="shared" si="103"/>
        <v>0.34311430479425897</v>
      </c>
      <c r="AG269" s="65">
        <f t="shared" si="92"/>
        <v>267</v>
      </c>
      <c r="AH269" s="70">
        <f t="shared" si="93"/>
        <v>2164.0219349369504</v>
      </c>
      <c r="AI269" s="70">
        <f t="shared" si="94"/>
        <v>234304.31711145997</v>
      </c>
      <c r="AJ269" s="70">
        <f t="shared" si="95"/>
        <v>0.9678647332289313</v>
      </c>
      <c r="AK269" s="70">
        <f t="shared" si="96"/>
        <v>0.52862846060551283</v>
      </c>
      <c r="AL269">
        <f t="shared" si="97"/>
        <v>183088.3780670166</v>
      </c>
      <c r="AM269" s="71">
        <f t="shared" si="98"/>
        <v>14454.756867762624</v>
      </c>
      <c r="AN269">
        <f t="shared" si="104"/>
        <v>14454.756867762624</v>
      </c>
      <c r="AO269" s="6">
        <f t="shared" si="99"/>
        <v>0.40392912292480471</v>
      </c>
      <c r="AP269">
        <f t="shared" si="105"/>
        <v>3.1890048540107178E-2</v>
      </c>
      <c r="AQ269">
        <f t="shared" si="106"/>
        <v>0.40392912292480471</v>
      </c>
      <c r="AR269">
        <f t="shared" si="107"/>
        <v>3.1890048540107178E-2</v>
      </c>
      <c r="AS269" s="68">
        <f t="shared" si="108"/>
        <v>0.41663139759711032</v>
      </c>
      <c r="AT269">
        <f t="shared" si="109"/>
        <v>0.41663139759711032</v>
      </c>
      <c r="AU269">
        <f t="shared" si="100"/>
        <v>4026.2952266383377</v>
      </c>
      <c r="AV269" s="67">
        <f t="shared" si="101"/>
        <v>3942.3581020830266</v>
      </c>
      <c r="AW269">
        <f t="shared" si="110"/>
        <v>4026.2952266383377</v>
      </c>
    </row>
    <row r="270" spans="1:49" thickTop="1" thickBot="1">
      <c r="A270" s="26">
        <v>268</v>
      </c>
      <c r="B270">
        <v>3</v>
      </c>
      <c r="C270">
        <v>69</v>
      </c>
      <c r="D270">
        <v>1</v>
      </c>
      <c r="E270">
        <v>60</v>
      </c>
      <c r="F270">
        <v>70</v>
      </c>
      <c r="G270">
        <v>0.49394531249999996</v>
      </c>
      <c r="H270">
        <v>0</v>
      </c>
      <c r="I270">
        <v>90</v>
      </c>
      <c r="J270">
        <v>0</v>
      </c>
      <c r="K270">
        <v>5569.3359375</v>
      </c>
      <c r="L270">
        <v>0.32453124999999999</v>
      </c>
      <c r="M270">
        <v>314102.5390625</v>
      </c>
      <c r="N270">
        <v>0.369140625</v>
      </c>
      <c r="O270">
        <v>70</v>
      </c>
      <c r="P270">
        <v>480</v>
      </c>
      <c r="Q270">
        <v>480</v>
      </c>
      <c r="R270" s="46">
        <v>268</v>
      </c>
      <c r="S270">
        <v>156300</v>
      </c>
      <c r="T270" s="71">
        <v>18052.669999999998</v>
      </c>
      <c r="U270">
        <v>17913.669999999998</v>
      </c>
      <c r="V270" s="6">
        <v>0.35163329999999998</v>
      </c>
      <c r="W270">
        <v>4.061E-2</v>
      </c>
      <c r="X270">
        <v>0.35139999999999999</v>
      </c>
      <c r="Y270">
        <v>4.0273330000000003E-2</v>
      </c>
      <c r="Z270" s="68">
        <v>0.36709999999999998</v>
      </c>
      <c r="AA270">
        <v>0.3642667</v>
      </c>
      <c r="AB270">
        <v>6927.6670000000004</v>
      </c>
      <c r="AC270" s="67">
        <v>6657.6670000000004</v>
      </c>
      <c r="AD270">
        <v>6812.6670000000004</v>
      </c>
      <c r="AE270">
        <f t="shared" si="102"/>
        <v>1.0038722216227984</v>
      </c>
      <c r="AF270">
        <f t="shared" si="103"/>
        <v>0.82744938843617644</v>
      </c>
      <c r="AG270" s="65">
        <f t="shared" si="92"/>
        <v>268</v>
      </c>
      <c r="AH270" s="70">
        <f t="shared" si="93"/>
        <v>2102.3799693287719</v>
      </c>
      <c r="AI270" s="70">
        <f t="shared" si="94"/>
        <v>114707.91726105564</v>
      </c>
      <c r="AJ270" s="70">
        <f t="shared" si="95"/>
        <v>0.94862887220122083</v>
      </c>
      <c r="AK270" s="70">
        <f t="shared" si="96"/>
        <v>0.63667013300517739</v>
      </c>
      <c r="AL270">
        <f t="shared" si="97"/>
        <v>157967.8653717041</v>
      </c>
      <c r="AM270" s="71">
        <f t="shared" si="98"/>
        <v>20301.089681737292</v>
      </c>
      <c r="AN270">
        <f t="shared" si="104"/>
        <v>20301.089681737292</v>
      </c>
      <c r="AO270" s="6">
        <f t="shared" si="99"/>
        <v>0.3465658416748047</v>
      </c>
      <c r="AP270">
        <f t="shared" si="105"/>
        <v>4.4538578880659083E-2</v>
      </c>
      <c r="AQ270">
        <f t="shared" si="106"/>
        <v>0.3465658416748047</v>
      </c>
      <c r="AR270">
        <f t="shared" si="107"/>
        <v>4.4538578880659083E-2</v>
      </c>
      <c r="AS270" s="68">
        <f t="shared" si="108"/>
        <v>0.47978938104384883</v>
      </c>
      <c r="AT270">
        <f t="shared" si="109"/>
        <v>0.47978938104384883</v>
      </c>
      <c r="AU270">
        <f t="shared" si="100"/>
        <v>5924.498885188952</v>
      </c>
      <c r="AV270" s="67">
        <f t="shared" si="101"/>
        <v>5179.9626722094345</v>
      </c>
      <c r="AW270">
        <f t="shared" si="110"/>
        <v>5924.498885188952</v>
      </c>
    </row>
    <row r="271" spans="1:49" thickTop="1" thickBot="1">
      <c r="A271" s="26">
        <v>269</v>
      </c>
      <c r="B271">
        <v>3</v>
      </c>
      <c r="C271">
        <v>70</v>
      </c>
      <c r="D271">
        <v>1</v>
      </c>
      <c r="E271">
        <v>60</v>
      </c>
      <c r="F271">
        <v>70</v>
      </c>
      <c r="G271">
        <v>0.34394531249999999</v>
      </c>
      <c r="H271">
        <v>0</v>
      </c>
      <c r="I271">
        <v>90</v>
      </c>
      <c r="J271">
        <v>0</v>
      </c>
      <c r="K271">
        <v>8819.3359375</v>
      </c>
      <c r="L271">
        <v>0.44453124999999999</v>
      </c>
      <c r="M271">
        <v>672652.5390625</v>
      </c>
      <c r="N271">
        <v>0.26914062500000002</v>
      </c>
      <c r="O271">
        <v>70</v>
      </c>
      <c r="P271">
        <v>480</v>
      </c>
      <c r="Q271">
        <v>480</v>
      </c>
      <c r="R271" s="46">
        <v>269</v>
      </c>
      <c r="S271">
        <v>238513.3</v>
      </c>
      <c r="T271" s="71">
        <v>26775</v>
      </c>
      <c r="U271">
        <v>27367.33</v>
      </c>
      <c r="V271" s="6">
        <v>0.38043329999999997</v>
      </c>
      <c r="W271">
        <v>4.2706670000000002E-2</v>
      </c>
      <c r="X271">
        <v>0.37246669999999998</v>
      </c>
      <c r="Y271">
        <v>4.274E-2</v>
      </c>
      <c r="Z271" s="68">
        <v>0.65063329999999997</v>
      </c>
      <c r="AA271">
        <v>0.66503330000000005</v>
      </c>
      <c r="AB271">
        <v>6609.6670000000004</v>
      </c>
      <c r="AC271" s="67">
        <v>7606.6670000000004</v>
      </c>
      <c r="AD271">
        <v>7063.6670000000004</v>
      </c>
      <c r="AE271">
        <f t="shared" si="102"/>
        <v>0.98911895656837268</v>
      </c>
      <c r="AF271">
        <f t="shared" si="103"/>
        <v>0.51398380331024807</v>
      </c>
      <c r="AG271" s="65">
        <f t="shared" si="92"/>
        <v>269</v>
      </c>
      <c r="AH271" s="70">
        <f t="shared" si="93"/>
        <v>3052.6636019469984</v>
      </c>
      <c r="AI271" s="70">
        <f t="shared" si="94"/>
        <v>265003.15481686674</v>
      </c>
      <c r="AJ271" s="70">
        <f t="shared" si="95"/>
        <v>0.96167123759758322</v>
      </c>
      <c r="AK271" s="70">
        <f t="shared" si="96"/>
        <v>0.55511419326149314</v>
      </c>
      <c r="AL271">
        <f t="shared" si="97"/>
        <v>237141.6544342041</v>
      </c>
      <c r="AM271" s="71">
        <f t="shared" si="98"/>
        <v>21895.873742105738</v>
      </c>
      <c r="AN271">
        <f t="shared" si="104"/>
        <v>21895.873742105738</v>
      </c>
      <c r="AO271" s="6">
        <f t="shared" si="99"/>
        <v>0.38420646667480468</v>
      </c>
      <c r="AP271">
        <f t="shared" si="105"/>
        <v>3.5474730516169908E-2</v>
      </c>
      <c r="AQ271">
        <f t="shared" si="106"/>
        <v>0.38420646667480468</v>
      </c>
      <c r="AR271">
        <f t="shared" si="107"/>
        <v>3.5474730516169908E-2</v>
      </c>
      <c r="AS271" s="68">
        <f t="shared" si="108"/>
        <v>0.43224830701413874</v>
      </c>
      <c r="AT271">
        <f t="shared" si="109"/>
        <v>0.43224830701413874</v>
      </c>
      <c r="AU271">
        <f t="shared" si="100"/>
        <v>6143.6505620006046</v>
      </c>
      <c r="AV271" s="67">
        <f t="shared" si="101"/>
        <v>5871.7923050552827</v>
      </c>
      <c r="AW271">
        <f t="shared" si="110"/>
        <v>6143.6505620006046</v>
      </c>
    </row>
    <row r="272" spans="1:49" thickTop="1" thickBot="1">
      <c r="A272" s="26">
        <v>270</v>
      </c>
      <c r="B272">
        <v>3</v>
      </c>
      <c r="C272">
        <v>71</v>
      </c>
      <c r="D272">
        <v>1</v>
      </c>
      <c r="E272">
        <v>60</v>
      </c>
      <c r="F272">
        <v>70</v>
      </c>
      <c r="G272">
        <v>0.4189453125</v>
      </c>
      <c r="H272">
        <v>0</v>
      </c>
      <c r="I272">
        <v>90</v>
      </c>
      <c r="J272">
        <v>0</v>
      </c>
      <c r="K272">
        <v>7194.3359375</v>
      </c>
      <c r="L272">
        <v>0.26453125</v>
      </c>
      <c r="M272">
        <v>493377.5390625</v>
      </c>
      <c r="N272">
        <v>0.31914062500000001</v>
      </c>
      <c r="O272">
        <v>70</v>
      </c>
      <c r="P272">
        <v>480</v>
      </c>
      <c r="Q272">
        <v>480</v>
      </c>
      <c r="R272" s="46">
        <v>270</v>
      </c>
      <c r="S272">
        <v>210083.3</v>
      </c>
      <c r="T272" s="71">
        <v>17655.330000000002</v>
      </c>
      <c r="U272">
        <v>17664</v>
      </c>
      <c r="V272" s="6">
        <v>0.29452669999999997</v>
      </c>
      <c r="W272">
        <v>2.4752E-2</v>
      </c>
      <c r="X272">
        <v>0.29454330000000001</v>
      </c>
      <c r="Y272">
        <v>2.476567E-2</v>
      </c>
      <c r="Z272" s="68">
        <v>0.31731999999999999</v>
      </c>
      <c r="AA272">
        <v>0.3174767</v>
      </c>
      <c r="AB272">
        <v>7680.3329999999996</v>
      </c>
      <c r="AC272" s="67">
        <v>6788.3329999999996</v>
      </c>
      <c r="AD272">
        <v>7622</v>
      </c>
      <c r="AE272">
        <f t="shared" si="102"/>
        <v>0.99975455547631908</v>
      </c>
      <c r="AF272">
        <f t="shared" si="103"/>
        <v>0.88004445603943948</v>
      </c>
      <c r="AG272" s="65">
        <f t="shared" si="92"/>
        <v>270</v>
      </c>
      <c r="AH272" s="70">
        <f t="shared" si="93"/>
        <v>2844.6651427159272</v>
      </c>
      <c r="AI272" s="70">
        <f t="shared" si="94"/>
        <v>187007.18092981938</v>
      </c>
      <c r="AJ272" s="70">
        <f t="shared" si="95"/>
        <v>0.9574942023561378</v>
      </c>
      <c r="AK272" s="70">
        <f t="shared" si="96"/>
        <v>0.66525142262311654</v>
      </c>
      <c r="AL272">
        <f t="shared" si="97"/>
        <v>210878.5099029541</v>
      </c>
      <c r="AM272" s="71">
        <f t="shared" si="98"/>
        <v>21651.346163273833</v>
      </c>
      <c r="AN272">
        <f t="shared" si="104"/>
        <v>21651.346163273833</v>
      </c>
      <c r="AO272" s="6">
        <f t="shared" si="99"/>
        <v>0.28740959167480473</v>
      </c>
      <c r="AP272">
        <f t="shared" si="105"/>
        <v>2.9508955478014832E-2</v>
      </c>
      <c r="AQ272">
        <f t="shared" si="106"/>
        <v>0.28740959167480473</v>
      </c>
      <c r="AR272">
        <f t="shared" si="107"/>
        <v>2.9508955478014832E-2</v>
      </c>
      <c r="AS272" s="68">
        <f t="shared" si="108"/>
        <v>0.42818924758864818</v>
      </c>
      <c r="AT272">
        <f t="shared" si="109"/>
        <v>0.42818924758864818</v>
      </c>
      <c r="AU272">
        <f t="shared" si="100"/>
        <v>6739.6358272856032</v>
      </c>
      <c r="AV272" s="67">
        <f t="shared" si="101"/>
        <v>5831.6087531508456</v>
      </c>
      <c r="AW272">
        <f t="shared" si="110"/>
        <v>6739.6358272856032</v>
      </c>
    </row>
    <row r="273" spans="1:49" thickTop="1" thickBot="1">
      <c r="A273" s="26">
        <v>271</v>
      </c>
      <c r="B273">
        <v>3</v>
      </c>
      <c r="C273">
        <v>72</v>
      </c>
      <c r="D273">
        <v>1</v>
      </c>
      <c r="E273">
        <v>60</v>
      </c>
      <c r="F273">
        <v>70</v>
      </c>
      <c r="G273">
        <v>0.56894531249999991</v>
      </c>
      <c r="H273">
        <v>0</v>
      </c>
      <c r="I273">
        <v>90</v>
      </c>
      <c r="J273">
        <v>0</v>
      </c>
      <c r="K273">
        <v>3944.3359375</v>
      </c>
      <c r="L273">
        <v>0.38453124999999999</v>
      </c>
      <c r="M273">
        <v>134827.5390625</v>
      </c>
      <c r="N273">
        <v>0.21914062500000001</v>
      </c>
      <c r="O273">
        <v>70</v>
      </c>
      <c r="P273">
        <v>480</v>
      </c>
      <c r="Q273">
        <v>480</v>
      </c>
      <c r="R273" s="46">
        <v>271</v>
      </c>
      <c r="S273">
        <v>72096.67</v>
      </c>
      <c r="T273" s="71">
        <v>15599</v>
      </c>
      <c r="U273">
        <v>17015.669999999998</v>
      </c>
      <c r="V273" s="6">
        <v>0.28885670000000002</v>
      </c>
      <c r="W273">
        <v>6.2496669999999997E-2</v>
      </c>
      <c r="X273">
        <v>0.27746670000000001</v>
      </c>
      <c r="Y273">
        <v>6.5483330000000006E-2</v>
      </c>
      <c r="Z273" s="68">
        <v>0.3851</v>
      </c>
      <c r="AA273">
        <v>0.42006670000000002</v>
      </c>
      <c r="AB273">
        <v>4936</v>
      </c>
      <c r="AC273" s="67">
        <v>5160</v>
      </c>
      <c r="AD273">
        <v>5476.6670000000004</v>
      </c>
      <c r="AE273">
        <f t="shared" si="102"/>
        <v>0.95746708233511657</v>
      </c>
      <c r="AF273">
        <f t="shared" si="103"/>
        <v>0.78744174961719871</v>
      </c>
      <c r="AG273" s="65">
        <f t="shared" si="92"/>
        <v>271</v>
      </c>
      <c r="AH273" s="70">
        <f t="shared" si="93"/>
        <v>1424.4300868976413</v>
      </c>
      <c r="AI273" s="70">
        <f t="shared" si="94"/>
        <v>55296.139057994231</v>
      </c>
      <c r="AJ273" s="70">
        <f t="shared" si="95"/>
        <v>0.9170871498425498</v>
      </c>
      <c r="AK273" s="70">
        <f t="shared" si="96"/>
        <v>0.60426911518098791</v>
      </c>
      <c r="AL273">
        <f t="shared" si="97"/>
        <v>78409.720840454087</v>
      </c>
      <c r="AM273" s="71">
        <f t="shared" si="98"/>
        <v>16854.794792188026</v>
      </c>
      <c r="AN273">
        <f t="shared" si="104"/>
        <v>16854.794792188026</v>
      </c>
      <c r="AO273" s="6">
        <f t="shared" si="99"/>
        <v>0.29043302917480468</v>
      </c>
      <c r="AP273">
        <f t="shared" si="105"/>
        <v>6.2430895750483356E-2</v>
      </c>
      <c r="AQ273">
        <f t="shared" si="106"/>
        <v>0.29043302917480468</v>
      </c>
      <c r="AR273">
        <f t="shared" si="107"/>
        <v>6.2430895750483356E-2</v>
      </c>
      <c r="AS273" s="68">
        <f t="shared" si="108"/>
        <v>0.48126249630431905</v>
      </c>
      <c r="AT273">
        <f t="shared" si="109"/>
        <v>0.48126249630431905</v>
      </c>
      <c r="AU273">
        <f t="shared" si="100"/>
        <v>4773.7207283620146</v>
      </c>
      <c r="AV273" s="67">
        <f t="shared" si="101"/>
        <v>4294.1605471694411</v>
      </c>
      <c r="AW273">
        <f t="shared" si="110"/>
        <v>4773.7207283620146</v>
      </c>
    </row>
    <row r="274" spans="1:49" thickTop="1" thickBot="1">
      <c r="A274" s="26">
        <v>272</v>
      </c>
      <c r="B274">
        <v>3</v>
      </c>
      <c r="C274">
        <v>73</v>
      </c>
      <c r="D274">
        <v>1</v>
      </c>
      <c r="E274">
        <v>60</v>
      </c>
      <c r="F274">
        <v>70</v>
      </c>
      <c r="G274">
        <v>0.48457031249999999</v>
      </c>
      <c r="H274">
        <v>0</v>
      </c>
      <c r="I274">
        <v>90</v>
      </c>
      <c r="J274">
        <v>0</v>
      </c>
      <c r="K274">
        <v>4147.4609375</v>
      </c>
      <c r="L274">
        <v>0.25703124999999999</v>
      </c>
      <c r="M274">
        <v>426149.4140625</v>
      </c>
      <c r="N274">
        <v>0.22539062500000001</v>
      </c>
      <c r="O274">
        <v>70</v>
      </c>
      <c r="P274">
        <v>480</v>
      </c>
      <c r="Q274">
        <v>480</v>
      </c>
      <c r="R274" s="46">
        <v>272</v>
      </c>
      <c r="S274">
        <v>205300</v>
      </c>
      <c r="T274" s="71">
        <v>12428.33</v>
      </c>
      <c r="U274">
        <v>12138.33</v>
      </c>
      <c r="V274" s="6">
        <v>0.23718330000000001</v>
      </c>
      <c r="W274">
        <v>1.435867E-2</v>
      </c>
      <c r="X274">
        <v>0.23760000000000001</v>
      </c>
      <c r="Y274">
        <v>1.4048329999999999E-2</v>
      </c>
      <c r="Z274" s="68">
        <v>0.29865000000000003</v>
      </c>
      <c r="AA274">
        <v>0.29168329999999998</v>
      </c>
      <c r="AB274">
        <v>5581.3329999999996</v>
      </c>
      <c r="AC274" s="67">
        <v>4953.6670000000004</v>
      </c>
      <c r="AD274">
        <v>5346</v>
      </c>
      <c r="AE274">
        <f t="shared" si="102"/>
        <v>1.0118751208351322</v>
      </c>
      <c r="AF274">
        <f t="shared" si="103"/>
        <v>0.90415503735756397</v>
      </c>
      <c r="AG274" s="65">
        <f t="shared" si="92"/>
        <v>272</v>
      </c>
      <c r="AH274" s="70">
        <f t="shared" si="93"/>
        <v>1649.7047855811063</v>
      </c>
      <c r="AI274" s="70">
        <f t="shared" si="94"/>
        <v>173883.08893847626</v>
      </c>
      <c r="AJ274" s="70">
        <f t="shared" si="95"/>
        <v>0.97136023701252727</v>
      </c>
      <c r="AK274" s="70">
        <f t="shared" si="96"/>
        <v>0.66670450022962879</v>
      </c>
      <c r="AL274">
        <f t="shared" si="97"/>
        <v>208637.0792388916</v>
      </c>
      <c r="AM274" s="71">
        <f t="shared" si="98"/>
        <v>15211.978935840025</v>
      </c>
      <c r="AN274">
        <f t="shared" si="104"/>
        <v>15211.978935840025</v>
      </c>
      <c r="AO274" s="6">
        <f t="shared" si="99"/>
        <v>0.24169914245605467</v>
      </c>
      <c r="AP274">
        <f t="shared" si="105"/>
        <v>1.7622573500668193E-2</v>
      </c>
      <c r="AQ274">
        <f t="shared" si="106"/>
        <v>0.24169914245605467</v>
      </c>
      <c r="AR274">
        <f t="shared" si="107"/>
        <v>1.7622573500668193E-2</v>
      </c>
      <c r="AS274" s="68">
        <f t="shared" si="108"/>
        <v>0.46928985872232898</v>
      </c>
      <c r="AT274">
        <f t="shared" si="109"/>
        <v>0.46928985872232898</v>
      </c>
      <c r="AU274">
        <f t="shared" si="100"/>
        <v>4640.4209770556199</v>
      </c>
      <c r="AV274" s="67">
        <f t="shared" si="101"/>
        <v>3923.4855288519475</v>
      </c>
      <c r="AW274">
        <f t="shared" si="110"/>
        <v>4640.4209770556199</v>
      </c>
    </row>
    <row r="275" spans="1:49" thickTop="1" thickBot="1">
      <c r="A275" s="26">
        <v>273</v>
      </c>
      <c r="B275">
        <v>3</v>
      </c>
      <c r="C275">
        <v>74</v>
      </c>
      <c r="D275">
        <v>1</v>
      </c>
      <c r="E275">
        <v>60</v>
      </c>
      <c r="F275">
        <v>70</v>
      </c>
      <c r="G275">
        <v>0.33457031249999997</v>
      </c>
      <c r="H275">
        <v>0</v>
      </c>
      <c r="I275">
        <v>90</v>
      </c>
      <c r="J275">
        <v>0</v>
      </c>
      <c r="K275">
        <v>7397.4609375</v>
      </c>
      <c r="L275">
        <v>0.37703124999999998</v>
      </c>
      <c r="M275">
        <v>784699.4140625</v>
      </c>
      <c r="N275">
        <v>0.32539062500000004</v>
      </c>
      <c r="O275">
        <v>70</v>
      </c>
      <c r="P275">
        <v>480</v>
      </c>
      <c r="Q275">
        <v>480</v>
      </c>
      <c r="R275" s="46">
        <v>273</v>
      </c>
      <c r="S275">
        <v>266806.7</v>
      </c>
      <c r="T275" s="71">
        <v>19189.330000000002</v>
      </c>
      <c r="U275">
        <v>17524</v>
      </c>
      <c r="V275" s="6">
        <v>0.35270000000000001</v>
      </c>
      <c r="W275">
        <v>2.536733E-2</v>
      </c>
      <c r="X275">
        <v>0.35833330000000002</v>
      </c>
      <c r="Y275">
        <v>2.3536330000000001E-2</v>
      </c>
      <c r="Z275" s="68">
        <v>0.51200000000000001</v>
      </c>
      <c r="AA275">
        <v>0.4675667</v>
      </c>
      <c r="AB275">
        <v>6514</v>
      </c>
      <c r="AC275" s="67">
        <v>5550</v>
      </c>
      <c r="AD275">
        <v>5583.6670000000004</v>
      </c>
      <c r="AE275">
        <f t="shared" si="102"/>
        <v>1.0464374733009221</v>
      </c>
      <c r="AF275">
        <f t="shared" si="103"/>
        <v>0.7347246171782027</v>
      </c>
      <c r="AG275" s="65">
        <f t="shared" si="92"/>
        <v>273</v>
      </c>
      <c r="AH275" s="70">
        <f t="shared" si="93"/>
        <v>2686.01781459208</v>
      </c>
      <c r="AI275" s="70">
        <f t="shared" si="94"/>
        <v>296025.71470674919</v>
      </c>
      <c r="AJ275" s="70">
        <f t="shared" si="95"/>
        <v>0.97224197619051689</v>
      </c>
      <c r="AK275" s="70">
        <f t="shared" si="96"/>
        <v>0.60233703385967274</v>
      </c>
      <c r="AL275">
        <f t="shared" si="97"/>
        <v>267459.6183013916</v>
      </c>
      <c r="AM275" s="71">
        <f t="shared" si="98"/>
        <v>18096.487025497012</v>
      </c>
      <c r="AN275">
        <f t="shared" si="104"/>
        <v>18096.487025497012</v>
      </c>
      <c r="AO275" s="6">
        <f t="shared" si="99"/>
        <v>0.3597538299560547</v>
      </c>
      <c r="AP275">
        <f t="shared" si="105"/>
        <v>2.4341171790787413E-2</v>
      </c>
      <c r="AQ275">
        <f t="shared" si="106"/>
        <v>0.3597538299560547</v>
      </c>
      <c r="AR275">
        <f t="shared" si="107"/>
        <v>2.4341171790787413E-2</v>
      </c>
      <c r="AS275" s="68">
        <f t="shared" si="108"/>
        <v>0.42497575101452401</v>
      </c>
      <c r="AT275">
        <f t="shared" si="109"/>
        <v>0.42497575101452401</v>
      </c>
      <c r="AU275">
        <f t="shared" si="100"/>
        <v>5314.6714358254922</v>
      </c>
      <c r="AV275" s="67">
        <f t="shared" si="101"/>
        <v>4891.0706593250088</v>
      </c>
      <c r="AW275">
        <f t="shared" si="110"/>
        <v>5314.6714358254922</v>
      </c>
    </row>
    <row r="276" spans="1:49" thickTop="1" thickBot="1">
      <c r="A276" s="26">
        <v>274</v>
      </c>
      <c r="B276">
        <v>3</v>
      </c>
      <c r="C276">
        <v>75</v>
      </c>
      <c r="D276">
        <v>1</v>
      </c>
      <c r="E276">
        <v>60</v>
      </c>
      <c r="F276">
        <v>70</v>
      </c>
      <c r="G276">
        <v>0.40957031249999998</v>
      </c>
      <c r="H276">
        <v>0</v>
      </c>
      <c r="I276">
        <v>90</v>
      </c>
      <c r="J276">
        <v>0</v>
      </c>
      <c r="K276">
        <v>9022.4609375</v>
      </c>
      <c r="L276">
        <v>0.31703124999999999</v>
      </c>
      <c r="M276">
        <v>605424.4140625</v>
      </c>
      <c r="N276">
        <v>0.275390625</v>
      </c>
      <c r="O276">
        <v>70</v>
      </c>
      <c r="P276">
        <v>480</v>
      </c>
      <c r="Q276">
        <v>480</v>
      </c>
      <c r="R276" s="46">
        <v>274</v>
      </c>
      <c r="S276">
        <v>250673.3</v>
      </c>
      <c r="T276" s="71">
        <v>23536</v>
      </c>
      <c r="U276">
        <v>22732.33</v>
      </c>
      <c r="V276" s="6">
        <v>0.29499999999999998</v>
      </c>
      <c r="W276">
        <v>2.7697670000000001E-2</v>
      </c>
      <c r="X276">
        <v>0.29618670000000002</v>
      </c>
      <c r="Y276">
        <v>2.6859999999999998E-2</v>
      </c>
      <c r="Z276" s="68">
        <v>0.37983329999999998</v>
      </c>
      <c r="AA276">
        <v>0.36686669999999999</v>
      </c>
      <c r="AB276">
        <v>9053.6669999999995</v>
      </c>
      <c r="AC276" s="67">
        <v>8332.3330000000005</v>
      </c>
      <c r="AD276">
        <v>8698</v>
      </c>
      <c r="AE276">
        <f t="shared" si="102"/>
        <v>1.0175232739913176</v>
      </c>
      <c r="AF276">
        <f t="shared" si="103"/>
        <v>0.83850610816572924</v>
      </c>
      <c r="AG276" s="65">
        <f t="shared" si="92"/>
        <v>274</v>
      </c>
      <c r="AH276" s="70">
        <f t="shared" si="93"/>
        <v>3425.3025269901532</v>
      </c>
      <c r="AI276" s="70">
        <f t="shared" si="94"/>
        <v>237348.62174578867</v>
      </c>
      <c r="AJ276" s="70">
        <f t="shared" si="95"/>
        <v>0.95658586356649078</v>
      </c>
      <c r="AK276" s="70">
        <f t="shared" si="96"/>
        <v>0.63923368559153093</v>
      </c>
      <c r="AL276">
        <f t="shared" si="97"/>
        <v>253290.9952545166</v>
      </c>
      <c r="AM276" s="71">
        <f t="shared" si="98"/>
        <v>26458.367979764636</v>
      </c>
      <c r="AN276">
        <f t="shared" si="104"/>
        <v>26458.367979764636</v>
      </c>
      <c r="AO276" s="6">
        <f t="shared" si="99"/>
        <v>0.29997648620605466</v>
      </c>
      <c r="AP276">
        <f t="shared" si="105"/>
        <v>3.1335058908593623E-2</v>
      </c>
      <c r="AQ276">
        <f t="shared" si="106"/>
        <v>0.29997648620605466</v>
      </c>
      <c r="AR276">
        <f t="shared" si="107"/>
        <v>3.1335058908593623E-2</v>
      </c>
      <c r="AS276" s="68">
        <f t="shared" si="108"/>
        <v>0.44061055569818242</v>
      </c>
      <c r="AT276">
        <f t="shared" si="109"/>
        <v>0.44061055569818242</v>
      </c>
      <c r="AU276">
        <f t="shared" si="100"/>
        <v>7952.8720682405492</v>
      </c>
      <c r="AV276" s="67">
        <f t="shared" si="101"/>
        <v>7032.2323674449708</v>
      </c>
      <c r="AW276">
        <f t="shared" si="110"/>
        <v>7952.8720682405492</v>
      </c>
    </row>
    <row r="277" spans="1:49" thickTop="1" thickBot="1">
      <c r="A277" s="26">
        <v>275</v>
      </c>
      <c r="B277">
        <v>3</v>
      </c>
      <c r="C277">
        <v>76</v>
      </c>
      <c r="D277">
        <v>1</v>
      </c>
      <c r="E277">
        <v>60</v>
      </c>
      <c r="F277">
        <v>70</v>
      </c>
      <c r="G277">
        <v>0.5595703125</v>
      </c>
      <c r="H277">
        <v>0</v>
      </c>
      <c r="I277">
        <v>90</v>
      </c>
      <c r="J277">
        <v>0</v>
      </c>
      <c r="K277">
        <v>5772.4609375</v>
      </c>
      <c r="L277">
        <v>0.43703124999999998</v>
      </c>
      <c r="M277">
        <v>246874.4140625</v>
      </c>
      <c r="N277">
        <v>0.37539062500000003</v>
      </c>
      <c r="O277">
        <v>70</v>
      </c>
      <c r="P277">
        <v>480</v>
      </c>
      <c r="Q277">
        <v>480</v>
      </c>
      <c r="R277" s="46">
        <v>275</v>
      </c>
      <c r="S277">
        <v>138036.70000000001</v>
      </c>
      <c r="T277" s="71">
        <v>30906.33</v>
      </c>
      <c r="U277">
        <v>31798.67</v>
      </c>
      <c r="V277" s="6">
        <v>0.4</v>
      </c>
      <c r="W277">
        <v>8.9556670000000005E-2</v>
      </c>
      <c r="X277">
        <v>0.39813330000000002</v>
      </c>
      <c r="Y277">
        <v>9.171667E-2</v>
      </c>
      <c r="Z277" s="68">
        <v>0.5161</v>
      </c>
      <c r="AA277">
        <v>0.53100000000000003</v>
      </c>
      <c r="AB277">
        <v>7771.6670000000004</v>
      </c>
      <c r="AC277" s="67">
        <v>10449.33</v>
      </c>
      <c r="AD277">
        <v>7972</v>
      </c>
      <c r="AE277">
        <f t="shared" si="102"/>
        <v>0.98586906840660193</v>
      </c>
      <c r="AF277">
        <f t="shared" si="103"/>
        <v>0.61574663840480315</v>
      </c>
      <c r="AG277" s="65">
        <f t="shared" si="92"/>
        <v>275</v>
      </c>
      <c r="AH277" s="70">
        <f t="shared" si="93"/>
        <v>2008.4674350331629</v>
      </c>
      <c r="AI277" s="70">
        <f t="shared" si="94"/>
        <v>89747.017892644129</v>
      </c>
      <c r="AJ277" s="70">
        <f t="shared" si="95"/>
        <v>0.93298727918452551</v>
      </c>
      <c r="AK277" s="70">
        <f t="shared" si="96"/>
        <v>0.56586365177142806</v>
      </c>
      <c r="AL277">
        <f t="shared" si="97"/>
        <v>140685.9561920166</v>
      </c>
      <c r="AM277" s="71">
        <f t="shared" si="98"/>
        <v>24689.369085122267</v>
      </c>
      <c r="AN277">
        <f t="shared" si="104"/>
        <v>24689.369085122267</v>
      </c>
      <c r="AO277" s="6">
        <f t="shared" si="99"/>
        <v>0.40253898620605466</v>
      </c>
      <c r="AP277">
        <f t="shared" si="105"/>
        <v>7.0642684391522756E-2</v>
      </c>
      <c r="AQ277">
        <f t="shared" si="106"/>
        <v>0.40253898620605466</v>
      </c>
      <c r="AR277">
        <f t="shared" si="107"/>
        <v>7.0642684391522756E-2</v>
      </c>
      <c r="AS277" s="68">
        <f t="shared" si="108"/>
        <v>0.49455189633633001</v>
      </c>
      <c r="AT277">
        <f t="shared" si="109"/>
        <v>0.49455189633633001</v>
      </c>
      <c r="AU277">
        <f t="shared" si="100"/>
        <v>6631.4596263270751</v>
      </c>
      <c r="AV277" s="67">
        <f t="shared" si="101"/>
        <v>6206.1540418532877</v>
      </c>
      <c r="AW277">
        <f t="shared" si="110"/>
        <v>6631.4596263270751</v>
      </c>
    </row>
    <row r="278" spans="1:49" thickTop="1" thickBot="1">
      <c r="A278" s="26">
        <v>276</v>
      </c>
      <c r="B278">
        <v>3</v>
      </c>
      <c r="C278">
        <v>77</v>
      </c>
      <c r="D278">
        <v>1</v>
      </c>
      <c r="E278">
        <v>60</v>
      </c>
      <c r="F278">
        <v>70</v>
      </c>
      <c r="G278">
        <v>0.44707031249999996</v>
      </c>
      <c r="H278">
        <v>0</v>
      </c>
      <c r="I278">
        <v>90</v>
      </c>
      <c r="J278">
        <v>0</v>
      </c>
      <c r="K278">
        <v>6584.9609375</v>
      </c>
      <c r="L278">
        <v>0.34703125000000001</v>
      </c>
      <c r="M278">
        <v>695061.9140625</v>
      </c>
      <c r="N278">
        <v>0.20039062500000002</v>
      </c>
      <c r="O278">
        <v>70</v>
      </c>
      <c r="P278">
        <v>480</v>
      </c>
      <c r="Q278">
        <v>480</v>
      </c>
      <c r="R278" s="46">
        <v>276</v>
      </c>
      <c r="S278">
        <v>310156.7</v>
      </c>
      <c r="T278" s="71">
        <v>19846.669999999998</v>
      </c>
      <c r="U278">
        <v>19019.669999999998</v>
      </c>
      <c r="V278" s="6">
        <v>0.26465</v>
      </c>
      <c r="W278">
        <v>1.6934669999999999E-2</v>
      </c>
      <c r="X278">
        <v>0.26984669999999999</v>
      </c>
      <c r="Y278">
        <v>1.6548E-2</v>
      </c>
      <c r="Z278" s="68">
        <v>0.4351333</v>
      </c>
      <c r="AA278">
        <v>0.41699999999999998</v>
      </c>
      <c r="AB278">
        <v>7323.3329999999996</v>
      </c>
      <c r="AC278" s="67">
        <v>7173.3329999999996</v>
      </c>
      <c r="AD278">
        <v>7038.6670000000004</v>
      </c>
      <c r="AE278">
        <f t="shared" si="102"/>
        <v>1.0215093250677076</v>
      </c>
      <c r="AF278">
        <f t="shared" si="103"/>
        <v>0.80579104643711574</v>
      </c>
      <c r="AG278" s="65">
        <f t="shared" si="92"/>
        <v>276</v>
      </c>
      <c r="AH278" s="70">
        <f t="shared" si="93"/>
        <v>2444.249507017747</v>
      </c>
      <c r="AI278" s="70">
        <f t="shared" si="94"/>
        <v>289514.88773185812</v>
      </c>
      <c r="AJ278" s="70">
        <f t="shared" si="95"/>
        <v>0.9721067568413525</v>
      </c>
      <c r="AK278" s="70">
        <f t="shared" si="96"/>
        <v>0.62036566425027129</v>
      </c>
      <c r="AL278">
        <f t="shared" si="97"/>
        <v>314382.56752014154</v>
      </c>
      <c r="AM278" s="71">
        <f t="shared" si="98"/>
        <v>21769.740864541687</v>
      </c>
      <c r="AN278">
        <f t="shared" si="104"/>
        <v>21769.740864541687</v>
      </c>
      <c r="AO278" s="6">
        <f t="shared" si="99"/>
        <v>0.28147257995605468</v>
      </c>
      <c r="AP278">
        <f t="shared" si="105"/>
        <v>1.9490855280087135E-2</v>
      </c>
      <c r="AQ278">
        <f t="shared" si="106"/>
        <v>0.28147257995605468</v>
      </c>
      <c r="AR278">
        <f t="shared" si="107"/>
        <v>1.9490855280087135E-2</v>
      </c>
      <c r="AS278" s="68">
        <f t="shared" si="108"/>
        <v>0.47733198013270817</v>
      </c>
      <c r="AT278">
        <f t="shared" si="109"/>
        <v>0.47733198013270817</v>
      </c>
      <c r="AU278">
        <f t="shared" si="100"/>
        <v>6278.7434605165881</v>
      </c>
      <c r="AV278" s="67">
        <f t="shared" si="101"/>
        <v>5568.6658441243417</v>
      </c>
      <c r="AW278">
        <f t="shared" si="110"/>
        <v>6278.7434605165881</v>
      </c>
    </row>
    <row r="279" spans="1:49" thickTop="1" thickBot="1">
      <c r="A279" s="26">
        <v>277</v>
      </c>
      <c r="B279">
        <v>3</v>
      </c>
      <c r="C279">
        <v>78</v>
      </c>
      <c r="D279">
        <v>1</v>
      </c>
      <c r="E279">
        <v>60</v>
      </c>
      <c r="F279">
        <v>70</v>
      </c>
      <c r="G279">
        <v>0.59707031249999998</v>
      </c>
      <c r="H279">
        <v>0</v>
      </c>
      <c r="I279">
        <v>90</v>
      </c>
      <c r="J279">
        <v>0</v>
      </c>
      <c r="K279">
        <v>9834.9609375</v>
      </c>
      <c r="L279">
        <v>0.46703125000000001</v>
      </c>
      <c r="M279">
        <v>336511.9140625</v>
      </c>
      <c r="N279">
        <v>0.30039062500000002</v>
      </c>
      <c r="O279">
        <v>70</v>
      </c>
      <c r="P279">
        <v>480</v>
      </c>
      <c r="Q279">
        <v>480</v>
      </c>
      <c r="R279" s="46">
        <v>277</v>
      </c>
      <c r="S279">
        <v>201006.7</v>
      </c>
      <c r="T279" s="71">
        <v>76180</v>
      </c>
      <c r="U279">
        <v>77416.67</v>
      </c>
      <c r="V279" s="6">
        <v>0.36430000000000001</v>
      </c>
      <c r="W279">
        <v>0.13807</v>
      </c>
      <c r="X279">
        <v>0.36036669999999998</v>
      </c>
      <c r="Y279">
        <v>0.1387967</v>
      </c>
      <c r="Z279" s="68">
        <v>0.54010000000000002</v>
      </c>
      <c r="AA279">
        <v>0.54886670000000004</v>
      </c>
      <c r="AB279">
        <v>14312.33</v>
      </c>
      <c r="AC279" s="67">
        <v>24357</v>
      </c>
      <c r="AD279">
        <v>15119</v>
      </c>
      <c r="AE279">
        <f t="shared" si="102"/>
        <v>0.99198074167854033</v>
      </c>
      <c r="AF279">
        <f t="shared" si="103"/>
        <v>0.54862184884909759</v>
      </c>
      <c r="AG279" s="65">
        <f t="shared" si="92"/>
        <v>277</v>
      </c>
      <c r="AH279" s="70">
        <f t="shared" si="93"/>
        <v>3351.9943550963894</v>
      </c>
      <c r="AI279" s="70">
        <f t="shared" si="94"/>
        <v>129388.78041453891</v>
      </c>
      <c r="AJ279" s="70">
        <f t="shared" si="95"/>
        <v>0.91716342655475203</v>
      </c>
      <c r="AK279" s="70">
        <f t="shared" si="96"/>
        <v>0.54308126681299707</v>
      </c>
      <c r="AL279">
        <f t="shared" si="97"/>
        <v>204884.0714263916</v>
      </c>
      <c r="AM279" s="71">
        <f t="shared" si="98"/>
        <v>45550.245536794988</v>
      </c>
      <c r="AN279">
        <f t="shared" si="104"/>
        <v>45550.245536794988</v>
      </c>
      <c r="AO279" s="6">
        <f t="shared" si="99"/>
        <v>0.36753507995605472</v>
      </c>
      <c r="AP279">
        <f t="shared" si="105"/>
        <v>8.1711150207196548E-2</v>
      </c>
      <c r="AQ279">
        <f t="shared" si="106"/>
        <v>0.36753507995605472</v>
      </c>
      <c r="AR279">
        <f t="shared" si="107"/>
        <v>8.1711150207196548E-2</v>
      </c>
      <c r="AS279" s="68">
        <f t="shared" si="108"/>
        <v>0.47555171781667627</v>
      </c>
      <c r="AT279">
        <f t="shared" si="109"/>
        <v>0.47555171781667627</v>
      </c>
      <c r="AU279">
        <f t="shared" si="100"/>
        <v>12127.64323407327</v>
      </c>
      <c r="AV279" s="67">
        <f t="shared" si="101"/>
        <v>11672.944833395983</v>
      </c>
      <c r="AW279">
        <f t="shared" si="110"/>
        <v>12127.64323407327</v>
      </c>
    </row>
    <row r="280" spans="1:49" thickTop="1" thickBot="1">
      <c r="A280" s="26">
        <v>278</v>
      </c>
      <c r="B280">
        <v>3</v>
      </c>
      <c r="C280">
        <v>79</v>
      </c>
      <c r="D280">
        <v>1</v>
      </c>
      <c r="E280">
        <v>60</v>
      </c>
      <c r="F280">
        <v>70</v>
      </c>
      <c r="G280">
        <v>0.52207031250000002</v>
      </c>
      <c r="H280">
        <v>0</v>
      </c>
      <c r="I280">
        <v>90</v>
      </c>
      <c r="J280">
        <v>0</v>
      </c>
      <c r="K280">
        <v>8209.9609375</v>
      </c>
      <c r="L280">
        <v>0.28703125000000002</v>
      </c>
      <c r="M280">
        <v>157236.9140625</v>
      </c>
      <c r="N280">
        <v>0.25039062500000003</v>
      </c>
      <c r="O280">
        <v>70</v>
      </c>
      <c r="P280">
        <v>480</v>
      </c>
      <c r="Q280">
        <v>480</v>
      </c>
      <c r="R280" s="46">
        <v>278</v>
      </c>
      <c r="S280">
        <v>84596.67</v>
      </c>
      <c r="T280" s="71">
        <v>24301</v>
      </c>
      <c r="U280">
        <v>23295.67</v>
      </c>
      <c r="V280" s="6">
        <v>0.26318330000000001</v>
      </c>
      <c r="W280">
        <v>7.5600000000000001E-2</v>
      </c>
      <c r="X280">
        <v>0.26421670000000003</v>
      </c>
      <c r="Y280">
        <v>7.2760000000000005E-2</v>
      </c>
      <c r="Z280" s="68">
        <v>0.33077000000000001</v>
      </c>
      <c r="AA280">
        <v>0.31708999999999998</v>
      </c>
      <c r="AB280">
        <v>10368.33</v>
      </c>
      <c r="AC280" s="67">
        <v>9607.6669999999995</v>
      </c>
      <c r="AD280">
        <v>9838</v>
      </c>
      <c r="AE280">
        <f t="shared" si="102"/>
        <v>1.0213497100087914</v>
      </c>
      <c r="AF280">
        <f t="shared" si="103"/>
        <v>0.84332746854946639</v>
      </c>
      <c r="AG280" s="65">
        <f t="shared" si="92"/>
        <v>278</v>
      </c>
      <c r="AH280" s="70">
        <f t="shared" si="93"/>
        <v>3189.4955687750394</v>
      </c>
      <c r="AI280" s="70">
        <f t="shared" si="94"/>
        <v>62875.117150890343</v>
      </c>
      <c r="AJ280" s="70">
        <f t="shared" si="95"/>
        <v>0.85816922967913323</v>
      </c>
      <c r="AK280" s="70">
        <f t="shared" si="96"/>
        <v>0.66714090526439784</v>
      </c>
      <c r="AL280">
        <f t="shared" si="97"/>
        <v>86012.508926391602</v>
      </c>
      <c r="AM280" s="71">
        <f t="shared" si="98"/>
        <v>28201.425904697935</v>
      </c>
      <c r="AN280">
        <f t="shared" si="104"/>
        <v>28201.425904697935</v>
      </c>
      <c r="AO280" s="6">
        <f t="shared" si="99"/>
        <v>0.26790226745605472</v>
      </c>
      <c r="AP280">
        <f t="shared" si="105"/>
        <v>8.7838688112541419E-2</v>
      </c>
      <c r="AQ280">
        <f t="shared" si="106"/>
        <v>0.26790226745605472</v>
      </c>
      <c r="AR280">
        <f t="shared" si="107"/>
        <v>8.7838688112541419E-2</v>
      </c>
      <c r="AS280" s="68">
        <f t="shared" si="108"/>
        <v>0.40775794897672946</v>
      </c>
      <c r="AT280">
        <f t="shared" si="109"/>
        <v>0.40775794897672946</v>
      </c>
      <c r="AU280">
        <f t="shared" si="100"/>
        <v>8884.1716704112605</v>
      </c>
      <c r="AV280" s="67">
        <f t="shared" si="101"/>
        <v>7766.7802128552012</v>
      </c>
      <c r="AW280">
        <f t="shared" si="110"/>
        <v>8884.1716704112605</v>
      </c>
    </row>
    <row r="281" spans="1:49" thickTop="1" thickBot="1">
      <c r="A281" s="26">
        <v>279</v>
      </c>
      <c r="B281">
        <v>3</v>
      </c>
      <c r="C281">
        <v>80</v>
      </c>
      <c r="D281">
        <v>1</v>
      </c>
      <c r="E281">
        <v>60</v>
      </c>
      <c r="F281">
        <v>70</v>
      </c>
      <c r="G281">
        <v>0.3720703125</v>
      </c>
      <c r="H281">
        <v>0</v>
      </c>
      <c r="I281">
        <v>90</v>
      </c>
      <c r="J281">
        <v>0</v>
      </c>
      <c r="K281">
        <v>4959.9609375</v>
      </c>
      <c r="L281">
        <v>0.40703124999999996</v>
      </c>
      <c r="M281">
        <v>515786.9140625</v>
      </c>
      <c r="N281">
        <v>0.35039062500000001</v>
      </c>
      <c r="O281">
        <v>70</v>
      </c>
      <c r="P281">
        <v>480</v>
      </c>
      <c r="Q281">
        <v>480</v>
      </c>
      <c r="R281" s="46">
        <v>279</v>
      </c>
      <c r="S281">
        <v>170163.3</v>
      </c>
      <c r="T281" s="71">
        <v>12692.67</v>
      </c>
      <c r="U281">
        <v>12609.33</v>
      </c>
      <c r="V281" s="6">
        <v>0.38493329999999998</v>
      </c>
      <c r="W281">
        <v>2.871133E-2</v>
      </c>
      <c r="X281">
        <v>0.3854667</v>
      </c>
      <c r="Y281">
        <v>2.8564329999999999E-2</v>
      </c>
      <c r="Z281" s="68">
        <v>0.56579999999999997</v>
      </c>
      <c r="AA281">
        <v>0.56210000000000004</v>
      </c>
      <c r="AB281">
        <v>3795.3330000000001</v>
      </c>
      <c r="AC281" s="67">
        <v>3786.6669999999999</v>
      </c>
      <c r="AD281">
        <v>3741.3330000000001</v>
      </c>
      <c r="AE281">
        <f t="shared" si="102"/>
        <v>1.0032992532725018</v>
      </c>
      <c r="AF281">
        <f t="shared" si="103"/>
        <v>0.64745945945102723</v>
      </c>
      <c r="AG281" s="65">
        <f t="shared" si="92"/>
        <v>279</v>
      </c>
      <c r="AH281" s="70">
        <f t="shared" si="93"/>
        <v>1762.5624652970573</v>
      </c>
      <c r="AI281" s="70">
        <f t="shared" si="94"/>
        <v>190976.93086491179</v>
      </c>
      <c r="AJ281" s="70">
        <f t="shared" si="95"/>
        <v>0.97169547398796041</v>
      </c>
      <c r="AK281" s="70">
        <f t="shared" si="96"/>
        <v>0.58228371665608658</v>
      </c>
      <c r="AL281">
        <f t="shared" si="97"/>
        <v>195023.5050201416</v>
      </c>
      <c r="AM281" s="71">
        <f t="shared" si="98"/>
        <v>13385.939741512846</v>
      </c>
      <c r="AN281">
        <f t="shared" si="104"/>
        <v>13385.939741512846</v>
      </c>
      <c r="AO281" s="6">
        <f t="shared" si="99"/>
        <v>0.38595695495605464</v>
      </c>
      <c r="AP281">
        <f t="shared" si="105"/>
        <v>2.6491148035340462E-2</v>
      </c>
      <c r="AQ281">
        <f t="shared" si="106"/>
        <v>0.38595695495605464</v>
      </c>
      <c r="AR281">
        <f t="shared" si="107"/>
        <v>2.6491148035340462E-2</v>
      </c>
      <c r="AS281" s="68">
        <f t="shared" si="108"/>
        <v>0.44987808072578905</v>
      </c>
      <c r="AT281">
        <f t="shared" si="109"/>
        <v>0.44987808072578905</v>
      </c>
      <c r="AU281">
        <f t="shared" si="100"/>
        <v>3791.1357018450758</v>
      </c>
      <c r="AV281" s="67">
        <f t="shared" si="101"/>
        <v>3523.0678581626048</v>
      </c>
      <c r="AW281">
        <f t="shared" si="110"/>
        <v>3791.1357018450758</v>
      </c>
    </row>
    <row r="282" spans="1:49" thickTop="1" thickBot="1">
      <c r="A282" s="26">
        <v>280</v>
      </c>
      <c r="B282">
        <v>3</v>
      </c>
      <c r="C282">
        <v>81</v>
      </c>
      <c r="D282">
        <v>1</v>
      </c>
      <c r="E282">
        <v>60</v>
      </c>
      <c r="F282">
        <v>70</v>
      </c>
      <c r="G282">
        <v>0.31582031249999998</v>
      </c>
      <c r="H282">
        <v>0</v>
      </c>
      <c r="I282">
        <v>90</v>
      </c>
      <c r="J282">
        <v>0</v>
      </c>
      <c r="K282">
        <v>4553.7109375</v>
      </c>
      <c r="L282">
        <v>0.33203125</v>
      </c>
      <c r="M282">
        <v>202055.6640625</v>
      </c>
      <c r="N282">
        <v>0.31289062500000003</v>
      </c>
      <c r="O282">
        <v>70</v>
      </c>
      <c r="P282">
        <v>480</v>
      </c>
      <c r="Q282">
        <v>480</v>
      </c>
      <c r="R282" s="46">
        <v>280</v>
      </c>
      <c r="S282">
        <v>65743.33</v>
      </c>
      <c r="T282" s="71">
        <v>9218</v>
      </c>
      <c r="U282">
        <v>9060.3330000000005</v>
      </c>
      <c r="V282" s="6">
        <v>0.32424330000000001</v>
      </c>
      <c r="W282">
        <v>4.5463330000000003E-2</v>
      </c>
      <c r="X282">
        <v>0.32462000000000002</v>
      </c>
      <c r="Y282">
        <v>4.4740000000000002E-2</v>
      </c>
      <c r="Z282" s="68">
        <v>0.42409999999999998</v>
      </c>
      <c r="AA282">
        <v>0.41683330000000002</v>
      </c>
      <c r="AB282">
        <v>3453.3330000000001</v>
      </c>
      <c r="AC282" s="67">
        <v>3214.6669999999999</v>
      </c>
      <c r="AD282">
        <v>3350.6669999999999</v>
      </c>
      <c r="AE282">
        <f t="shared" si="102"/>
        <v>1.0086634220715669</v>
      </c>
      <c r="AF282">
        <f t="shared" si="103"/>
        <v>0.78165281158313649</v>
      </c>
      <c r="AG282" s="65">
        <f t="shared" si="92"/>
        <v>280</v>
      </c>
      <c r="AH282" s="70">
        <f t="shared" si="93"/>
        <v>1709.3108504398826</v>
      </c>
      <c r="AI282" s="70">
        <f t="shared" si="94"/>
        <v>76950.684320142813</v>
      </c>
      <c r="AJ282" s="70">
        <f t="shared" si="95"/>
        <v>0.93530529850021504</v>
      </c>
      <c r="AK282" s="70">
        <f t="shared" si="96"/>
        <v>0.63404465735506255</v>
      </c>
      <c r="AL282">
        <f t="shared" si="97"/>
        <v>66928.839492797852</v>
      </c>
      <c r="AM282" s="71">
        <f t="shared" si="98"/>
        <v>10280.753168490492</v>
      </c>
      <c r="AN282">
        <f t="shared" si="104"/>
        <v>10280.753168490492</v>
      </c>
      <c r="AO282" s="6">
        <f t="shared" si="99"/>
        <v>0.32598625183105467</v>
      </c>
      <c r="AP282">
        <f t="shared" si="105"/>
        <v>5.0073842857488872E-2</v>
      </c>
      <c r="AQ282">
        <f t="shared" si="106"/>
        <v>0.32598625183105467</v>
      </c>
      <c r="AR282">
        <f t="shared" si="107"/>
        <v>5.0073842857488872E-2</v>
      </c>
      <c r="AS282" s="68">
        <f t="shared" si="108"/>
        <v>0.38421817163838312</v>
      </c>
      <c r="AT282">
        <f t="shared" si="109"/>
        <v>0.38421817163838312</v>
      </c>
      <c r="AU282">
        <f t="shared" si="100"/>
        <v>3189.0913488250771</v>
      </c>
      <c r="AV282" s="67">
        <f t="shared" si="101"/>
        <v>2906.7354353963078</v>
      </c>
      <c r="AW282">
        <f t="shared" si="110"/>
        <v>3189.0913488250771</v>
      </c>
    </row>
    <row r="283" spans="1:49" thickTop="1" thickBot="1">
      <c r="A283" s="26">
        <v>281</v>
      </c>
      <c r="B283">
        <v>3</v>
      </c>
      <c r="C283">
        <v>82</v>
      </c>
      <c r="D283">
        <v>1</v>
      </c>
      <c r="E283">
        <v>60</v>
      </c>
      <c r="F283">
        <v>70</v>
      </c>
      <c r="G283">
        <v>0.4658203125</v>
      </c>
      <c r="H283">
        <v>0</v>
      </c>
      <c r="I283">
        <v>90</v>
      </c>
      <c r="J283">
        <v>0</v>
      </c>
      <c r="K283">
        <v>7803.7109375</v>
      </c>
      <c r="L283">
        <v>0.45203125</v>
      </c>
      <c r="M283">
        <v>560605.6640625</v>
      </c>
      <c r="N283">
        <v>0.212890625</v>
      </c>
      <c r="O283">
        <v>70</v>
      </c>
      <c r="P283">
        <v>480</v>
      </c>
      <c r="Q283">
        <v>480</v>
      </c>
      <c r="R283" s="46">
        <v>281</v>
      </c>
      <c r="S283">
        <v>258433.3</v>
      </c>
      <c r="T283" s="71">
        <v>35103.33</v>
      </c>
      <c r="U283">
        <v>34473.33</v>
      </c>
      <c r="V283" s="6">
        <v>0.32834669999999999</v>
      </c>
      <c r="W283">
        <v>4.4596669999999998E-2</v>
      </c>
      <c r="X283">
        <v>0.3355667</v>
      </c>
      <c r="Y283">
        <v>4.4760000000000001E-2</v>
      </c>
      <c r="Z283" s="68">
        <v>0.6453333</v>
      </c>
      <c r="AA283">
        <v>0.63376670000000002</v>
      </c>
      <c r="AB283">
        <v>8488.6669999999995</v>
      </c>
      <c r="AC283" s="67">
        <v>11706.33</v>
      </c>
      <c r="AD283">
        <v>7842</v>
      </c>
      <c r="AE283">
        <f t="shared" si="102"/>
        <v>1.0090961286876543</v>
      </c>
      <c r="AF283">
        <f t="shared" si="103"/>
        <v>0.54237727232233257</v>
      </c>
      <c r="AG283" s="65">
        <f t="shared" si="92"/>
        <v>281</v>
      </c>
      <c r="AH283" s="70">
        <f t="shared" si="93"/>
        <v>2687.170450877004</v>
      </c>
      <c r="AI283" s="70">
        <f t="shared" si="94"/>
        <v>231103.14009661836</v>
      </c>
      <c r="AJ283" s="70">
        <f t="shared" si="95"/>
        <v>0.95937070263787916</v>
      </c>
      <c r="AK283" s="70">
        <f t="shared" si="96"/>
        <v>0.54907445947893974</v>
      </c>
      <c r="AL283">
        <f t="shared" si="97"/>
        <v>265310.08949279785</v>
      </c>
      <c r="AM283" s="71">
        <f t="shared" si="98"/>
        <v>26719.271510231887</v>
      </c>
      <c r="AN283">
        <f t="shared" si="104"/>
        <v>26719.271510231887</v>
      </c>
      <c r="AO283" s="6">
        <f t="shared" si="99"/>
        <v>0.34063468933105467</v>
      </c>
      <c r="AP283">
        <f t="shared" si="105"/>
        <v>3.4305181410324806E-2</v>
      </c>
      <c r="AQ283">
        <f t="shared" si="106"/>
        <v>0.34063468933105467</v>
      </c>
      <c r="AR283">
        <f t="shared" si="107"/>
        <v>3.4305181410324806E-2</v>
      </c>
      <c r="AS283" s="68">
        <f t="shared" si="108"/>
        <v>0.47818659678177933</v>
      </c>
      <c r="AT283">
        <f t="shared" si="109"/>
        <v>0.47818659678177933</v>
      </c>
      <c r="AU283">
        <f t="shared" si="100"/>
        <v>7176.0341947575407</v>
      </c>
      <c r="AV283" s="67">
        <f t="shared" si="101"/>
        <v>6828.7767380318664</v>
      </c>
      <c r="AW283">
        <f t="shared" si="110"/>
        <v>7176.0341947575407</v>
      </c>
    </row>
    <row r="284" spans="1:49" thickTop="1" thickBot="1">
      <c r="A284" s="26">
        <v>282</v>
      </c>
      <c r="B284">
        <v>3</v>
      </c>
      <c r="C284">
        <v>83</v>
      </c>
      <c r="D284">
        <v>1</v>
      </c>
      <c r="E284">
        <v>60</v>
      </c>
      <c r="F284">
        <v>70</v>
      </c>
      <c r="G284">
        <v>0.54082031249999996</v>
      </c>
      <c r="H284">
        <v>0</v>
      </c>
      <c r="I284">
        <v>90</v>
      </c>
      <c r="J284">
        <v>0</v>
      </c>
      <c r="K284">
        <v>9428.7109375</v>
      </c>
      <c r="L284">
        <v>0.27203125</v>
      </c>
      <c r="M284">
        <v>739880.6640625</v>
      </c>
      <c r="N284">
        <v>0.36289062500000002</v>
      </c>
      <c r="O284">
        <v>70</v>
      </c>
      <c r="P284">
        <v>480</v>
      </c>
      <c r="Q284">
        <v>480</v>
      </c>
      <c r="R284" s="46">
        <v>282</v>
      </c>
      <c r="S284">
        <v>401466.7</v>
      </c>
      <c r="T284" s="71">
        <v>34050</v>
      </c>
      <c r="U284">
        <v>33593.33</v>
      </c>
      <c r="V284" s="6">
        <v>0.33423330000000001</v>
      </c>
      <c r="W284">
        <v>2.8348669999999999E-2</v>
      </c>
      <c r="X284">
        <v>0.33366669999999998</v>
      </c>
      <c r="Y284">
        <v>2.7921000000000001E-2</v>
      </c>
      <c r="Z284" s="68">
        <v>0.30896000000000001</v>
      </c>
      <c r="AA284">
        <v>0.30484</v>
      </c>
      <c r="AB284">
        <v>14883</v>
      </c>
      <c r="AC284" s="67">
        <v>13500.33</v>
      </c>
      <c r="AD284">
        <v>14654</v>
      </c>
      <c r="AE284">
        <f t="shared" si="102"/>
        <v>1.0067740896705069</v>
      </c>
      <c r="AF284">
        <f t="shared" si="103"/>
        <v>0.88125828865422651</v>
      </c>
      <c r="AG284" s="65">
        <f t="shared" si="92"/>
        <v>282</v>
      </c>
      <c r="AH284" s="70">
        <f t="shared" si="93"/>
        <v>3706.1632477582607</v>
      </c>
      <c r="AI284" s="70">
        <f t="shared" si="94"/>
        <v>271438.01948982518</v>
      </c>
      <c r="AJ284" s="70">
        <f t="shared" si="95"/>
        <v>0.96271950316353294</v>
      </c>
      <c r="AK284" s="70">
        <f t="shared" si="96"/>
        <v>0.66126767473843273</v>
      </c>
      <c r="AL284">
        <f t="shared" si="97"/>
        <v>404471.96449279779</v>
      </c>
      <c r="AM284" s="71">
        <f t="shared" si="98"/>
        <v>40152.947142771111</v>
      </c>
      <c r="AN284">
        <f t="shared" si="104"/>
        <v>40152.947142771111</v>
      </c>
      <c r="AO284" s="6">
        <f t="shared" si="99"/>
        <v>0.32116984558105466</v>
      </c>
      <c r="AP284">
        <f t="shared" si="105"/>
        <v>3.1883336709478356E-2</v>
      </c>
      <c r="AQ284">
        <f t="shared" si="106"/>
        <v>0.32116984558105466</v>
      </c>
      <c r="AR284">
        <f t="shared" si="107"/>
        <v>3.1883336709478356E-2</v>
      </c>
      <c r="AS284" s="68">
        <f t="shared" si="108"/>
        <v>0.49758179092947807</v>
      </c>
      <c r="AT284">
        <f t="shared" si="109"/>
        <v>0.49758179092947807</v>
      </c>
      <c r="AU284">
        <f t="shared" si="100"/>
        <v>11939.932516160039</v>
      </c>
      <c r="AV284" s="67">
        <f t="shared" si="101"/>
        <v>10062.570184184937</v>
      </c>
      <c r="AW284">
        <f t="shared" si="110"/>
        <v>11939.932516160039</v>
      </c>
    </row>
    <row r="285" spans="1:49" thickTop="1" thickBot="1">
      <c r="A285" s="26">
        <v>283</v>
      </c>
      <c r="B285">
        <v>3</v>
      </c>
      <c r="C285">
        <v>84</v>
      </c>
      <c r="D285">
        <v>1</v>
      </c>
      <c r="E285">
        <v>60</v>
      </c>
      <c r="F285">
        <v>70</v>
      </c>
      <c r="G285">
        <v>0.39082031249999999</v>
      </c>
      <c r="H285">
        <v>0</v>
      </c>
      <c r="I285">
        <v>90</v>
      </c>
      <c r="J285">
        <v>0</v>
      </c>
      <c r="K285">
        <v>6178.7109375</v>
      </c>
      <c r="L285">
        <v>0.39203125</v>
      </c>
      <c r="M285">
        <v>381330.6640625</v>
      </c>
      <c r="N285">
        <v>0.26289062500000004</v>
      </c>
      <c r="O285">
        <v>70</v>
      </c>
      <c r="P285">
        <v>480</v>
      </c>
      <c r="Q285">
        <v>480</v>
      </c>
      <c r="R285" s="46">
        <v>283</v>
      </c>
      <c r="S285">
        <v>149233.29999999999</v>
      </c>
      <c r="T285" s="71">
        <v>16894.669999999998</v>
      </c>
      <c r="U285">
        <v>16747.669999999998</v>
      </c>
      <c r="V285" s="6">
        <v>0.33283000000000001</v>
      </c>
      <c r="W285">
        <v>3.7679999999999998E-2</v>
      </c>
      <c r="X285">
        <v>0.33423330000000001</v>
      </c>
      <c r="Y285">
        <v>3.7510000000000002E-2</v>
      </c>
      <c r="Z285" s="68">
        <v>0.51756670000000005</v>
      </c>
      <c r="AA285">
        <v>0.51306669999999999</v>
      </c>
      <c r="AB285">
        <v>5414.6670000000004</v>
      </c>
      <c r="AC285" s="67">
        <v>5494.3329999999996</v>
      </c>
      <c r="AD285">
        <v>5311</v>
      </c>
      <c r="AE285">
        <f t="shared" si="102"/>
        <v>1.0043790820055605</v>
      </c>
      <c r="AF285">
        <f t="shared" si="103"/>
        <v>0.69645260326707281</v>
      </c>
      <c r="AG285" s="65">
        <f t="shared" si="92"/>
        <v>283</v>
      </c>
      <c r="AH285" s="70">
        <f t="shared" si="93"/>
        <v>2219.3147379054885</v>
      </c>
      <c r="AI285" s="70">
        <f t="shared" si="94"/>
        <v>150975.33250850602</v>
      </c>
      <c r="AJ285" s="70">
        <f t="shared" si="95"/>
        <v>0.95291670366818593</v>
      </c>
      <c r="AK285" s="70">
        <f t="shared" si="96"/>
        <v>0.59483931122105116</v>
      </c>
      <c r="AL285">
        <f t="shared" si="97"/>
        <v>152795.71449279785</v>
      </c>
      <c r="AM285" s="71">
        <f t="shared" si="98"/>
        <v>17178.429011619537</v>
      </c>
      <c r="AN285">
        <f t="shared" si="104"/>
        <v>17178.429011619537</v>
      </c>
      <c r="AO285" s="6">
        <f t="shared" si="99"/>
        <v>0.34156047058105465</v>
      </c>
      <c r="AP285">
        <f t="shared" si="105"/>
        <v>3.8400764815485572E-2</v>
      </c>
      <c r="AQ285">
        <f t="shared" si="106"/>
        <v>0.34156047058105465</v>
      </c>
      <c r="AR285">
        <f t="shared" si="107"/>
        <v>3.8400764815485572E-2</v>
      </c>
      <c r="AS285" s="68">
        <f t="shared" si="108"/>
        <v>0.44575738545305821</v>
      </c>
      <c r="AT285">
        <f t="shared" si="109"/>
        <v>0.44575738545305821</v>
      </c>
      <c r="AU285">
        <f t="shared" si="100"/>
        <v>4933.9589917646827</v>
      </c>
      <c r="AV285" s="67">
        <f t="shared" si="101"/>
        <v>4540.9185473582993</v>
      </c>
      <c r="AW285">
        <f t="shared" si="110"/>
        <v>4933.9589917646827</v>
      </c>
    </row>
    <row r="286" spans="1:49" thickTop="1" thickBot="1">
      <c r="A286" s="26">
        <v>284</v>
      </c>
      <c r="B286">
        <v>3</v>
      </c>
      <c r="C286">
        <v>85</v>
      </c>
      <c r="D286">
        <v>1</v>
      </c>
      <c r="E286">
        <v>60</v>
      </c>
      <c r="F286">
        <v>70</v>
      </c>
      <c r="G286">
        <v>0.57832031250000004</v>
      </c>
      <c r="H286">
        <v>0</v>
      </c>
      <c r="I286">
        <v>90</v>
      </c>
      <c r="J286">
        <v>0</v>
      </c>
      <c r="K286">
        <v>5366.2109375</v>
      </c>
      <c r="L286">
        <v>0.30203124999999997</v>
      </c>
      <c r="M286">
        <v>470968.1640625</v>
      </c>
      <c r="N286">
        <v>0.337890625</v>
      </c>
      <c r="O286">
        <v>70</v>
      </c>
      <c r="P286">
        <v>480</v>
      </c>
      <c r="Q286">
        <v>480</v>
      </c>
      <c r="R286" s="46">
        <v>284</v>
      </c>
      <c r="S286">
        <v>271796.7</v>
      </c>
      <c r="T286" s="71">
        <v>22646.67</v>
      </c>
      <c r="U286">
        <v>22484.33</v>
      </c>
      <c r="V286" s="6">
        <v>0.32716000000000001</v>
      </c>
      <c r="W286">
        <v>2.7259329999999998E-2</v>
      </c>
      <c r="X286">
        <v>0.32703670000000001</v>
      </c>
      <c r="Y286">
        <v>2.7054000000000002E-2</v>
      </c>
      <c r="Z286" s="68">
        <v>0.31642330000000002</v>
      </c>
      <c r="AA286">
        <v>0.31415670000000001</v>
      </c>
      <c r="AB286">
        <v>9237.6669999999995</v>
      </c>
      <c r="AC286" s="67">
        <v>8903.6669999999995</v>
      </c>
      <c r="AD286">
        <v>9126</v>
      </c>
      <c r="AE286">
        <f t="shared" si="102"/>
        <v>1.0036035768854055</v>
      </c>
      <c r="AF286">
        <f t="shared" si="103"/>
        <v>0.8772263978519399</v>
      </c>
      <c r="AG286" s="65">
        <f t="shared" si="92"/>
        <v>284</v>
      </c>
      <c r="AH286" s="70">
        <f t="shared" si="93"/>
        <v>2060.7074282971321</v>
      </c>
      <c r="AI286" s="70">
        <f t="shared" si="94"/>
        <v>176011.4598540146</v>
      </c>
      <c r="AJ286" s="70">
        <f t="shared" si="95"/>
        <v>0.96657958640185504</v>
      </c>
      <c r="AK286" s="70">
        <f t="shared" si="96"/>
        <v>0.64601130158249065</v>
      </c>
      <c r="AL286">
        <f t="shared" si="97"/>
        <v>274633.27796936035</v>
      </c>
      <c r="AM286" s="71">
        <f t="shared" si="98"/>
        <v>25771.802592601402</v>
      </c>
      <c r="AN286">
        <f t="shared" si="104"/>
        <v>25771.802592601402</v>
      </c>
      <c r="AO286" s="6">
        <f t="shared" si="99"/>
        <v>0.32276945495605469</v>
      </c>
      <c r="AP286">
        <f t="shared" si="105"/>
        <v>3.0288939263132687E-2</v>
      </c>
      <c r="AQ286">
        <f t="shared" si="106"/>
        <v>0.32276945495605469</v>
      </c>
      <c r="AR286">
        <f t="shared" si="107"/>
        <v>3.0288939263132687E-2</v>
      </c>
      <c r="AS286" s="68">
        <f t="shared" si="108"/>
        <v>0.52603467528449688</v>
      </c>
      <c r="AT286">
        <f t="shared" si="109"/>
        <v>0.52603467528449688</v>
      </c>
      <c r="AU286">
        <f t="shared" si="100"/>
        <v>7412.4005261637303</v>
      </c>
      <c r="AV286" s="67">
        <f t="shared" si="101"/>
        <v>6279.4667698378344</v>
      </c>
      <c r="AW286">
        <f t="shared" si="110"/>
        <v>7412.4005261637303</v>
      </c>
    </row>
    <row r="287" spans="1:49" thickTop="1" thickBot="1">
      <c r="A287" s="26">
        <v>285</v>
      </c>
      <c r="B287">
        <v>3</v>
      </c>
      <c r="C287">
        <v>86</v>
      </c>
      <c r="D287">
        <v>1</v>
      </c>
      <c r="E287">
        <v>60</v>
      </c>
      <c r="F287">
        <v>70</v>
      </c>
      <c r="G287">
        <v>0.42832031250000002</v>
      </c>
      <c r="H287">
        <v>0</v>
      </c>
      <c r="I287">
        <v>90</v>
      </c>
      <c r="J287">
        <v>0</v>
      </c>
      <c r="K287">
        <v>8616.2109375</v>
      </c>
      <c r="L287">
        <v>0.42203124999999997</v>
      </c>
      <c r="M287">
        <v>112418.1640625</v>
      </c>
      <c r="N287">
        <v>0.23789062500000002</v>
      </c>
      <c r="O287">
        <v>70</v>
      </c>
      <c r="P287">
        <v>480</v>
      </c>
      <c r="Q287">
        <v>480</v>
      </c>
      <c r="R287" s="46">
        <v>285</v>
      </c>
      <c r="S287">
        <v>52080</v>
      </c>
      <c r="T287" s="71">
        <v>22591.33</v>
      </c>
      <c r="U287">
        <v>22638</v>
      </c>
      <c r="V287" s="6">
        <v>0.33746670000000001</v>
      </c>
      <c r="W287">
        <v>0.1463767</v>
      </c>
      <c r="X287">
        <v>0.3367</v>
      </c>
      <c r="Y287">
        <v>0.14635329999999999</v>
      </c>
      <c r="Z287" s="68">
        <v>0.5270667</v>
      </c>
      <c r="AA287">
        <v>0.52813330000000003</v>
      </c>
      <c r="AB287">
        <v>7118.6670000000004</v>
      </c>
      <c r="AC287" s="67">
        <v>7502.6670000000004</v>
      </c>
      <c r="AD287">
        <v>7096.6670000000004</v>
      </c>
      <c r="AE287">
        <f t="shared" si="102"/>
        <v>0.99896867924980293</v>
      </c>
      <c r="AF287">
        <f t="shared" si="103"/>
        <v>0.57090597015885824</v>
      </c>
      <c r="AG287" s="65">
        <f t="shared" si="92"/>
        <v>285</v>
      </c>
      <c r="AH287" s="70">
        <f t="shared" si="93"/>
        <v>3029.5434567629932</v>
      </c>
      <c r="AI287" s="70">
        <f t="shared" si="94"/>
        <v>45407.147365099401</v>
      </c>
      <c r="AJ287" s="70">
        <f t="shared" si="95"/>
        <v>0.80062849214610787</v>
      </c>
      <c r="AK287" s="70">
        <f t="shared" si="96"/>
        <v>0.59631015014592093</v>
      </c>
      <c r="AL287">
        <f t="shared" si="97"/>
        <v>53076.695938110352</v>
      </c>
      <c r="AM287" s="71">
        <f t="shared" si="98"/>
        <v>22106.543016080588</v>
      </c>
      <c r="AN287">
        <f t="shared" si="104"/>
        <v>22106.543016080588</v>
      </c>
      <c r="AO287" s="6">
        <f t="shared" si="99"/>
        <v>0.34316007995605469</v>
      </c>
      <c r="AP287">
        <f t="shared" si="105"/>
        <v>0.14292681439319183</v>
      </c>
      <c r="AQ287">
        <f t="shared" si="106"/>
        <v>0.34316007995605469</v>
      </c>
      <c r="AR287">
        <f t="shared" si="107"/>
        <v>0.14292681439319183</v>
      </c>
      <c r="AS287" s="68">
        <f t="shared" si="108"/>
        <v>0.37623325243389394</v>
      </c>
      <c r="AT287">
        <f t="shared" si="109"/>
        <v>0.37623325243389394</v>
      </c>
      <c r="AU287">
        <f t="shared" si="100"/>
        <v>6660.9717227201163</v>
      </c>
      <c r="AV287" s="67">
        <f t="shared" si="101"/>
        <v>6307.2654897185557</v>
      </c>
      <c r="AW287">
        <f t="shared" si="110"/>
        <v>6660.9717227201163</v>
      </c>
    </row>
    <row r="288" spans="1:49" thickTop="1" thickBot="1">
      <c r="A288" s="26">
        <v>286</v>
      </c>
      <c r="B288">
        <v>3</v>
      </c>
      <c r="C288">
        <v>87</v>
      </c>
      <c r="D288">
        <v>1</v>
      </c>
      <c r="E288">
        <v>60</v>
      </c>
      <c r="F288">
        <v>70</v>
      </c>
      <c r="G288">
        <v>0.35332031250000001</v>
      </c>
      <c r="H288">
        <v>0</v>
      </c>
      <c r="I288">
        <v>90</v>
      </c>
      <c r="J288">
        <v>0</v>
      </c>
      <c r="K288">
        <v>6991.2109375</v>
      </c>
      <c r="L288">
        <v>0.36203125000000003</v>
      </c>
      <c r="M288">
        <v>291693.1640625</v>
      </c>
      <c r="N288">
        <v>0.38789062500000004</v>
      </c>
      <c r="O288">
        <v>70</v>
      </c>
      <c r="P288">
        <v>480</v>
      </c>
      <c r="Q288">
        <v>480</v>
      </c>
      <c r="R288" s="46">
        <v>286</v>
      </c>
      <c r="S288">
        <v>105440</v>
      </c>
      <c r="T288" s="71">
        <v>15825.67</v>
      </c>
      <c r="U288">
        <v>16317</v>
      </c>
      <c r="V288" s="6">
        <v>0.3726333</v>
      </c>
      <c r="W288">
        <v>5.5930000000000001E-2</v>
      </c>
      <c r="X288">
        <v>0.37356669999999997</v>
      </c>
      <c r="Y288">
        <v>5.781E-2</v>
      </c>
      <c r="Z288" s="68">
        <v>0.44919999999999999</v>
      </c>
      <c r="AA288">
        <v>0.46313330000000003</v>
      </c>
      <c r="AB288">
        <v>5413.3329999999996</v>
      </c>
      <c r="AC288" s="67">
        <v>5346.6670000000004</v>
      </c>
      <c r="AD288">
        <v>5757.3329999999996</v>
      </c>
      <c r="AE288">
        <f t="shared" si="102"/>
        <v>0.98482915263941073</v>
      </c>
      <c r="AF288">
        <f t="shared" si="103"/>
        <v>0.7301702198123915</v>
      </c>
      <c r="AG288" s="65">
        <f t="shared" si="92"/>
        <v>286</v>
      </c>
      <c r="AH288" s="70">
        <f t="shared" si="93"/>
        <v>2566.4649535390618</v>
      </c>
      <c r="AI288" s="70">
        <f t="shared" si="94"/>
        <v>105085.06895581199</v>
      </c>
      <c r="AJ288" s="70">
        <f t="shared" si="95"/>
        <v>0.93138597330835449</v>
      </c>
      <c r="AK288" s="70">
        <f t="shared" si="96"/>
        <v>0.61770178262703535</v>
      </c>
      <c r="AL288">
        <f t="shared" si="97"/>
        <v>107582.19398498535</v>
      </c>
      <c r="AM288" s="71">
        <f t="shared" si="98"/>
        <v>17278.469527155397</v>
      </c>
      <c r="AN288">
        <f t="shared" si="104"/>
        <v>17278.469527155397</v>
      </c>
      <c r="AO288" s="6">
        <f t="shared" si="99"/>
        <v>0.37116789245605475</v>
      </c>
      <c r="AP288">
        <f t="shared" si="105"/>
        <v>5.9612217242525196E-2</v>
      </c>
      <c r="AQ288">
        <f t="shared" si="106"/>
        <v>0.37116789245605475</v>
      </c>
      <c r="AR288">
        <f t="shared" si="107"/>
        <v>5.9612217242525196E-2</v>
      </c>
      <c r="AS288" s="68">
        <f t="shared" si="108"/>
        <v>0.41241893419907094</v>
      </c>
      <c r="AT288">
        <f t="shared" si="109"/>
        <v>0.41241893419907094</v>
      </c>
      <c r="AU288">
        <f t="shared" si="100"/>
        <v>5169.3694327615885</v>
      </c>
      <c r="AV288" s="67">
        <f t="shared" si="101"/>
        <v>4734.2478546662842</v>
      </c>
      <c r="AW288">
        <f t="shared" si="110"/>
        <v>5169.3694327615885</v>
      </c>
    </row>
    <row r="289" spans="1:49" thickTop="1" thickBot="1">
      <c r="A289" s="26">
        <v>287</v>
      </c>
      <c r="B289">
        <v>3</v>
      </c>
      <c r="C289">
        <v>88</v>
      </c>
      <c r="D289">
        <v>1</v>
      </c>
      <c r="E289">
        <v>60</v>
      </c>
      <c r="F289">
        <v>70</v>
      </c>
      <c r="G289">
        <v>0.50332031249999998</v>
      </c>
      <c r="H289">
        <v>0</v>
      </c>
      <c r="I289">
        <v>90</v>
      </c>
      <c r="J289">
        <v>0</v>
      </c>
      <c r="K289">
        <v>3741.2109375</v>
      </c>
      <c r="L289">
        <v>0.48203125000000002</v>
      </c>
      <c r="M289">
        <v>650243.1640625</v>
      </c>
      <c r="N289">
        <v>0.28789062500000001</v>
      </c>
      <c r="O289">
        <v>70</v>
      </c>
      <c r="P289">
        <v>480</v>
      </c>
      <c r="Q289">
        <v>480</v>
      </c>
      <c r="R289" s="46">
        <v>287</v>
      </c>
      <c r="S289">
        <v>327873.3</v>
      </c>
      <c r="T289" s="71">
        <v>34520</v>
      </c>
      <c r="U289">
        <v>33840</v>
      </c>
      <c r="V289" s="6">
        <v>0.37283329999999998</v>
      </c>
      <c r="W289">
        <v>3.9253330000000003E-2</v>
      </c>
      <c r="X289">
        <v>0.38100000000000001</v>
      </c>
      <c r="Y289">
        <v>3.9323329999999997E-2</v>
      </c>
      <c r="Z289" s="68">
        <v>0.73909999999999998</v>
      </c>
      <c r="AA289">
        <v>0.72450000000000003</v>
      </c>
      <c r="AB289">
        <v>4731</v>
      </c>
      <c r="AC289" s="67">
        <v>10813.33</v>
      </c>
      <c r="AD289">
        <v>4563</v>
      </c>
      <c r="AE289">
        <f t="shared" si="102"/>
        <v>1.0099973082378755</v>
      </c>
      <c r="AF289">
        <f t="shared" si="103"/>
        <v>0.41323436607034097</v>
      </c>
      <c r="AG289" s="65">
        <f t="shared" si="92"/>
        <v>287</v>
      </c>
      <c r="AH289" s="70">
        <f t="shared" si="93"/>
        <v>1262.1903004744333</v>
      </c>
      <c r="AI289" s="70">
        <f t="shared" si="94"/>
        <v>252445.02578101304</v>
      </c>
      <c r="AJ289" s="70">
        <f t="shared" si="95"/>
        <v>0.98293569073110909</v>
      </c>
      <c r="AK289" s="70">
        <f t="shared" si="96"/>
        <v>0.51975860611068903</v>
      </c>
      <c r="AL289">
        <f t="shared" si="97"/>
        <v>329138.77601623535</v>
      </c>
      <c r="AM289" s="71">
        <f t="shared" si="98"/>
        <v>14730.78316522802</v>
      </c>
      <c r="AN289">
        <f t="shared" si="104"/>
        <v>14730.78316522802</v>
      </c>
      <c r="AO289" s="6">
        <f t="shared" si="99"/>
        <v>0.38431632995605469</v>
      </c>
      <c r="AP289">
        <f t="shared" si="105"/>
        <v>1.7200284305485827E-2</v>
      </c>
      <c r="AQ289">
        <f t="shared" si="106"/>
        <v>0.38431632995605469</v>
      </c>
      <c r="AR289">
        <f t="shared" si="107"/>
        <v>1.7200284305485827E-2</v>
      </c>
      <c r="AS289" s="68">
        <f t="shared" si="108"/>
        <v>0.498796901248033</v>
      </c>
      <c r="AT289">
        <f t="shared" si="109"/>
        <v>0.498796901248033</v>
      </c>
      <c r="AU289">
        <f t="shared" si="100"/>
        <v>3769.5865180547444</v>
      </c>
      <c r="AV289" s="67">
        <f t="shared" si="101"/>
        <v>3687.1317749437776</v>
      </c>
      <c r="AW289">
        <f t="shared" si="110"/>
        <v>3769.5865180547444</v>
      </c>
    </row>
    <row r="290" spans="1:49" thickTop="1" thickBot="1">
      <c r="A290" s="26">
        <v>288</v>
      </c>
      <c r="B290">
        <v>3</v>
      </c>
      <c r="C290">
        <v>89</v>
      </c>
      <c r="D290">
        <v>1</v>
      </c>
      <c r="E290">
        <v>60</v>
      </c>
      <c r="F290">
        <v>70</v>
      </c>
      <c r="G290">
        <v>0.41425781249999999</v>
      </c>
      <c r="H290">
        <v>0</v>
      </c>
      <c r="I290">
        <v>90</v>
      </c>
      <c r="J290">
        <v>0</v>
      </c>
      <c r="K290">
        <v>3842.7734375</v>
      </c>
      <c r="L290">
        <v>0.30578125</v>
      </c>
      <c r="M290">
        <v>235669.7265625</v>
      </c>
      <c r="N290">
        <v>0.37226562500000004</v>
      </c>
      <c r="O290">
        <v>70</v>
      </c>
      <c r="P290">
        <v>480</v>
      </c>
      <c r="Q290">
        <v>480</v>
      </c>
      <c r="R290" s="46">
        <v>288</v>
      </c>
      <c r="S290">
        <v>97780</v>
      </c>
      <c r="T290" s="71">
        <v>9823.6669999999995</v>
      </c>
      <c r="U290">
        <v>9488</v>
      </c>
      <c r="V290" s="6">
        <v>0.34126669999999998</v>
      </c>
      <c r="W290">
        <v>3.4286669999999998E-2</v>
      </c>
      <c r="X290">
        <v>0.33943329999999999</v>
      </c>
      <c r="Y290">
        <v>3.2937330000000001E-2</v>
      </c>
      <c r="Z290" s="68">
        <v>0.36446669999999998</v>
      </c>
      <c r="AA290">
        <v>0.35203329999999999</v>
      </c>
      <c r="AB290">
        <v>3859</v>
      </c>
      <c r="AC290" s="67">
        <v>3520</v>
      </c>
      <c r="AD290">
        <v>3709.6669999999999</v>
      </c>
      <c r="AE290">
        <f t="shared" si="102"/>
        <v>1.0175352851338431</v>
      </c>
      <c r="AF290">
        <f t="shared" si="103"/>
        <v>0.8406207059945574</v>
      </c>
      <c r="AG290" s="65">
        <f t="shared" si="92"/>
        <v>288</v>
      </c>
      <c r="AH290" s="70">
        <f t="shared" si="93"/>
        <v>1471.4460930956086</v>
      </c>
      <c r="AI290" s="70">
        <f t="shared" si="94"/>
        <v>85868.844292627386</v>
      </c>
      <c r="AJ290" s="70">
        <f t="shared" si="95"/>
        <v>0.9526276125039026</v>
      </c>
      <c r="AK290" s="70">
        <f t="shared" si="96"/>
        <v>0.64605391736610707</v>
      </c>
      <c r="AL290">
        <f t="shared" si="97"/>
        <v>99878.899917602539</v>
      </c>
      <c r="AM290" s="71">
        <f t="shared" si="98"/>
        <v>11357.989555025799</v>
      </c>
      <c r="AN290">
        <f t="shared" si="104"/>
        <v>11357.989555025799</v>
      </c>
      <c r="AO290" s="6">
        <f t="shared" si="99"/>
        <v>0.33332292175292966</v>
      </c>
      <c r="AP290">
        <f t="shared" si="105"/>
        <v>3.7904685242265444E-2</v>
      </c>
      <c r="AQ290">
        <f t="shared" si="106"/>
        <v>0.33332292175292966</v>
      </c>
      <c r="AR290">
        <f t="shared" si="107"/>
        <v>3.7904685242265444E-2</v>
      </c>
      <c r="AS290" s="68">
        <f t="shared" si="108"/>
        <v>0.43852635849598776</v>
      </c>
      <c r="AT290">
        <f t="shared" si="109"/>
        <v>0.43852635849598776</v>
      </c>
      <c r="AU290">
        <f t="shared" si="100"/>
        <v>3435.8244174214374</v>
      </c>
      <c r="AV290" s="67">
        <f t="shared" si="101"/>
        <v>3025.4849669931659</v>
      </c>
      <c r="AW290">
        <f t="shared" si="110"/>
        <v>3435.8244174214374</v>
      </c>
    </row>
    <row r="291" spans="1:49" thickTop="1" thickBot="1">
      <c r="A291" s="26">
        <v>289</v>
      </c>
      <c r="B291">
        <v>3</v>
      </c>
      <c r="C291">
        <v>90</v>
      </c>
      <c r="D291">
        <v>1</v>
      </c>
      <c r="E291">
        <v>60</v>
      </c>
      <c r="F291">
        <v>70</v>
      </c>
      <c r="G291">
        <v>0.56425781249999996</v>
      </c>
      <c r="H291">
        <v>0</v>
      </c>
      <c r="I291">
        <v>90</v>
      </c>
      <c r="J291">
        <v>0</v>
      </c>
      <c r="K291">
        <v>7092.7734375</v>
      </c>
      <c r="L291">
        <v>0.42578125</v>
      </c>
      <c r="M291">
        <v>594219.7265625</v>
      </c>
      <c r="N291">
        <v>0.27226562500000001</v>
      </c>
      <c r="O291">
        <v>70</v>
      </c>
      <c r="P291">
        <v>480</v>
      </c>
      <c r="Q291">
        <v>480</v>
      </c>
      <c r="R291" s="46">
        <v>289</v>
      </c>
      <c r="S291">
        <v>329270</v>
      </c>
      <c r="T291" s="71">
        <v>39216.67</v>
      </c>
      <c r="U291">
        <v>40593.33</v>
      </c>
      <c r="V291" s="6">
        <v>0.33191670000000001</v>
      </c>
      <c r="W291">
        <v>3.9533329999999998E-2</v>
      </c>
      <c r="X291">
        <v>0.32737329999999998</v>
      </c>
      <c r="Y291">
        <v>4.036E-2</v>
      </c>
      <c r="Z291" s="68">
        <v>0.49583329999999998</v>
      </c>
      <c r="AA291">
        <v>0.5132333</v>
      </c>
      <c r="AB291">
        <v>10199.67</v>
      </c>
      <c r="AC291" s="67">
        <v>13477</v>
      </c>
      <c r="AD291">
        <v>10489.67</v>
      </c>
      <c r="AE291">
        <f t="shared" si="102"/>
        <v>0.98289701735772228</v>
      </c>
      <c r="AF291">
        <f t="shared" si="103"/>
        <v>0.70590258878283851</v>
      </c>
      <c r="AG291" s="65">
        <f t="shared" si="92"/>
        <v>289</v>
      </c>
      <c r="AH291" s="70">
        <f t="shared" si="93"/>
        <v>2487.3287671232879</v>
      </c>
      <c r="AI291" s="70">
        <f t="shared" si="94"/>
        <v>233528.17009517961</v>
      </c>
      <c r="AJ291" s="70">
        <f t="shared" si="95"/>
        <v>0.9650260751484333</v>
      </c>
      <c r="AK291" s="70">
        <f t="shared" si="96"/>
        <v>0.5692630581188356</v>
      </c>
      <c r="AL291">
        <f t="shared" si="97"/>
        <v>338383.74366760254</v>
      </c>
      <c r="AM291" s="71">
        <f t="shared" si="98"/>
        <v>32531.068392341018</v>
      </c>
      <c r="AN291">
        <f t="shared" si="104"/>
        <v>32531.068392341018</v>
      </c>
      <c r="AO291" s="6">
        <f t="shared" si="99"/>
        <v>0.33915885925292966</v>
      </c>
      <c r="AP291">
        <f t="shared" si="105"/>
        <v>3.2605585382563265E-2</v>
      </c>
      <c r="AQ291">
        <f t="shared" si="106"/>
        <v>0.33915885925292966</v>
      </c>
      <c r="AR291">
        <f t="shared" si="107"/>
        <v>3.2605585382563265E-2</v>
      </c>
      <c r="AS291" s="68">
        <f t="shared" si="108"/>
        <v>0.52264053578517933</v>
      </c>
      <c r="AT291">
        <f t="shared" si="109"/>
        <v>0.52264053578517933</v>
      </c>
      <c r="AU291">
        <f t="shared" si="100"/>
        <v>8625.8611403149935</v>
      </c>
      <c r="AV291" s="67">
        <f t="shared" si="101"/>
        <v>7952.7134056356836</v>
      </c>
      <c r="AW291">
        <f t="shared" si="110"/>
        <v>8625.8611403149935</v>
      </c>
    </row>
    <row r="292" spans="1:49" thickTop="1" thickBot="1">
      <c r="A292" s="26">
        <v>290</v>
      </c>
      <c r="B292">
        <v>3</v>
      </c>
      <c r="C292">
        <v>91</v>
      </c>
      <c r="D292">
        <v>1</v>
      </c>
      <c r="E292">
        <v>60</v>
      </c>
      <c r="F292">
        <v>70</v>
      </c>
      <c r="G292">
        <v>0.4892578125</v>
      </c>
      <c r="H292">
        <v>0</v>
      </c>
      <c r="I292">
        <v>90</v>
      </c>
      <c r="J292">
        <v>0</v>
      </c>
      <c r="K292">
        <v>8717.7734375</v>
      </c>
      <c r="L292">
        <v>0.36578125</v>
      </c>
      <c r="M292">
        <v>773494.7265625</v>
      </c>
      <c r="N292">
        <v>0.322265625</v>
      </c>
      <c r="O292">
        <v>70</v>
      </c>
      <c r="P292">
        <v>480</v>
      </c>
      <c r="Q292">
        <v>480</v>
      </c>
      <c r="R292" s="46">
        <v>290</v>
      </c>
      <c r="S292">
        <v>373266.7</v>
      </c>
      <c r="T292" s="71">
        <v>30324</v>
      </c>
      <c r="U292">
        <v>29747.67</v>
      </c>
      <c r="V292" s="6">
        <v>0.34033330000000001</v>
      </c>
      <c r="W292">
        <v>2.7649E-2</v>
      </c>
      <c r="X292">
        <v>0.34100000000000003</v>
      </c>
      <c r="Y292">
        <v>2.7177E-2</v>
      </c>
      <c r="Z292" s="68">
        <v>0.44080000000000003</v>
      </c>
      <c r="AA292">
        <v>0.43243330000000002</v>
      </c>
      <c r="AB292">
        <v>10731</v>
      </c>
      <c r="AC292" s="67">
        <v>11149.33</v>
      </c>
      <c r="AD292">
        <v>10284.67</v>
      </c>
      <c r="AE292">
        <f t="shared" si="102"/>
        <v>1.0096405074727681</v>
      </c>
      <c r="AF292">
        <f t="shared" si="103"/>
        <v>0.78255193939972056</v>
      </c>
      <c r="AG292" s="65">
        <f t="shared" si="92"/>
        <v>290</v>
      </c>
      <c r="AH292" s="70">
        <f t="shared" si="93"/>
        <v>3191.4969683102622</v>
      </c>
      <c r="AI292" s="70">
        <f t="shared" si="94"/>
        <v>292488.40472673561</v>
      </c>
      <c r="AJ292" s="70">
        <f t="shared" si="95"/>
        <v>0.96693346911753197</v>
      </c>
      <c r="AK292" s="70">
        <f t="shared" si="96"/>
        <v>0.61011541100800193</v>
      </c>
      <c r="AL292">
        <f t="shared" si="97"/>
        <v>382890.87257385254</v>
      </c>
      <c r="AM292" s="71">
        <f t="shared" si="98"/>
        <v>32198.758331026049</v>
      </c>
      <c r="AN292">
        <f t="shared" si="104"/>
        <v>32198.758331026049</v>
      </c>
      <c r="AO292" s="6">
        <f t="shared" si="99"/>
        <v>0.34449089050292969</v>
      </c>
      <c r="AP292">
        <f t="shared" si="105"/>
        <v>2.8969556928793896E-2</v>
      </c>
      <c r="AQ292">
        <f t="shared" si="106"/>
        <v>0.34449089050292969</v>
      </c>
      <c r="AR292">
        <f t="shared" si="107"/>
        <v>2.8969556928793896E-2</v>
      </c>
      <c r="AS292" s="68">
        <f t="shared" si="108"/>
        <v>0.49819185425237833</v>
      </c>
      <c r="AT292">
        <f t="shared" si="109"/>
        <v>0.49819185425237833</v>
      </c>
      <c r="AU292">
        <f t="shared" si="100"/>
        <v>9052.7853662959587</v>
      </c>
      <c r="AV292" s="67">
        <f t="shared" si="101"/>
        <v>8064.2709600005064</v>
      </c>
      <c r="AW292">
        <f t="shared" si="110"/>
        <v>9052.7853662959587</v>
      </c>
    </row>
    <row r="293" spans="1:49" thickTop="1" thickBot="1">
      <c r="A293" s="26">
        <v>291</v>
      </c>
      <c r="B293">
        <v>3</v>
      </c>
      <c r="C293">
        <v>92</v>
      </c>
      <c r="D293">
        <v>1</v>
      </c>
      <c r="E293">
        <v>60</v>
      </c>
      <c r="F293">
        <v>70</v>
      </c>
      <c r="G293">
        <v>0.33925781249999998</v>
      </c>
      <c r="H293">
        <v>0</v>
      </c>
      <c r="I293">
        <v>90</v>
      </c>
      <c r="J293">
        <v>0</v>
      </c>
      <c r="K293">
        <v>5467.7734375</v>
      </c>
      <c r="L293">
        <v>0.48578125</v>
      </c>
      <c r="M293">
        <v>414944.7265625</v>
      </c>
      <c r="N293">
        <v>0.22226562500000002</v>
      </c>
      <c r="O293">
        <v>70</v>
      </c>
      <c r="P293">
        <v>480</v>
      </c>
      <c r="Q293">
        <v>480</v>
      </c>
      <c r="R293" s="46">
        <v>291</v>
      </c>
      <c r="S293">
        <v>142496.70000000001</v>
      </c>
      <c r="T293" s="71">
        <v>26988.33</v>
      </c>
      <c r="U293">
        <v>26058.33</v>
      </c>
      <c r="V293" s="6">
        <v>0.37033329999999998</v>
      </c>
      <c r="W293">
        <v>7.0143330000000004E-2</v>
      </c>
      <c r="X293">
        <v>0.4165333</v>
      </c>
      <c r="Y293">
        <v>7.6170000000000002E-2</v>
      </c>
      <c r="Z293" s="68">
        <v>0.8082667</v>
      </c>
      <c r="AA293">
        <v>0.7804333</v>
      </c>
      <c r="AB293">
        <v>4436.6670000000004</v>
      </c>
      <c r="AC293" s="67">
        <v>5335.3329999999996</v>
      </c>
      <c r="AD293">
        <v>3812</v>
      </c>
      <c r="AE293">
        <f t="shared" si="102"/>
        <v>1.0176881464886827</v>
      </c>
      <c r="AF293">
        <f t="shared" si="103"/>
        <v>0.26589410918554096</v>
      </c>
      <c r="AG293" s="65">
        <f t="shared" si="92"/>
        <v>291</v>
      </c>
      <c r="AH293" s="70">
        <f t="shared" si="93"/>
        <v>1840.0331265117256</v>
      </c>
      <c r="AI293" s="70">
        <f t="shared" si="94"/>
        <v>169744.08756791308</v>
      </c>
      <c r="AJ293" s="70">
        <f t="shared" si="95"/>
        <v>0.96148372832556828</v>
      </c>
      <c r="AK293" s="70">
        <f t="shared" si="96"/>
        <v>0.5190957362594073</v>
      </c>
      <c r="AL293">
        <f t="shared" si="97"/>
        <v>144386.02882385254</v>
      </c>
      <c r="AM293" s="71">
        <f t="shared" si="98"/>
        <v>13408.617510982454</v>
      </c>
      <c r="AN293">
        <f t="shared" si="104"/>
        <v>13408.617510982454</v>
      </c>
      <c r="AO293" s="6">
        <f t="shared" si="99"/>
        <v>0.39638151550292972</v>
      </c>
      <c r="AP293">
        <f t="shared" si="105"/>
        <v>3.6810543049746382E-2</v>
      </c>
      <c r="AQ293">
        <f t="shared" si="106"/>
        <v>0.39638151550292972</v>
      </c>
      <c r="AR293">
        <f t="shared" si="107"/>
        <v>3.6810543049746382E-2</v>
      </c>
      <c r="AS293" s="68">
        <f t="shared" si="108"/>
        <v>0.42569619564761962</v>
      </c>
      <c r="AT293">
        <f t="shared" si="109"/>
        <v>0.42569619564761962</v>
      </c>
      <c r="AU293">
        <f t="shared" si="100"/>
        <v>3668.8959293355188</v>
      </c>
      <c r="AV293" s="67">
        <f t="shared" si="101"/>
        <v>3621.2251854404967</v>
      </c>
      <c r="AW293">
        <f t="shared" si="110"/>
        <v>3668.8959293355188</v>
      </c>
    </row>
    <row r="294" spans="1:49" thickTop="1" thickBot="1">
      <c r="A294" s="26">
        <v>292</v>
      </c>
      <c r="B294">
        <v>3</v>
      </c>
      <c r="C294">
        <v>93</v>
      </c>
      <c r="D294">
        <v>1</v>
      </c>
      <c r="E294">
        <v>60</v>
      </c>
      <c r="F294">
        <v>70</v>
      </c>
      <c r="G294">
        <v>0.45175781250000002</v>
      </c>
      <c r="H294">
        <v>0</v>
      </c>
      <c r="I294">
        <v>90</v>
      </c>
      <c r="J294">
        <v>0</v>
      </c>
      <c r="K294">
        <v>6280.2734375</v>
      </c>
      <c r="L294">
        <v>0.33578125000000003</v>
      </c>
      <c r="M294">
        <v>504582.2265625</v>
      </c>
      <c r="N294">
        <v>0.39726562500000001</v>
      </c>
      <c r="O294">
        <v>70</v>
      </c>
      <c r="P294">
        <v>480</v>
      </c>
      <c r="Q294">
        <v>480</v>
      </c>
      <c r="R294" s="46">
        <v>292</v>
      </c>
      <c r="S294">
        <v>225956.7</v>
      </c>
      <c r="T294" s="71">
        <v>18323</v>
      </c>
      <c r="U294">
        <v>17574.330000000002</v>
      </c>
      <c r="V294" s="6">
        <v>0.37059999999999998</v>
      </c>
      <c r="W294">
        <v>3.0052329999999999E-2</v>
      </c>
      <c r="X294">
        <v>0.36853330000000001</v>
      </c>
      <c r="Y294">
        <v>2.8663330000000001E-2</v>
      </c>
      <c r="Z294" s="68">
        <v>0.41676669999999999</v>
      </c>
      <c r="AA294">
        <v>0.39973330000000001</v>
      </c>
      <c r="AB294">
        <v>6930.6670000000004</v>
      </c>
      <c r="AC294" s="67">
        <v>6691.3329999999996</v>
      </c>
      <c r="AD294">
        <v>6669.3329999999996</v>
      </c>
      <c r="AE294">
        <f t="shared" si="102"/>
        <v>1.021077960561267</v>
      </c>
      <c r="AF294">
        <f t="shared" si="103"/>
        <v>0.80284936666560081</v>
      </c>
      <c r="AG294" s="65">
        <f t="shared" si="92"/>
        <v>292</v>
      </c>
      <c r="AH294" s="70">
        <f t="shared" si="93"/>
        <v>2350.7866417124806</v>
      </c>
      <c r="AI294" s="70">
        <f t="shared" si="94"/>
        <v>180560.59547106514</v>
      </c>
      <c r="AJ294" s="70">
        <f t="shared" si="95"/>
        <v>0.96356746863682696</v>
      </c>
      <c r="AK294" s="70">
        <f t="shared" si="96"/>
        <v>0.6285182321281324</v>
      </c>
      <c r="AL294">
        <f t="shared" si="97"/>
        <v>231392.07374572754</v>
      </c>
      <c r="AM294" s="71">
        <f t="shared" si="98"/>
        <v>20803.70201215745</v>
      </c>
      <c r="AN294">
        <f t="shared" si="104"/>
        <v>20803.70201215745</v>
      </c>
      <c r="AO294" s="6">
        <f t="shared" si="99"/>
        <v>0.36355729675292969</v>
      </c>
      <c r="AP294">
        <f t="shared" si="105"/>
        <v>3.2686243498144446E-2</v>
      </c>
      <c r="AQ294">
        <f t="shared" si="106"/>
        <v>0.36355729675292969</v>
      </c>
      <c r="AR294">
        <f t="shared" si="107"/>
        <v>3.2686243498144446E-2</v>
      </c>
      <c r="AS294" s="68">
        <f t="shared" si="108"/>
        <v>0.47366749910510575</v>
      </c>
      <c r="AT294">
        <f t="shared" si="109"/>
        <v>0.47366749910510575</v>
      </c>
      <c r="AU294">
        <f t="shared" si="100"/>
        <v>6047.0661139065942</v>
      </c>
      <c r="AV294" s="67">
        <f t="shared" si="101"/>
        <v>5341.5827351940106</v>
      </c>
      <c r="AW294">
        <f t="shared" si="110"/>
        <v>6047.0661139065942</v>
      </c>
    </row>
    <row r="295" spans="1:49" thickTop="1" thickBot="1">
      <c r="A295" s="26">
        <v>293</v>
      </c>
      <c r="B295">
        <v>3</v>
      </c>
      <c r="C295">
        <v>94</v>
      </c>
      <c r="D295">
        <v>1</v>
      </c>
      <c r="E295">
        <v>60</v>
      </c>
      <c r="F295">
        <v>70</v>
      </c>
      <c r="G295">
        <v>0.3017578125</v>
      </c>
      <c r="H295">
        <v>0</v>
      </c>
      <c r="I295">
        <v>90</v>
      </c>
      <c r="J295">
        <v>0</v>
      </c>
      <c r="K295">
        <v>9530.2734375</v>
      </c>
      <c r="L295">
        <v>0.45578125000000003</v>
      </c>
      <c r="M295">
        <v>146032.2265625</v>
      </c>
      <c r="N295">
        <v>0.29726562500000003</v>
      </c>
      <c r="O295">
        <v>70</v>
      </c>
      <c r="P295">
        <v>480</v>
      </c>
      <c r="Q295">
        <v>480</v>
      </c>
      <c r="R295" s="46">
        <v>293</v>
      </c>
      <c r="S295">
        <v>50326.67</v>
      </c>
      <c r="T295" s="71">
        <v>22985</v>
      </c>
      <c r="U295">
        <v>22705</v>
      </c>
      <c r="V295" s="6">
        <v>0.40160000000000001</v>
      </c>
      <c r="W295">
        <v>0.18341669999999999</v>
      </c>
      <c r="X295">
        <v>0.4084333</v>
      </c>
      <c r="Y295">
        <v>0.18426000000000001</v>
      </c>
      <c r="Z295" s="68">
        <v>0.61873330000000004</v>
      </c>
      <c r="AA295">
        <v>0.61119999999999997</v>
      </c>
      <c r="AB295">
        <v>6107.6670000000004</v>
      </c>
      <c r="AC295" s="67">
        <v>6315</v>
      </c>
      <c r="AD295">
        <v>5822.3329999999996</v>
      </c>
      <c r="AE295">
        <f t="shared" si="102"/>
        <v>1.0061471490014444</v>
      </c>
      <c r="AF295">
        <f t="shared" si="103"/>
        <v>0.38133789266221113</v>
      </c>
      <c r="AG295" s="65">
        <f t="shared" si="92"/>
        <v>293</v>
      </c>
      <c r="AH295" s="70">
        <f t="shared" si="93"/>
        <v>3273.2505098207575</v>
      </c>
      <c r="AI295" s="70">
        <f t="shared" si="94"/>
        <v>56284.628124059018</v>
      </c>
      <c r="AJ295" s="70">
        <f t="shared" si="95"/>
        <v>0.82681967407056878</v>
      </c>
      <c r="AK295" s="70">
        <f t="shared" si="96"/>
        <v>0.56734094475564589</v>
      </c>
      <c r="AL295">
        <f t="shared" si="97"/>
        <v>50720.804214477539</v>
      </c>
      <c r="AM295" s="71">
        <f t="shared" si="98"/>
        <v>19035.114017728607</v>
      </c>
      <c r="AN295">
        <f t="shared" si="104"/>
        <v>19035.114017728607</v>
      </c>
      <c r="AO295" s="6">
        <f t="shared" si="99"/>
        <v>0.40794792175292971</v>
      </c>
      <c r="AP295">
        <f t="shared" si="105"/>
        <v>0.15309960723465696</v>
      </c>
      <c r="AQ295">
        <f t="shared" si="106"/>
        <v>0.40794792175292971</v>
      </c>
      <c r="AR295">
        <f t="shared" si="107"/>
        <v>0.15309960723465696</v>
      </c>
      <c r="AS295" s="68">
        <f t="shared" si="108"/>
        <v>0.36178471516138166</v>
      </c>
      <c r="AT295">
        <f t="shared" si="109"/>
        <v>0.36178471516138166</v>
      </c>
      <c r="AU295">
        <f t="shared" si="100"/>
        <v>5677.26016575007</v>
      </c>
      <c r="AV295" s="67">
        <f t="shared" si="101"/>
        <v>5522.0038377461842</v>
      </c>
      <c r="AW295">
        <f t="shared" si="110"/>
        <v>5677.26016575007</v>
      </c>
    </row>
    <row r="296" spans="1:49" thickTop="1" thickBot="1">
      <c r="A296" s="26">
        <v>294</v>
      </c>
      <c r="B296">
        <v>3</v>
      </c>
      <c r="C296">
        <v>95</v>
      </c>
      <c r="D296">
        <v>1</v>
      </c>
      <c r="E296">
        <v>60</v>
      </c>
      <c r="F296">
        <v>70</v>
      </c>
      <c r="G296">
        <v>0.37675781249999996</v>
      </c>
      <c r="H296">
        <v>0</v>
      </c>
      <c r="I296">
        <v>90</v>
      </c>
      <c r="J296">
        <v>0</v>
      </c>
      <c r="K296">
        <v>7905.2734375</v>
      </c>
      <c r="L296">
        <v>0.27578124999999998</v>
      </c>
      <c r="M296">
        <v>325307.2265625</v>
      </c>
      <c r="N296">
        <v>0.34726562500000002</v>
      </c>
      <c r="O296">
        <v>70</v>
      </c>
      <c r="P296">
        <v>480</v>
      </c>
      <c r="Q296">
        <v>480</v>
      </c>
      <c r="R296" s="46">
        <v>294</v>
      </c>
      <c r="S296">
        <v>125223.3</v>
      </c>
      <c r="T296" s="71">
        <v>16961.330000000002</v>
      </c>
      <c r="U296">
        <v>17199.330000000002</v>
      </c>
      <c r="V296" s="6">
        <v>0.31008999999999998</v>
      </c>
      <c r="W296">
        <v>4.2000000000000003E-2</v>
      </c>
      <c r="X296">
        <v>0.3109133</v>
      </c>
      <c r="Y296">
        <v>4.2703329999999998E-2</v>
      </c>
      <c r="Z296" s="68">
        <v>0.32523999999999997</v>
      </c>
      <c r="AA296">
        <v>0.32980330000000002</v>
      </c>
      <c r="AB296">
        <v>6940.3329999999996</v>
      </c>
      <c r="AC296" s="67">
        <v>6428.6670000000004</v>
      </c>
      <c r="AD296">
        <v>7112.6670000000004</v>
      </c>
      <c r="AE296">
        <f t="shared" si="102"/>
        <v>0.99305702337232671</v>
      </c>
      <c r="AF296">
        <f t="shared" si="103"/>
        <v>0.85782058193898414</v>
      </c>
      <c r="AG296" s="65">
        <f t="shared" si="92"/>
        <v>294</v>
      </c>
      <c r="AH296" s="70">
        <f t="shared" si="93"/>
        <v>3098.2088181261479</v>
      </c>
      <c r="AI296" s="70">
        <f t="shared" si="94"/>
        <v>120728.68947521021</v>
      </c>
      <c r="AJ296" s="70">
        <f t="shared" si="95"/>
        <v>0.9304761517598108</v>
      </c>
      <c r="AK296" s="70">
        <f t="shared" si="96"/>
        <v>0.66365914065791065</v>
      </c>
      <c r="AL296">
        <f t="shared" si="97"/>
        <v>127488.93898010252</v>
      </c>
      <c r="AM296" s="71">
        <f t="shared" si="98"/>
        <v>20707.025507497074</v>
      </c>
      <c r="AN296">
        <f t="shared" si="104"/>
        <v>20707.025507497074</v>
      </c>
      <c r="AO296" s="6">
        <f t="shared" si="99"/>
        <v>0.30271354675292966</v>
      </c>
      <c r="AP296">
        <f t="shared" si="105"/>
        <v>4.9167380199596211E-2</v>
      </c>
      <c r="AQ296">
        <f t="shared" si="106"/>
        <v>0.30271354675292966</v>
      </c>
      <c r="AR296">
        <f t="shared" si="107"/>
        <v>4.9167380199596211E-2</v>
      </c>
      <c r="AS296" s="68">
        <f t="shared" si="108"/>
        <v>0.39484749397349095</v>
      </c>
      <c r="AT296">
        <f t="shared" si="109"/>
        <v>0.39484749397349095</v>
      </c>
      <c r="AU296">
        <f t="shared" si="100"/>
        <v>6552.0963403437408</v>
      </c>
      <c r="AV296" s="67">
        <f t="shared" si="101"/>
        <v>5785.071100649051</v>
      </c>
      <c r="AW296">
        <f t="shared" si="110"/>
        <v>6552.0963403437408</v>
      </c>
    </row>
    <row r="297" spans="1:49" thickTop="1" thickBot="1">
      <c r="A297" s="26">
        <v>295</v>
      </c>
      <c r="B297">
        <v>3</v>
      </c>
      <c r="C297">
        <v>96</v>
      </c>
      <c r="D297">
        <v>1</v>
      </c>
      <c r="E297">
        <v>60</v>
      </c>
      <c r="F297">
        <v>70</v>
      </c>
      <c r="G297">
        <v>0.52675781249999998</v>
      </c>
      <c r="H297">
        <v>0</v>
      </c>
      <c r="I297">
        <v>90</v>
      </c>
      <c r="J297">
        <v>0</v>
      </c>
      <c r="K297">
        <v>4655.2734375</v>
      </c>
      <c r="L297">
        <v>0.39578124999999997</v>
      </c>
      <c r="M297">
        <v>683857.2265625</v>
      </c>
      <c r="N297">
        <v>0.24726562500000002</v>
      </c>
      <c r="O297">
        <v>70</v>
      </c>
      <c r="P297">
        <v>480</v>
      </c>
      <c r="Q297">
        <v>480</v>
      </c>
      <c r="R297" s="46">
        <v>295</v>
      </c>
      <c r="S297">
        <v>352833.3</v>
      </c>
      <c r="T297" s="71">
        <v>20336</v>
      </c>
      <c r="U297">
        <v>19257.330000000002</v>
      </c>
      <c r="V297" s="6">
        <v>0.30218329999999999</v>
      </c>
      <c r="W297">
        <v>1.7416330000000001E-2</v>
      </c>
      <c r="X297">
        <v>0.30879669999999998</v>
      </c>
      <c r="Y297">
        <v>1.6854000000000001E-2</v>
      </c>
      <c r="Z297" s="68">
        <v>0.50760000000000005</v>
      </c>
      <c r="AA297">
        <v>0.4806667</v>
      </c>
      <c r="AB297">
        <v>6637</v>
      </c>
      <c r="AC297" s="67">
        <v>7516.3329999999996</v>
      </c>
      <c r="AD297">
        <v>6144.6670000000004</v>
      </c>
      <c r="AE297">
        <f t="shared" si="102"/>
        <v>1.0276251633873599</v>
      </c>
      <c r="AF297">
        <f t="shared" si="103"/>
        <v>0.7403760472384906</v>
      </c>
      <c r="AG297" s="65">
        <f t="shared" si="92"/>
        <v>295</v>
      </c>
      <c r="AH297" s="70">
        <f t="shared" si="93"/>
        <v>1667.6228590619053</v>
      </c>
      <c r="AI297" s="70">
        <f t="shared" si="94"/>
        <v>274142.57751331036</v>
      </c>
      <c r="AJ297" s="70">
        <f t="shared" si="95"/>
        <v>0.97985217886971021</v>
      </c>
      <c r="AK297" s="70">
        <f t="shared" si="96"/>
        <v>0.58875947223728553</v>
      </c>
      <c r="AL297">
        <f t="shared" si="97"/>
        <v>362430.20851135254</v>
      </c>
      <c r="AM297" s="71">
        <f t="shared" si="98"/>
        <v>19553.088429423664</v>
      </c>
      <c r="AN297">
        <f t="shared" si="104"/>
        <v>19553.088429423664</v>
      </c>
      <c r="AO297" s="6">
        <f t="shared" si="99"/>
        <v>0.31754948425292973</v>
      </c>
      <c r="AP297">
        <f t="shared" si="105"/>
        <v>1.7131775995766433E-2</v>
      </c>
      <c r="AQ297">
        <f t="shared" si="106"/>
        <v>0.31754948425292973</v>
      </c>
      <c r="AR297">
        <f t="shared" si="107"/>
        <v>1.7131775995766433E-2</v>
      </c>
      <c r="AS297" s="68">
        <f t="shared" si="108"/>
        <v>0.52575142904321859</v>
      </c>
      <c r="AT297">
        <f t="shared" si="109"/>
        <v>0.52575142904321859</v>
      </c>
      <c r="AU297">
        <f t="shared" si="100"/>
        <v>5286.4265175451756</v>
      </c>
      <c r="AV297" s="67">
        <f t="shared" si="101"/>
        <v>4765.5523248117797</v>
      </c>
      <c r="AW297">
        <f t="shared" si="110"/>
        <v>5286.4265175451756</v>
      </c>
    </row>
    <row r="298" spans="1:49" thickTop="1" thickBot="1">
      <c r="A298" s="26">
        <v>296</v>
      </c>
      <c r="B298">
        <v>3</v>
      </c>
      <c r="C298">
        <v>97</v>
      </c>
      <c r="D298">
        <v>1</v>
      </c>
      <c r="E298">
        <v>60</v>
      </c>
      <c r="F298">
        <v>70</v>
      </c>
      <c r="G298">
        <v>0.5830078125</v>
      </c>
      <c r="H298">
        <v>0</v>
      </c>
      <c r="I298">
        <v>90</v>
      </c>
      <c r="J298">
        <v>0</v>
      </c>
      <c r="K298">
        <v>5061.5234375</v>
      </c>
      <c r="L298">
        <v>0.35078124999999999</v>
      </c>
      <c r="M298">
        <v>370125.9765625</v>
      </c>
      <c r="N298">
        <v>0.28476562500000002</v>
      </c>
      <c r="O298">
        <v>70</v>
      </c>
      <c r="P298">
        <v>480</v>
      </c>
      <c r="Q298">
        <v>480</v>
      </c>
      <c r="R298" s="46">
        <v>296</v>
      </c>
      <c r="S298">
        <v>213970</v>
      </c>
      <c r="T298" s="71">
        <v>23111.67</v>
      </c>
      <c r="U298">
        <v>22944.67</v>
      </c>
      <c r="V298" s="6">
        <v>0.30579000000000001</v>
      </c>
      <c r="W298">
        <v>3.3029000000000003E-2</v>
      </c>
      <c r="X298">
        <v>0.30605329999999997</v>
      </c>
      <c r="Y298">
        <v>3.2818670000000001E-2</v>
      </c>
      <c r="Z298" s="68">
        <v>0.37006670000000003</v>
      </c>
      <c r="AA298">
        <v>0.3674</v>
      </c>
      <c r="AB298">
        <v>8335.3330000000005</v>
      </c>
      <c r="AC298" s="67">
        <v>8776.3330000000005</v>
      </c>
      <c r="AD298">
        <v>8238.3330000000005</v>
      </c>
      <c r="AE298">
        <f t="shared" si="102"/>
        <v>1.0036325915458464</v>
      </c>
      <c r="AF298">
        <f t="shared" si="103"/>
        <v>0.83646546966418867</v>
      </c>
      <c r="AG298" s="65">
        <f t="shared" si="92"/>
        <v>296</v>
      </c>
      <c r="AH298" s="70">
        <f t="shared" si="93"/>
        <v>1873.5540775014458</v>
      </c>
      <c r="AI298" s="70">
        <f t="shared" si="94"/>
        <v>144044.16235937976</v>
      </c>
      <c r="AJ298" s="70">
        <f t="shared" si="95"/>
        <v>0.96006677367576243</v>
      </c>
      <c r="AK298" s="70">
        <f t="shared" si="96"/>
        <v>0.61993041761300294</v>
      </c>
      <c r="AL298">
        <f t="shared" si="97"/>
        <v>217896.95167541504</v>
      </c>
      <c r="AM298" s="71">
        <f t="shared" si="98"/>
        <v>24365.896664876225</v>
      </c>
      <c r="AN298">
        <f t="shared" si="104"/>
        <v>24365.896664876225</v>
      </c>
      <c r="AO298" s="6">
        <f t="shared" si="99"/>
        <v>0.31229362487792967</v>
      </c>
      <c r="AP298">
        <f t="shared" si="105"/>
        <v>3.4921618381381886E-2</v>
      </c>
      <c r="AQ298">
        <f t="shared" si="106"/>
        <v>0.31229362487792967</v>
      </c>
      <c r="AR298">
        <f t="shared" si="107"/>
        <v>3.4921618381381886E-2</v>
      </c>
      <c r="AS298" s="68">
        <f t="shared" si="108"/>
        <v>0.52806864655887042</v>
      </c>
      <c r="AT298">
        <f t="shared" si="109"/>
        <v>0.52806864655887042</v>
      </c>
      <c r="AU298">
        <f t="shared" si="100"/>
        <v>6801.0384441026772</v>
      </c>
      <c r="AV298" s="67">
        <f t="shared" si="101"/>
        <v>5925.1628639860864</v>
      </c>
      <c r="AW298">
        <f t="shared" si="110"/>
        <v>6801.0384441026772</v>
      </c>
    </row>
    <row r="299" spans="1:49" thickTop="1" thickBot="1">
      <c r="A299" s="26">
        <v>297</v>
      </c>
      <c r="B299">
        <v>3</v>
      </c>
      <c r="C299">
        <v>98</v>
      </c>
      <c r="D299">
        <v>1</v>
      </c>
      <c r="E299">
        <v>60</v>
      </c>
      <c r="F299">
        <v>70</v>
      </c>
      <c r="G299">
        <v>0.43300781249999998</v>
      </c>
      <c r="H299">
        <v>0</v>
      </c>
      <c r="I299">
        <v>90</v>
      </c>
      <c r="J299">
        <v>0</v>
      </c>
      <c r="K299">
        <v>8311.5234375</v>
      </c>
      <c r="L299">
        <v>0.47078124999999998</v>
      </c>
      <c r="M299">
        <v>728675.9765625</v>
      </c>
      <c r="N299">
        <v>0.384765625</v>
      </c>
      <c r="O299">
        <v>70</v>
      </c>
      <c r="P299">
        <v>480</v>
      </c>
      <c r="Q299">
        <v>480</v>
      </c>
      <c r="R299" s="46">
        <v>297</v>
      </c>
      <c r="S299">
        <v>317690</v>
      </c>
      <c r="T299" s="71">
        <v>44426.67</v>
      </c>
      <c r="U299">
        <v>43933.33</v>
      </c>
      <c r="V299" s="6">
        <v>0.42949999999999999</v>
      </c>
      <c r="W299">
        <v>6.0060000000000002E-2</v>
      </c>
      <c r="X299">
        <v>0.4316333</v>
      </c>
      <c r="Y299">
        <v>5.9693330000000003E-2</v>
      </c>
      <c r="Z299" s="68">
        <v>0.70006670000000004</v>
      </c>
      <c r="AA299">
        <v>0.69233330000000004</v>
      </c>
      <c r="AB299">
        <v>8147.3329999999996</v>
      </c>
      <c r="AC299" s="67">
        <v>12628.67</v>
      </c>
      <c r="AD299">
        <v>8043</v>
      </c>
      <c r="AE299">
        <f t="shared" si="102"/>
        <v>1.0055989695948249</v>
      </c>
      <c r="AF299">
        <f t="shared" si="103"/>
        <v>0.4278631594226967</v>
      </c>
      <c r="AG299" s="65">
        <f t="shared" si="92"/>
        <v>297</v>
      </c>
      <c r="AH299" s="70">
        <f t="shared" si="93"/>
        <v>2825.5471156910658</v>
      </c>
      <c r="AI299" s="70">
        <f t="shared" si="94"/>
        <v>263104.44287729193</v>
      </c>
      <c r="AJ299" s="70">
        <f t="shared" si="95"/>
        <v>0.96654420638109018</v>
      </c>
      <c r="AK299" s="70">
        <f t="shared" si="96"/>
        <v>0.53267871762229024</v>
      </c>
      <c r="AL299">
        <f t="shared" si="97"/>
        <v>320234.95948791504</v>
      </c>
      <c r="AM299" s="71">
        <f t="shared" si="98"/>
        <v>26258.258497517949</v>
      </c>
      <c r="AN299">
        <f t="shared" si="104"/>
        <v>26258.258497517949</v>
      </c>
      <c r="AO299" s="6">
        <f t="shared" si="99"/>
        <v>0.43353581237792965</v>
      </c>
      <c r="AP299">
        <f t="shared" si="105"/>
        <v>3.5548571734813114E-2</v>
      </c>
      <c r="AQ299">
        <f t="shared" si="106"/>
        <v>0.43353581237792965</v>
      </c>
      <c r="AR299">
        <f t="shared" si="107"/>
        <v>3.5548571734813114E-2</v>
      </c>
      <c r="AS299" s="68">
        <f t="shared" si="108"/>
        <v>0.4693374916331835</v>
      </c>
      <c r="AT299">
        <f t="shared" si="109"/>
        <v>0.4693374916331835</v>
      </c>
      <c r="AU299">
        <f t="shared" si="100"/>
        <v>6982.0815846166597</v>
      </c>
      <c r="AV299" s="67">
        <f t="shared" si="101"/>
        <v>6772.2178096291445</v>
      </c>
      <c r="AW299">
        <f t="shared" si="110"/>
        <v>6982.0815846166597</v>
      </c>
    </row>
    <row r="300" spans="1:49" thickTop="1" thickBot="1">
      <c r="A300" s="26">
        <v>298</v>
      </c>
      <c r="B300">
        <v>3</v>
      </c>
      <c r="C300">
        <v>99</v>
      </c>
      <c r="D300">
        <v>1</v>
      </c>
      <c r="E300">
        <v>60</v>
      </c>
      <c r="F300">
        <v>70</v>
      </c>
      <c r="G300">
        <v>0.35800781249999997</v>
      </c>
      <c r="H300">
        <v>0</v>
      </c>
      <c r="I300">
        <v>90</v>
      </c>
      <c r="J300">
        <v>0</v>
      </c>
      <c r="K300">
        <v>9936.5234375</v>
      </c>
      <c r="L300">
        <v>0.29078124999999999</v>
      </c>
      <c r="M300">
        <v>549400.9765625</v>
      </c>
      <c r="N300">
        <v>0.23476562500000001</v>
      </c>
      <c r="O300">
        <v>70</v>
      </c>
      <c r="P300">
        <v>480</v>
      </c>
      <c r="Q300">
        <v>480</v>
      </c>
      <c r="R300" s="46">
        <v>298</v>
      </c>
      <c r="S300">
        <v>202786.7</v>
      </c>
      <c r="T300" s="71">
        <v>22502.67</v>
      </c>
      <c r="U300">
        <v>23734</v>
      </c>
      <c r="V300" s="6">
        <v>0.26451000000000002</v>
      </c>
      <c r="W300">
        <v>2.935167E-2</v>
      </c>
      <c r="X300">
        <v>0.26208670000000001</v>
      </c>
      <c r="Y300">
        <v>3.067433E-2</v>
      </c>
      <c r="Z300" s="68">
        <v>0.32245669999999999</v>
      </c>
      <c r="AA300">
        <v>0.34010000000000001</v>
      </c>
      <c r="AB300">
        <v>9053.3330000000005</v>
      </c>
      <c r="AC300" s="67">
        <v>7982.6670000000004</v>
      </c>
      <c r="AD300">
        <v>9600.6669999999995</v>
      </c>
      <c r="AE300">
        <f t="shared" si="102"/>
        <v>0.97371431913720397</v>
      </c>
      <c r="AF300">
        <f t="shared" si="103"/>
        <v>0.86929676965316649</v>
      </c>
      <c r="AG300" s="65">
        <f t="shared" si="92"/>
        <v>298</v>
      </c>
      <c r="AH300" s="70">
        <f t="shared" si="93"/>
        <v>3849.0346205059918</v>
      </c>
      <c r="AI300" s="70">
        <f t="shared" si="94"/>
        <v>222471.76526415689</v>
      </c>
      <c r="AJ300" s="70">
        <f t="shared" si="95"/>
        <v>0.94763581494111027</v>
      </c>
      <c r="AK300" s="70">
        <f t="shared" si="96"/>
        <v>0.65359814143663797</v>
      </c>
      <c r="AL300">
        <f t="shared" si="97"/>
        <v>203069.01222229001</v>
      </c>
      <c r="AM300" s="71">
        <f t="shared" si="98"/>
        <v>25242.454778940169</v>
      </c>
      <c r="AN300">
        <f t="shared" si="104"/>
        <v>25242.454778940169</v>
      </c>
      <c r="AO300" s="6">
        <f t="shared" si="99"/>
        <v>0.2707272186279297</v>
      </c>
      <c r="AP300">
        <f t="shared" si="105"/>
        <v>3.3652695203752241E-2</v>
      </c>
      <c r="AQ300">
        <f t="shared" si="106"/>
        <v>0.2707272186279297</v>
      </c>
      <c r="AR300">
        <f t="shared" si="107"/>
        <v>3.3652695203752241E-2</v>
      </c>
      <c r="AS300" s="68">
        <f t="shared" si="108"/>
        <v>0.39776141487892003</v>
      </c>
      <c r="AT300">
        <f t="shared" si="109"/>
        <v>0.39776141487892003</v>
      </c>
      <c r="AU300">
        <f t="shared" si="100"/>
        <v>7918.6643781780813</v>
      </c>
      <c r="AV300" s="67">
        <f t="shared" si="101"/>
        <v>7029.2770330145531</v>
      </c>
      <c r="AW300">
        <f t="shared" si="110"/>
        <v>7918.6643781780813</v>
      </c>
    </row>
    <row r="301" spans="1:49" thickTop="1" thickBot="1">
      <c r="A301" s="26">
        <v>299</v>
      </c>
      <c r="B301">
        <v>3</v>
      </c>
      <c r="C301">
        <v>100</v>
      </c>
      <c r="D301">
        <v>1</v>
      </c>
      <c r="E301">
        <v>60</v>
      </c>
      <c r="F301">
        <v>70</v>
      </c>
      <c r="G301">
        <v>0.50800781250000004</v>
      </c>
      <c r="H301">
        <v>0</v>
      </c>
      <c r="I301">
        <v>90</v>
      </c>
      <c r="J301">
        <v>0</v>
      </c>
      <c r="K301">
        <v>6686.5234375</v>
      </c>
      <c r="L301">
        <v>0.41078124999999999</v>
      </c>
      <c r="M301">
        <v>190850.9765625</v>
      </c>
      <c r="N301">
        <v>0.33476562500000001</v>
      </c>
      <c r="O301">
        <v>70</v>
      </c>
      <c r="P301">
        <v>480</v>
      </c>
      <c r="Q301">
        <v>480</v>
      </c>
      <c r="R301" s="46">
        <v>299</v>
      </c>
      <c r="S301">
        <v>91546.67</v>
      </c>
      <c r="T301" s="71">
        <v>22819</v>
      </c>
      <c r="U301">
        <v>22331.67</v>
      </c>
      <c r="V301" s="6">
        <v>0.36919999999999997</v>
      </c>
      <c r="W301">
        <v>9.2026670000000005E-2</v>
      </c>
      <c r="X301">
        <v>0.37126670000000001</v>
      </c>
      <c r="Y301">
        <v>9.0566670000000002E-2</v>
      </c>
      <c r="Z301" s="68">
        <v>0.51353329999999997</v>
      </c>
      <c r="AA301">
        <v>0.50256670000000003</v>
      </c>
      <c r="AB301">
        <v>7147.3329999999996</v>
      </c>
      <c r="AC301" s="67">
        <v>7593</v>
      </c>
      <c r="AD301">
        <v>6813.3329999999996</v>
      </c>
      <c r="AE301">
        <f t="shared" si="102"/>
        <v>1.0108522995704052</v>
      </c>
      <c r="AF301">
        <f t="shared" si="103"/>
        <v>0.63997280073785723</v>
      </c>
      <c r="AG301" s="65">
        <f t="shared" si="92"/>
        <v>299</v>
      </c>
      <c r="AH301" s="70">
        <f t="shared" si="93"/>
        <v>2369.7945508915718</v>
      </c>
      <c r="AI301" s="70">
        <f t="shared" si="94"/>
        <v>71492.317822651457</v>
      </c>
      <c r="AJ301" s="70">
        <f t="shared" si="95"/>
        <v>0.9017766373668622</v>
      </c>
      <c r="AK301" s="70">
        <f t="shared" si="96"/>
        <v>0.58977355235442674</v>
      </c>
      <c r="AL301">
        <f t="shared" si="97"/>
        <v>100243.50440979005</v>
      </c>
      <c r="AM301" s="71">
        <f t="shared" si="98"/>
        <v>23644.714387880307</v>
      </c>
      <c r="AN301">
        <f t="shared" si="104"/>
        <v>23644.714387880307</v>
      </c>
      <c r="AO301" s="6">
        <f t="shared" si="99"/>
        <v>0.37216471862792966</v>
      </c>
      <c r="AP301">
        <f t="shared" si="105"/>
        <v>8.7783528010258086E-2</v>
      </c>
      <c r="AQ301">
        <f t="shared" si="106"/>
        <v>0.37216471862792966</v>
      </c>
      <c r="AR301">
        <f t="shared" si="107"/>
        <v>8.7783528010258086E-2</v>
      </c>
      <c r="AS301" s="68">
        <f t="shared" si="108"/>
        <v>0.4594224952395416</v>
      </c>
      <c r="AT301">
        <f t="shared" si="109"/>
        <v>0.4594224952395416</v>
      </c>
      <c r="AU301">
        <f t="shared" si="100"/>
        <v>6665.048831499269</v>
      </c>
      <c r="AV301" s="67">
        <f t="shared" si="101"/>
        <v>6161.1840730232379</v>
      </c>
      <c r="AW301">
        <f t="shared" si="110"/>
        <v>6665.048831499269</v>
      </c>
    </row>
    <row r="302" spans="1:49" thickTop="1" thickBot="1">
      <c r="A302" s="26">
        <v>300</v>
      </c>
      <c r="B302">
        <v>3</v>
      </c>
      <c r="C302">
        <v>101</v>
      </c>
      <c r="D302">
        <v>1</v>
      </c>
      <c r="E302">
        <v>60</v>
      </c>
      <c r="F302">
        <v>70</v>
      </c>
      <c r="G302">
        <v>0.32050781249999999</v>
      </c>
      <c r="H302">
        <v>0</v>
      </c>
      <c r="I302">
        <v>90</v>
      </c>
      <c r="J302">
        <v>0</v>
      </c>
      <c r="K302">
        <v>5874.0234375</v>
      </c>
      <c r="L302">
        <v>0.26078125000000002</v>
      </c>
      <c r="M302">
        <v>639038.4765625</v>
      </c>
      <c r="N302">
        <v>0.259765625</v>
      </c>
      <c r="O302">
        <v>70</v>
      </c>
      <c r="P302">
        <v>480</v>
      </c>
      <c r="Q302">
        <v>480</v>
      </c>
      <c r="R302" s="46">
        <v>300</v>
      </c>
      <c r="S302">
        <v>209546.7</v>
      </c>
      <c r="T302" s="71">
        <v>11999.67</v>
      </c>
      <c r="U302">
        <v>11554.67</v>
      </c>
      <c r="V302" s="6">
        <v>0.26031330000000003</v>
      </c>
      <c r="W302">
        <v>1.4907E-2</v>
      </c>
      <c r="X302">
        <v>0.2603433</v>
      </c>
      <c r="Y302">
        <v>1.435633E-2</v>
      </c>
      <c r="Z302" s="68">
        <v>0.32305329999999999</v>
      </c>
      <c r="AA302">
        <v>0.3110733</v>
      </c>
      <c r="AB302">
        <v>5052.3329999999996</v>
      </c>
      <c r="AC302" s="67">
        <v>4360.3329999999996</v>
      </c>
      <c r="AD302">
        <v>4843.6670000000004</v>
      </c>
      <c r="AE302">
        <f t="shared" si="102"/>
        <v>1.0190743676397509</v>
      </c>
      <c r="AF302">
        <f t="shared" si="103"/>
        <v>0.88947416708600469</v>
      </c>
      <c r="AG302" s="65">
        <f t="shared" si="92"/>
        <v>300</v>
      </c>
      <c r="AH302" s="70">
        <f t="shared" si="93"/>
        <v>2329.5172883876567</v>
      </c>
      <c r="AI302" s="70">
        <f t="shared" si="94"/>
        <v>253633.87596899224</v>
      </c>
      <c r="AJ302" s="70">
        <f t="shared" si="95"/>
        <v>0.97292188808794167</v>
      </c>
      <c r="AK302" s="70">
        <f t="shared" si="96"/>
        <v>0.66491128872426242</v>
      </c>
      <c r="AL302">
        <f t="shared" si="97"/>
        <v>208808.17726135254</v>
      </c>
      <c r="AM302" s="71">
        <f t="shared" si="98"/>
        <v>13859.065317654977</v>
      </c>
      <c r="AN302">
        <f t="shared" si="104"/>
        <v>13859.065317654977</v>
      </c>
      <c r="AO302" s="6">
        <f t="shared" si="99"/>
        <v>0.26045573425292967</v>
      </c>
      <c r="AP302">
        <f t="shared" si="105"/>
        <v>1.7287029084359709E-2</v>
      </c>
      <c r="AQ302">
        <f t="shared" si="106"/>
        <v>0.26045573425292967</v>
      </c>
      <c r="AR302">
        <f t="shared" si="107"/>
        <v>1.7287029084359709E-2</v>
      </c>
      <c r="AS302" s="68">
        <f t="shared" si="108"/>
        <v>0.37575998025685609</v>
      </c>
      <c r="AT302">
        <f t="shared" si="109"/>
        <v>0.37575998025685609</v>
      </c>
      <c r="AU302">
        <f t="shared" si="100"/>
        <v>4468.7570958724318</v>
      </c>
      <c r="AV302" s="67">
        <f t="shared" si="101"/>
        <v>3956.296710883666</v>
      </c>
      <c r="AW302">
        <f t="shared" si="110"/>
        <v>4468.7570958724318</v>
      </c>
    </row>
    <row r="303" spans="1:49" thickTop="1" thickBot="1">
      <c r="A303" s="26">
        <v>301</v>
      </c>
      <c r="B303">
        <v>3</v>
      </c>
      <c r="C303">
        <v>102</v>
      </c>
      <c r="D303">
        <v>1</v>
      </c>
      <c r="E303">
        <v>60</v>
      </c>
      <c r="F303">
        <v>70</v>
      </c>
      <c r="G303">
        <v>0.47050781249999996</v>
      </c>
      <c r="H303">
        <v>0</v>
      </c>
      <c r="I303">
        <v>90</v>
      </c>
      <c r="J303">
        <v>0</v>
      </c>
      <c r="K303">
        <v>9124.0234375</v>
      </c>
      <c r="L303">
        <v>0.38078124999999996</v>
      </c>
      <c r="M303">
        <v>280488.4765625</v>
      </c>
      <c r="N303">
        <v>0.35976562500000003</v>
      </c>
      <c r="O303">
        <v>70</v>
      </c>
      <c r="P303">
        <v>480</v>
      </c>
      <c r="Q303">
        <v>480</v>
      </c>
      <c r="R303" s="46">
        <v>301</v>
      </c>
      <c r="S303">
        <v>135300</v>
      </c>
      <c r="T303" s="71">
        <v>28815</v>
      </c>
      <c r="U303">
        <v>28511.33</v>
      </c>
      <c r="V303" s="6">
        <v>0.36906670000000003</v>
      </c>
      <c r="W303">
        <v>7.8600000000000003E-2</v>
      </c>
      <c r="X303">
        <v>0.3692667</v>
      </c>
      <c r="Y303">
        <v>7.7816670000000004E-2</v>
      </c>
      <c r="Z303" s="68">
        <v>0.46039999999999998</v>
      </c>
      <c r="AA303">
        <v>0.45553329999999997</v>
      </c>
      <c r="AB303">
        <v>9627.6669999999995</v>
      </c>
      <c r="AC303" s="67">
        <v>10058</v>
      </c>
      <c r="AD303">
        <v>9737.3330000000005</v>
      </c>
      <c r="AE303">
        <f t="shared" si="102"/>
        <v>1.0053113216998375</v>
      </c>
      <c r="AF303">
        <f t="shared" si="103"/>
        <v>0.70608559375474045</v>
      </c>
      <c r="AG303" s="65">
        <f t="shared" si="92"/>
        <v>301</v>
      </c>
      <c r="AH303" s="70">
        <f t="shared" si="93"/>
        <v>3303.9351589906073</v>
      </c>
      <c r="AI303" s="70">
        <f t="shared" si="94"/>
        <v>103138.53777650101</v>
      </c>
      <c r="AJ303" s="70">
        <f t="shared" si="95"/>
        <v>0.90837387408297054</v>
      </c>
      <c r="AK303" s="70">
        <f t="shared" si="96"/>
        <v>0.60919866922921329</v>
      </c>
      <c r="AL303">
        <f t="shared" si="97"/>
        <v>136803.11866760254</v>
      </c>
      <c r="AM303" s="71">
        <f t="shared" si="98"/>
        <v>29554.829680169871</v>
      </c>
      <c r="AN303">
        <f t="shared" si="104"/>
        <v>29554.829680169871</v>
      </c>
      <c r="AO303" s="6">
        <f t="shared" si="99"/>
        <v>0.37089323425292964</v>
      </c>
      <c r="AP303">
        <f t="shared" si="105"/>
        <v>8.0127459626902542E-2</v>
      </c>
      <c r="AQ303">
        <f t="shared" si="106"/>
        <v>0.37089323425292964</v>
      </c>
      <c r="AR303">
        <f t="shared" si="107"/>
        <v>8.0127459626902542E-2</v>
      </c>
      <c r="AS303" s="68">
        <f t="shared" si="108"/>
        <v>0.45208320983163608</v>
      </c>
      <c r="AT303">
        <f t="shared" si="109"/>
        <v>0.45208320983163608</v>
      </c>
      <c r="AU303">
        <f t="shared" si="100"/>
        <v>8523.2688746762778</v>
      </c>
      <c r="AV303" s="67">
        <f t="shared" si="101"/>
        <v>7760.5689752149574</v>
      </c>
      <c r="AW303">
        <f t="shared" si="110"/>
        <v>8523.2688746762778</v>
      </c>
    </row>
    <row r="304" spans="1:49" thickTop="1" thickBot="1">
      <c r="A304" s="26">
        <v>302</v>
      </c>
      <c r="B304">
        <v>3</v>
      </c>
      <c r="C304">
        <v>103</v>
      </c>
      <c r="D304">
        <v>1</v>
      </c>
      <c r="E304">
        <v>60</v>
      </c>
      <c r="F304">
        <v>70</v>
      </c>
      <c r="G304">
        <v>0.54550781249999991</v>
      </c>
      <c r="H304">
        <v>0</v>
      </c>
      <c r="I304">
        <v>90</v>
      </c>
      <c r="J304">
        <v>0</v>
      </c>
      <c r="K304">
        <v>7499.0234375</v>
      </c>
      <c r="L304">
        <v>0.32078125000000002</v>
      </c>
      <c r="M304">
        <v>101213.4765625</v>
      </c>
      <c r="N304">
        <v>0.20976562500000001</v>
      </c>
      <c r="O304">
        <v>70</v>
      </c>
      <c r="P304">
        <v>480</v>
      </c>
      <c r="Q304">
        <v>480</v>
      </c>
      <c r="R304" s="46">
        <v>302</v>
      </c>
      <c r="S304">
        <v>57833.33</v>
      </c>
      <c r="T304" s="71">
        <v>22651.67</v>
      </c>
      <c r="U304">
        <v>22471.33</v>
      </c>
      <c r="V304" s="6">
        <v>0.24944</v>
      </c>
      <c r="W304">
        <v>9.7696669999999999E-2</v>
      </c>
      <c r="X304">
        <v>0.25012669999999998</v>
      </c>
      <c r="Y304">
        <v>9.7186670000000003E-2</v>
      </c>
      <c r="Z304" s="68">
        <v>0.33913330000000003</v>
      </c>
      <c r="AA304">
        <v>0.33643329999999999</v>
      </c>
      <c r="AB304">
        <v>9054</v>
      </c>
      <c r="AC304" s="67">
        <v>8700</v>
      </c>
      <c r="AD304">
        <v>8935.3330000000005</v>
      </c>
      <c r="AE304">
        <f t="shared" si="102"/>
        <v>1.0040046499763231</v>
      </c>
      <c r="AF304">
        <f t="shared" si="103"/>
        <v>0.82078329092578917</v>
      </c>
      <c r="AG304" s="65">
        <f t="shared" si="92"/>
        <v>302</v>
      </c>
      <c r="AH304" s="70">
        <f t="shared" si="93"/>
        <v>2838.8589849757482</v>
      </c>
      <c r="AI304" s="70">
        <f t="shared" si="94"/>
        <v>41831.853406522445</v>
      </c>
      <c r="AJ304" s="70">
        <f t="shared" si="95"/>
        <v>0.80641274077609693</v>
      </c>
      <c r="AK304" s="70">
        <f t="shared" si="96"/>
        <v>0.65690860703834075</v>
      </c>
      <c r="AL304">
        <f t="shared" si="97"/>
        <v>58620.989761352532</v>
      </c>
      <c r="AM304" s="71">
        <f t="shared" si="98"/>
        <v>25168.439575835113</v>
      </c>
      <c r="AN304">
        <f t="shared" si="104"/>
        <v>25168.439575835113</v>
      </c>
      <c r="AO304" s="6">
        <f t="shared" si="99"/>
        <v>0.26022135925292972</v>
      </c>
      <c r="AP304">
        <f t="shared" si="105"/>
        <v>0.1117238992954856</v>
      </c>
      <c r="AQ304">
        <f t="shared" si="106"/>
        <v>0.26022135925292972</v>
      </c>
      <c r="AR304">
        <f t="shared" si="107"/>
        <v>0.1117238992954856</v>
      </c>
      <c r="AS304" s="68">
        <f t="shared" si="108"/>
        <v>0.38119336220876299</v>
      </c>
      <c r="AT304">
        <f t="shared" si="109"/>
        <v>0.38119336220876299</v>
      </c>
      <c r="AU304">
        <f t="shared" si="100"/>
        <v>8000.057277893121</v>
      </c>
      <c r="AV304" s="67">
        <f t="shared" si="101"/>
        <v>7140.441773400602</v>
      </c>
      <c r="AW304">
        <f t="shared" si="110"/>
        <v>8000.057277893121</v>
      </c>
    </row>
    <row r="305" spans="1:49" thickTop="1" thickBot="1">
      <c r="A305" s="26">
        <v>303</v>
      </c>
      <c r="B305">
        <v>3</v>
      </c>
      <c r="C305">
        <v>104</v>
      </c>
      <c r="D305">
        <v>1</v>
      </c>
      <c r="E305">
        <v>60</v>
      </c>
      <c r="F305">
        <v>70</v>
      </c>
      <c r="G305">
        <v>0.3955078125</v>
      </c>
      <c r="H305">
        <v>0</v>
      </c>
      <c r="I305">
        <v>90</v>
      </c>
      <c r="J305">
        <v>0</v>
      </c>
      <c r="K305">
        <v>4249.0234375</v>
      </c>
      <c r="L305">
        <v>0.44078125000000001</v>
      </c>
      <c r="M305">
        <v>459763.4765625</v>
      </c>
      <c r="N305">
        <v>0.30976562500000004</v>
      </c>
      <c r="O305">
        <v>70</v>
      </c>
      <c r="P305">
        <v>480</v>
      </c>
      <c r="Q305">
        <v>480</v>
      </c>
      <c r="R305" s="46">
        <v>303</v>
      </c>
      <c r="S305">
        <v>183390</v>
      </c>
      <c r="T305" s="71">
        <v>15571</v>
      </c>
      <c r="U305">
        <v>15173</v>
      </c>
      <c r="V305" s="6">
        <v>0.37926670000000001</v>
      </c>
      <c r="W305">
        <v>3.2203000000000002E-2</v>
      </c>
      <c r="X305">
        <v>0.38483329999999999</v>
      </c>
      <c r="Y305">
        <v>3.1840670000000001E-2</v>
      </c>
      <c r="Z305" s="68">
        <v>0.63570000000000004</v>
      </c>
      <c r="AA305">
        <v>0.61946670000000004</v>
      </c>
      <c r="AB305">
        <v>3955.6669999999999</v>
      </c>
      <c r="AC305" s="67">
        <v>4530.6670000000004</v>
      </c>
      <c r="AD305">
        <v>3743.6669999999999</v>
      </c>
      <c r="AE305">
        <f t="shared" si="102"/>
        <v>1.0130305053249427</v>
      </c>
      <c r="AF305">
        <f t="shared" si="103"/>
        <v>0.56638430572367104</v>
      </c>
      <c r="AG305" s="65">
        <f t="shared" si="92"/>
        <v>303</v>
      </c>
      <c r="AH305" s="70">
        <f t="shared" si="93"/>
        <v>1474.5553627589197</v>
      </c>
      <c r="AI305" s="70">
        <f t="shared" si="94"/>
        <v>175513.64449746496</v>
      </c>
      <c r="AJ305" s="70">
        <f t="shared" si="95"/>
        <v>0.97277788228483097</v>
      </c>
      <c r="AK305" s="70">
        <f t="shared" si="96"/>
        <v>0.5567036028756267</v>
      </c>
      <c r="AL305">
        <f t="shared" si="97"/>
        <v>184408.54835510254</v>
      </c>
      <c r="AM305" s="71">
        <f t="shared" si="98"/>
        <v>12220.179984102955</v>
      </c>
      <c r="AN305">
        <f t="shared" si="104"/>
        <v>12220.179984102955</v>
      </c>
      <c r="AO305" s="6">
        <f t="shared" si="99"/>
        <v>0.38896354675292971</v>
      </c>
      <c r="AP305">
        <f t="shared" si="105"/>
        <v>2.577540244730377E-2</v>
      </c>
      <c r="AQ305">
        <f t="shared" si="106"/>
        <v>0.38896354675292971</v>
      </c>
      <c r="AR305">
        <f t="shared" si="107"/>
        <v>2.577540244730377E-2</v>
      </c>
      <c r="AS305" s="68">
        <f t="shared" si="108"/>
        <v>0.46185380935877018</v>
      </c>
      <c r="AT305">
        <f t="shared" si="109"/>
        <v>0.46185380935877018</v>
      </c>
      <c r="AU305">
        <f t="shared" si="100"/>
        <v>3351.4886350602401</v>
      </c>
      <c r="AV305" s="67">
        <f t="shared" si="101"/>
        <v>3176.2051221301667</v>
      </c>
      <c r="AW305">
        <f t="shared" si="110"/>
        <v>3351.4886350602401</v>
      </c>
    </row>
    <row r="306" spans="1:49" thickTop="1" thickBot="1">
      <c r="A306" s="26">
        <v>304</v>
      </c>
      <c r="B306">
        <v>3</v>
      </c>
      <c r="C306">
        <v>105</v>
      </c>
      <c r="D306">
        <v>1</v>
      </c>
      <c r="E306">
        <v>60</v>
      </c>
      <c r="F306">
        <v>70</v>
      </c>
      <c r="G306">
        <v>0.3486328125</v>
      </c>
      <c r="H306">
        <v>0</v>
      </c>
      <c r="I306">
        <v>90</v>
      </c>
      <c r="J306">
        <v>0</v>
      </c>
      <c r="K306">
        <v>4045.8984375</v>
      </c>
      <c r="L306">
        <v>0.31328125000000001</v>
      </c>
      <c r="M306">
        <v>706266.6015625</v>
      </c>
      <c r="N306">
        <v>0.34101562500000004</v>
      </c>
      <c r="O306">
        <v>70</v>
      </c>
      <c r="P306">
        <v>480</v>
      </c>
      <c r="Q306">
        <v>480</v>
      </c>
      <c r="R306" s="46">
        <v>304</v>
      </c>
      <c r="S306">
        <v>246866.7</v>
      </c>
      <c r="T306" s="71">
        <v>8906</v>
      </c>
      <c r="U306">
        <v>9252</v>
      </c>
      <c r="V306" s="6">
        <v>0.32531670000000001</v>
      </c>
      <c r="W306">
        <v>1.1736E-2</v>
      </c>
      <c r="X306">
        <v>0.32628000000000001</v>
      </c>
      <c r="Y306">
        <v>1.2228330000000001E-2</v>
      </c>
      <c r="Z306" s="68">
        <v>0.37883329999999998</v>
      </c>
      <c r="AA306">
        <v>0.39356669999999999</v>
      </c>
      <c r="AB306">
        <v>3375</v>
      </c>
      <c r="AC306" s="67">
        <v>3186.5329999999999</v>
      </c>
      <c r="AD306">
        <v>3615.6669999999999</v>
      </c>
      <c r="AE306">
        <f t="shared" si="102"/>
        <v>0.98112317295103835</v>
      </c>
      <c r="AF306">
        <f t="shared" si="103"/>
        <v>0.84008194337010444</v>
      </c>
      <c r="AG306" s="65">
        <f t="shared" si="92"/>
        <v>304</v>
      </c>
      <c r="AH306" s="70">
        <f t="shared" si="93"/>
        <v>1540.3777513384891</v>
      </c>
      <c r="AI306" s="70">
        <f t="shared" si="94"/>
        <v>263332.72647829883</v>
      </c>
      <c r="AJ306" s="70">
        <f t="shared" si="95"/>
        <v>0.9830089555340169</v>
      </c>
      <c r="AK306" s="70">
        <f t="shared" si="96"/>
        <v>0.63807947185253688</v>
      </c>
      <c r="AL306">
        <f t="shared" si="97"/>
        <v>248863.07716369629</v>
      </c>
      <c r="AM306" s="71">
        <f t="shared" si="98"/>
        <v>10374.451071220754</v>
      </c>
      <c r="AN306">
        <f t="shared" si="104"/>
        <v>10374.451071220754</v>
      </c>
      <c r="AO306" s="6">
        <f t="shared" si="99"/>
        <v>0.32295036315917969</v>
      </c>
      <c r="AP306">
        <f t="shared" si="105"/>
        <v>1.3462956334113185E-2</v>
      </c>
      <c r="AQ306">
        <f t="shared" si="106"/>
        <v>0.32295036315917969</v>
      </c>
      <c r="AR306">
        <f t="shared" si="107"/>
        <v>1.3462956334113185E-2</v>
      </c>
      <c r="AS306" s="68">
        <f t="shared" si="108"/>
        <v>0.42016340289698484</v>
      </c>
      <c r="AT306">
        <f t="shared" si="109"/>
        <v>0.42016340289698484</v>
      </c>
      <c r="AU306">
        <f t="shared" si="100"/>
        <v>3160.0362765694344</v>
      </c>
      <c r="AV306" s="67">
        <f t="shared" si="101"/>
        <v>2818.6436883271172</v>
      </c>
      <c r="AW306">
        <f t="shared" si="110"/>
        <v>3160.0362765694344</v>
      </c>
    </row>
    <row r="307" spans="1:49" thickTop="1" thickBot="1">
      <c r="A307" s="26">
        <v>305</v>
      </c>
      <c r="B307">
        <v>3</v>
      </c>
      <c r="C307">
        <v>106</v>
      </c>
      <c r="D307">
        <v>1</v>
      </c>
      <c r="E307">
        <v>60</v>
      </c>
      <c r="F307">
        <v>70</v>
      </c>
      <c r="G307">
        <v>0.49863281250000002</v>
      </c>
      <c r="H307">
        <v>0</v>
      </c>
      <c r="I307">
        <v>90</v>
      </c>
      <c r="J307">
        <v>0</v>
      </c>
      <c r="K307">
        <v>7295.8984375</v>
      </c>
      <c r="L307">
        <v>0.43328125000000001</v>
      </c>
      <c r="M307">
        <v>347716.6015625</v>
      </c>
      <c r="N307">
        <v>0.24101562500000001</v>
      </c>
      <c r="O307">
        <v>70</v>
      </c>
      <c r="P307">
        <v>480</v>
      </c>
      <c r="Q307">
        <v>480</v>
      </c>
      <c r="R307" s="46">
        <v>305</v>
      </c>
      <c r="S307">
        <v>173783.3</v>
      </c>
      <c r="T307" s="71">
        <v>32003</v>
      </c>
      <c r="U307">
        <v>31803.33</v>
      </c>
      <c r="V307" s="6">
        <v>0.32689669999999998</v>
      </c>
      <c r="W307">
        <v>6.0199999999999997E-2</v>
      </c>
      <c r="X307">
        <v>0.32839669999999999</v>
      </c>
      <c r="Y307">
        <v>6.0096669999999998E-2</v>
      </c>
      <c r="Z307" s="68">
        <v>0.55310000000000004</v>
      </c>
      <c r="AA307">
        <v>0.54963329999999999</v>
      </c>
      <c r="AB307">
        <v>8392.3330000000005</v>
      </c>
      <c r="AC307" s="67">
        <v>10508.33</v>
      </c>
      <c r="AD307">
        <v>8252.3330000000005</v>
      </c>
      <c r="AE307">
        <f t="shared" si="102"/>
        <v>1.0031342250046977</v>
      </c>
      <c r="AF307">
        <f t="shared" si="103"/>
        <v>0.63485116178462575</v>
      </c>
      <c r="AG307" s="65">
        <f t="shared" si="92"/>
        <v>305</v>
      </c>
      <c r="AH307" s="70">
        <f t="shared" si="93"/>
        <v>2545.1733347868744</v>
      </c>
      <c r="AI307" s="70">
        <f t="shared" si="94"/>
        <v>140093.56310985205</v>
      </c>
      <c r="AJ307" s="70">
        <f t="shared" si="95"/>
        <v>0.9395882198511174</v>
      </c>
      <c r="AK307" s="70">
        <f t="shared" si="96"/>
        <v>0.56687848599401591</v>
      </c>
      <c r="AL307">
        <f t="shared" si="97"/>
        <v>177040.83106994629</v>
      </c>
      <c r="AM307" s="71">
        <f t="shared" si="98"/>
        <v>26589.928853742727</v>
      </c>
      <c r="AN307">
        <f t="shared" si="104"/>
        <v>26589.928853742727</v>
      </c>
      <c r="AO307" s="6">
        <f t="shared" si="99"/>
        <v>0.33741130065917968</v>
      </c>
      <c r="AP307">
        <f t="shared" si="105"/>
        <v>5.0676120444959831E-2</v>
      </c>
      <c r="AQ307">
        <f t="shared" si="106"/>
        <v>0.33741130065917968</v>
      </c>
      <c r="AR307">
        <f t="shared" si="107"/>
        <v>5.0676120444959831E-2</v>
      </c>
      <c r="AS307" s="68">
        <f t="shared" si="108"/>
        <v>0.47844261291120072</v>
      </c>
      <c r="AT307">
        <f t="shared" si="109"/>
        <v>0.47844261291120072</v>
      </c>
      <c r="AU307">
        <f t="shared" si="100"/>
        <v>7259.7579744399491</v>
      </c>
      <c r="AV307" s="67">
        <f t="shared" si="101"/>
        <v>6793.9418477054605</v>
      </c>
      <c r="AW307">
        <f t="shared" si="110"/>
        <v>7259.7579744399491</v>
      </c>
    </row>
    <row r="308" spans="1:49" thickTop="1" thickBot="1">
      <c r="A308" s="26">
        <v>306</v>
      </c>
      <c r="B308">
        <v>3</v>
      </c>
      <c r="C308">
        <v>107</v>
      </c>
      <c r="D308">
        <v>1</v>
      </c>
      <c r="E308">
        <v>60</v>
      </c>
      <c r="F308">
        <v>70</v>
      </c>
      <c r="G308">
        <v>0.57363281249999998</v>
      </c>
      <c r="H308">
        <v>0</v>
      </c>
      <c r="I308">
        <v>90</v>
      </c>
      <c r="J308">
        <v>0</v>
      </c>
      <c r="K308">
        <v>8920.8984375</v>
      </c>
      <c r="L308">
        <v>0.25328125000000001</v>
      </c>
      <c r="M308">
        <v>168441.6015625</v>
      </c>
      <c r="N308">
        <v>0.39101562500000003</v>
      </c>
      <c r="O308">
        <v>70</v>
      </c>
      <c r="P308">
        <v>480</v>
      </c>
      <c r="Q308">
        <v>480</v>
      </c>
      <c r="R308" s="46">
        <v>306</v>
      </c>
      <c r="S308">
        <v>98396.67</v>
      </c>
      <c r="T308" s="71">
        <v>28906.67</v>
      </c>
      <c r="U308">
        <v>30032.67</v>
      </c>
      <c r="V308" s="6">
        <v>0.34853329999999999</v>
      </c>
      <c r="W308">
        <v>0.10238999999999999</v>
      </c>
      <c r="X308">
        <v>0.35123330000000003</v>
      </c>
      <c r="Y308">
        <v>0.1072</v>
      </c>
      <c r="Z308" s="68">
        <v>0.27436329999999998</v>
      </c>
      <c r="AA308">
        <v>0.28505330000000001</v>
      </c>
      <c r="AB308">
        <v>12293.33</v>
      </c>
      <c r="AC308" s="67">
        <v>11461.33</v>
      </c>
      <c r="AD308">
        <v>12710.33</v>
      </c>
      <c r="AE308">
        <f t="shared" si="102"/>
        <v>0.98107466382713138</v>
      </c>
      <c r="AF308">
        <f t="shared" si="103"/>
        <v>0.82795068473242917</v>
      </c>
      <c r="AG308" s="65">
        <f t="shared" si="92"/>
        <v>306</v>
      </c>
      <c r="AH308" s="70">
        <f t="shared" si="93"/>
        <v>3559.0169554918334</v>
      </c>
      <c r="AI308" s="70">
        <f t="shared" si="94"/>
        <v>60546.265094074697</v>
      </c>
      <c r="AJ308" s="70">
        <f t="shared" si="95"/>
        <v>0.85633343852979382</v>
      </c>
      <c r="AK308" s="70">
        <f t="shared" si="96"/>
        <v>0.68488195032951538</v>
      </c>
      <c r="AL308">
        <f t="shared" si="97"/>
        <v>100427.20802307129</v>
      </c>
      <c r="AM308" s="71">
        <f t="shared" si="98"/>
        <v>34760.006942256587</v>
      </c>
      <c r="AN308">
        <f t="shared" si="104"/>
        <v>34760.006942256587</v>
      </c>
      <c r="AO308" s="6">
        <f t="shared" si="99"/>
        <v>0.33229020690917971</v>
      </c>
      <c r="AP308">
        <f t="shared" si="105"/>
        <v>0.11501275527199235</v>
      </c>
      <c r="AQ308">
        <f t="shared" si="106"/>
        <v>0.33229020690917971</v>
      </c>
      <c r="AR308">
        <f t="shared" si="107"/>
        <v>0.11501275527199235</v>
      </c>
      <c r="AS308" s="68">
        <f t="shared" si="108"/>
        <v>0.41877401097766886</v>
      </c>
      <c r="AT308">
        <f t="shared" si="109"/>
        <v>0.41877401097766886</v>
      </c>
      <c r="AU308">
        <f t="shared" si="100"/>
        <v>10965.761730378499</v>
      </c>
      <c r="AV308" s="67">
        <f t="shared" si="101"/>
        <v>9458.2581045333463</v>
      </c>
      <c r="AW308">
        <f t="shared" si="110"/>
        <v>10965.761730378499</v>
      </c>
    </row>
    <row r="309" spans="1:49" thickTop="1" thickBot="1">
      <c r="A309" s="26">
        <v>307</v>
      </c>
      <c r="B309">
        <v>3</v>
      </c>
      <c r="C309">
        <v>108</v>
      </c>
      <c r="D309">
        <v>1</v>
      </c>
      <c r="E309">
        <v>60</v>
      </c>
      <c r="F309">
        <v>70</v>
      </c>
      <c r="G309">
        <v>0.42363281249999996</v>
      </c>
      <c r="H309">
        <v>0</v>
      </c>
      <c r="I309">
        <v>90</v>
      </c>
      <c r="J309">
        <v>0</v>
      </c>
      <c r="K309">
        <v>5670.8984375</v>
      </c>
      <c r="L309">
        <v>0.37328125000000001</v>
      </c>
      <c r="M309">
        <v>526991.6015625</v>
      </c>
      <c r="N309">
        <v>0.291015625</v>
      </c>
      <c r="O309">
        <v>70</v>
      </c>
      <c r="P309">
        <v>480</v>
      </c>
      <c r="Q309">
        <v>480</v>
      </c>
      <c r="R309" s="46">
        <v>307</v>
      </c>
      <c r="S309">
        <v>223233.3</v>
      </c>
      <c r="T309" s="71">
        <v>16298</v>
      </c>
      <c r="U309">
        <v>16335.67</v>
      </c>
      <c r="V309" s="6">
        <v>0.33183669999999998</v>
      </c>
      <c r="W309">
        <v>2.4226999999999999E-2</v>
      </c>
      <c r="X309">
        <v>0.33164670000000002</v>
      </c>
      <c r="Y309">
        <v>2.4268669999999999E-2</v>
      </c>
      <c r="Z309" s="68">
        <v>0.47920000000000001</v>
      </c>
      <c r="AA309">
        <v>0.4803</v>
      </c>
      <c r="AB309">
        <v>5665</v>
      </c>
      <c r="AC309" s="67">
        <v>5591.3329999999996</v>
      </c>
      <c r="AD309">
        <v>5617.6670000000004</v>
      </c>
      <c r="AE309">
        <f t="shared" si="102"/>
        <v>0.99884633621397922</v>
      </c>
      <c r="AF309">
        <f t="shared" si="103"/>
        <v>0.74603397465058652</v>
      </c>
      <c r="AG309" s="65">
        <f t="shared" si="92"/>
        <v>307</v>
      </c>
      <c r="AH309" s="70">
        <f t="shared" si="93"/>
        <v>2064.7257936056435</v>
      </c>
      <c r="AI309" s="70">
        <f t="shared" si="94"/>
        <v>204099.62178517398</v>
      </c>
      <c r="AJ309" s="70">
        <f t="shared" si="95"/>
        <v>0.96839747382963992</v>
      </c>
      <c r="AK309" s="70">
        <f t="shared" si="96"/>
        <v>0.60513239179170941</v>
      </c>
      <c r="AL309">
        <f t="shared" si="97"/>
        <v>226519.45411682126</v>
      </c>
      <c r="AM309" s="71">
        <f t="shared" si="98"/>
        <v>17505.256120017097</v>
      </c>
      <c r="AN309">
        <f t="shared" si="104"/>
        <v>17505.256120017097</v>
      </c>
      <c r="AO309" s="6">
        <f t="shared" si="99"/>
        <v>0.33843083190917966</v>
      </c>
      <c r="AP309">
        <f t="shared" si="105"/>
        <v>2.6153684744557697E-2</v>
      </c>
      <c r="AQ309">
        <f t="shared" si="106"/>
        <v>0.33843083190917966</v>
      </c>
      <c r="AR309">
        <f t="shared" si="107"/>
        <v>2.6153684744557697E-2</v>
      </c>
      <c r="AS309" s="68">
        <f t="shared" si="108"/>
        <v>0.46883758056706704</v>
      </c>
      <c r="AT309">
        <f t="shared" si="109"/>
        <v>0.46883758056706704</v>
      </c>
      <c r="AU309">
        <f t="shared" si="100"/>
        <v>4995.945930150081</v>
      </c>
      <c r="AV309" s="67">
        <f t="shared" si="101"/>
        <v>4517.0770806008459</v>
      </c>
      <c r="AW309">
        <f t="shared" si="110"/>
        <v>4995.945930150081</v>
      </c>
    </row>
    <row r="310" spans="1:49" thickTop="1" thickBot="1">
      <c r="A310" s="26">
        <v>308</v>
      </c>
      <c r="B310">
        <v>3</v>
      </c>
      <c r="C310">
        <v>109</v>
      </c>
      <c r="D310">
        <v>1</v>
      </c>
      <c r="E310">
        <v>60</v>
      </c>
      <c r="F310">
        <v>70</v>
      </c>
      <c r="G310">
        <v>0.5361328125</v>
      </c>
      <c r="H310">
        <v>0</v>
      </c>
      <c r="I310">
        <v>90</v>
      </c>
      <c r="J310">
        <v>0</v>
      </c>
      <c r="K310">
        <v>6483.3984375</v>
      </c>
      <c r="L310">
        <v>0.28328124999999998</v>
      </c>
      <c r="M310">
        <v>258079.1015625</v>
      </c>
      <c r="N310">
        <v>0.31601562500000002</v>
      </c>
      <c r="O310">
        <v>70</v>
      </c>
      <c r="P310">
        <v>480</v>
      </c>
      <c r="Q310">
        <v>480</v>
      </c>
      <c r="R310" s="46">
        <v>308</v>
      </c>
      <c r="S310">
        <v>138453.29999999999</v>
      </c>
      <c r="T310" s="71">
        <v>21437.33</v>
      </c>
      <c r="U310">
        <v>20954</v>
      </c>
      <c r="V310" s="6">
        <v>0.30501329999999999</v>
      </c>
      <c r="W310">
        <v>4.7226669999999998E-2</v>
      </c>
      <c r="X310">
        <v>0.30459330000000001</v>
      </c>
      <c r="Y310">
        <v>4.6100000000000002E-2</v>
      </c>
      <c r="Z310" s="68">
        <v>0.32634000000000002</v>
      </c>
      <c r="AA310">
        <v>0.31897999999999999</v>
      </c>
      <c r="AB310">
        <v>9234</v>
      </c>
      <c r="AC310" s="67">
        <v>8502.3330000000005</v>
      </c>
      <c r="AD310">
        <v>8896</v>
      </c>
      <c r="AE310">
        <f t="shared" si="102"/>
        <v>1.0114673698819818</v>
      </c>
      <c r="AF310">
        <f t="shared" si="103"/>
        <v>0.85828054500838713</v>
      </c>
      <c r="AG310" s="65">
        <f t="shared" si="92"/>
        <v>308</v>
      </c>
      <c r="AH310" s="70">
        <f t="shared" si="93"/>
        <v>2526.1019116035554</v>
      </c>
      <c r="AI310" s="70">
        <f t="shared" si="94"/>
        <v>98053.205699020487</v>
      </c>
      <c r="AJ310" s="70">
        <f t="shared" si="95"/>
        <v>0.92824021531178058</v>
      </c>
      <c r="AK310" s="70">
        <f t="shared" si="96"/>
        <v>0.66017442798474268</v>
      </c>
      <c r="AL310">
        <f t="shared" si="97"/>
        <v>141372.11036682129</v>
      </c>
      <c r="AM310" s="71">
        <f t="shared" si="98"/>
        <v>25752.390840771001</v>
      </c>
      <c r="AN310">
        <f t="shared" si="104"/>
        <v>25752.390840771001</v>
      </c>
      <c r="AO310" s="6">
        <f t="shared" si="99"/>
        <v>0.30083122253417971</v>
      </c>
      <c r="AP310">
        <f t="shared" si="105"/>
        <v>5.4799515970339011E-2</v>
      </c>
      <c r="AQ310">
        <f t="shared" si="106"/>
        <v>0.30083122253417971</v>
      </c>
      <c r="AR310">
        <f t="shared" si="107"/>
        <v>5.4799515970339011E-2</v>
      </c>
      <c r="AS310" s="68">
        <f t="shared" si="108"/>
        <v>0.46831673101803317</v>
      </c>
      <c r="AT310">
        <f t="shared" si="109"/>
        <v>0.46831673101803317</v>
      </c>
      <c r="AU310">
        <f t="shared" si="100"/>
        <v>7767.7601601155584</v>
      </c>
      <c r="AV310" s="67">
        <f t="shared" si="101"/>
        <v>6648.7519051995523</v>
      </c>
      <c r="AW310">
        <f t="shared" si="110"/>
        <v>7767.7601601155584</v>
      </c>
    </row>
    <row r="311" spans="1:49" thickTop="1" thickBot="1">
      <c r="A311" s="26">
        <v>309</v>
      </c>
      <c r="B311">
        <v>3</v>
      </c>
      <c r="C311">
        <v>110</v>
      </c>
      <c r="D311">
        <v>1</v>
      </c>
      <c r="E311">
        <v>60</v>
      </c>
      <c r="F311">
        <v>70</v>
      </c>
      <c r="G311">
        <v>0.38613281249999998</v>
      </c>
      <c r="H311">
        <v>0</v>
      </c>
      <c r="I311">
        <v>90</v>
      </c>
      <c r="J311">
        <v>0</v>
      </c>
      <c r="K311">
        <v>9733.3984375</v>
      </c>
      <c r="L311">
        <v>0.40328125000000004</v>
      </c>
      <c r="M311">
        <v>616629.1015625</v>
      </c>
      <c r="N311">
        <v>0.21601562500000002</v>
      </c>
      <c r="O311">
        <v>70</v>
      </c>
      <c r="P311">
        <v>480</v>
      </c>
      <c r="Q311">
        <v>480</v>
      </c>
      <c r="R311" s="46">
        <v>309</v>
      </c>
      <c r="S311">
        <v>241246.7</v>
      </c>
      <c r="T311" s="71">
        <v>27527.67</v>
      </c>
      <c r="U311">
        <v>27298.67</v>
      </c>
      <c r="V311" s="6">
        <v>0.31849</v>
      </c>
      <c r="W311">
        <v>3.634333E-2</v>
      </c>
      <c r="X311">
        <v>0.3205867</v>
      </c>
      <c r="Y311">
        <v>3.6276669999999997E-2</v>
      </c>
      <c r="Z311" s="68">
        <v>0.54269999999999996</v>
      </c>
      <c r="AA311">
        <v>0.53820000000000001</v>
      </c>
      <c r="AB311">
        <v>8484.3330000000005</v>
      </c>
      <c r="AC311" s="67">
        <v>8799.3330000000005</v>
      </c>
      <c r="AD311">
        <v>8319.6669999999995</v>
      </c>
      <c r="AE311">
        <f t="shared" si="102"/>
        <v>1.0041855839773368</v>
      </c>
      <c r="AF311">
        <f t="shared" si="103"/>
        <v>0.67217271589339733</v>
      </c>
      <c r="AG311" s="65">
        <f t="shared" si="92"/>
        <v>309</v>
      </c>
      <c r="AH311" s="70">
        <f t="shared" si="93"/>
        <v>3468.0854025164235</v>
      </c>
      <c r="AI311" s="70">
        <f t="shared" si="94"/>
        <v>253544.89238676516</v>
      </c>
      <c r="AJ311" s="70">
        <f t="shared" si="95"/>
        <v>0.95409466499591167</v>
      </c>
      <c r="AK311" s="70">
        <f t="shared" si="96"/>
        <v>0.5867728255383049</v>
      </c>
      <c r="AL311">
        <f t="shared" si="97"/>
        <v>244075.74317932129</v>
      </c>
      <c r="AM311" s="71">
        <f t="shared" si="98"/>
        <v>26765.835794939587</v>
      </c>
      <c r="AN311">
        <f t="shared" si="104"/>
        <v>26765.835794939587</v>
      </c>
      <c r="AO311" s="6">
        <f t="shared" si="99"/>
        <v>0.33097184753417974</v>
      </c>
      <c r="AP311">
        <f t="shared" si="105"/>
        <v>3.6295036976858298E-2</v>
      </c>
      <c r="AQ311">
        <f t="shared" si="106"/>
        <v>0.33097184753417974</v>
      </c>
      <c r="AR311">
        <f t="shared" si="107"/>
        <v>3.6295036976858298E-2</v>
      </c>
      <c r="AS311" s="68">
        <f t="shared" si="108"/>
        <v>0.44485346209586862</v>
      </c>
      <c r="AT311">
        <f t="shared" si="109"/>
        <v>0.44485346209586862</v>
      </c>
      <c r="AU311">
        <f t="shared" si="100"/>
        <v>7642.445064833727</v>
      </c>
      <c r="AV311" s="67">
        <f t="shared" si="101"/>
        <v>7082.0071229796204</v>
      </c>
      <c r="AW311">
        <f t="shared" si="110"/>
        <v>7642.445064833727</v>
      </c>
    </row>
    <row r="312" spans="1:49" thickTop="1" thickBot="1">
      <c r="A312" s="26">
        <v>310</v>
      </c>
      <c r="B312">
        <v>3</v>
      </c>
      <c r="C312">
        <v>111</v>
      </c>
      <c r="D312">
        <v>1</v>
      </c>
      <c r="E312">
        <v>60</v>
      </c>
      <c r="F312">
        <v>70</v>
      </c>
      <c r="G312">
        <v>0.31113281249999997</v>
      </c>
      <c r="H312">
        <v>0</v>
      </c>
      <c r="I312">
        <v>90</v>
      </c>
      <c r="J312">
        <v>0</v>
      </c>
      <c r="K312">
        <v>8108.3984375</v>
      </c>
      <c r="L312">
        <v>0.34328124999999998</v>
      </c>
      <c r="M312">
        <v>437354.1015625</v>
      </c>
      <c r="N312">
        <v>0.36601562500000001</v>
      </c>
      <c r="O312">
        <v>70</v>
      </c>
      <c r="P312">
        <v>480</v>
      </c>
      <c r="Q312">
        <v>480</v>
      </c>
      <c r="R312" s="46">
        <v>310</v>
      </c>
      <c r="S312">
        <v>141093.29999999999</v>
      </c>
      <c r="T312" s="71">
        <v>16775</v>
      </c>
      <c r="U312">
        <v>16487.330000000002</v>
      </c>
      <c r="V312" s="6">
        <v>0.35246670000000002</v>
      </c>
      <c r="W312">
        <v>4.190667E-2</v>
      </c>
      <c r="X312">
        <v>0.35199999999999998</v>
      </c>
      <c r="Y312">
        <v>4.1133330000000003E-2</v>
      </c>
      <c r="Z312" s="68">
        <v>0.44566670000000003</v>
      </c>
      <c r="AA312">
        <v>0.43803330000000001</v>
      </c>
      <c r="AB312">
        <v>6137.3329999999996</v>
      </c>
      <c r="AC312" s="67">
        <v>5760.6670000000004</v>
      </c>
      <c r="AD312">
        <v>5951</v>
      </c>
      <c r="AE312">
        <f t="shared" si="102"/>
        <v>1.0086862462431734</v>
      </c>
      <c r="AF312">
        <f t="shared" si="103"/>
        <v>0.76261051892171494</v>
      </c>
      <c r="AG312" s="65">
        <f t="shared" si="92"/>
        <v>310</v>
      </c>
      <c r="AH312" s="70">
        <f t="shared" si="93"/>
        <v>3018.1313248807724</v>
      </c>
      <c r="AI312" s="70">
        <f t="shared" si="94"/>
        <v>160083.8575922219</v>
      </c>
      <c r="AJ312" s="70">
        <f t="shared" si="95"/>
        <v>0.946369585446735</v>
      </c>
      <c r="AK312" s="70">
        <f t="shared" si="96"/>
        <v>0.6264966698092761</v>
      </c>
      <c r="AL312">
        <f t="shared" si="97"/>
        <v>141660.82130432126</v>
      </c>
      <c r="AM312" s="71">
        <f t="shared" si="98"/>
        <v>18259.964733476307</v>
      </c>
      <c r="AN312">
        <f t="shared" si="104"/>
        <v>18259.964733476307</v>
      </c>
      <c r="AO312" s="6">
        <f t="shared" si="99"/>
        <v>0.3503546600341797</v>
      </c>
      <c r="AP312">
        <f t="shared" si="105"/>
        <v>4.5160430933051859E-2</v>
      </c>
      <c r="AQ312">
        <f t="shared" si="106"/>
        <v>0.3503546600341797</v>
      </c>
      <c r="AR312">
        <f t="shared" si="107"/>
        <v>4.5160430933051859E-2</v>
      </c>
      <c r="AS312" s="68">
        <f t="shared" si="108"/>
        <v>0.39084554256255399</v>
      </c>
      <c r="AT312">
        <f t="shared" si="109"/>
        <v>0.39084554256255399</v>
      </c>
      <c r="AU312">
        <f t="shared" si="100"/>
        <v>5600.3984901017793</v>
      </c>
      <c r="AV312" s="67">
        <f t="shared" si="101"/>
        <v>5124.3352133049812</v>
      </c>
      <c r="AW312">
        <f t="shared" si="110"/>
        <v>5600.3984901017793</v>
      </c>
    </row>
    <row r="313" spans="1:49" thickTop="1" thickBot="1">
      <c r="A313" s="26">
        <v>311</v>
      </c>
      <c r="B313">
        <v>3</v>
      </c>
      <c r="C313">
        <v>112</v>
      </c>
      <c r="D313">
        <v>1</v>
      </c>
      <c r="E313">
        <v>60</v>
      </c>
      <c r="F313">
        <v>70</v>
      </c>
      <c r="G313">
        <v>0.46113281249999999</v>
      </c>
      <c r="H313">
        <v>0</v>
      </c>
      <c r="I313">
        <v>90</v>
      </c>
      <c r="J313">
        <v>0</v>
      </c>
      <c r="K313">
        <v>4858.3984375</v>
      </c>
      <c r="L313">
        <v>0.46328124999999998</v>
      </c>
      <c r="M313">
        <v>78804.1015625</v>
      </c>
      <c r="N313">
        <v>0.26601562500000003</v>
      </c>
      <c r="O313">
        <v>70</v>
      </c>
      <c r="P313">
        <v>480</v>
      </c>
      <c r="Q313">
        <v>480</v>
      </c>
      <c r="R313" s="46">
        <v>311</v>
      </c>
      <c r="S313">
        <v>38473.33</v>
      </c>
      <c r="T313" s="71">
        <v>17559.330000000002</v>
      </c>
      <c r="U313">
        <v>17407.669999999998</v>
      </c>
      <c r="V313" s="6">
        <v>0.36633329999999997</v>
      </c>
      <c r="W313">
        <v>0.1672033</v>
      </c>
      <c r="X313">
        <v>0.37166670000000002</v>
      </c>
      <c r="Y313">
        <v>0.16816999999999999</v>
      </c>
      <c r="Z313" s="68">
        <v>0.61419999999999997</v>
      </c>
      <c r="AA313">
        <v>0.6089</v>
      </c>
      <c r="AB313">
        <v>4534.3329999999996</v>
      </c>
      <c r="AC313" s="67">
        <v>5798.6670000000004</v>
      </c>
      <c r="AD313">
        <v>4285</v>
      </c>
      <c r="AE313">
        <f t="shared" si="102"/>
        <v>1.0043466789677169</v>
      </c>
      <c r="AF313">
        <f t="shared" si="103"/>
        <v>0.42657945451540408</v>
      </c>
      <c r="AG313" s="65">
        <f t="shared" si="92"/>
        <v>311</v>
      </c>
      <c r="AH313" s="70">
        <f t="shared" si="93"/>
        <v>1660.1041110517885</v>
      </c>
      <c r="AI313" s="70">
        <f t="shared" si="94"/>
        <v>31122.87874112928</v>
      </c>
      <c r="AJ313" s="70">
        <f t="shared" si="95"/>
        <v>0.83534740869365687</v>
      </c>
      <c r="AK313" s="70">
        <f t="shared" si="96"/>
        <v>0.55905225668170599</v>
      </c>
      <c r="AL313">
        <f t="shared" si="97"/>
        <v>38957.188491821289</v>
      </c>
      <c r="AM313" s="71">
        <f t="shared" si="98"/>
        <v>13990.652584332753</v>
      </c>
      <c r="AN313">
        <f t="shared" si="104"/>
        <v>13990.652584332753</v>
      </c>
      <c r="AO313" s="6">
        <f t="shared" si="99"/>
        <v>0.37231559753417964</v>
      </c>
      <c r="AP313">
        <f t="shared" si="105"/>
        <v>0.13370929418899244</v>
      </c>
      <c r="AQ313">
        <f t="shared" si="106"/>
        <v>0.37231559753417964</v>
      </c>
      <c r="AR313">
        <f t="shared" si="107"/>
        <v>0.13370929418899244</v>
      </c>
      <c r="AS313" s="68">
        <f t="shared" si="108"/>
        <v>0.40050680087018165</v>
      </c>
      <c r="AT313">
        <f t="shared" si="109"/>
        <v>0.40050680087018165</v>
      </c>
      <c r="AU313">
        <f t="shared" si="100"/>
        <v>4009.9410014062996</v>
      </c>
      <c r="AV313" s="67">
        <f t="shared" si="101"/>
        <v>3884.1051979877457</v>
      </c>
      <c r="AW313">
        <f t="shared" si="110"/>
        <v>4009.9410014062996</v>
      </c>
    </row>
    <row r="314" spans="1:49" thickTop="1" thickBot="1">
      <c r="A314" s="26">
        <v>312</v>
      </c>
      <c r="B314">
        <v>3</v>
      </c>
      <c r="C314">
        <v>113</v>
      </c>
      <c r="D314">
        <v>1</v>
      </c>
      <c r="E314">
        <v>60</v>
      </c>
      <c r="F314">
        <v>70</v>
      </c>
      <c r="G314">
        <v>0.51738281249999996</v>
      </c>
      <c r="H314">
        <v>0</v>
      </c>
      <c r="I314">
        <v>90</v>
      </c>
      <c r="J314">
        <v>0</v>
      </c>
      <c r="K314">
        <v>4452.1484375</v>
      </c>
      <c r="L314">
        <v>0.26828125000000003</v>
      </c>
      <c r="M314">
        <v>571810.3515625</v>
      </c>
      <c r="N314">
        <v>0.20351562500000001</v>
      </c>
      <c r="O314">
        <v>70</v>
      </c>
      <c r="P314">
        <v>480</v>
      </c>
      <c r="Q314">
        <v>480</v>
      </c>
      <c r="R314" s="46">
        <v>312</v>
      </c>
      <c r="S314">
        <v>295250</v>
      </c>
      <c r="T314" s="71">
        <v>15307</v>
      </c>
      <c r="U314">
        <v>14365</v>
      </c>
      <c r="V314" s="6">
        <v>0.22449</v>
      </c>
      <c r="W314">
        <v>1.1638330000000001E-2</v>
      </c>
      <c r="X314">
        <v>0.22661000000000001</v>
      </c>
      <c r="Y314">
        <v>1.102533E-2</v>
      </c>
      <c r="Z314" s="68">
        <v>0.32739669999999998</v>
      </c>
      <c r="AA314">
        <v>0.30724669999999998</v>
      </c>
      <c r="AB314">
        <v>6936.6670000000004</v>
      </c>
      <c r="AC314" s="67">
        <v>6157.3329999999996</v>
      </c>
      <c r="AD314">
        <v>6428.6670000000004</v>
      </c>
      <c r="AE314">
        <f t="shared" si="102"/>
        <v>1.0322674328420758</v>
      </c>
      <c r="AF314">
        <f t="shared" si="103"/>
        <v>0.89267666408248014</v>
      </c>
      <c r="AG314" s="65">
        <f t="shared" si="92"/>
        <v>312</v>
      </c>
      <c r="AH314" s="70">
        <f t="shared" si="93"/>
        <v>1755.1897252679562</v>
      </c>
      <c r="AI314" s="70">
        <f t="shared" si="94"/>
        <v>237558.34144758194</v>
      </c>
      <c r="AJ314" s="70">
        <f t="shared" si="95"/>
        <v>0.97699998553775502</v>
      </c>
      <c r="AK314" s="70">
        <f t="shared" si="96"/>
        <v>0.66086302201704539</v>
      </c>
      <c r="AL314">
        <f t="shared" si="97"/>
        <v>297993.53126525879</v>
      </c>
      <c r="AM314" s="71">
        <f t="shared" si="98"/>
        <v>18104.775252778283</v>
      </c>
      <c r="AN314">
        <f t="shared" si="104"/>
        <v>18104.775252778283</v>
      </c>
      <c r="AO314" s="6">
        <f t="shared" si="99"/>
        <v>0.2347726287841797</v>
      </c>
      <c r="AP314">
        <f t="shared" si="105"/>
        <v>1.4263751503578559E-2</v>
      </c>
      <c r="AQ314">
        <f t="shared" si="106"/>
        <v>0.2347726287841797</v>
      </c>
      <c r="AR314">
        <f t="shared" si="107"/>
        <v>1.4263751503578559E-2</v>
      </c>
      <c r="AS314" s="68">
        <f t="shared" si="108"/>
        <v>0.49522575481429709</v>
      </c>
      <c r="AT314">
        <f t="shared" si="109"/>
        <v>0.49522575481429709</v>
      </c>
      <c r="AU314">
        <f t="shared" si="100"/>
        <v>5405.8330371484271</v>
      </c>
      <c r="AV314" s="67">
        <f t="shared" si="101"/>
        <v>4547.9066345495958</v>
      </c>
      <c r="AW314">
        <f t="shared" si="110"/>
        <v>5405.8330371484271</v>
      </c>
    </row>
    <row r="315" spans="1:49" thickTop="1" thickBot="1">
      <c r="A315" s="26">
        <v>313</v>
      </c>
      <c r="B315">
        <v>3</v>
      </c>
      <c r="C315">
        <v>114</v>
      </c>
      <c r="D315">
        <v>1</v>
      </c>
      <c r="E315">
        <v>60</v>
      </c>
      <c r="F315">
        <v>70</v>
      </c>
      <c r="G315">
        <v>0.36738281249999999</v>
      </c>
      <c r="H315">
        <v>0</v>
      </c>
      <c r="I315">
        <v>90</v>
      </c>
      <c r="J315">
        <v>0</v>
      </c>
      <c r="K315">
        <v>7702.1484375</v>
      </c>
      <c r="L315">
        <v>0.38828125000000002</v>
      </c>
      <c r="M315">
        <v>213260.3515625</v>
      </c>
      <c r="N315">
        <v>0.30351562500000001</v>
      </c>
      <c r="O315">
        <v>70</v>
      </c>
      <c r="P315">
        <v>480</v>
      </c>
      <c r="Q315">
        <v>480</v>
      </c>
      <c r="R315" s="46">
        <v>313</v>
      </c>
      <c r="S315">
        <v>81213.33</v>
      </c>
      <c r="T315" s="71">
        <v>19376</v>
      </c>
      <c r="U315">
        <v>20150.330000000002</v>
      </c>
      <c r="V315" s="6">
        <v>0.35320000000000001</v>
      </c>
      <c r="W315">
        <v>8.4266670000000002E-2</v>
      </c>
      <c r="X315">
        <v>0.34883330000000001</v>
      </c>
      <c r="Y315">
        <v>8.6553329999999998E-2</v>
      </c>
      <c r="Z315" s="68">
        <v>0.46429999999999999</v>
      </c>
      <c r="AA315">
        <v>0.48283330000000002</v>
      </c>
      <c r="AB315">
        <v>6247</v>
      </c>
      <c r="AC315" s="67">
        <v>6046.6670000000004</v>
      </c>
      <c r="AD315">
        <v>6571.3329999999996</v>
      </c>
      <c r="AE315">
        <f t="shared" si="102"/>
        <v>0.9805979509947752</v>
      </c>
      <c r="AF315">
        <f t="shared" si="103"/>
        <v>0.68747903765944784</v>
      </c>
      <c r="AG315" s="65">
        <f t="shared" si="92"/>
        <v>313</v>
      </c>
      <c r="AH315" s="70">
        <f t="shared" si="93"/>
        <v>2773.9870568373667</v>
      </c>
      <c r="AI315" s="70">
        <f t="shared" si="94"/>
        <v>81801.992807911301</v>
      </c>
      <c r="AJ315" s="70">
        <f t="shared" si="95"/>
        <v>0.89895051346856703</v>
      </c>
      <c r="AK315" s="70">
        <f t="shared" si="96"/>
        <v>0.60517435343961934</v>
      </c>
      <c r="AL315">
        <f t="shared" si="97"/>
        <v>83220.699234008789</v>
      </c>
      <c r="AM315" s="71">
        <f t="shared" si="98"/>
        <v>19096.27006996479</v>
      </c>
      <c r="AN315">
        <f t="shared" si="104"/>
        <v>19096.27006996479</v>
      </c>
      <c r="AO315" s="6">
        <f t="shared" si="99"/>
        <v>0.35713981628417968</v>
      </c>
      <c r="AP315">
        <f t="shared" si="105"/>
        <v>8.1951226645224362E-2</v>
      </c>
      <c r="AQ315">
        <f t="shared" si="106"/>
        <v>0.35713981628417968</v>
      </c>
      <c r="AR315">
        <f t="shared" si="107"/>
        <v>8.1951226645224362E-2</v>
      </c>
      <c r="AS315" s="68">
        <f t="shared" si="108"/>
        <v>0.40681928535456613</v>
      </c>
      <c r="AT315">
        <f t="shared" si="109"/>
        <v>0.40681928535456613</v>
      </c>
      <c r="AU315">
        <f t="shared" si="100"/>
        <v>5674.0622582411352</v>
      </c>
      <c r="AV315" s="67">
        <f t="shared" si="101"/>
        <v>5264.6294521896261</v>
      </c>
      <c r="AW315">
        <f t="shared" si="110"/>
        <v>5674.0622582411352</v>
      </c>
    </row>
    <row r="316" spans="1:49" thickTop="1" thickBot="1">
      <c r="A316" s="26">
        <v>314</v>
      </c>
      <c r="B316">
        <v>3</v>
      </c>
      <c r="C316">
        <v>115</v>
      </c>
      <c r="D316">
        <v>1</v>
      </c>
      <c r="E316">
        <v>60</v>
      </c>
      <c r="F316">
        <v>70</v>
      </c>
      <c r="G316">
        <v>0.4423828125</v>
      </c>
      <c r="H316">
        <v>0</v>
      </c>
      <c r="I316">
        <v>90</v>
      </c>
      <c r="J316">
        <v>0</v>
      </c>
      <c r="K316">
        <v>9327.1484375</v>
      </c>
      <c r="L316">
        <v>0.32828124999999997</v>
      </c>
      <c r="M316">
        <v>392535.3515625</v>
      </c>
      <c r="N316">
        <v>0.25351562500000002</v>
      </c>
      <c r="O316">
        <v>70</v>
      </c>
      <c r="P316">
        <v>480</v>
      </c>
      <c r="Q316">
        <v>480</v>
      </c>
      <c r="R316" s="46">
        <v>314</v>
      </c>
      <c r="S316">
        <v>163783.29999999999</v>
      </c>
      <c r="T316" s="71">
        <v>23353.67</v>
      </c>
      <c r="U316">
        <v>23309.67</v>
      </c>
      <c r="V316" s="6">
        <v>0.29015669999999999</v>
      </c>
      <c r="W316">
        <v>4.137333E-2</v>
      </c>
      <c r="X316">
        <v>0.29033330000000002</v>
      </c>
      <c r="Y316">
        <v>4.1320000000000003E-2</v>
      </c>
      <c r="Z316" s="68">
        <v>0.39706669999999999</v>
      </c>
      <c r="AA316">
        <v>0.3963333</v>
      </c>
      <c r="AB316">
        <v>8968.3330000000005</v>
      </c>
      <c r="AC316" s="67">
        <v>8651.6669999999995</v>
      </c>
      <c r="AD316">
        <v>9037.6669999999995</v>
      </c>
      <c r="AE316">
        <f t="shared" si="102"/>
        <v>1.0009433693325447</v>
      </c>
      <c r="AF316">
        <f t="shared" si="103"/>
        <v>0.80910636847466455</v>
      </c>
      <c r="AG316" s="65">
        <f t="shared" si="92"/>
        <v>314</v>
      </c>
      <c r="AH316" s="70">
        <f t="shared" si="93"/>
        <v>3510.9840018821319</v>
      </c>
      <c r="AI316" s="70">
        <f t="shared" si="94"/>
        <v>156573.77687753196</v>
      </c>
      <c r="AJ316" s="70">
        <f t="shared" si="95"/>
        <v>0.93195002496091994</v>
      </c>
      <c r="AK316" s="70">
        <f t="shared" si="96"/>
        <v>0.63616611549690938</v>
      </c>
      <c r="AL316">
        <f t="shared" si="97"/>
        <v>178851.87110900879</v>
      </c>
      <c r="AM316" s="71">
        <f t="shared" si="98"/>
        <v>28955.75917409825</v>
      </c>
      <c r="AN316">
        <f t="shared" si="104"/>
        <v>28955.75917409825</v>
      </c>
      <c r="AO316" s="6">
        <f t="shared" si="99"/>
        <v>0.29520622253417972</v>
      </c>
      <c r="AP316">
        <f t="shared" si="105"/>
        <v>4.7793295274976881E-2</v>
      </c>
      <c r="AQ316">
        <f t="shared" si="106"/>
        <v>0.29520622253417972</v>
      </c>
      <c r="AR316">
        <f t="shared" si="107"/>
        <v>4.7793295274976881E-2</v>
      </c>
      <c r="AS316" s="68">
        <f t="shared" si="108"/>
        <v>0.44320712006375929</v>
      </c>
      <c r="AT316">
        <f t="shared" si="109"/>
        <v>0.44320712006375929</v>
      </c>
      <c r="AU316">
        <f t="shared" si="100"/>
        <v>8658.3427862561384</v>
      </c>
      <c r="AV316" s="67">
        <f t="shared" si="101"/>
        <v>7674.8146186971335</v>
      </c>
      <c r="AW316">
        <f t="shared" si="110"/>
        <v>8658.3427862561384</v>
      </c>
    </row>
    <row r="317" spans="1:49" thickTop="1" thickBot="1">
      <c r="A317" s="26">
        <v>315</v>
      </c>
      <c r="B317">
        <v>3</v>
      </c>
      <c r="C317">
        <v>116</v>
      </c>
      <c r="D317">
        <v>1</v>
      </c>
      <c r="E317">
        <v>60</v>
      </c>
      <c r="F317">
        <v>70</v>
      </c>
      <c r="G317">
        <v>0.59238281249999991</v>
      </c>
      <c r="H317">
        <v>0</v>
      </c>
      <c r="I317">
        <v>90</v>
      </c>
      <c r="J317">
        <v>0</v>
      </c>
      <c r="K317">
        <v>6077.1484375</v>
      </c>
      <c r="L317">
        <v>0.44828124999999996</v>
      </c>
      <c r="M317">
        <v>751085.3515625</v>
      </c>
      <c r="N317">
        <v>0.353515625</v>
      </c>
      <c r="O317">
        <v>70</v>
      </c>
      <c r="P317">
        <v>480</v>
      </c>
      <c r="Q317">
        <v>480</v>
      </c>
      <c r="R317" s="46">
        <v>315</v>
      </c>
      <c r="S317">
        <v>441433.3</v>
      </c>
      <c r="T317" s="71">
        <v>50720</v>
      </c>
      <c r="U317">
        <v>52450</v>
      </c>
      <c r="V317" s="6">
        <v>0.38719999999999999</v>
      </c>
      <c r="W317">
        <v>4.4486669999999999E-2</v>
      </c>
      <c r="X317">
        <v>0.38466669999999997</v>
      </c>
      <c r="Y317">
        <v>4.570333E-2</v>
      </c>
      <c r="Z317" s="68">
        <v>0.50403330000000002</v>
      </c>
      <c r="AA317">
        <v>0.52123330000000001</v>
      </c>
      <c r="AB317">
        <v>9962.6669999999995</v>
      </c>
      <c r="AC317" s="67">
        <v>16430.669999999998</v>
      </c>
      <c r="AD317">
        <v>10639</v>
      </c>
      <c r="AE317">
        <f t="shared" si="102"/>
        <v>0.98336982153734553</v>
      </c>
      <c r="AF317">
        <f t="shared" si="103"/>
        <v>0.68463602001989121</v>
      </c>
      <c r="AG317" s="65">
        <f t="shared" si="92"/>
        <v>315</v>
      </c>
      <c r="AH317" s="70">
        <f t="shared" si="93"/>
        <v>2098.0553457762435</v>
      </c>
      <c r="AI317" s="70">
        <f t="shared" si="94"/>
        <v>277457.21500721498</v>
      </c>
      <c r="AJ317" s="70">
        <f t="shared" si="95"/>
        <v>0.97611307883464482</v>
      </c>
      <c r="AK317" s="70">
        <f t="shared" si="96"/>
        <v>0.55029701531470032</v>
      </c>
      <c r="AL317">
        <f t="shared" si="97"/>
        <v>447407.20314025873</v>
      </c>
      <c r="AM317" s="71">
        <f t="shared" si="98"/>
        <v>31072.006974416068</v>
      </c>
      <c r="AN317">
        <f t="shared" si="104"/>
        <v>31072.006974416068</v>
      </c>
      <c r="AO317" s="6">
        <f t="shared" si="99"/>
        <v>0.39214372253417967</v>
      </c>
      <c r="AP317">
        <f t="shared" si="105"/>
        <v>2.7234010530080142E-2</v>
      </c>
      <c r="AQ317">
        <f t="shared" si="106"/>
        <v>0.39214372253417967</v>
      </c>
      <c r="AR317">
        <f t="shared" si="107"/>
        <v>2.7234010530080142E-2</v>
      </c>
      <c r="AS317" s="68">
        <f t="shared" si="108"/>
        <v>0.53721866055003242</v>
      </c>
      <c r="AT317">
        <f t="shared" si="109"/>
        <v>0.53721866055003242</v>
      </c>
      <c r="AU317">
        <f t="shared" si="100"/>
        <v>7976.4267527983184</v>
      </c>
      <c r="AV317" s="67">
        <f t="shared" si="101"/>
        <v>7489.2614634263145</v>
      </c>
      <c r="AW317">
        <f t="shared" si="110"/>
        <v>7976.4267527983184</v>
      </c>
    </row>
    <row r="318" spans="1:49" thickTop="1" thickBot="1">
      <c r="A318" s="26">
        <v>316</v>
      </c>
      <c r="B318">
        <v>3</v>
      </c>
      <c r="C318">
        <v>117</v>
      </c>
      <c r="D318">
        <v>1</v>
      </c>
      <c r="E318">
        <v>60</v>
      </c>
      <c r="F318">
        <v>70</v>
      </c>
      <c r="G318">
        <v>0.40488281249999997</v>
      </c>
      <c r="H318">
        <v>0</v>
      </c>
      <c r="I318">
        <v>90</v>
      </c>
      <c r="J318">
        <v>0</v>
      </c>
      <c r="K318">
        <v>5264.6484375</v>
      </c>
      <c r="L318">
        <v>0.35828125</v>
      </c>
      <c r="M318">
        <v>123622.8515625</v>
      </c>
      <c r="N318">
        <v>0.228515625</v>
      </c>
      <c r="O318">
        <v>70</v>
      </c>
      <c r="P318">
        <v>480</v>
      </c>
      <c r="Q318">
        <v>480</v>
      </c>
      <c r="R318" s="46">
        <v>316</v>
      </c>
      <c r="S318">
        <v>51843.33</v>
      </c>
      <c r="T318" s="71">
        <v>13207</v>
      </c>
      <c r="U318">
        <v>12848</v>
      </c>
      <c r="V318" s="6">
        <v>0.29402</v>
      </c>
      <c r="W318">
        <v>7.4903330000000004E-2</v>
      </c>
      <c r="X318">
        <v>0.29798330000000001</v>
      </c>
      <c r="Y318">
        <v>7.3849999999999999E-2</v>
      </c>
      <c r="Z318" s="68">
        <v>0.43286669999999999</v>
      </c>
      <c r="AA318">
        <v>0.42109999999999997</v>
      </c>
      <c r="AB318">
        <v>4758.3329999999996</v>
      </c>
      <c r="AC318" s="67">
        <v>4485</v>
      </c>
      <c r="AD318">
        <v>4554</v>
      </c>
      <c r="AE318">
        <f t="shared" si="102"/>
        <v>1.0138747911623116</v>
      </c>
      <c r="AF318">
        <f t="shared" si="103"/>
        <v>0.75489283414551356</v>
      </c>
      <c r="AG318" s="65">
        <f t="shared" si="92"/>
        <v>316</v>
      </c>
      <c r="AH318" s="70">
        <f t="shared" si="93"/>
        <v>1937.9817094213734</v>
      </c>
      <c r="AI318" s="70">
        <f t="shared" si="94"/>
        <v>50313.910969793324</v>
      </c>
      <c r="AJ318" s="70">
        <f t="shared" si="95"/>
        <v>0.88226841316776805</v>
      </c>
      <c r="AK318" s="70">
        <f t="shared" si="96"/>
        <v>0.62542695336579224</v>
      </c>
      <c r="AL318">
        <f t="shared" si="97"/>
        <v>53185.850601196282</v>
      </c>
      <c r="AM318" s="71">
        <f t="shared" si="98"/>
        <v>14041.832023998635</v>
      </c>
      <c r="AN318">
        <f t="shared" si="104"/>
        <v>14041.832023998635</v>
      </c>
      <c r="AO318" s="6">
        <f t="shared" si="99"/>
        <v>0.30574137878417973</v>
      </c>
      <c r="AP318">
        <f t="shared" si="105"/>
        <v>8.0720135809515994E-2</v>
      </c>
      <c r="AQ318">
        <f t="shared" si="106"/>
        <v>0.30574137878417973</v>
      </c>
      <c r="AR318">
        <f t="shared" si="107"/>
        <v>8.0720135809515994E-2</v>
      </c>
      <c r="AS318" s="68">
        <f t="shared" si="108"/>
        <v>0.40396276231374839</v>
      </c>
      <c r="AT318">
        <f t="shared" si="109"/>
        <v>0.40396276231374839</v>
      </c>
      <c r="AU318">
        <f t="shared" si="100"/>
        <v>4262.064217449527</v>
      </c>
      <c r="AV318" s="67">
        <f t="shared" si="101"/>
        <v>3883.4099725683668</v>
      </c>
      <c r="AW318">
        <f t="shared" si="110"/>
        <v>4262.064217449527</v>
      </c>
    </row>
    <row r="319" spans="1:49" thickTop="1" thickBot="1">
      <c r="A319" s="26">
        <v>317</v>
      </c>
      <c r="B319">
        <v>3</v>
      </c>
      <c r="C319">
        <v>118</v>
      </c>
      <c r="D319">
        <v>1</v>
      </c>
      <c r="E319">
        <v>60</v>
      </c>
      <c r="F319">
        <v>70</v>
      </c>
      <c r="G319">
        <v>0.55488281250000004</v>
      </c>
      <c r="H319">
        <v>0</v>
      </c>
      <c r="I319">
        <v>90</v>
      </c>
      <c r="J319">
        <v>0</v>
      </c>
      <c r="K319">
        <v>8514.6484375</v>
      </c>
      <c r="L319">
        <v>0.47828124999999999</v>
      </c>
      <c r="M319">
        <v>482172.8515625</v>
      </c>
      <c r="N319">
        <v>0.32851562499999998</v>
      </c>
      <c r="O319">
        <v>70</v>
      </c>
      <c r="P319">
        <v>480</v>
      </c>
      <c r="Q319">
        <v>480</v>
      </c>
      <c r="R319" s="46">
        <v>317</v>
      </c>
      <c r="S319">
        <v>268580</v>
      </c>
      <c r="T319" s="71">
        <v>75670</v>
      </c>
      <c r="U319">
        <v>77443.33</v>
      </c>
      <c r="V319" s="6">
        <v>0.39373330000000001</v>
      </c>
      <c r="W319">
        <v>0.11093</v>
      </c>
      <c r="X319">
        <v>0.38729999999999998</v>
      </c>
      <c r="Y319">
        <v>0.1116733</v>
      </c>
      <c r="Z319" s="68">
        <v>0.62450000000000006</v>
      </c>
      <c r="AA319">
        <v>0.63913330000000002</v>
      </c>
      <c r="AB319">
        <v>11500.67</v>
      </c>
      <c r="AC319" s="67">
        <v>23772.67</v>
      </c>
      <c r="AD319">
        <v>11813.33</v>
      </c>
      <c r="AE319">
        <f t="shared" si="102"/>
        <v>0.98848448579835446</v>
      </c>
      <c r="AF319">
        <f t="shared" si="103"/>
        <v>0.45901494056281256</v>
      </c>
      <c r="AG319" s="65">
        <f t="shared" si="92"/>
        <v>317</v>
      </c>
      <c r="AH319" s="70">
        <f t="shared" si="93"/>
        <v>2879.914913856886</v>
      </c>
      <c r="AI319" s="70">
        <f t="shared" si="94"/>
        <v>181470.52337547779</v>
      </c>
      <c r="AJ319" s="70">
        <f t="shared" si="95"/>
        <v>0.94883045797688892</v>
      </c>
      <c r="AK319" s="70">
        <f t="shared" si="96"/>
        <v>0.5284192283478869</v>
      </c>
      <c r="AL319">
        <f t="shared" si="97"/>
        <v>271339.44435119629</v>
      </c>
      <c r="AM319" s="71">
        <f t="shared" si="98"/>
        <v>36916.617331336216</v>
      </c>
      <c r="AN319">
        <f t="shared" si="104"/>
        <v>36916.617331336216</v>
      </c>
      <c r="AO319" s="6">
        <f t="shared" si="99"/>
        <v>0.39517887878417968</v>
      </c>
      <c r="AP319">
        <f t="shared" si="105"/>
        <v>5.376537672355465E-2</v>
      </c>
      <c r="AQ319">
        <f t="shared" si="106"/>
        <v>0.39517887878417968</v>
      </c>
      <c r="AR319">
        <f t="shared" si="107"/>
        <v>5.376537672355465E-2</v>
      </c>
      <c r="AS319" s="68">
        <f t="shared" si="108"/>
        <v>0.48973843726620359</v>
      </c>
      <c r="AT319">
        <f t="shared" si="109"/>
        <v>0.48973843726620359</v>
      </c>
      <c r="AU319">
        <f t="shared" si="100"/>
        <v>9575.012649575152</v>
      </c>
      <c r="AV319" s="67">
        <f t="shared" si="101"/>
        <v>9324.8417817603131</v>
      </c>
      <c r="AW319">
        <f t="shared" si="110"/>
        <v>9575.012649575152</v>
      </c>
    </row>
    <row r="320" spans="1:49" thickTop="1" thickBot="1">
      <c r="A320" s="26">
        <v>318</v>
      </c>
      <c r="B320">
        <v>3</v>
      </c>
      <c r="C320">
        <v>119</v>
      </c>
      <c r="D320">
        <v>1</v>
      </c>
      <c r="E320">
        <v>60</v>
      </c>
      <c r="F320">
        <v>70</v>
      </c>
      <c r="G320">
        <v>0.47988281249999998</v>
      </c>
      <c r="H320">
        <v>0</v>
      </c>
      <c r="I320">
        <v>90</v>
      </c>
      <c r="J320">
        <v>0</v>
      </c>
      <c r="K320">
        <v>6889.6484375</v>
      </c>
      <c r="L320">
        <v>0.29828125</v>
      </c>
      <c r="M320">
        <v>661447.8515625</v>
      </c>
      <c r="N320">
        <v>0.27851562500000004</v>
      </c>
      <c r="O320">
        <v>70</v>
      </c>
      <c r="P320">
        <v>480</v>
      </c>
      <c r="Q320">
        <v>480</v>
      </c>
      <c r="R320" s="46">
        <v>318</v>
      </c>
      <c r="S320">
        <v>318890</v>
      </c>
      <c r="T320" s="71">
        <v>21465.33</v>
      </c>
      <c r="U320">
        <v>20994.67</v>
      </c>
      <c r="V320" s="6">
        <v>0.28617670000000001</v>
      </c>
      <c r="W320">
        <v>1.9262999999999999E-2</v>
      </c>
      <c r="X320">
        <v>0.28644999999999998</v>
      </c>
      <c r="Y320">
        <v>1.8858670000000001E-2</v>
      </c>
      <c r="Z320" s="68">
        <v>0.34523330000000002</v>
      </c>
      <c r="AA320">
        <v>0.33766669999999999</v>
      </c>
      <c r="AB320">
        <v>8946.6669999999995</v>
      </c>
      <c r="AC320" s="67">
        <v>8317.3330000000005</v>
      </c>
      <c r="AD320">
        <v>8572.6669999999995</v>
      </c>
      <c r="AE320">
        <f t="shared" si="102"/>
        <v>1.0111469086499123</v>
      </c>
      <c r="AF320">
        <f t="shared" si="103"/>
        <v>0.8687851101157309</v>
      </c>
      <c r="AG320" s="65">
        <f t="shared" si="92"/>
        <v>318</v>
      </c>
      <c r="AH320" s="70">
        <f t="shared" si="93"/>
        <v>2653.372848718257</v>
      </c>
      <c r="AI320" s="70">
        <f t="shared" si="94"/>
        <v>258678.04766269476</v>
      </c>
      <c r="AJ320" s="70">
        <f t="shared" si="95"/>
        <v>0.96938964115952875</v>
      </c>
      <c r="AK320" s="70">
        <f t="shared" si="96"/>
        <v>0.64738630448834811</v>
      </c>
      <c r="AL320">
        <f t="shared" si="97"/>
        <v>321000.87989807129</v>
      </c>
      <c r="AM320" s="71">
        <f t="shared" si="98"/>
        <v>24868.21864135885</v>
      </c>
      <c r="AN320">
        <f t="shared" si="104"/>
        <v>24868.21864135885</v>
      </c>
      <c r="AO320" s="6">
        <f t="shared" si="99"/>
        <v>0.28879606628417975</v>
      </c>
      <c r="AP320">
        <f t="shared" si="105"/>
        <v>2.237328359162076E-2</v>
      </c>
      <c r="AQ320">
        <f t="shared" si="106"/>
        <v>0.28879606628417975</v>
      </c>
      <c r="AR320">
        <f t="shared" si="107"/>
        <v>2.237328359162076E-2</v>
      </c>
      <c r="AS320" s="68">
        <f t="shared" si="108"/>
        <v>0.48026804792007982</v>
      </c>
      <c r="AT320">
        <f t="shared" si="109"/>
        <v>0.48026804792007982</v>
      </c>
      <c r="AU320">
        <f t="shared" si="100"/>
        <v>7361.9633463424871</v>
      </c>
      <c r="AV320" s="67">
        <f t="shared" si="101"/>
        <v>6342.198619582653</v>
      </c>
      <c r="AW320">
        <f t="shared" si="110"/>
        <v>7361.9633463424871</v>
      </c>
    </row>
    <row r="321" spans="1:49" thickTop="1" thickBot="1">
      <c r="A321" s="26">
        <v>319</v>
      </c>
      <c r="B321">
        <v>3</v>
      </c>
      <c r="C321">
        <v>120</v>
      </c>
      <c r="D321">
        <v>1</v>
      </c>
      <c r="E321">
        <v>60</v>
      </c>
      <c r="F321">
        <v>70</v>
      </c>
      <c r="G321">
        <v>0.32988281250000001</v>
      </c>
      <c r="H321">
        <v>0</v>
      </c>
      <c r="I321">
        <v>90</v>
      </c>
      <c r="J321">
        <v>0</v>
      </c>
      <c r="K321">
        <v>3639.6484375</v>
      </c>
      <c r="L321">
        <v>0.41828124999999999</v>
      </c>
      <c r="M321">
        <v>302897.8515625</v>
      </c>
      <c r="N321">
        <v>0.37851562500000002</v>
      </c>
      <c r="O321">
        <v>70</v>
      </c>
      <c r="P321">
        <v>480</v>
      </c>
      <c r="Q321">
        <v>480</v>
      </c>
      <c r="R321" s="46">
        <v>319</v>
      </c>
      <c r="S321">
        <v>99906.67</v>
      </c>
      <c r="T321" s="71">
        <v>9401.6669999999995</v>
      </c>
      <c r="U321">
        <v>9139.6669999999995</v>
      </c>
      <c r="V321" s="6">
        <v>0.40223330000000002</v>
      </c>
      <c r="W321">
        <v>3.7850000000000002E-2</v>
      </c>
      <c r="X321">
        <v>0.40413329999999997</v>
      </c>
      <c r="Y321">
        <v>3.6973329999999999E-2</v>
      </c>
      <c r="Z321" s="68">
        <v>0.60833329999999997</v>
      </c>
      <c r="AA321">
        <v>0.59136670000000002</v>
      </c>
      <c r="AB321">
        <v>2767.3</v>
      </c>
      <c r="AC321" s="67">
        <v>2775.933</v>
      </c>
      <c r="AD321">
        <v>2654.7330000000002</v>
      </c>
      <c r="AE321">
        <f t="shared" si="102"/>
        <v>1.014231853316832</v>
      </c>
      <c r="AF321">
        <f t="shared" si="103"/>
        <v>0.59199364272723087</v>
      </c>
      <c r="AG321" s="65">
        <f t="shared" si="92"/>
        <v>319</v>
      </c>
      <c r="AH321" s="70">
        <f t="shared" si="93"/>
        <v>1283.1194227167566</v>
      </c>
      <c r="AI321" s="70">
        <f t="shared" si="94"/>
        <v>109863.77160668746</v>
      </c>
      <c r="AJ321" s="70">
        <f t="shared" si="95"/>
        <v>0.96479771199295761</v>
      </c>
      <c r="AK321" s="70">
        <f t="shared" si="96"/>
        <v>0.57525831254153803</v>
      </c>
      <c r="AL321">
        <f t="shared" si="97"/>
        <v>102359.78614807129</v>
      </c>
      <c r="AM321" s="71">
        <f t="shared" si="98"/>
        <v>8737.2320134647653</v>
      </c>
      <c r="AN321">
        <f t="shared" si="104"/>
        <v>8737.2320134647653</v>
      </c>
      <c r="AO321" s="6">
        <f t="shared" si="99"/>
        <v>0.40516325378417972</v>
      </c>
      <c r="AP321">
        <f t="shared" si="105"/>
        <v>3.458394634121055E-2</v>
      </c>
      <c r="AQ321">
        <f t="shared" si="106"/>
        <v>0.40516325378417972</v>
      </c>
      <c r="AR321">
        <f t="shared" si="107"/>
        <v>3.458394634121055E-2</v>
      </c>
      <c r="AS321" s="68">
        <f t="shared" si="108"/>
        <v>0.42650276271496523</v>
      </c>
      <c r="AT321">
        <f t="shared" si="109"/>
        <v>0.42650276271496523</v>
      </c>
      <c r="AU321">
        <f t="shared" si="100"/>
        <v>2503.3805363358215</v>
      </c>
      <c r="AV321" s="67">
        <f t="shared" si="101"/>
        <v>2357.5839072140843</v>
      </c>
      <c r="AW321">
        <f t="shared" si="110"/>
        <v>2503.3805363358215</v>
      </c>
    </row>
    <row r="322" spans="1:49" thickTop="1" thickBot="1">
      <c r="A322" s="26">
        <v>320</v>
      </c>
      <c r="B322">
        <v>3</v>
      </c>
      <c r="C322">
        <v>121</v>
      </c>
      <c r="D322">
        <v>1</v>
      </c>
      <c r="E322">
        <v>60</v>
      </c>
      <c r="F322">
        <v>70</v>
      </c>
      <c r="G322">
        <v>0.56660156250000004</v>
      </c>
      <c r="H322">
        <v>0</v>
      </c>
      <c r="I322">
        <v>90</v>
      </c>
      <c r="J322">
        <v>0</v>
      </c>
      <c r="K322">
        <v>3690.4296875</v>
      </c>
      <c r="L322">
        <v>0.27390625000000002</v>
      </c>
      <c r="M322">
        <v>667050.1953125</v>
      </c>
      <c r="N322">
        <v>0.30507812500000003</v>
      </c>
      <c r="O322">
        <v>70</v>
      </c>
      <c r="P322">
        <v>480</v>
      </c>
      <c r="Q322">
        <v>480</v>
      </c>
      <c r="R322" s="46">
        <v>320</v>
      </c>
      <c r="S322">
        <v>375433.3</v>
      </c>
      <c r="T322" s="71">
        <v>14974</v>
      </c>
      <c r="U322">
        <v>15922.33</v>
      </c>
      <c r="V322" s="6">
        <v>0.29559999999999997</v>
      </c>
      <c r="W322">
        <v>1.178967E-2</v>
      </c>
      <c r="X322">
        <v>0.2964</v>
      </c>
      <c r="Y322">
        <v>1.257E-2</v>
      </c>
      <c r="Z322" s="68">
        <v>0.27433999999999997</v>
      </c>
      <c r="AA322">
        <v>0.29171330000000001</v>
      </c>
      <c r="AB322">
        <v>6477.6670000000004</v>
      </c>
      <c r="AC322" s="67">
        <v>5998.3329999999996</v>
      </c>
      <c r="AD322">
        <v>6800.6670000000004</v>
      </c>
      <c r="AE322">
        <f t="shared" si="102"/>
        <v>0.96976298632028168</v>
      </c>
      <c r="AF322">
        <f t="shared" si="103"/>
        <v>0.91072183896653303</v>
      </c>
      <c r="AG322" s="65">
        <f t="shared" si="92"/>
        <v>320</v>
      </c>
      <c r="AH322" s="70">
        <f t="shared" si="93"/>
        <v>1448.4698883846436</v>
      </c>
      <c r="AI322" s="70">
        <f t="shared" si="94"/>
        <v>255559.48817719243</v>
      </c>
      <c r="AJ322" s="70">
        <f t="shared" si="95"/>
        <v>0.98358425374165204</v>
      </c>
      <c r="AK322" s="70">
        <f t="shared" si="96"/>
        <v>0.65764332719795437</v>
      </c>
      <c r="AL322">
        <f t="shared" si="97"/>
        <v>379551.10939025885</v>
      </c>
      <c r="AM322" s="71">
        <f t="shared" si="98"/>
        <v>17627.720794930319</v>
      </c>
      <c r="AN322">
        <f t="shared" si="104"/>
        <v>17627.720794930319</v>
      </c>
      <c r="AO322" s="6">
        <f t="shared" si="99"/>
        <v>0.2915682830810547</v>
      </c>
      <c r="AP322">
        <f t="shared" si="105"/>
        <v>1.3541481396449707E-2</v>
      </c>
      <c r="AQ322">
        <f t="shared" si="106"/>
        <v>0.2915682830810547</v>
      </c>
      <c r="AR322">
        <f t="shared" si="107"/>
        <v>1.3541481396449707E-2</v>
      </c>
      <c r="AS322" s="68">
        <f t="shared" si="108"/>
        <v>0.52972898449252215</v>
      </c>
      <c r="AT322">
        <f t="shared" si="109"/>
        <v>0.52972898449252215</v>
      </c>
      <c r="AU322">
        <f t="shared" si="100"/>
        <v>5138.7021116145606</v>
      </c>
      <c r="AV322" s="67">
        <f t="shared" si="101"/>
        <v>4279.6990908286734</v>
      </c>
      <c r="AW322">
        <f t="shared" si="110"/>
        <v>5138.7021116145606</v>
      </c>
    </row>
    <row r="323" spans="1:49" thickTop="1" thickBot="1">
      <c r="A323" s="26">
        <v>321</v>
      </c>
      <c r="B323">
        <v>3</v>
      </c>
      <c r="C323">
        <v>122</v>
      </c>
      <c r="D323">
        <v>1</v>
      </c>
      <c r="E323">
        <v>60</v>
      </c>
      <c r="F323">
        <v>70</v>
      </c>
      <c r="G323">
        <v>0.41660156249999997</v>
      </c>
      <c r="H323">
        <v>0</v>
      </c>
      <c r="I323">
        <v>90</v>
      </c>
      <c r="J323">
        <v>0</v>
      </c>
      <c r="K323">
        <v>6940.4296875</v>
      </c>
      <c r="L323">
        <v>0.39390625000000001</v>
      </c>
      <c r="M323">
        <v>308500.1953125</v>
      </c>
      <c r="N323">
        <v>0.205078125</v>
      </c>
      <c r="O323">
        <v>70</v>
      </c>
      <c r="P323">
        <v>480</v>
      </c>
      <c r="Q323">
        <v>480</v>
      </c>
      <c r="R323" s="46">
        <v>321</v>
      </c>
      <c r="S323">
        <v>129250</v>
      </c>
      <c r="T323" s="71">
        <v>20591.669999999998</v>
      </c>
      <c r="U323">
        <v>19991.669999999998</v>
      </c>
      <c r="V323" s="6">
        <v>0.30038670000000001</v>
      </c>
      <c r="W323">
        <v>4.7856669999999997E-2</v>
      </c>
      <c r="X323">
        <v>0.30706670000000003</v>
      </c>
      <c r="Y323">
        <v>4.7496669999999998E-2</v>
      </c>
      <c r="Z323" s="68">
        <v>0.50449999999999995</v>
      </c>
      <c r="AA323">
        <v>0.48980000000000001</v>
      </c>
      <c r="AB323">
        <v>6486</v>
      </c>
      <c r="AC323" s="67">
        <v>6639.6670000000004</v>
      </c>
      <c r="AD323">
        <v>6238.3329999999996</v>
      </c>
      <c r="AE323">
        <f t="shared" si="102"/>
        <v>1.0148953149001803</v>
      </c>
      <c r="AF323">
        <f t="shared" si="103"/>
        <v>0.70954033924842275</v>
      </c>
      <c r="AG323" s="65">
        <f t="shared" ref="AG323:AG386" si="111">R323</f>
        <v>321</v>
      </c>
      <c r="AH323" s="70">
        <f t="shared" ref="AH323:AH386" si="112">K323/(2*(1+L323))</f>
        <v>2489.5611478533792</v>
      </c>
      <c r="AI323" s="70">
        <f t="shared" ref="AI323:AI386" si="113">M323/(2*(1+N323))</f>
        <v>128000.08103727715</v>
      </c>
      <c r="AJ323" s="70">
        <f t="shared" ref="AJ323:AJ386" si="114">((M323/K323)-1)/((M323/K323)+2)</f>
        <v>0.93541404260655725</v>
      </c>
      <c r="AK323" s="70">
        <f t="shared" ref="AK323:AK386" si="115">(3-(4*L323)+(AH323/AI323))/(4*(1-L323))</f>
        <v>0.59554511334011317</v>
      </c>
      <c r="AL323">
        <f t="shared" ref="AL323:AL386" si="116">M323*G323+K323*(1-G323)</f>
        <v>132570.69923400879</v>
      </c>
      <c r="AM323" s="71">
        <f t="shared" ref="AM323:AM386" si="117">K323*((1+2*AJ323*G323)/(1-AJ323*G323))</f>
        <v>20235.340583805621</v>
      </c>
      <c r="AN323">
        <f t="shared" si="104"/>
        <v>20235.340583805621</v>
      </c>
      <c r="AO323" s="6">
        <f t="shared" ref="AO323:AO386" si="118">N323*G323+L323*(1-G323)</f>
        <v>0.31524015808105477</v>
      </c>
      <c r="AP323">
        <f t="shared" si="105"/>
        <v>4.8117661001417143E-2</v>
      </c>
      <c r="AQ323">
        <f t="shared" si="106"/>
        <v>0.31524015808105477</v>
      </c>
      <c r="AR323">
        <f t="shared" si="107"/>
        <v>4.8117661001417143E-2</v>
      </c>
      <c r="AS323" s="68">
        <f t="shared" si="108"/>
        <v>0.44558952672461116</v>
      </c>
      <c r="AT323">
        <f t="shared" si="109"/>
        <v>0.44558952672461116</v>
      </c>
      <c r="AU323">
        <f t="shared" ref="AU323:AU386" si="119">AH323*((1+G323)+(1-G323)*(AH323/AI323))/((1-G323)+(1+G323)*(AH323/AI323))</f>
        <v>5818.7410920838938</v>
      </c>
      <c r="AV323" s="67">
        <f t="shared" ref="AV323:AV386" si="120">AH323*((G323+AK323*(1-G323))/(AK323*(1-G323)+G323*(AH323/AI323)))</f>
        <v>5349.927217864285</v>
      </c>
      <c r="AW323">
        <f t="shared" si="110"/>
        <v>5818.7410920838938</v>
      </c>
    </row>
    <row r="324" spans="1:49" thickTop="1" thickBot="1">
      <c r="A324" s="26">
        <v>322</v>
      </c>
      <c r="B324">
        <v>3</v>
      </c>
      <c r="C324">
        <v>123</v>
      </c>
      <c r="D324">
        <v>1</v>
      </c>
      <c r="E324">
        <v>60</v>
      </c>
      <c r="F324">
        <v>70</v>
      </c>
      <c r="G324">
        <v>0.34160156250000001</v>
      </c>
      <c r="H324">
        <v>0</v>
      </c>
      <c r="I324">
        <v>90</v>
      </c>
      <c r="J324">
        <v>0</v>
      </c>
      <c r="K324">
        <v>8565.4296875</v>
      </c>
      <c r="L324">
        <v>0.33390625000000002</v>
      </c>
      <c r="M324">
        <v>129225.1953125</v>
      </c>
      <c r="N324">
        <v>0.35507812500000002</v>
      </c>
      <c r="O324">
        <v>70</v>
      </c>
      <c r="P324">
        <v>480</v>
      </c>
      <c r="Q324">
        <v>480</v>
      </c>
      <c r="R324" s="46">
        <v>322</v>
      </c>
      <c r="S324">
        <v>48833.33</v>
      </c>
      <c r="T324" s="71">
        <v>17657.669999999998</v>
      </c>
      <c r="U324">
        <v>16567.330000000002</v>
      </c>
      <c r="V324" s="6">
        <v>0.34366669999999999</v>
      </c>
      <c r="W324">
        <v>0.1242733</v>
      </c>
      <c r="X324">
        <v>0.3420667</v>
      </c>
      <c r="Y324">
        <v>0.1160467</v>
      </c>
      <c r="Z324" s="68">
        <v>0.3983333</v>
      </c>
      <c r="AA324">
        <v>0.37373329999999999</v>
      </c>
      <c r="AB324">
        <v>6664.6670000000004</v>
      </c>
      <c r="AC324" s="67">
        <v>5816</v>
      </c>
      <c r="AD324">
        <v>6032.3329999999996</v>
      </c>
      <c r="AE324">
        <f t="shared" ref="AE324:AE387" si="121">SQRT(T324/U324)</f>
        <v>1.0323820303530289</v>
      </c>
      <c r="AF324">
        <f t="shared" ref="AF324:AF387" si="122">1-V324*W324-X324*Y324-Z324*AA324-2*W324*AA324*X324</f>
        <v>0.73695065066525511</v>
      </c>
      <c r="AG324" s="65">
        <f t="shared" si="111"/>
        <v>322</v>
      </c>
      <c r="AH324" s="70">
        <f t="shared" si="112"/>
        <v>3210.6565538245281</v>
      </c>
      <c r="AI324" s="70">
        <f t="shared" si="113"/>
        <v>47681.824733352558</v>
      </c>
      <c r="AJ324" s="70">
        <f t="shared" si="114"/>
        <v>0.82442619734887757</v>
      </c>
      <c r="AK324" s="70">
        <f t="shared" si="115"/>
        <v>0.64994980757926679</v>
      </c>
      <c r="AL324">
        <f t="shared" si="116"/>
        <v>49782.994155883789</v>
      </c>
      <c r="AM324" s="71">
        <f t="shared" si="117"/>
        <v>18639.175742103773</v>
      </c>
      <c r="AN324">
        <f t="shared" ref="AN324:AN387" si="123">AM324</f>
        <v>18639.175742103773</v>
      </c>
      <c r="AO324" s="6">
        <f t="shared" si="118"/>
        <v>0.34113859558105475</v>
      </c>
      <c r="AP324">
        <f t="shared" ref="AP324:AP387" si="124">AO324*(AM324/AL324)</f>
        <v>0.12772518694917101</v>
      </c>
      <c r="AQ324">
        <f t="shared" ref="AQ324:AQ387" si="125">AO324</f>
        <v>0.34113859558105475</v>
      </c>
      <c r="AR324">
        <f t="shared" ref="AR324:AR387" si="126">AQ324*(AN324/AL324)</f>
        <v>0.12772518694917101</v>
      </c>
      <c r="AS324" s="68">
        <f t="shared" ref="AS324:AS387" si="127">0.5*((AM324/(2*AV324))-1)</f>
        <v>0.35046337615595335</v>
      </c>
      <c r="AT324">
        <f t="shared" ref="AT324:AT387" si="128">AS324</f>
        <v>0.35046337615595335</v>
      </c>
      <c r="AU324">
        <f t="shared" si="119"/>
        <v>5943.0366501611152</v>
      </c>
      <c r="AV324" s="67">
        <f t="shared" si="120"/>
        <v>5479.1235768293163</v>
      </c>
      <c r="AW324">
        <f t="shared" ref="AW324:AW387" si="129">AU324</f>
        <v>5943.0366501611152</v>
      </c>
    </row>
    <row r="325" spans="1:49" thickTop="1" thickBot="1">
      <c r="A325" s="26">
        <v>323</v>
      </c>
      <c r="B325">
        <v>3</v>
      </c>
      <c r="C325">
        <v>124</v>
      </c>
      <c r="D325">
        <v>1</v>
      </c>
      <c r="E325">
        <v>60</v>
      </c>
      <c r="F325">
        <v>70</v>
      </c>
      <c r="G325">
        <v>0.49160156249999998</v>
      </c>
      <c r="H325">
        <v>0</v>
      </c>
      <c r="I325">
        <v>90</v>
      </c>
      <c r="J325">
        <v>0</v>
      </c>
      <c r="K325">
        <v>5315.4296875</v>
      </c>
      <c r="L325">
        <v>0.45390624999999996</v>
      </c>
      <c r="M325">
        <v>487775.1953125</v>
      </c>
      <c r="N325">
        <v>0.25507812500000004</v>
      </c>
      <c r="O325">
        <v>70</v>
      </c>
      <c r="P325">
        <v>480</v>
      </c>
      <c r="Q325">
        <v>480</v>
      </c>
      <c r="R325" s="46">
        <v>323</v>
      </c>
      <c r="S325">
        <v>241183.3</v>
      </c>
      <c r="T325" s="71">
        <v>29125.33</v>
      </c>
      <c r="U325">
        <v>28902.67</v>
      </c>
      <c r="V325" s="6">
        <v>0.34520000000000001</v>
      </c>
      <c r="W325">
        <v>4.1686670000000002E-2</v>
      </c>
      <c r="X325">
        <v>0.34733330000000001</v>
      </c>
      <c r="Y325">
        <v>4.162333E-2</v>
      </c>
      <c r="Z325" s="68">
        <v>0.61816669999999996</v>
      </c>
      <c r="AA325">
        <v>0.61343329999999996</v>
      </c>
      <c r="AB325">
        <v>6247</v>
      </c>
      <c r="AC325" s="67">
        <v>9207.3330000000005</v>
      </c>
      <c r="AD325">
        <v>6129</v>
      </c>
      <c r="AE325">
        <f t="shared" si="121"/>
        <v>1.0038445031656968</v>
      </c>
      <c r="AF325">
        <f t="shared" si="122"/>
        <v>0.57418454579782474</v>
      </c>
      <c r="AG325" s="65">
        <f t="shared" si="111"/>
        <v>323</v>
      </c>
      <c r="AH325" s="70">
        <f t="shared" si="112"/>
        <v>1827.9822675980656</v>
      </c>
      <c r="AI325" s="70">
        <f t="shared" si="113"/>
        <v>194320.65048241519</v>
      </c>
      <c r="AJ325" s="70">
        <f t="shared" si="114"/>
        <v>0.96800542667464518</v>
      </c>
      <c r="AK325" s="70">
        <f t="shared" si="115"/>
        <v>0.54650966097773868</v>
      </c>
      <c r="AL325">
        <f t="shared" si="116"/>
        <v>242493.40431213379</v>
      </c>
      <c r="AM325" s="71">
        <f t="shared" si="117"/>
        <v>19793.614964184311</v>
      </c>
      <c r="AN325">
        <f t="shared" si="123"/>
        <v>19793.614964184311</v>
      </c>
      <c r="AO325" s="6">
        <f t="shared" si="118"/>
        <v>0.35616203308105465</v>
      </c>
      <c r="AP325">
        <f t="shared" si="124"/>
        <v>2.9071859367330095E-2</v>
      </c>
      <c r="AQ325">
        <f t="shared" si="125"/>
        <v>0.35616203308105465</v>
      </c>
      <c r="AR325">
        <f t="shared" si="126"/>
        <v>2.9071859367330095E-2</v>
      </c>
      <c r="AS325" s="68">
        <f t="shared" si="127"/>
        <v>0.49377012525529607</v>
      </c>
      <c r="AT325">
        <f t="shared" si="128"/>
        <v>0.49377012525529607</v>
      </c>
      <c r="AU325">
        <f t="shared" si="119"/>
        <v>5235.8471143638371</v>
      </c>
      <c r="AV325" s="67">
        <f t="shared" si="120"/>
        <v>4979.4249346898514</v>
      </c>
      <c r="AW325">
        <f t="shared" si="129"/>
        <v>5235.8471143638371</v>
      </c>
    </row>
    <row r="326" spans="1:49" thickTop="1" thickBot="1">
      <c r="A326" s="26">
        <v>324</v>
      </c>
      <c r="B326">
        <v>3</v>
      </c>
      <c r="C326">
        <v>125</v>
      </c>
      <c r="D326">
        <v>1</v>
      </c>
      <c r="E326">
        <v>60</v>
      </c>
      <c r="F326">
        <v>70</v>
      </c>
      <c r="G326">
        <v>0.30410156249999998</v>
      </c>
      <c r="H326">
        <v>0</v>
      </c>
      <c r="I326">
        <v>90</v>
      </c>
      <c r="J326">
        <v>0</v>
      </c>
      <c r="K326">
        <v>6127.9296875</v>
      </c>
      <c r="L326">
        <v>0.36390624999999999</v>
      </c>
      <c r="M326">
        <v>398137.6953125</v>
      </c>
      <c r="N326">
        <v>0.330078125</v>
      </c>
      <c r="O326">
        <v>70</v>
      </c>
      <c r="P326">
        <v>480</v>
      </c>
      <c r="Q326">
        <v>480</v>
      </c>
      <c r="R326" s="46">
        <v>324</v>
      </c>
      <c r="S326">
        <v>122970</v>
      </c>
      <c r="T326" s="71">
        <v>13458</v>
      </c>
      <c r="U326">
        <v>13049.67</v>
      </c>
      <c r="V326" s="6">
        <v>0.3506667</v>
      </c>
      <c r="W326">
        <v>3.8379999999999997E-2</v>
      </c>
      <c r="X326">
        <v>0.35199999999999998</v>
      </c>
      <c r="Y326">
        <v>3.7353329999999997E-2</v>
      </c>
      <c r="Z326" s="68">
        <v>0.47060000000000002</v>
      </c>
      <c r="AA326">
        <v>0.45629999999999998</v>
      </c>
      <c r="AB326">
        <v>4529.6670000000004</v>
      </c>
      <c r="AC326" s="67">
        <v>4131</v>
      </c>
      <c r="AD326">
        <v>4263</v>
      </c>
      <c r="AE326">
        <f t="shared" si="121"/>
        <v>1.0155247148273063</v>
      </c>
      <c r="AF326">
        <f t="shared" si="122"/>
        <v>0.74632925291800001</v>
      </c>
      <c r="AG326" s="65">
        <f t="shared" si="111"/>
        <v>324</v>
      </c>
      <c r="AH326" s="70">
        <f t="shared" si="112"/>
        <v>2246.4629396265323</v>
      </c>
      <c r="AI326" s="70">
        <f t="shared" si="113"/>
        <v>149667.03377386197</v>
      </c>
      <c r="AJ326" s="70">
        <f t="shared" si="114"/>
        <v>0.95520448883146181</v>
      </c>
      <c r="AK326" s="70">
        <f t="shared" si="115"/>
        <v>0.61287535753807021</v>
      </c>
      <c r="AL326">
        <f t="shared" si="116"/>
        <v>125338.71192932127</v>
      </c>
      <c r="AM326" s="71">
        <f t="shared" si="117"/>
        <v>13654.28798233389</v>
      </c>
      <c r="AN326">
        <f t="shared" si="123"/>
        <v>13654.28798233389</v>
      </c>
      <c r="AO326" s="6">
        <f t="shared" si="118"/>
        <v>0.35361906433105472</v>
      </c>
      <c r="AP326">
        <f t="shared" si="124"/>
        <v>3.8522946870097309E-2</v>
      </c>
      <c r="AQ326">
        <f t="shared" si="125"/>
        <v>0.35361906433105472</v>
      </c>
      <c r="AR326">
        <f t="shared" si="126"/>
        <v>3.8522946870097309E-2</v>
      </c>
      <c r="AS326" s="68">
        <f t="shared" si="127"/>
        <v>0.39654283347236174</v>
      </c>
      <c r="AT326">
        <f t="shared" si="128"/>
        <v>0.39654283347236174</v>
      </c>
      <c r="AU326">
        <f t="shared" si="119"/>
        <v>4127.454294898519</v>
      </c>
      <c r="AV326" s="67">
        <f t="shared" si="120"/>
        <v>3807.4834443352947</v>
      </c>
      <c r="AW326">
        <f t="shared" si="129"/>
        <v>4127.454294898519</v>
      </c>
    </row>
    <row r="327" spans="1:49" thickTop="1" thickBot="1">
      <c r="A327" s="26">
        <v>325</v>
      </c>
      <c r="B327">
        <v>3</v>
      </c>
      <c r="C327">
        <v>126</v>
      </c>
      <c r="D327">
        <v>1</v>
      </c>
      <c r="E327">
        <v>60</v>
      </c>
      <c r="F327">
        <v>70</v>
      </c>
      <c r="G327">
        <v>0.4541015625</v>
      </c>
      <c r="H327">
        <v>0</v>
      </c>
      <c r="I327">
        <v>90</v>
      </c>
      <c r="J327">
        <v>0</v>
      </c>
      <c r="K327">
        <v>9377.9296875</v>
      </c>
      <c r="L327">
        <v>0.48390624999999998</v>
      </c>
      <c r="M327">
        <v>756687.6953125</v>
      </c>
      <c r="N327">
        <v>0.23007812500000002</v>
      </c>
      <c r="O327">
        <v>70</v>
      </c>
      <c r="P327">
        <v>480</v>
      </c>
      <c r="Q327">
        <v>480</v>
      </c>
      <c r="R327" s="46">
        <v>325</v>
      </c>
      <c r="S327">
        <v>348500</v>
      </c>
      <c r="T327" s="71">
        <v>66583.33</v>
      </c>
      <c r="U327">
        <v>66046.67</v>
      </c>
      <c r="V327" s="6">
        <v>0.3594</v>
      </c>
      <c r="W327">
        <v>6.8669999999999995E-2</v>
      </c>
      <c r="X327">
        <v>0.36593330000000002</v>
      </c>
      <c r="Y327">
        <v>6.9353330000000005E-2</v>
      </c>
      <c r="Z327" s="68">
        <v>0.74873330000000005</v>
      </c>
      <c r="AA327">
        <v>0.74270000000000003</v>
      </c>
      <c r="AB327">
        <v>10036.67</v>
      </c>
      <c r="AC327" s="67">
        <v>20843</v>
      </c>
      <c r="AD327">
        <v>9263</v>
      </c>
      <c r="AE327">
        <f t="shared" si="121"/>
        <v>1.0040545136751988</v>
      </c>
      <c r="AF327">
        <f t="shared" si="122"/>
        <v>0.35653100575039159</v>
      </c>
      <c r="AG327" s="65">
        <f t="shared" si="111"/>
        <v>325</v>
      </c>
      <c r="AH327" s="70">
        <f t="shared" si="112"/>
        <v>3159.8794356112458</v>
      </c>
      <c r="AI327" s="70">
        <f t="shared" si="113"/>
        <v>307577.08796443319</v>
      </c>
      <c r="AJ327" s="70">
        <f t="shared" si="114"/>
        <v>0.96371910129056682</v>
      </c>
      <c r="AK327" s="70">
        <f t="shared" si="115"/>
        <v>0.52056843122303575</v>
      </c>
      <c r="AL327">
        <f t="shared" si="116"/>
        <v>348732.46192932129</v>
      </c>
      <c r="AM327" s="71">
        <f t="shared" si="117"/>
        <v>31271.002743894162</v>
      </c>
      <c r="AN327">
        <f t="shared" si="123"/>
        <v>31271.002743894162</v>
      </c>
      <c r="AO327" s="6">
        <f t="shared" si="118"/>
        <v>0.36864250183105468</v>
      </c>
      <c r="AP327">
        <f t="shared" si="124"/>
        <v>3.3056345321277547E-2</v>
      </c>
      <c r="AQ327">
        <f t="shared" si="125"/>
        <v>0.36864250183105468</v>
      </c>
      <c r="AR327">
        <f t="shared" si="126"/>
        <v>3.3056345321277547E-2</v>
      </c>
      <c r="AS327" s="68">
        <f t="shared" si="127"/>
        <v>0.46794822900643807</v>
      </c>
      <c r="AT327">
        <f t="shared" si="128"/>
        <v>0.46794822900643807</v>
      </c>
      <c r="AU327">
        <f t="shared" si="119"/>
        <v>8224.3260748839402</v>
      </c>
      <c r="AV327" s="67">
        <f t="shared" si="120"/>
        <v>8076.6206824905948</v>
      </c>
      <c r="AW327">
        <f t="shared" si="129"/>
        <v>8224.3260748839402</v>
      </c>
    </row>
    <row r="328" spans="1:49" thickTop="1" thickBot="1">
      <c r="A328" s="26">
        <v>326</v>
      </c>
      <c r="B328">
        <v>3</v>
      </c>
      <c r="C328">
        <v>127</v>
      </c>
      <c r="D328">
        <v>1</v>
      </c>
      <c r="E328">
        <v>60</v>
      </c>
      <c r="F328">
        <v>70</v>
      </c>
      <c r="G328">
        <v>0.52910156249999996</v>
      </c>
      <c r="H328">
        <v>0</v>
      </c>
      <c r="I328">
        <v>90</v>
      </c>
      <c r="J328">
        <v>0</v>
      </c>
      <c r="K328">
        <v>7752.9296875</v>
      </c>
      <c r="L328">
        <v>0.30390624999999999</v>
      </c>
      <c r="M328">
        <v>577412.6953125</v>
      </c>
      <c r="N328">
        <v>0.38007812500000004</v>
      </c>
      <c r="O328">
        <v>70</v>
      </c>
      <c r="P328">
        <v>480</v>
      </c>
      <c r="Q328">
        <v>480</v>
      </c>
      <c r="R328" s="46">
        <v>326</v>
      </c>
      <c r="S328">
        <v>306573.3</v>
      </c>
      <c r="T328" s="71">
        <v>27552.67</v>
      </c>
      <c r="U328">
        <v>26874.67</v>
      </c>
      <c r="V328" s="6">
        <v>0.35433330000000002</v>
      </c>
      <c r="W328">
        <v>3.1844999999999998E-2</v>
      </c>
      <c r="X328">
        <v>0.35326669999999999</v>
      </c>
      <c r="Y328">
        <v>3.0967999999999999E-2</v>
      </c>
      <c r="Z328" s="68">
        <v>0.3528</v>
      </c>
      <c r="AA328">
        <v>0.34413329999999998</v>
      </c>
      <c r="AB328">
        <v>11496.67</v>
      </c>
      <c r="AC328" s="67">
        <v>10797.67</v>
      </c>
      <c r="AD328">
        <v>11027</v>
      </c>
      <c r="AE328">
        <f t="shared" si="121"/>
        <v>1.0125355385149588</v>
      </c>
      <c r="AF328">
        <f t="shared" si="122"/>
        <v>0.84862321815875685</v>
      </c>
      <c r="AG328" s="65">
        <f t="shared" si="111"/>
        <v>326</v>
      </c>
      <c r="AH328" s="70">
        <f t="shared" si="112"/>
        <v>2972.9628520071897</v>
      </c>
      <c r="AI328" s="70">
        <f t="shared" si="113"/>
        <v>209195.65525049533</v>
      </c>
      <c r="AJ328" s="70">
        <f t="shared" si="114"/>
        <v>0.96077237104721969</v>
      </c>
      <c r="AK328" s="70">
        <f t="shared" si="115"/>
        <v>0.64595695574306822</v>
      </c>
      <c r="AL328">
        <f t="shared" si="116"/>
        <v>309160.80177307129</v>
      </c>
      <c r="AM328" s="71">
        <f t="shared" si="117"/>
        <v>31801.386697867209</v>
      </c>
      <c r="AN328">
        <f t="shared" si="123"/>
        <v>31801.386697867209</v>
      </c>
      <c r="AO328" s="6">
        <f t="shared" si="118"/>
        <v>0.3442089080810547</v>
      </c>
      <c r="AP328">
        <f t="shared" si="124"/>
        <v>3.5406560365861046E-2</v>
      </c>
      <c r="AQ328">
        <f t="shared" si="125"/>
        <v>0.3442089080810547</v>
      </c>
      <c r="AR328">
        <f t="shared" si="126"/>
        <v>3.5406560365861046E-2</v>
      </c>
      <c r="AS328" s="68">
        <f t="shared" si="127"/>
        <v>0.50032404140698428</v>
      </c>
      <c r="AT328">
        <f t="shared" si="128"/>
        <v>0.50032404140698428</v>
      </c>
      <c r="AU328">
        <f t="shared" si="119"/>
        <v>9268.3471106773977</v>
      </c>
      <c r="AV328" s="67">
        <f t="shared" si="120"/>
        <v>7947.7712674828981</v>
      </c>
      <c r="AW328">
        <f t="shared" si="129"/>
        <v>9268.3471106773977</v>
      </c>
    </row>
    <row r="329" spans="1:49" thickTop="1" thickBot="1">
      <c r="A329" s="26">
        <v>327</v>
      </c>
      <c r="B329">
        <v>3</v>
      </c>
      <c r="C329">
        <v>128</v>
      </c>
      <c r="D329">
        <v>1</v>
      </c>
      <c r="E329">
        <v>60</v>
      </c>
      <c r="F329">
        <v>70</v>
      </c>
      <c r="G329">
        <v>0.37910156249999999</v>
      </c>
      <c r="H329">
        <v>0</v>
      </c>
      <c r="I329">
        <v>90</v>
      </c>
      <c r="J329">
        <v>0</v>
      </c>
      <c r="K329">
        <v>4502.9296875</v>
      </c>
      <c r="L329">
        <v>0.42390624999999998</v>
      </c>
      <c r="M329">
        <v>218862.6953125</v>
      </c>
      <c r="N329">
        <v>0.28007812500000001</v>
      </c>
      <c r="O329">
        <v>70</v>
      </c>
      <c r="P329">
        <v>480</v>
      </c>
      <c r="Q329">
        <v>480</v>
      </c>
      <c r="R329" s="46">
        <v>327</v>
      </c>
      <c r="S329">
        <v>83770</v>
      </c>
      <c r="T329" s="71">
        <v>12785</v>
      </c>
      <c r="U329">
        <v>12887.33</v>
      </c>
      <c r="V329" s="6">
        <v>0.36420000000000002</v>
      </c>
      <c r="W329">
        <v>5.5586669999999998E-2</v>
      </c>
      <c r="X329">
        <v>0.36230000000000001</v>
      </c>
      <c r="Y329">
        <v>5.5736670000000002E-2</v>
      </c>
      <c r="Z329" s="68">
        <v>0.58606670000000005</v>
      </c>
      <c r="AA329">
        <v>0.59076669999999998</v>
      </c>
      <c r="AB329">
        <v>3597</v>
      </c>
      <c r="AC329" s="67">
        <v>4039.6669999999999</v>
      </c>
      <c r="AD329">
        <v>3690.6669999999999</v>
      </c>
      <c r="AE329">
        <f t="shared" si="121"/>
        <v>0.99602190893363196</v>
      </c>
      <c r="AF329">
        <f t="shared" si="122"/>
        <v>0.58953828804763042</v>
      </c>
      <c r="AG329" s="65">
        <f t="shared" si="111"/>
        <v>327</v>
      </c>
      <c r="AH329" s="70">
        <f t="shared" si="112"/>
        <v>1581.188960825195</v>
      </c>
      <c r="AI329" s="70">
        <f t="shared" si="113"/>
        <v>85488.022581629542</v>
      </c>
      <c r="AJ329" s="70">
        <f t="shared" si="114"/>
        <v>0.94071674750811485</v>
      </c>
      <c r="AK329" s="70">
        <f t="shared" si="115"/>
        <v>0.57406933732018117</v>
      </c>
      <c r="AL329">
        <f t="shared" si="116"/>
        <v>85767.051773071289</v>
      </c>
      <c r="AM329" s="71">
        <f t="shared" si="117"/>
        <v>11990.969879190548</v>
      </c>
      <c r="AN329">
        <f t="shared" si="123"/>
        <v>11990.969879190548</v>
      </c>
      <c r="AO329" s="6">
        <f t="shared" si="118"/>
        <v>0.36938078308105465</v>
      </c>
      <c r="AP329">
        <f t="shared" si="124"/>
        <v>5.1642603450984113E-2</v>
      </c>
      <c r="AQ329">
        <f t="shared" si="125"/>
        <v>0.36938078308105465</v>
      </c>
      <c r="AR329">
        <f t="shared" si="126"/>
        <v>5.1642603450984113E-2</v>
      </c>
      <c r="AS329" s="68">
        <f t="shared" si="127"/>
        <v>0.43680562164766523</v>
      </c>
      <c r="AT329">
        <f t="shared" si="128"/>
        <v>0.43680562164766523</v>
      </c>
      <c r="AU329">
        <f t="shared" si="119"/>
        <v>3401.5427288639999</v>
      </c>
      <c r="AV329" s="67">
        <f t="shared" si="120"/>
        <v>3199.9620844772162</v>
      </c>
      <c r="AW329">
        <f t="shared" si="129"/>
        <v>3401.5427288639999</v>
      </c>
    </row>
    <row r="330" spans="1:49" thickTop="1" thickBot="1">
      <c r="A330" s="26">
        <v>328</v>
      </c>
      <c r="B330">
        <v>3</v>
      </c>
      <c r="C330">
        <v>129</v>
      </c>
      <c r="D330">
        <v>1</v>
      </c>
      <c r="E330">
        <v>60</v>
      </c>
      <c r="F330">
        <v>70</v>
      </c>
      <c r="G330">
        <v>0.43535156249999996</v>
      </c>
      <c r="H330">
        <v>0</v>
      </c>
      <c r="I330">
        <v>90</v>
      </c>
      <c r="J330">
        <v>0</v>
      </c>
      <c r="K330">
        <v>4909.1796875</v>
      </c>
      <c r="L330">
        <v>0.31890625</v>
      </c>
      <c r="M330">
        <v>442956.4453125</v>
      </c>
      <c r="N330">
        <v>0.24257812500000001</v>
      </c>
      <c r="O330">
        <v>70</v>
      </c>
      <c r="P330">
        <v>480</v>
      </c>
      <c r="Q330">
        <v>480</v>
      </c>
      <c r="R330" s="46">
        <v>328</v>
      </c>
      <c r="S330">
        <v>193020</v>
      </c>
      <c r="T330" s="71">
        <v>13884.67</v>
      </c>
      <c r="U330">
        <v>13675</v>
      </c>
      <c r="V330" s="6">
        <v>0.27673330000000002</v>
      </c>
      <c r="W330">
        <v>1.9906670000000001E-2</v>
      </c>
      <c r="X330">
        <v>0.27761000000000002</v>
      </c>
      <c r="Y330">
        <v>1.9668330000000001E-2</v>
      </c>
      <c r="Z330" s="68">
        <v>0.37330000000000002</v>
      </c>
      <c r="AA330">
        <v>0.36766670000000001</v>
      </c>
      <c r="AB330">
        <v>5371.6670000000004</v>
      </c>
      <c r="AC330" s="67">
        <v>5001.6670000000004</v>
      </c>
      <c r="AD330">
        <v>5303</v>
      </c>
      <c r="AE330">
        <f t="shared" si="121"/>
        <v>1.0076370171436233</v>
      </c>
      <c r="AF330">
        <f t="shared" si="122"/>
        <v>0.84771739121813883</v>
      </c>
      <c r="AG330" s="65">
        <f t="shared" si="111"/>
        <v>328</v>
      </c>
      <c r="AH330" s="70">
        <f t="shared" si="112"/>
        <v>1861.0798483591993</v>
      </c>
      <c r="AI330" s="70">
        <f t="shared" si="113"/>
        <v>178240.88337000943</v>
      </c>
      <c r="AJ330" s="70">
        <f t="shared" si="114"/>
        <v>0.96747270627687687</v>
      </c>
      <c r="AK330" s="70">
        <f t="shared" si="115"/>
        <v>0.63677591179264659</v>
      </c>
      <c r="AL330">
        <f t="shared" si="116"/>
        <v>195613.74122619626</v>
      </c>
      <c r="AM330" s="71">
        <f t="shared" si="117"/>
        <v>15626.187638163647</v>
      </c>
      <c r="AN330">
        <f t="shared" si="123"/>
        <v>15626.187638163647</v>
      </c>
      <c r="AO330" s="6">
        <f t="shared" si="118"/>
        <v>0.28567668151855469</v>
      </c>
      <c r="AP330">
        <f t="shared" si="124"/>
        <v>2.282067405527969E-2</v>
      </c>
      <c r="AQ330">
        <f t="shared" si="125"/>
        <v>0.28567668151855469</v>
      </c>
      <c r="AR330">
        <f t="shared" si="126"/>
        <v>2.282067405527969E-2</v>
      </c>
      <c r="AS330" s="68">
        <f t="shared" si="127"/>
        <v>0.46146421185126674</v>
      </c>
      <c r="AT330">
        <f t="shared" si="128"/>
        <v>0.46146421185126674</v>
      </c>
      <c r="AU330">
        <f t="shared" si="119"/>
        <v>4627.5225305615259</v>
      </c>
      <c r="AV330" s="67">
        <f t="shared" si="120"/>
        <v>4063.1225389231995</v>
      </c>
      <c r="AW330">
        <f t="shared" si="129"/>
        <v>4627.5225305615259</v>
      </c>
    </row>
    <row r="331" spans="1:49" thickTop="1" thickBot="1">
      <c r="A331" s="26">
        <v>329</v>
      </c>
      <c r="B331">
        <v>3</v>
      </c>
      <c r="C331">
        <v>130</v>
      </c>
      <c r="D331">
        <v>1</v>
      </c>
      <c r="E331">
        <v>60</v>
      </c>
      <c r="F331">
        <v>70</v>
      </c>
      <c r="G331">
        <v>0.58535156249999998</v>
      </c>
      <c r="H331">
        <v>0</v>
      </c>
      <c r="I331">
        <v>90</v>
      </c>
      <c r="J331">
        <v>0</v>
      </c>
      <c r="K331">
        <v>8159.1796875</v>
      </c>
      <c r="L331">
        <v>0.43890625</v>
      </c>
      <c r="M331">
        <v>84406.4453125</v>
      </c>
      <c r="N331">
        <v>0.34257812500000001</v>
      </c>
      <c r="O331">
        <v>70</v>
      </c>
      <c r="P331">
        <v>480</v>
      </c>
      <c r="Q331">
        <v>480</v>
      </c>
      <c r="R331" s="46">
        <v>329</v>
      </c>
      <c r="S331">
        <v>51836.67</v>
      </c>
      <c r="T331" s="71">
        <v>30376.67</v>
      </c>
      <c r="U331">
        <v>30367</v>
      </c>
      <c r="V331" s="6">
        <v>0.37976670000000001</v>
      </c>
      <c r="W331">
        <v>0.22255</v>
      </c>
      <c r="X331">
        <v>0.37983329999999998</v>
      </c>
      <c r="Y331">
        <v>0.22251000000000001</v>
      </c>
      <c r="Z331" s="68">
        <v>0.48486669999999998</v>
      </c>
      <c r="AA331">
        <v>0.48470000000000002</v>
      </c>
      <c r="AB331">
        <v>8987.6669999999995</v>
      </c>
      <c r="AC331" s="67">
        <v>10665</v>
      </c>
      <c r="AD331">
        <v>8982.3330000000005</v>
      </c>
      <c r="AE331">
        <f t="shared" si="121"/>
        <v>1.0001592062156159</v>
      </c>
      <c r="AF331">
        <f t="shared" si="122"/>
        <v>0.51400609909499906</v>
      </c>
      <c r="AG331" s="65">
        <f t="shared" si="111"/>
        <v>329</v>
      </c>
      <c r="AH331" s="70">
        <f t="shared" si="112"/>
        <v>2835.2019763275057</v>
      </c>
      <c r="AI331" s="70">
        <f t="shared" si="113"/>
        <v>31434.463194646494</v>
      </c>
      <c r="AJ331" s="70">
        <f t="shared" si="114"/>
        <v>0.75698598633730907</v>
      </c>
      <c r="AK331" s="70">
        <f t="shared" si="115"/>
        <v>0.59462837703960725</v>
      </c>
      <c r="AL331">
        <f t="shared" si="116"/>
        <v>52790.635757446289</v>
      </c>
      <c r="AM331" s="71">
        <f t="shared" si="117"/>
        <v>27635.075427239961</v>
      </c>
      <c r="AN331">
        <f t="shared" si="123"/>
        <v>27635.075427239961</v>
      </c>
      <c r="AO331" s="6">
        <f t="shared" si="118"/>
        <v>0.38252043151855469</v>
      </c>
      <c r="AP331">
        <f t="shared" si="124"/>
        <v>0.2002434868571282</v>
      </c>
      <c r="AQ331">
        <f t="shared" si="125"/>
        <v>0.38252043151855469</v>
      </c>
      <c r="AR331">
        <f t="shared" si="126"/>
        <v>0.2002434868571282</v>
      </c>
      <c r="AS331" s="68">
        <f t="shared" si="127"/>
        <v>0.37685536348531234</v>
      </c>
      <c r="AT331">
        <f t="shared" si="128"/>
        <v>0.37685536348531234</v>
      </c>
      <c r="AU331">
        <f t="shared" si="119"/>
        <v>8250.5626950397818</v>
      </c>
      <c r="AV331" s="67">
        <f t="shared" si="120"/>
        <v>7879.0290217865731</v>
      </c>
      <c r="AW331">
        <f t="shared" si="129"/>
        <v>8250.5626950397818</v>
      </c>
    </row>
    <row r="332" spans="1:49" thickTop="1" thickBot="1">
      <c r="A332" s="26">
        <v>330</v>
      </c>
      <c r="B332">
        <v>3</v>
      </c>
      <c r="C332">
        <v>131</v>
      </c>
      <c r="D332">
        <v>1</v>
      </c>
      <c r="E332">
        <v>60</v>
      </c>
      <c r="F332">
        <v>70</v>
      </c>
      <c r="G332">
        <v>0.51035156250000002</v>
      </c>
      <c r="H332">
        <v>0</v>
      </c>
      <c r="I332">
        <v>90</v>
      </c>
      <c r="J332">
        <v>0</v>
      </c>
      <c r="K332">
        <v>9784.1796875</v>
      </c>
      <c r="L332">
        <v>0.25890625</v>
      </c>
      <c r="M332">
        <v>263681.4453125</v>
      </c>
      <c r="N332">
        <v>0.29257812500000002</v>
      </c>
      <c r="O332">
        <v>70</v>
      </c>
      <c r="P332">
        <v>480</v>
      </c>
      <c r="Q332">
        <v>480</v>
      </c>
      <c r="R332" s="46">
        <v>330</v>
      </c>
      <c r="S332">
        <v>136993.29999999999</v>
      </c>
      <c r="T332" s="71">
        <v>28871.67</v>
      </c>
      <c r="U332">
        <v>28201</v>
      </c>
      <c r="V332" s="6">
        <v>0.28073999999999999</v>
      </c>
      <c r="W332">
        <v>5.9166669999999998E-2</v>
      </c>
      <c r="X332">
        <v>0.28027669999999999</v>
      </c>
      <c r="Y332">
        <v>5.7696669999999999E-2</v>
      </c>
      <c r="Z332" s="68">
        <v>0.29896</v>
      </c>
      <c r="AA332">
        <v>0.29202</v>
      </c>
      <c r="AB332">
        <v>12619.33</v>
      </c>
      <c r="AC332" s="67">
        <v>11294.33</v>
      </c>
      <c r="AD332">
        <v>12278.33</v>
      </c>
      <c r="AE332">
        <f t="shared" si="121"/>
        <v>1.0118210221120707</v>
      </c>
      <c r="AF332">
        <f t="shared" si="122"/>
        <v>0.87023105948777835</v>
      </c>
      <c r="AG332" s="65">
        <f t="shared" si="111"/>
        <v>330</v>
      </c>
      <c r="AH332" s="70">
        <f t="shared" si="112"/>
        <v>3885.9842373091724</v>
      </c>
      <c r="AI332" s="70">
        <f t="shared" si="113"/>
        <v>101998.26231489876</v>
      </c>
      <c r="AJ332" s="70">
        <f t="shared" si="114"/>
        <v>0.89637225312517455</v>
      </c>
      <c r="AK332" s="70">
        <f t="shared" si="115"/>
        <v>0.67551289352089938</v>
      </c>
      <c r="AL332">
        <f t="shared" si="116"/>
        <v>139361.04591369629</v>
      </c>
      <c r="AM332" s="71">
        <f t="shared" si="117"/>
        <v>34534.210926464686</v>
      </c>
      <c r="AN332">
        <f t="shared" si="123"/>
        <v>34534.210926464686</v>
      </c>
      <c r="AO332" s="6">
        <f t="shared" si="118"/>
        <v>0.27609074401855471</v>
      </c>
      <c r="AP332">
        <f t="shared" si="124"/>
        <v>6.8416363599092991E-2</v>
      </c>
      <c r="AQ332">
        <f t="shared" si="125"/>
        <v>0.27609074401855471</v>
      </c>
      <c r="AR332">
        <f t="shared" si="126"/>
        <v>6.8416363599092991E-2</v>
      </c>
      <c r="AS332" s="68">
        <f t="shared" si="127"/>
        <v>0.42503538466147794</v>
      </c>
      <c r="AT332">
        <f t="shared" si="128"/>
        <v>0.42503538466147794</v>
      </c>
      <c r="AU332">
        <f t="shared" si="119"/>
        <v>10858.546864684962</v>
      </c>
      <c r="AV332" s="67">
        <f t="shared" si="120"/>
        <v>9333.2134908284297</v>
      </c>
      <c r="AW332">
        <f t="shared" si="129"/>
        <v>10858.546864684962</v>
      </c>
    </row>
    <row r="333" spans="1:49" thickTop="1" thickBot="1">
      <c r="A333" s="26">
        <v>331</v>
      </c>
      <c r="B333">
        <v>3</v>
      </c>
      <c r="C333">
        <v>132</v>
      </c>
      <c r="D333">
        <v>1</v>
      </c>
      <c r="E333">
        <v>60</v>
      </c>
      <c r="F333">
        <v>70</v>
      </c>
      <c r="G333">
        <v>0.3603515625</v>
      </c>
      <c r="H333">
        <v>0</v>
      </c>
      <c r="I333">
        <v>90</v>
      </c>
      <c r="J333">
        <v>0</v>
      </c>
      <c r="K333">
        <v>6534.1796875</v>
      </c>
      <c r="L333">
        <v>0.37890625</v>
      </c>
      <c r="M333">
        <v>622231.4453125</v>
      </c>
      <c r="N333">
        <v>0.392578125</v>
      </c>
      <c r="O333">
        <v>70</v>
      </c>
      <c r="P333">
        <v>480</v>
      </c>
      <c r="Q333">
        <v>480</v>
      </c>
      <c r="R333" s="46">
        <v>331</v>
      </c>
      <c r="S333">
        <v>226620</v>
      </c>
      <c r="T333" s="71">
        <v>17537.669999999998</v>
      </c>
      <c r="U333">
        <v>18487.330000000002</v>
      </c>
      <c r="V333" s="6">
        <v>0.3847333</v>
      </c>
      <c r="W333">
        <v>2.9773330000000001E-2</v>
      </c>
      <c r="X333">
        <v>0.38553330000000002</v>
      </c>
      <c r="Y333">
        <v>3.1450329999999999E-2</v>
      </c>
      <c r="Z333" s="68">
        <v>0.45926670000000003</v>
      </c>
      <c r="AA333">
        <v>0.48416670000000001</v>
      </c>
      <c r="AB333">
        <v>5679</v>
      </c>
      <c r="AC333" s="67">
        <v>5427.6670000000004</v>
      </c>
      <c r="AD333">
        <v>6045.6670000000004</v>
      </c>
      <c r="AE333">
        <f t="shared" si="121"/>
        <v>0.97397733381414786</v>
      </c>
      <c r="AF333">
        <f t="shared" si="122"/>
        <v>0.74294329481705379</v>
      </c>
      <c r="AG333" s="65">
        <f t="shared" si="111"/>
        <v>331</v>
      </c>
      <c r="AH333" s="70">
        <f t="shared" si="112"/>
        <v>2369.3342776203967</v>
      </c>
      <c r="AI333" s="70">
        <f t="shared" si="113"/>
        <v>223409.88779803648</v>
      </c>
      <c r="AJ333" s="70">
        <f t="shared" si="114"/>
        <v>0.96914442768931375</v>
      </c>
      <c r="AK333" s="70">
        <f t="shared" si="115"/>
        <v>0.60175308644888581</v>
      </c>
      <c r="AL333">
        <f t="shared" si="116"/>
        <v>228401.65138244629</v>
      </c>
      <c r="AM333" s="71">
        <f t="shared" si="117"/>
        <v>17053.835344612409</v>
      </c>
      <c r="AN333">
        <f t="shared" si="123"/>
        <v>17053.835344612409</v>
      </c>
      <c r="AO333" s="6">
        <f t="shared" si="118"/>
        <v>0.38383293151855469</v>
      </c>
      <c r="AP333">
        <f t="shared" si="124"/>
        <v>2.8659265702929145E-2</v>
      </c>
      <c r="AQ333">
        <f t="shared" si="125"/>
        <v>0.38383293151855469</v>
      </c>
      <c r="AR333">
        <f t="shared" si="126"/>
        <v>2.8659265702929145E-2</v>
      </c>
      <c r="AS333" s="68">
        <f t="shared" si="127"/>
        <v>0.43859262103766017</v>
      </c>
      <c r="AT333">
        <f t="shared" si="128"/>
        <v>0.43859262103766017</v>
      </c>
      <c r="AU333">
        <f t="shared" si="119"/>
        <v>4952.3347863725394</v>
      </c>
      <c r="AV333" s="67">
        <f t="shared" si="120"/>
        <v>4542.3954339632883</v>
      </c>
      <c r="AW333">
        <f t="shared" si="129"/>
        <v>4952.3347863725394</v>
      </c>
    </row>
    <row r="334" spans="1:49" thickTop="1" thickBot="1">
      <c r="A334" s="26">
        <v>332</v>
      </c>
      <c r="B334">
        <v>3</v>
      </c>
      <c r="C334">
        <v>133</v>
      </c>
      <c r="D334">
        <v>1</v>
      </c>
      <c r="E334">
        <v>60</v>
      </c>
      <c r="F334">
        <v>70</v>
      </c>
      <c r="G334">
        <v>0.47285156249999999</v>
      </c>
      <c r="H334">
        <v>0</v>
      </c>
      <c r="I334">
        <v>90</v>
      </c>
      <c r="J334">
        <v>0</v>
      </c>
      <c r="K334">
        <v>5721.6796875</v>
      </c>
      <c r="L334">
        <v>0.28890624999999998</v>
      </c>
      <c r="M334">
        <v>174043.9453125</v>
      </c>
      <c r="N334">
        <v>0.21757812500000001</v>
      </c>
      <c r="O334">
        <v>70</v>
      </c>
      <c r="P334">
        <v>480</v>
      </c>
      <c r="Q334">
        <v>480</v>
      </c>
      <c r="R334" s="46">
        <v>332</v>
      </c>
      <c r="S334">
        <v>84000</v>
      </c>
      <c r="T334" s="71">
        <v>15771.67</v>
      </c>
      <c r="U334">
        <v>15636.33</v>
      </c>
      <c r="V334" s="6">
        <v>0.24668329999999999</v>
      </c>
      <c r="W334">
        <v>4.6316669999999997E-2</v>
      </c>
      <c r="X334">
        <v>0.24711</v>
      </c>
      <c r="Y334">
        <v>4.5999999999999999E-2</v>
      </c>
      <c r="Z334" s="68">
        <v>0.32818000000000003</v>
      </c>
      <c r="AA334">
        <v>0.32536670000000001</v>
      </c>
      <c r="AB334">
        <v>6488.3329999999996</v>
      </c>
      <c r="AC334" s="67">
        <v>6017.6670000000004</v>
      </c>
      <c r="AD334">
        <v>6563.6670000000004</v>
      </c>
      <c r="AE334">
        <f t="shared" si="121"/>
        <v>1.0043184175029518</v>
      </c>
      <c r="AF334">
        <f t="shared" si="122"/>
        <v>0.86298070039092589</v>
      </c>
      <c r="AG334" s="65">
        <f t="shared" si="111"/>
        <v>332</v>
      </c>
      <c r="AH334" s="70">
        <f t="shared" si="112"/>
        <v>2219.5872226936599</v>
      </c>
      <c r="AI334" s="70">
        <f t="shared" si="113"/>
        <v>71471.366698748796</v>
      </c>
      <c r="AJ334" s="70">
        <f t="shared" si="114"/>
        <v>0.90745976339772227</v>
      </c>
      <c r="AK334" s="70">
        <f t="shared" si="115"/>
        <v>0.65934717280591992</v>
      </c>
      <c r="AL334">
        <f t="shared" si="116"/>
        <v>85313.125991821289</v>
      </c>
      <c r="AM334" s="71">
        <f t="shared" si="117"/>
        <v>18622.942359275668</v>
      </c>
      <c r="AN334">
        <f t="shared" si="123"/>
        <v>18622.942359275668</v>
      </c>
      <c r="AO334" s="6">
        <f t="shared" si="118"/>
        <v>0.25517863464355467</v>
      </c>
      <c r="AP334">
        <f t="shared" si="124"/>
        <v>5.5702764950157385E-2</v>
      </c>
      <c r="AQ334">
        <f t="shared" si="125"/>
        <v>0.25517863464355467</v>
      </c>
      <c r="AR334">
        <f t="shared" si="126"/>
        <v>5.5702764950157385E-2</v>
      </c>
      <c r="AS334" s="68">
        <f t="shared" si="127"/>
        <v>0.42618046158196865</v>
      </c>
      <c r="AT334">
        <f t="shared" si="128"/>
        <v>0.42618046158196865</v>
      </c>
      <c r="AU334">
        <f t="shared" si="119"/>
        <v>5769.8099365537901</v>
      </c>
      <c r="AV334" s="67">
        <f t="shared" si="120"/>
        <v>5026.8125737252731</v>
      </c>
      <c r="AW334">
        <f t="shared" si="129"/>
        <v>5769.8099365537901</v>
      </c>
    </row>
    <row r="335" spans="1:49" thickTop="1" thickBot="1">
      <c r="A335" s="26">
        <v>333</v>
      </c>
      <c r="B335">
        <v>3</v>
      </c>
      <c r="C335">
        <v>134</v>
      </c>
      <c r="D335">
        <v>1</v>
      </c>
      <c r="E335">
        <v>60</v>
      </c>
      <c r="F335">
        <v>70</v>
      </c>
      <c r="G335">
        <v>0.32285156249999997</v>
      </c>
      <c r="H335">
        <v>0</v>
      </c>
      <c r="I335">
        <v>90</v>
      </c>
      <c r="J335">
        <v>0</v>
      </c>
      <c r="K335">
        <v>8971.6796875</v>
      </c>
      <c r="L335">
        <v>0.40890625000000003</v>
      </c>
      <c r="M335">
        <v>532593.9453125</v>
      </c>
      <c r="N335">
        <v>0.31757812500000004</v>
      </c>
      <c r="O335">
        <v>70</v>
      </c>
      <c r="P335">
        <v>480</v>
      </c>
      <c r="Q335">
        <v>480</v>
      </c>
      <c r="R335" s="46">
        <v>333</v>
      </c>
      <c r="S335">
        <v>177443.3</v>
      </c>
      <c r="T335" s="71">
        <v>22220.67</v>
      </c>
      <c r="U335">
        <v>21606</v>
      </c>
      <c r="V335" s="6">
        <v>0.37190000000000001</v>
      </c>
      <c r="W335">
        <v>4.657E-2</v>
      </c>
      <c r="X335">
        <v>0.37603330000000001</v>
      </c>
      <c r="Y335">
        <v>4.5789999999999997E-2</v>
      </c>
      <c r="Z335" s="68">
        <v>0.57899999999999996</v>
      </c>
      <c r="AA335">
        <v>0.56296670000000004</v>
      </c>
      <c r="AB335">
        <v>6805</v>
      </c>
      <c r="AC335" s="67">
        <v>6705.3329999999996</v>
      </c>
      <c r="AD335">
        <v>6534.6670000000004</v>
      </c>
      <c r="AE335">
        <f t="shared" si="121"/>
        <v>1.0141247664527262</v>
      </c>
      <c r="AF335">
        <f t="shared" si="122"/>
        <v>0.61978713268418795</v>
      </c>
      <c r="AG335" s="65">
        <f t="shared" si="111"/>
        <v>333</v>
      </c>
      <c r="AH335" s="70">
        <f t="shared" si="112"/>
        <v>3183.9164910724189</v>
      </c>
      <c r="AI335" s="70">
        <f t="shared" si="113"/>
        <v>202110.95463978653</v>
      </c>
      <c r="AJ335" s="70">
        <f t="shared" si="114"/>
        <v>0.95111132554808853</v>
      </c>
      <c r="AK335" s="70">
        <f t="shared" si="115"/>
        <v>0.58371802689625729</v>
      </c>
      <c r="AL335">
        <f t="shared" si="116"/>
        <v>178023.94630432126</v>
      </c>
      <c r="AM335" s="71">
        <f t="shared" si="117"/>
        <v>20898.879722938636</v>
      </c>
      <c r="AN335">
        <f t="shared" si="123"/>
        <v>20898.879722938636</v>
      </c>
      <c r="AO335" s="6">
        <f t="shared" si="118"/>
        <v>0.37942082214355471</v>
      </c>
      <c r="AP335">
        <f t="shared" si="124"/>
        <v>4.4541592807979265E-2</v>
      </c>
      <c r="AQ335">
        <f t="shared" si="125"/>
        <v>0.37942082214355471</v>
      </c>
      <c r="AR335">
        <f t="shared" si="126"/>
        <v>4.4541592807979265E-2</v>
      </c>
      <c r="AS335" s="68">
        <f t="shared" si="127"/>
        <v>0.41484327534669219</v>
      </c>
      <c r="AT335">
        <f t="shared" si="128"/>
        <v>0.41484327534669219</v>
      </c>
      <c r="AU335">
        <f t="shared" si="119"/>
        <v>6082.9332948137717</v>
      </c>
      <c r="AV335" s="67">
        <f t="shared" si="120"/>
        <v>5711.0546380249461</v>
      </c>
      <c r="AW335">
        <f t="shared" si="129"/>
        <v>6082.9332948137717</v>
      </c>
    </row>
    <row r="336" spans="1:49" thickTop="1" thickBot="1">
      <c r="A336" s="26">
        <v>334</v>
      </c>
      <c r="B336">
        <v>3</v>
      </c>
      <c r="C336">
        <v>135</v>
      </c>
      <c r="D336">
        <v>1</v>
      </c>
      <c r="E336">
        <v>60</v>
      </c>
      <c r="F336">
        <v>70</v>
      </c>
      <c r="G336">
        <v>0.39785156249999998</v>
      </c>
      <c r="H336">
        <v>0</v>
      </c>
      <c r="I336">
        <v>90</v>
      </c>
      <c r="J336">
        <v>0</v>
      </c>
      <c r="K336">
        <v>7346.6796875</v>
      </c>
      <c r="L336">
        <v>0.34890624999999997</v>
      </c>
      <c r="M336">
        <v>711868.9453125</v>
      </c>
      <c r="N336">
        <v>0.267578125</v>
      </c>
      <c r="O336">
        <v>70</v>
      </c>
      <c r="P336">
        <v>480</v>
      </c>
      <c r="Q336">
        <v>480</v>
      </c>
      <c r="R336" s="46">
        <v>334</v>
      </c>
      <c r="S336">
        <v>284363.3</v>
      </c>
      <c r="T336" s="71">
        <v>20044.330000000002</v>
      </c>
      <c r="U336">
        <v>19311.669999999998</v>
      </c>
      <c r="V336" s="6">
        <v>0.30730000000000002</v>
      </c>
      <c r="W336">
        <v>2.1661E-2</v>
      </c>
      <c r="X336">
        <v>0.31010670000000001</v>
      </c>
      <c r="Y336">
        <v>2.1059999999999999E-2</v>
      </c>
      <c r="Z336" s="68">
        <v>0.43496669999999998</v>
      </c>
      <c r="AA336">
        <v>0.41906670000000001</v>
      </c>
      <c r="AB336">
        <v>7275.3329999999996</v>
      </c>
      <c r="AC336" s="67">
        <v>6726</v>
      </c>
      <c r="AD336">
        <v>6889</v>
      </c>
      <c r="AE336">
        <f t="shared" si="121"/>
        <v>1.0187927747506147</v>
      </c>
      <c r="AF336">
        <f t="shared" si="122"/>
        <v>0.79890274055214749</v>
      </c>
      <c r="AG336" s="65">
        <f t="shared" si="111"/>
        <v>334</v>
      </c>
      <c r="AH336" s="70">
        <f t="shared" si="112"/>
        <v>2723.1987721533651</v>
      </c>
      <c r="AI336" s="70">
        <f t="shared" si="113"/>
        <v>280798.84437596303</v>
      </c>
      <c r="AJ336" s="70">
        <f t="shared" si="114"/>
        <v>0.96966531442615977</v>
      </c>
      <c r="AK336" s="70">
        <f t="shared" si="115"/>
        <v>0.61975446747773744</v>
      </c>
      <c r="AL336">
        <f t="shared" si="116"/>
        <v>287641.96388244629</v>
      </c>
      <c r="AM336" s="71">
        <f t="shared" si="117"/>
        <v>21189.779735253214</v>
      </c>
      <c r="AN336">
        <f t="shared" si="123"/>
        <v>21189.779735253214</v>
      </c>
      <c r="AO336" s="6">
        <f t="shared" si="118"/>
        <v>0.31654972839355466</v>
      </c>
      <c r="AP336">
        <f t="shared" si="124"/>
        <v>2.3319333971224477E-2</v>
      </c>
      <c r="AQ336">
        <f t="shared" si="125"/>
        <v>0.31654972839355466</v>
      </c>
      <c r="AR336">
        <f t="shared" si="126"/>
        <v>2.3319333971224477E-2</v>
      </c>
      <c r="AS336" s="68">
        <f t="shared" si="127"/>
        <v>0.45126819460404699</v>
      </c>
      <c r="AT336">
        <f t="shared" si="128"/>
        <v>0.45126819460404699</v>
      </c>
      <c r="AU336">
        <f t="shared" si="119"/>
        <v>6208.380776995532</v>
      </c>
      <c r="AV336" s="67">
        <f t="shared" si="120"/>
        <v>5568.8237700602367</v>
      </c>
      <c r="AW336">
        <f t="shared" si="129"/>
        <v>6208.380776995532</v>
      </c>
    </row>
    <row r="337" spans="1:49" thickTop="1" thickBot="1">
      <c r="A337" s="26">
        <v>335</v>
      </c>
      <c r="B337">
        <v>3</v>
      </c>
      <c r="C337">
        <v>136</v>
      </c>
      <c r="D337">
        <v>1</v>
      </c>
      <c r="E337">
        <v>60</v>
      </c>
      <c r="F337">
        <v>70</v>
      </c>
      <c r="G337">
        <v>0.5478515625</v>
      </c>
      <c r="H337">
        <v>0</v>
      </c>
      <c r="I337">
        <v>90</v>
      </c>
      <c r="J337">
        <v>0</v>
      </c>
      <c r="K337">
        <v>4096.6796875</v>
      </c>
      <c r="L337">
        <v>0.46890624999999997</v>
      </c>
      <c r="M337">
        <v>353318.9453125</v>
      </c>
      <c r="N337">
        <v>0.36757812500000003</v>
      </c>
      <c r="O337">
        <v>70</v>
      </c>
      <c r="P337">
        <v>480</v>
      </c>
      <c r="Q337">
        <v>480</v>
      </c>
      <c r="R337" s="46">
        <v>335</v>
      </c>
      <c r="S337">
        <v>191550</v>
      </c>
      <c r="T337" s="71">
        <v>31284</v>
      </c>
      <c r="U337">
        <v>31030</v>
      </c>
      <c r="V337" s="6">
        <v>0.40870000000000001</v>
      </c>
      <c r="W337">
        <v>6.6750000000000004E-2</v>
      </c>
      <c r="X337">
        <v>0.4099333</v>
      </c>
      <c r="Y337">
        <v>6.6406670000000001E-2</v>
      </c>
      <c r="Z337" s="68">
        <v>0.64316669999999998</v>
      </c>
      <c r="AA337">
        <v>0.63793330000000004</v>
      </c>
      <c r="AB337">
        <v>5683</v>
      </c>
      <c r="AC337" s="67">
        <v>10218.33</v>
      </c>
      <c r="AD337">
        <v>5596</v>
      </c>
      <c r="AE337">
        <f t="shared" si="121"/>
        <v>1.0040844719508224</v>
      </c>
      <c r="AF337">
        <f t="shared" si="122"/>
        <v>0.50028791551345209</v>
      </c>
      <c r="AG337" s="65">
        <f t="shared" si="111"/>
        <v>335</v>
      </c>
      <c r="AH337" s="70">
        <f t="shared" si="112"/>
        <v>1394.466014253803</v>
      </c>
      <c r="AI337" s="70">
        <f t="shared" si="113"/>
        <v>129176.87803484718</v>
      </c>
      <c r="AJ337" s="70">
        <f t="shared" si="114"/>
        <v>0.96600381535249868</v>
      </c>
      <c r="AK337" s="70">
        <f t="shared" si="115"/>
        <v>0.53435481612660385</v>
      </c>
      <c r="AL337">
        <f t="shared" si="116"/>
        <v>195418.64356994629</v>
      </c>
      <c r="AM337" s="71">
        <f t="shared" si="117"/>
        <v>17912.707074876012</v>
      </c>
      <c r="AN337">
        <f t="shared" si="123"/>
        <v>17912.707074876012</v>
      </c>
      <c r="AO337" s="6">
        <f t="shared" si="118"/>
        <v>0.41339347839355467</v>
      </c>
      <c r="AP337">
        <f t="shared" si="124"/>
        <v>3.7892987843185781E-2</v>
      </c>
      <c r="AQ337">
        <f t="shared" si="125"/>
        <v>0.41339347839355467</v>
      </c>
      <c r="AR337">
        <f t="shared" si="126"/>
        <v>3.7892987843185781E-2</v>
      </c>
      <c r="AS337" s="68">
        <f t="shared" si="127"/>
        <v>0.50687825185593804</v>
      </c>
      <c r="AT337">
        <f t="shared" si="128"/>
        <v>0.50687825185593804</v>
      </c>
      <c r="AU337">
        <f t="shared" si="119"/>
        <v>4618.1038978939532</v>
      </c>
      <c r="AV337" s="67">
        <f t="shared" si="120"/>
        <v>4447.5851578525608</v>
      </c>
      <c r="AW337">
        <f t="shared" si="129"/>
        <v>4618.1038978939532</v>
      </c>
    </row>
    <row r="338" spans="1:49" thickTop="1" thickBot="1">
      <c r="A338" s="26">
        <v>336</v>
      </c>
      <c r="B338">
        <v>3</v>
      </c>
      <c r="C338">
        <v>137</v>
      </c>
      <c r="D338">
        <v>1</v>
      </c>
      <c r="E338">
        <v>60</v>
      </c>
      <c r="F338">
        <v>70</v>
      </c>
      <c r="G338">
        <v>0.5009765625</v>
      </c>
      <c r="H338">
        <v>0</v>
      </c>
      <c r="I338">
        <v>90</v>
      </c>
      <c r="J338">
        <v>0</v>
      </c>
      <c r="K338">
        <v>4299.8046875</v>
      </c>
      <c r="L338">
        <v>0.34140625000000002</v>
      </c>
      <c r="M338">
        <v>106815.8203125</v>
      </c>
      <c r="N338">
        <v>0.38632812500000002</v>
      </c>
      <c r="O338">
        <v>70</v>
      </c>
      <c r="P338">
        <v>480</v>
      </c>
      <c r="Q338">
        <v>480</v>
      </c>
      <c r="R338" s="46">
        <v>336</v>
      </c>
      <c r="S338">
        <v>54386.67</v>
      </c>
      <c r="T338" s="71">
        <v>13111.67</v>
      </c>
      <c r="U338">
        <v>13035</v>
      </c>
      <c r="V338" s="6">
        <v>0.3681333</v>
      </c>
      <c r="W338">
        <v>8.8753330000000005E-2</v>
      </c>
      <c r="X338">
        <v>0.36793330000000002</v>
      </c>
      <c r="Y338">
        <v>8.8179999999999994E-2</v>
      </c>
      <c r="Z338" s="68">
        <v>0.38606669999999998</v>
      </c>
      <c r="AA338">
        <v>0.38379999999999997</v>
      </c>
      <c r="AB338">
        <v>4848.6670000000004</v>
      </c>
      <c r="AC338" s="67">
        <v>4776.3329999999996</v>
      </c>
      <c r="AD338">
        <v>4789</v>
      </c>
      <c r="AE338">
        <f t="shared" si="121"/>
        <v>1.0029366164120663</v>
      </c>
      <c r="AF338">
        <f t="shared" si="122"/>
        <v>0.76164397331400946</v>
      </c>
      <c r="AG338" s="65">
        <f t="shared" si="111"/>
        <v>336</v>
      </c>
      <c r="AH338" s="70">
        <f t="shared" si="112"/>
        <v>1602.7227722772279</v>
      </c>
      <c r="AI338" s="70">
        <f t="shared" si="113"/>
        <v>38524.725274725279</v>
      </c>
      <c r="AJ338" s="70">
        <f t="shared" si="114"/>
        <v>0.88823492580301799</v>
      </c>
      <c r="AK338" s="70">
        <f t="shared" si="115"/>
        <v>0.63619547148942068</v>
      </c>
      <c r="AL338">
        <f t="shared" si="116"/>
        <v>55657.925796508789</v>
      </c>
      <c r="AM338" s="71">
        <f t="shared" si="117"/>
        <v>14641.944942196453</v>
      </c>
      <c r="AN338">
        <f t="shared" si="123"/>
        <v>14641.944942196453</v>
      </c>
      <c r="AO338" s="6">
        <f t="shared" si="118"/>
        <v>0.36391105651855471</v>
      </c>
      <c r="AP338">
        <f t="shared" si="124"/>
        <v>9.5734175809610356E-2</v>
      </c>
      <c r="AQ338">
        <f t="shared" si="125"/>
        <v>0.36391105651855471</v>
      </c>
      <c r="AR338">
        <f t="shared" si="126"/>
        <v>9.5734175809610356E-2</v>
      </c>
      <c r="AS338" s="68">
        <f t="shared" si="127"/>
        <v>0.44408720031101268</v>
      </c>
      <c r="AT338">
        <f t="shared" si="128"/>
        <v>0.44408720031101268</v>
      </c>
      <c r="AU338">
        <f t="shared" si="119"/>
        <v>4343.8343008272213</v>
      </c>
      <c r="AV338" s="67">
        <f t="shared" si="120"/>
        <v>3877.2755677052196</v>
      </c>
      <c r="AW338">
        <f t="shared" si="129"/>
        <v>4343.8343008272213</v>
      </c>
    </row>
    <row r="339" spans="1:49" thickTop="1" thickBot="1">
      <c r="A339" s="26">
        <v>337</v>
      </c>
      <c r="B339">
        <v>3</v>
      </c>
      <c r="C339">
        <v>138</v>
      </c>
      <c r="D339">
        <v>1</v>
      </c>
      <c r="E339">
        <v>60</v>
      </c>
      <c r="F339">
        <v>70</v>
      </c>
      <c r="G339">
        <v>0.35097656249999998</v>
      </c>
      <c r="H339">
        <v>0</v>
      </c>
      <c r="I339">
        <v>90</v>
      </c>
      <c r="J339">
        <v>0</v>
      </c>
      <c r="K339">
        <v>7549.8046875</v>
      </c>
      <c r="L339">
        <v>0.46140625000000002</v>
      </c>
      <c r="M339">
        <v>465365.8203125</v>
      </c>
      <c r="N339">
        <v>0.28632812500000004</v>
      </c>
      <c r="O339">
        <v>70</v>
      </c>
      <c r="P339">
        <v>480</v>
      </c>
      <c r="Q339">
        <v>480</v>
      </c>
      <c r="R339" s="46">
        <v>337</v>
      </c>
      <c r="S339">
        <v>166000</v>
      </c>
      <c r="T339" s="71">
        <v>25168</v>
      </c>
      <c r="U339">
        <v>25614</v>
      </c>
      <c r="V339" s="6">
        <v>0.39943329999999999</v>
      </c>
      <c r="W339">
        <v>6.0560000000000003E-2</v>
      </c>
      <c r="X339">
        <v>0.39113330000000002</v>
      </c>
      <c r="Y339">
        <v>6.0353329999999997E-2</v>
      </c>
      <c r="Z339" s="68">
        <v>0.69866669999999997</v>
      </c>
      <c r="AA339">
        <v>0.71103329999999998</v>
      </c>
      <c r="AB339">
        <v>5561</v>
      </c>
      <c r="AC339" s="67">
        <v>6812</v>
      </c>
      <c r="AD339">
        <v>5936.6670000000004</v>
      </c>
      <c r="AE339">
        <f t="shared" si="121"/>
        <v>0.99125559134884023</v>
      </c>
      <c r="AF339">
        <f t="shared" si="122"/>
        <v>0.42174429494017068</v>
      </c>
      <c r="AG339" s="65">
        <f t="shared" si="111"/>
        <v>337</v>
      </c>
      <c r="AH339" s="70">
        <f t="shared" si="112"/>
        <v>2583.0615845183365</v>
      </c>
      <c r="AI339" s="70">
        <f t="shared" si="113"/>
        <v>180889.23474035834</v>
      </c>
      <c r="AJ339" s="70">
        <f t="shared" si="114"/>
        <v>0.95285943032939657</v>
      </c>
      <c r="AK339" s="70">
        <f t="shared" si="115"/>
        <v>0.54245653481037615</v>
      </c>
      <c r="AL339">
        <f t="shared" si="116"/>
        <v>168232.49610900879</v>
      </c>
      <c r="AM339" s="71">
        <f t="shared" si="117"/>
        <v>18930.559103504434</v>
      </c>
      <c r="AN339">
        <f t="shared" si="123"/>
        <v>18930.559103504434</v>
      </c>
      <c r="AO339" s="6">
        <f t="shared" si="118"/>
        <v>0.39995793151855474</v>
      </c>
      <c r="AP339">
        <f t="shared" si="124"/>
        <v>4.5005735732657495E-2</v>
      </c>
      <c r="AQ339">
        <f t="shared" si="125"/>
        <v>0.39995793151855474</v>
      </c>
      <c r="AR339">
        <f t="shared" si="126"/>
        <v>4.5005735732657495E-2</v>
      </c>
      <c r="AS339" s="68">
        <f t="shared" si="127"/>
        <v>0.43057335367478278</v>
      </c>
      <c r="AT339">
        <f t="shared" si="128"/>
        <v>0.43057335367478278</v>
      </c>
      <c r="AU339">
        <f t="shared" si="119"/>
        <v>5257.3931516259072</v>
      </c>
      <c r="AV339" s="67">
        <f t="shared" si="120"/>
        <v>5085.7245774201201</v>
      </c>
      <c r="AW339">
        <f t="shared" si="129"/>
        <v>5257.3931516259072</v>
      </c>
    </row>
    <row r="340" spans="1:49" thickTop="1" thickBot="1">
      <c r="A340" s="26">
        <v>338</v>
      </c>
      <c r="B340">
        <v>3</v>
      </c>
      <c r="C340">
        <v>139</v>
      </c>
      <c r="D340">
        <v>1</v>
      </c>
      <c r="E340">
        <v>60</v>
      </c>
      <c r="F340">
        <v>70</v>
      </c>
      <c r="G340">
        <v>0.42597656249999999</v>
      </c>
      <c r="H340">
        <v>0</v>
      </c>
      <c r="I340">
        <v>90</v>
      </c>
      <c r="J340">
        <v>0</v>
      </c>
      <c r="K340">
        <v>9174.8046875</v>
      </c>
      <c r="L340">
        <v>0.28140624999999997</v>
      </c>
      <c r="M340">
        <v>644640.8203125</v>
      </c>
      <c r="N340">
        <v>0.33632812499999998</v>
      </c>
      <c r="O340">
        <v>70</v>
      </c>
      <c r="P340">
        <v>480</v>
      </c>
      <c r="Q340">
        <v>480</v>
      </c>
      <c r="R340" s="46">
        <v>338</v>
      </c>
      <c r="S340">
        <v>274363.3</v>
      </c>
      <c r="T340" s="71">
        <v>22853.33</v>
      </c>
      <c r="U340">
        <v>22870.33</v>
      </c>
      <c r="V340" s="6">
        <v>0.31123000000000001</v>
      </c>
      <c r="W340">
        <v>2.5924329999999999E-2</v>
      </c>
      <c r="X340">
        <v>0.31125999999999998</v>
      </c>
      <c r="Y340">
        <v>2.5946E-2</v>
      </c>
      <c r="Z340" s="68">
        <v>0.33776669999999998</v>
      </c>
      <c r="AA340">
        <v>0.33803329999999998</v>
      </c>
      <c r="AB340">
        <v>9676.6669999999995</v>
      </c>
      <c r="AC340" s="67">
        <v>8657.3330000000005</v>
      </c>
      <c r="AD340">
        <v>9602.6669999999995</v>
      </c>
      <c r="AE340">
        <f t="shared" si="121"/>
        <v>0.99962827033345047</v>
      </c>
      <c r="AF340">
        <f t="shared" si="122"/>
        <v>0.86422390527168591</v>
      </c>
      <c r="AG340" s="65">
        <f t="shared" si="111"/>
        <v>338</v>
      </c>
      <c r="AH340" s="70">
        <f t="shared" si="112"/>
        <v>3579.9750030484092</v>
      </c>
      <c r="AI340" s="70">
        <f t="shared" si="113"/>
        <v>241198.55305466236</v>
      </c>
      <c r="AJ340" s="70">
        <f t="shared" si="114"/>
        <v>0.95848444739168615</v>
      </c>
      <c r="AK340" s="70">
        <f t="shared" si="115"/>
        <v>0.65726199253676887</v>
      </c>
      <c r="AL340">
        <f t="shared" si="116"/>
        <v>279868.43360900879</v>
      </c>
      <c r="AM340" s="71">
        <f t="shared" si="117"/>
        <v>28167.270371564387</v>
      </c>
      <c r="AN340">
        <f t="shared" si="123"/>
        <v>28167.270371564387</v>
      </c>
      <c r="AO340" s="6">
        <f t="shared" si="118"/>
        <v>0.30480168151855469</v>
      </c>
      <c r="AP340">
        <f t="shared" si="124"/>
        <v>3.0676669256079439E-2</v>
      </c>
      <c r="AQ340">
        <f t="shared" si="125"/>
        <v>0.30480168151855469</v>
      </c>
      <c r="AR340">
        <f t="shared" si="126"/>
        <v>3.0676669256079439E-2</v>
      </c>
      <c r="AS340" s="68">
        <f t="shared" si="127"/>
        <v>0.43936462171653645</v>
      </c>
      <c r="AT340">
        <f t="shared" si="128"/>
        <v>0.43936462171653645</v>
      </c>
      <c r="AU340">
        <f t="shared" si="119"/>
        <v>8628.2955643954629</v>
      </c>
      <c r="AV340" s="67">
        <f t="shared" si="120"/>
        <v>7496.362360361536</v>
      </c>
      <c r="AW340">
        <f t="shared" si="129"/>
        <v>8628.2955643954629</v>
      </c>
    </row>
    <row r="341" spans="1:49" thickTop="1" thickBot="1">
      <c r="A341" s="26">
        <v>339</v>
      </c>
      <c r="B341">
        <v>3</v>
      </c>
      <c r="C341">
        <v>140</v>
      </c>
      <c r="D341">
        <v>1</v>
      </c>
      <c r="E341">
        <v>60</v>
      </c>
      <c r="F341">
        <v>70</v>
      </c>
      <c r="G341">
        <v>0.57597656249999996</v>
      </c>
      <c r="H341">
        <v>0</v>
      </c>
      <c r="I341">
        <v>90</v>
      </c>
      <c r="J341">
        <v>0</v>
      </c>
      <c r="K341">
        <v>5924.8046875</v>
      </c>
      <c r="L341">
        <v>0.40140624999999996</v>
      </c>
      <c r="M341">
        <v>286090.8203125</v>
      </c>
      <c r="N341">
        <v>0.236328125</v>
      </c>
      <c r="O341">
        <v>70</v>
      </c>
      <c r="P341">
        <v>480</v>
      </c>
      <c r="Q341">
        <v>480</v>
      </c>
      <c r="R341" s="46">
        <v>339</v>
      </c>
      <c r="S341">
        <v>163043.29999999999</v>
      </c>
      <c r="T341" s="71">
        <v>29297.33</v>
      </c>
      <c r="U341">
        <v>30565.33</v>
      </c>
      <c r="V341" s="6">
        <v>0.29674669999999997</v>
      </c>
      <c r="W341">
        <v>5.3323330000000002E-2</v>
      </c>
      <c r="X341">
        <v>0.29154669999999999</v>
      </c>
      <c r="Y341">
        <v>5.4656669999999997E-2</v>
      </c>
      <c r="Z341" s="68">
        <v>0.42620000000000002</v>
      </c>
      <c r="AA341">
        <v>0.44463330000000001</v>
      </c>
      <c r="AB341">
        <v>8796</v>
      </c>
      <c r="AC341" s="67">
        <v>10279</v>
      </c>
      <c r="AD341">
        <v>9197.6669999999995</v>
      </c>
      <c r="AE341">
        <f t="shared" si="121"/>
        <v>0.97903783830236435</v>
      </c>
      <c r="AF341">
        <f t="shared" si="122"/>
        <v>0.76491404077495728</v>
      </c>
      <c r="AG341" s="65">
        <f t="shared" si="111"/>
        <v>339</v>
      </c>
      <c r="AH341" s="70">
        <f t="shared" si="112"/>
        <v>2113.8783587913927</v>
      </c>
      <c r="AI341" s="70">
        <f t="shared" si="113"/>
        <v>115701.81674565561</v>
      </c>
      <c r="AJ341" s="70">
        <f t="shared" si="114"/>
        <v>0.94034238964767891</v>
      </c>
      <c r="AK341" s="70">
        <f t="shared" si="115"/>
        <v>0.58998488261007309</v>
      </c>
      <c r="AL341">
        <f t="shared" si="116"/>
        <v>167293.86329650879</v>
      </c>
      <c r="AM341" s="71">
        <f t="shared" si="117"/>
        <v>26926.574252688726</v>
      </c>
      <c r="AN341">
        <f t="shared" si="123"/>
        <v>26926.574252688726</v>
      </c>
      <c r="AO341" s="6">
        <f t="shared" si="118"/>
        <v>0.30632511901855464</v>
      </c>
      <c r="AP341">
        <f t="shared" si="124"/>
        <v>4.9304175898536702E-2</v>
      </c>
      <c r="AQ341">
        <f t="shared" si="125"/>
        <v>0.30632511901855464</v>
      </c>
      <c r="AR341">
        <f t="shared" si="126"/>
        <v>4.9304175898536702E-2</v>
      </c>
      <c r="AS341" s="68">
        <f t="shared" si="127"/>
        <v>0.50487177837115205</v>
      </c>
      <c r="AT341">
        <f t="shared" si="128"/>
        <v>0.50487177837115205</v>
      </c>
      <c r="AU341">
        <f t="shared" si="119"/>
        <v>7393.2773677140158</v>
      </c>
      <c r="AV341" s="67">
        <f t="shared" si="120"/>
        <v>6699.0074834063362</v>
      </c>
      <c r="AW341">
        <f t="shared" si="129"/>
        <v>7393.2773677140158</v>
      </c>
    </row>
    <row r="342" spans="1:49" thickTop="1" thickBot="1">
      <c r="A342" s="26">
        <v>340</v>
      </c>
      <c r="B342">
        <v>3</v>
      </c>
      <c r="C342">
        <v>141</v>
      </c>
      <c r="D342">
        <v>1</v>
      </c>
      <c r="E342">
        <v>60</v>
      </c>
      <c r="F342">
        <v>70</v>
      </c>
      <c r="G342">
        <v>0.38847656249999996</v>
      </c>
      <c r="H342">
        <v>0</v>
      </c>
      <c r="I342">
        <v>90</v>
      </c>
      <c r="J342">
        <v>0</v>
      </c>
      <c r="K342">
        <v>6737.3046875</v>
      </c>
      <c r="L342">
        <v>0.25140625</v>
      </c>
      <c r="M342">
        <v>555003.3203125</v>
      </c>
      <c r="N342">
        <v>0.361328125</v>
      </c>
      <c r="O342">
        <v>70</v>
      </c>
      <c r="P342">
        <v>480</v>
      </c>
      <c r="Q342">
        <v>480</v>
      </c>
      <c r="R342" s="46">
        <v>340</v>
      </c>
      <c r="S342">
        <v>215763.3</v>
      </c>
      <c r="T342" s="71">
        <v>15245.67</v>
      </c>
      <c r="U342">
        <v>15061</v>
      </c>
      <c r="V342" s="6">
        <v>0.30828</v>
      </c>
      <c r="W342">
        <v>2.1783E-2</v>
      </c>
      <c r="X342">
        <v>0.30731330000000001</v>
      </c>
      <c r="Y342">
        <v>2.1451669999999999E-2</v>
      </c>
      <c r="Z342" s="68">
        <v>0.30176999999999998</v>
      </c>
      <c r="AA342">
        <v>0.29811670000000001</v>
      </c>
      <c r="AB342">
        <v>6593.6670000000004</v>
      </c>
      <c r="AC342" s="67">
        <v>5786.6670000000004</v>
      </c>
      <c r="AD342">
        <v>6465</v>
      </c>
      <c r="AE342">
        <f t="shared" si="121"/>
        <v>1.006112056394272</v>
      </c>
      <c r="AF342">
        <f t="shared" si="122"/>
        <v>0.89273836772931425</v>
      </c>
      <c r="AG342" s="65">
        <f t="shared" si="111"/>
        <v>340</v>
      </c>
      <c r="AH342" s="70">
        <f t="shared" si="112"/>
        <v>2691.8934948183291</v>
      </c>
      <c r="AI342" s="70">
        <f t="shared" si="113"/>
        <v>203846.26972740315</v>
      </c>
      <c r="AJ342" s="70">
        <f t="shared" si="114"/>
        <v>0.96444556066827303</v>
      </c>
      <c r="AK342" s="70">
        <f t="shared" si="115"/>
        <v>0.67045059745376279</v>
      </c>
      <c r="AL342">
        <f t="shared" si="116"/>
        <v>219725.80177307126</v>
      </c>
      <c r="AM342" s="71">
        <f t="shared" si="117"/>
        <v>18847.102629694138</v>
      </c>
      <c r="AN342">
        <f t="shared" si="123"/>
        <v>18847.102629694138</v>
      </c>
      <c r="AO342" s="6">
        <f t="shared" si="118"/>
        <v>0.29410832214355465</v>
      </c>
      <c r="AP342">
        <f t="shared" si="124"/>
        <v>2.5227304608548069E-2</v>
      </c>
      <c r="AQ342">
        <f t="shared" si="125"/>
        <v>0.29410832214355465</v>
      </c>
      <c r="AR342">
        <f t="shared" si="126"/>
        <v>2.5227304608548069E-2</v>
      </c>
      <c r="AS342" s="68">
        <f t="shared" si="127"/>
        <v>0.41001138953327876</v>
      </c>
      <c r="AT342">
        <f t="shared" si="128"/>
        <v>0.41001138953327876</v>
      </c>
      <c r="AU342">
        <f t="shared" si="119"/>
        <v>5968.5889982025519</v>
      </c>
      <c r="AV342" s="67">
        <f t="shared" si="120"/>
        <v>5177.7106436437925</v>
      </c>
      <c r="AW342">
        <f t="shared" si="129"/>
        <v>5968.5889982025519</v>
      </c>
    </row>
    <row r="343" spans="1:49" thickTop="1" thickBot="1">
      <c r="A343" s="26">
        <v>341</v>
      </c>
      <c r="B343">
        <v>3</v>
      </c>
      <c r="C343">
        <v>142</v>
      </c>
      <c r="D343">
        <v>1</v>
      </c>
      <c r="E343">
        <v>60</v>
      </c>
      <c r="F343">
        <v>70</v>
      </c>
      <c r="G343">
        <v>0.53847656249999998</v>
      </c>
      <c r="H343">
        <v>0</v>
      </c>
      <c r="I343">
        <v>90</v>
      </c>
      <c r="J343">
        <v>0</v>
      </c>
      <c r="K343">
        <v>9987.3046875</v>
      </c>
      <c r="L343">
        <v>0.37140624999999999</v>
      </c>
      <c r="M343">
        <v>196453.3203125</v>
      </c>
      <c r="N343">
        <v>0.26132812500000002</v>
      </c>
      <c r="O343">
        <v>70</v>
      </c>
      <c r="P343">
        <v>480</v>
      </c>
      <c r="Q343">
        <v>480</v>
      </c>
      <c r="R343" s="46">
        <v>341</v>
      </c>
      <c r="S343">
        <v>107856.7</v>
      </c>
      <c r="T343" s="71">
        <v>33703.33</v>
      </c>
      <c r="U343">
        <v>33249.67</v>
      </c>
      <c r="V343" s="6">
        <v>0.30348330000000001</v>
      </c>
      <c r="W343">
        <v>9.4836669999999998E-2</v>
      </c>
      <c r="X343">
        <v>0.30484329999999998</v>
      </c>
      <c r="Y343">
        <v>9.3976669999999998E-2</v>
      </c>
      <c r="Z343" s="68">
        <v>0.42273329999999998</v>
      </c>
      <c r="AA343">
        <v>0.4170333</v>
      </c>
      <c r="AB343">
        <v>12164.33</v>
      </c>
      <c r="AC343" s="67">
        <v>12566.67</v>
      </c>
      <c r="AD343">
        <v>11793.33</v>
      </c>
      <c r="AE343">
        <f t="shared" si="121"/>
        <v>1.0067989100058761</v>
      </c>
      <c r="AF343">
        <f t="shared" si="122"/>
        <v>0.74216349792300829</v>
      </c>
      <c r="AG343" s="65">
        <f t="shared" si="111"/>
        <v>341</v>
      </c>
      <c r="AH343" s="70">
        <f t="shared" si="112"/>
        <v>3641.2640993505756</v>
      </c>
      <c r="AI343" s="70">
        <f t="shared" si="113"/>
        <v>77875.580675131627</v>
      </c>
      <c r="AJ343" s="70">
        <f t="shared" si="114"/>
        <v>0.861561702753605</v>
      </c>
      <c r="AK343" s="70">
        <f t="shared" si="115"/>
        <v>0.62088290601124785</v>
      </c>
      <c r="AL343">
        <f t="shared" si="116"/>
        <v>110394.88380432129</v>
      </c>
      <c r="AM343" s="71">
        <f t="shared" si="117"/>
        <v>35917.266473722775</v>
      </c>
      <c r="AN343">
        <f t="shared" si="123"/>
        <v>35917.266473722775</v>
      </c>
      <c r="AO343" s="6">
        <f t="shared" si="118"/>
        <v>0.31213175964355472</v>
      </c>
      <c r="AP343">
        <f t="shared" si="124"/>
        <v>0.10155289085589583</v>
      </c>
      <c r="AQ343">
        <f t="shared" si="125"/>
        <v>0.31213175964355472</v>
      </c>
      <c r="AR343">
        <f t="shared" si="126"/>
        <v>0.10155289085589583</v>
      </c>
      <c r="AS343" s="68">
        <f t="shared" si="127"/>
        <v>0.43175224275748769</v>
      </c>
      <c r="AT343">
        <f t="shared" si="128"/>
        <v>0.43175224275748769</v>
      </c>
      <c r="AU343">
        <f t="shared" si="119"/>
        <v>10648.578497286841</v>
      </c>
      <c r="AV343" s="67">
        <f t="shared" si="120"/>
        <v>9637.0217385865635</v>
      </c>
      <c r="AW343">
        <f t="shared" si="129"/>
        <v>10648.578497286841</v>
      </c>
    </row>
    <row r="344" spans="1:49" thickTop="1" thickBot="1">
      <c r="A344" s="26">
        <v>342</v>
      </c>
      <c r="B344">
        <v>3</v>
      </c>
      <c r="C344">
        <v>143</v>
      </c>
      <c r="D344">
        <v>1</v>
      </c>
      <c r="E344">
        <v>60</v>
      </c>
      <c r="F344">
        <v>70</v>
      </c>
      <c r="G344">
        <v>0.46347656250000002</v>
      </c>
      <c r="H344">
        <v>0</v>
      </c>
      <c r="I344">
        <v>90</v>
      </c>
      <c r="J344">
        <v>0</v>
      </c>
      <c r="K344">
        <v>8362.3046875</v>
      </c>
      <c r="L344">
        <v>0.31140625</v>
      </c>
      <c r="M344">
        <v>375728.3203125</v>
      </c>
      <c r="N344">
        <v>0.31132812500000001</v>
      </c>
      <c r="O344">
        <v>70</v>
      </c>
      <c r="P344">
        <v>480</v>
      </c>
      <c r="Q344">
        <v>480</v>
      </c>
      <c r="R344" s="46">
        <v>342</v>
      </c>
      <c r="S344">
        <v>174693.3</v>
      </c>
      <c r="T344" s="71">
        <v>23667.33</v>
      </c>
      <c r="U344">
        <v>22774.67</v>
      </c>
      <c r="V344" s="6">
        <v>0.31136000000000003</v>
      </c>
      <c r="W344">
        <v>4.2183329999999998E-2</v>
      </c>
      <c r="X344">
        <v>0.31136330000000001</v>
      </c>
      <c r="Y344">
        <v>4.0593329999999997E-2</v>
      </c>
      <c r="Z344" s="68">
        <v>0.37453330000000001</v>
      </c>
      <c r="AA344">
        <v>0.3604</v>
      </c>
      <c r="AB344">
        <v>9667.3330000000005</v>
      </c>
      <c r="AC344" s="67">
        <v>9036</v>
      </c>
      <c r="AD344">
        <v>8993.6669999999995</v>
      </c>
      <c r="AE344">
        <f t="shared" si="121"/>
        <v>1.0194092892395414</v>
      </c>
      <c r="AF344">
        <f t="shared" si="122"/>
        <v>0.82977749099141584</v>
      </c>
      <c r="AG344" s="65">
        <f t="shared" si="111"/>
        <v>342</v>
      </c>
      <c r="AH344" s="70">
        <f t="shared" si="112"/>
        <v>3188.2967949481708</v>
      </c>
      <c r="AI344" s="70">
        <f t="shared" si="113"/>
        <v>143262.51117068811</v>
      </c>
      <c r="AJ344" s="70">
        <f t="shared" si="114"/>
        <v>0.93607662941266345</v>
      </c>
      <c r="AK344" s="70">
        <f t="shared" si="115"/>
        <v>0.6450210764575367</v>
      </c>
      <c r="AL344">
        <f t="shared" si="116"/>
        <v>178627.84278869629</v>
      </c>
      <c r="AM344" s="71">
        <f t="shared" si="117"/>
        <v>27586.784040960021</v>
      </c>
      <c r="AN344">
        <f t="shared" si="123"/>
        <v>27586.784040960021</v>
      </c>
      <c r="AO344" s="6">
        <f t="shared" si="118"/>
        <v>0.31137004089355469</v>
      </c>
      <c r="AP344">
        <f t="shared" si="124"/>
        <v>4.8087117556003679E-2</v>
      </c>
      <c r="AQ344">
        <f t="shared" si="125"/>
        <v>0.31137004089355469</v>
      </c>
      <c r="AR344">
        <f t="shared" si="126"/>
        <v>4.8087117556003679E-2</v>
      </c>
      <c r="AS344" s="68">
        <f t="shared" si="127"/>
        <v>0.45226703303874249</v>
      </c>
      <c r="AT344">
        <f t="shared" si="128"/>
        <v>0.45226703303874249</v>
      </c>
      <c r="AU344">
        <f t="shared" si="119"/>
        <v>8265.9017138515737</v>
      </c>
      <c r="AV344" s="67">
        <f t="shared" si="120"/>
        <v>7242.3971123228175</v>
      </c>
      <c r="AW344">
        <f t="shared" si="129"/>
        <v>8265.9017138515737</v>
      </c>
    </row>
    <row r="345" spans="1:49" thickTop="1" thickBot="1">
      <c r="A345" s="26">
        <v>343</v>
      </c>
      <c r="B345">
        <v>3</v>
      </c>
      <c r="C345">
        <v>144</v>
      </c>
      <c r="D345">
        <v>1</v>
      </c>
      <c r="E345">
        <v>60</v>
      </c>
      <c r="F345">
        <v>70</v>
      </c>
      <c r="G345">
        <v>0.3134765625</v>
      </c>
      <c r="H345">
        <v>0</v>
      </c>
      <c r="I345">
        <v>90</v>
      </c>
      <c r="J345">
        <v>0</v>
      </c>
      <c r="K345">
        <v>5112.3046875</v>
      </c>
      <c r="L345">
        <v>0.43140624999999999</v>
      </c>
      <c r="M345">
        <v>734278.3203125</v>
      </c>
      <c r="N345">
        <v>0.21132812500000001</v>
      </c>
      <c r="O345">
        <v>70</v>
      </c>
      <c r="P345">
        <v>480</v>
      </c>
      <c r="Q345">
        <v>480</v>
      </c>
      <c r="R345" s="46">
        <v>343</v>
      </c>
      <c r="S345">
        <v>231133.3</v>
      </c>
      <c r="T345" s="71">
        <v>13344.33</v>
      </c>
      <c r="U345">
        <v>13163</v>
      </c>
      <c r="V345" s="6">
        <v>0.35010000000000002</v>
      </c>
      <c r="W345">
        <v>2.0212330000000001E-2</v>
      </c>
      <c r="X345">
        <v>0.3560333</v>
      </c>
      <c r="Y345">
        <v>2.0277E-2</v>
      </c>
      <c r="Z345" s="68">
        <v>0.65783329999999995</v>
      </c>
      <c r="AA345">
        <v>0.64890000000000003</v>
      </c>
      <c r="AB345">
        <v>3728</v>
      </c>
      <c r="AC345" s="67">
        <v>3979.6669999999999</v>
      </c>
      <c r="AD345">
        <v>3604.3330000000001</v>
      </c>
      <c r="AE345">
        <f t="shared" si="121"/>
        <v>1.0068643081442574</v>
      </c>
      <c r="AF345">
        <f t="shared" si="122"/>
        <v>0.54949703813474549</v>
      </c>
      <c r="AG345" s="65">
        <f t="shared" si="111"/>
        <v>343</v>
      </c>
      <c r="AH345" s="70">
        <f t="shared" si="112"/>
        <v>1785.7630171378671</v>
      </c>
      <c r="AI345" s="70">
        <f t="shared" si="113"/>
        <v>303088.11673653655</v>
      </c>
      <c r="AJ345" s="70">
        <f t="shared" si="114"/>
        <v>0.97939979353884132</v>
      </c>
      <c r="AK345" s="70">
        <f t="shared" si="115"/>
        <v>0.56290932404296756</v>
      </c>
      <c r="AL345">
        <f t="shared" si="116"/>
        <v>233688.76075744629</v>
      </c>
      <c r="AM345" s="71">
        <f t="shared" si="117"/>
        <v>11907.182722881162</v>
      </c>
      <c r="AN345">
        <f t="shared" si="123"/>
        <v>11907.182722881162</v>
      </c>
      <c r="AO345" s="6">
        <f t="shared" si="118"/>
        <v>0.36241691589355468</v>
      </c>
      <c r="AP345">
        <f t="shared" si="124"/>
        <v>1.8466290057854672E-2</v>
      </c>
      <c r="AQ345">
        <f t="shared" si="125"/>
        <v>0.36241691589355468</v>
      </c>
      <c r="AR345">
        <f t="shared" si="126"/>
        <v>1.8466290057854672E-2</v>
      </c>
      <c r="AS345" s="68">
        <f t="shared" si="127"/>
        <v>0.4247768518036783</v>
      </c>
      <c r="AT345">
        <f t="shared" si="128"/>
        <v>0.4247768518036783</v>
      </c>
      <c r="AU345">
        <f t="shared" si="119"/>
        <v>3388.8937030058878</v>
      </c>
      <c r="AV345" s="67">
        <f t="shared" si="120"/>
        <v>3218.934032479694</v>
      </c>
      <c r="AW345">
        <f t="shared" si="129"/>
        <v>3388.8937030058878</v>
      </c>
    </row>
    <row r="346" spans="1:49" thickTop="1" thickBot="1">
      <c r="A346" s="26">
        <v>344</v>
      </c>
      <c r="B346">
        <v>3</v>
      </c>
      <c r="C346">
        <v>145</v>
      </c>
      <c r="D346">
        <v>1</v>
      </c>
      <c r="E346">
        <v>60</v>
      </c>
      <c r="F346">
        <v>70</v>
      </c>
      <c r="G346">
        <v>0.36972656249999997</v>
      </c>
      <c r="H346">
        <v>0</v>
      </c>
      <c r="I346">
        <v>90</v>
      </c>
      <c r="J346">
        <v>0</v>
      </c>
      <c r="K346">
        <v>4706.0546875</v>
      </c>
      <c r="L346">
        <v>0.29640624999999998</v>
      </c>
      <c r="M346">
        <v>330909.5703125</v>
      </c>
      <c r="N346">
        <v>0.27382812500000003</v>
      </c>
      <c r="O346">
        <v>70</v>
      </c>
      <c r="P346">
        <v>480</v>
      </c>
      <c r="Q346">
        <v>480</v>
      </c>
      <c r="R346" s="46">
        <v>344</v>
      </c>
      <c r="S346">
        <v>125260</v>
      </c>
      <c r="T346" s="71">
        <v>10535</v>
      </c>
      <c r="U346">
        <v>10686.67</v>
      </c>
      <c r="V346" s="6">
        <v>0.28572999999999998</v>
      </c>
      <c r="W346">
        <v>2.4031E-2</v>
      </c>
      <c r="X346">
        <v>0.28545330000000002</v>
      </c>
      <c r="Y346">
        <v>2.4353329999999999E-2</v>
      </c>
      <c r="Z346" s="68">
        <v>0.35476669999999999</v>
      </c>
      <c r="AA346">
        <v>0.35986669999999998</v>
      </c>
      <c r="AB346">
        <v>4170.3329999999996</v>
      </c>
      <c r="AC346" s="67">
        <v>3905.3330000000001</v>
      </c>
      <c r="AD346">
        <v>4282.3329999999996</v>
      </c>
      <c r="AE346">
        <f t="shared" si="121"/>
        <v>0.99287841792119191</v>
      </c>
      <c r="AF346">
        <f t="shared" si="122"/>
        <v>0.8535759868185171</v>
      </c>
      <c r="AG346" s="65">
        <f t="shared" si="111"/>
        <v>344</v>
      </c>
      <c r="AH346" s="70">
        <f t="shared" si="112"/>
        <v>1815.0385681571652</v>
      </c>
      <c r="AI346" s="70">
        <f t="shared" si="113"/>
        <v>129887.84115302053</v>
      </c>
      <c r="AJ346" s="70">
        <f t="shared" si="114"/>
        <v>0.95851523747924616</v>
      </c>
      <c r="AK346" s="70">
        <f t="shared" si="115"/>
        <v>0.64964650810895608</v>
      </c>
      <c r="AL346">
        <f t="shared" si="116"/>
        <v>125312.15919494627</v>
      </c>
      <c r="AM346" s="71">
        <f t="shared" si="117"/>
        <v>12455.786444021038</v>
      </c>
      <c r="AN346">
        <f t="shared" si="123"/>
        <v>12455.786444021038</v>
      </c>
      <c r="AO346" s="6">
        <f t="shared" si="118"/>
        <v>0.28805851745605471</v>
      </c>
      <c r="AP346">
        <f t="shared" si="124"/>
        <v>2.8632459929384287E-2</v>
      </c>
      <c r="AQ346">
        <f t="shared" si="125"/>
        <v>0.28805851745605471</v>
      </c>
      <c r="AR346">
        <f t="shared" si="126"/>
        <v>2.8632459929384287E-2</v>
      </c>
      <c r="AS346" s="68">
        <f t="shared" si="127"/>
        <v>0.41293203032261327</v>
      </c>
      <c r="AT346">
        <f t="shared" si="128"/>
        <v>0.41293203032261327</v>
      </c>
      <c r="AU346">
        <f t="shared" si="119"/>
        <v>3852.847100476773</v>
      </c>
      <c r="AV346" s="67">
        <f t="shared" si="120"/>
        <v>3410.9292998569108</v>
      </c>
      <c r="AW346">
        <f t="shared" si="129"/>
        <v>3852.847100476773</v>
      </c>
    </row>
    <row r="347" spans="1:49" thickTop="1" thickBot="1">
      <c r="A347" s="26">
        <v>345</v>
      </c>
      <c r="B347">
        <v>3</v>
      </c>
      <c r="C347">
        <v>146</v>
      </c>
      <c r="D347">
        <v>1</v>
      </c>
      <c r="E347">
        <v>60</v>
      </c>
      <c r="F347">
        <v>70</v>
      </c>
      <c r="G347">
        <v>0.51972656250000004</v>
      </c>
      <c r="H347">
        <v>0</v>
      </c>
      <c r="I347">
        <v>90</v>
      </c>
      <c r="J347">
        <v>0</v>
      </c>
      <c r="K347">
        <v>7956.0546875</v>
      </c>
      <c r="L347">
        <v>0.41640624999999998</v>
      </c>
      <c r="M347">
        <v>689459.5703125</v>
      </c>
      <c r="N347">
        <v>0.37382812500000001</v>
      </c>
      <c r="O347">
        <v>70</v>
      </c>
      <c r="P347">
        <v>480</v>
      </c>
      <c r="Q347">
        <v>480</v>
      </c>
      <c r="R347" s="46">
        <v>345</v>
      </c>
      <c r="S347">
        <v>330576.7</v>
      </c>
      <c r="T347" s="71">
        <v>32821.67</v>
      </c>
      <c r="U347">
        <v>31294.33</v>
      </c>
      <c r="V347" s="6">
        <v>0.39193329999999998</v>
      </c>
      <c r="W347">
        <v>3.8913330000000003E-2</v>
      </c>
      <c r="X347">
        <v>0.39410000000000001</v>
      </c>
      <c r="Y347">
        <v>3.730667E-2</v>
      </c>
      <c r="Z347" s="68">
        <v>0.5445333</v>
      </c>
      <c r="AA347">
        <v>0.51919999999999999</v>
      </c>
      <c r="AB347">
        <v>9665</v>
      </c>
      <c r="AC347" s="67">
        <v>10669.67</v>
      </c>
      <c r="AD347">
        <v>8905</v>
      </c>
      <c r="AE347">
        <f t="shared" si="121"/>
        <v>1.024112125825311</v>
      </c>
      <c r="AF347">
        <f t="shared" si="122"/>
        <v>0.67139968625435587</v>
      </c>
      <c r="AG347" s="65">
        <f t="shared" si="111"/>
        <v>345</v>
      </c>
      <c r="AH347" s="70">
        <f t="shared" si="112"/>
        <v>2808.5355763927191</v>
      </c>
      <c r="AI347" s="70">
        <f t="shared" si="113"/>
        <v>250926.42877452375</v>
      </c>
      <c r="AJ347" s="70">
        <f t="shared" si="114"/>
        <v>0.96616228755728573</v>
      </c>
      <c r="AK347" s="70">
        <f t="shared" si="115"/>
        <v>0.57641452871802012</v>
      </c>
      <c r="AL347">
        <f t="shared" si="116"/>
        <v>362151.53419494635</v>
      </c>
      <c r="AM347" s="71">
        <f t="shared" si="117"/>
        <v>32029.428141467226</v>
      </c>
      <c r="AN347">
        <f t="shared" si="123"/>
        <v>32029.428141467226</v>
      </c>
      <c r="AO347" s="6">
        <f t="shared" si="118"/>
        <v>0.39427726745605468</v>
      </c>
      <c r="AP347">
        <f t="shared" si="124"/>
        <v>3.4870694207800437E-2</v>
      </c>
      <c r="AQ347">
        <f t="shared" si="125"/>
        <v>0.39427726745605468</v>
      </c>
      <c r="AR347">
        <f t="shared" si="126"/>
        <v>3.4870694207800437E-2</v>
      </c>
      <c r="AS347" s="68">
        <f t="shared" si="127"/>
        <v>0.51168135672202331</v>
      </c>
      <c r="AT347">
        <f t="shared" si="128"/>
        <v>0.51168135672202331</v>
      </c>
      <c r="AU347">
        <f t="shared" si="119"/>
        <v>8613.4083487081043</v>
      </c>
      <c r="AV347" s="67">
        <f t="shared" si="120"/>
        <v>7914.9002619872963</v>
      </c>
      <c r="AW347">
        <f t="shared" si="129"/>
        <v>8613.4083487081043</v>
      </c>
    </row>
    <row r="348" spans="1:49" thickTop="1" thickBot="1">
      <c r="A348" s="26">
        <v>346</v>
      </c>
      <c r="B348">
        <v>3</v>
      </c>
      <c r="C348">
        <v>147</v>
      </c>
      <c r="D348">
        <v>1</v>
      </c>
      <c r="E348">
        <v>60</v>
      </c>
      <c r="F348">
        <v>70</v>
      </c>
      <c r="G348">
        <v>0.5947265625</v>
      </c>
      <c r="H348">
        <v>0</v>
      </c>
      <c r="I348">
        <v>90</v>
      </c>
      <c r="J348">
        <v>0</v>
      </c>
      <c r="K348">
        <v>9581.0546875</v>
      </c>
      <c r="L348">
        <v>0.35640624999999998</v>
      </c>
      <c r="M348">
        <v>510184.5703125</v>
      </c>
      <c r="N348">
        <v>0.22382812500000002</v>
      </c>
      <c r="O348">
        <v>70</v>
      </c>
      <c r="P348">
        <v>480</v>
      </c>
      <c r="Q348">
        <v>480</v>
      </c>
      <c r="R348" s="46">
        <v>346</v>
      </c>
      <c r="S348">
        <v>302180</v>
      </c>
      <c r="T348" s="71">
        <v>45896.67</v>
      </c>
      <c r="U348">
        <v>47766.67</v>
      </c>
      <c r="V348" s="6">
        <v>0.26570670000000002</v>
      </c>
      <c r="W348">
        <v>4.0356669999999997E-2</v>
      </c>
      <c r="X348">
        <v>0.26284999999999997</v>
      </c>
      <c r="Y348">
        <v>4.1549999999999997E-2</v>
      </c>
      <c r="Z348" s="68">
        <v>0.34760000000000002</v>
      </c>
      <c r="AA348">
        <v>0.36173329999999998</v>
      </c>
      <c r="AB348">
        <v>15847.33</v>
      </c>
      <c r="AC348" s="67">
        <v>16895.330000000002</v>
      </c>
      <c r="AD348">
        <v>16821.669999999998</v>
      </c>
      <c r="AE348">
        <f t="shared" si="121"/>
        <v>0.98023026045593631</v>
      </c>
      <c r="AF348">
        <f t="shared" si="122"/>
        <v>0.84494269647186149</v>
      </c>
      <c r="AG348" s="65">
        <f t="shared" si="111"/>
        <v>346</v>
      </c>
      <c r="AH348" s="70">
        <f t="shared" si="112"/>
        <v>3531.779172906347</v>
      </c>
      <c r="AI348" s="70">
        <f t="shared" si="113"/>
        <v>208437.99872326842</v>
      </c>
      <c r="AJ348" s="70">
        <f t="shared" si="114"/>
        <v>0.94570068130120599</v>
      </c>
      <c r="AK348" s="70">
        <f t="shared" si="115"/>
        <v>0.61813800532338758</v>
      </c>
      <c r="AL348">
        <f t="shared" si="116"/>
        <v>307303.26271057129</v>
      </c>
      <c r="AM348" s="71">
        <f t="shared" si="117"/>
        <v>46526.538939503982</v>
      </c>
      <c r="AN348">
        <f t="shared" si="123"/>
        <v>46526.538939503982</v>
      </c>
      <c r="AO348" s="6">
        <f t="shared" si="118"/>
        <v>0.2775585174560547</v>
      </c>
      <c r="AP348">
        <f t="shared" si="124"/>
        <v>4.2023104657280576E-2</v>
      </c>
      <c r="AQ348">
        <f t="shared" si="125"/>
        <v>0.2775585174560547</v>
      </c>
      <c r="AR348">
        <f t="shared" si="126"/>
        <v>4.2023104657280576E-2</v>
      </c>
      <c r="AS348" s="68">
        <f t="shared" si="127"/>
        <v>0.51537731375883289</v>
      </c>
      <c r="AT348">
        <f t="shared" si="128"/>
        <v>0.51537731375883289</v>
      </c>
      <c r="AU348">
        <f t="shared" si="119"/>
        <v>13084.770434996279</v>
      </c>
      <c r="AV348" s="67">
        <f t="shared" si="120"/>
        <v>11455.480221255644</v>
      </c>
      <c r="AW348">
        <f t="shared" si="129"/>
        <v>13084.770434996279</v>
      </c>
    </row>
    <row r="349" spans="1:49" thickTop="1" thickBot="1">
      <c r="A349" s="26">
        <v>347</v>
      </c>
      <c r="B349">
        <v>3</v>
      </c>
      <c r="C349">
        <v>148</v>
      </c>
      <c r="D349">
        <v>1</v>
      </c>
      <c r="E349">
        <v>60</v>
      </c>
      <c r="F349">
        <v>70</v>
      </c>
      <c r="G349">
        <v>0.44472656249999998</v>
      </c>
      <c r="H349">
        <v>0</v>
      </c>
      <c r="I349">
        <v>90</v>
      </c>
      <c r="J349">
        <v>0</v>
      </c>
      <c r="K349">
        <v>6331.0546875</v>
      </c>
      <c r="L349">
        <v>0.47640625000000003</v>
      </c>
      <c r="M349">
        <v>151634.5703125</v>
      </c>
      <c r="N349">
        <v>0.32382812500000002</v>
      </c>
      <c r="O349">
        <v>70</v>
      </c>
      <c r="P349">
        <v>480</v>
      </c>
      <c r="Q349">
        <v>480</v>
      </c>
      <c r="R349" s="46">
        <v>347</v>
      </c>
      <c r="S349">
        <v>70513.33</v>
      </c>
      <c r="T349" s="71">
        <v>27302.33</v>
      </c>
      <c r="U349">
        <v>26899.33</v>
      </c>
      <c r="V349" s="6">
        <v>0.40153329999999998</v>
      </c>
      <c r="W349">
        <v>0.15546670000000001</v>
      </c>
      <c r="X349">
        <v>0.4101667</v>
      </c>
      <c r="Y349">
        <v>0.15647</v>
      </c>
      <c r="Z349" s="68">
        <v>0.67959999999999998</v>
      </c>
      <c r="AA349">
        <v>0.66956669999999996</v>
      </c>
      <c r="AB349">
        <v>5843.3329999999996</v>
      </c>
      <c r="AC349" s="67">
        <v>8548.6669999999995</v>
      </c>
      <c r="AD349">
        <v>5654.6670000000004</v>
      </c>
      <c r="AE349">
        <f t="shared" si="121"/>
        <v>1.0074630443801353</v>
      </c>
      <c r="AF349">
        <f t="shared" si="122"/>
        <v>0.33296575792975225</v>
      </c>
      <c r="AG349" s="65">
        <f t="shared" si="111"/>
        <v>347</v>
      </c>
      <c r="AH349" s="70">
        <f t="shared" si="112"/>
        <v>2144.0760927082229</v>
      </c>
      <c r="AI349" s="70">
        <f t="shared" si="113"/>
        <v>57271.245205075247</v>
      </c>
      <c r="AJ349" s="70">
        <f t="shared" si="114"/>
        <v>0.88439715216019044</v>
      </c>
      <c r="AK349" s="70">
        <f t="shared" si="115"/>
        <v>0.54040571436088036</v>
      </c>
      <c r="AL349">
        <f t="shared" si="116"/>
        <v>70951.387710571289</v>
      </c>
      <c r="AM349" s="71">
        <f t="shared" si="117"/>
        <v>18644.352956873467</v>
      </c>
      <c r="AN349">
        <f t="shared" si="123"/>
        <v>18644.352956873467</v>
      </c>
      <c r="AO349" s="6">
        <f t="shared" si="118"/>
        <v>0.40855070495605472</v>
      </c>
      <c r="AP349">
        <f t="shared" si="124"/>
        <v>0.10735749912394243</v>
      </c>
      <c r="AQ349">
        <f t="shared" si="125"/>
        <v>0.40855070495605472</v>
      </c>
      <c r="AR349">
        <f t="shared" si="126"/>
        <v>0.10735749912394243</v>
      </c>
      <c r="AS349" s="68">
        <f t="shared" si="127"/>
        <v>0.42445621470011885</v>
      </c>
      <c r="AT349">
        <f t="shared" si="128"/>
        <v>0.42445621470011885</v>
      </c>
      <c r="AU349">
        <f t="shared" si="119"/>
        <v>5156.5160267172769</v>
      </c>
      <c r="AV349" s="67">
        <f t="shared" si="120"/>
        <v>5041.9783707445367</v>
      </c>
      <c r="AW349">
        <f t="shared" si="129"/>
        <v>5156.5160267172769</v>
      </c>
    </row>
    <row r="350" spans="1:49" thickTop="1" thickBot="1">
      <c r="A350" s="26">
        <v>348</v>
      </c>
      <c r="B350">
        <v>3</v>
      </c>
      <c r="C350">
        <v>149</v>
      </c>
      <c r="D350">
        <v>1</v>
      </c>
      <c r="E350">
        <v>60</v>
      </c>
      <c r="F350">
        <v>70</v>
      </c>
      <c r="G350">
        <v>0.55722656249999991</v>
      </c>
      <c r="H350">
        <v>0</v>
      </c>
      <c r="I350">
        <v>90</v>
      </c>
      <c r="J350">
        <v>0</v>
      </c>
      <c r="K350">
        <v>5518.5546875</v>
      </c>
      <c r="L350">
        <v>0.32640625000000001</v>
      </c>
      <c r="M350">
        <v>779097.0703125</v>
      </c>
      <c r="N350">
        <v>0.298828125</v>
      </c>
      <c r="O350">
        <v>70</v>
      </c>
      <c r="P350">
        <v>480</v>
      </c>
      <c r="Q350">
        <v>480</v>
      </c>
      <c r="R350" s="46">
        <v>348</v>
      </c>
      <c r="S350">
        <v>429833.3</v>
      </c>
      <c r="T350" s="71">
        <v>22653.67</v>
      </c>
      <c r="U350">
        <v>23553.33</v>
      </c>
      <c r="V350" s="6">
        <v>0.30811670000000002</v>
      </c>
      <c r="W350">
        <v>1.6238329999999999E-2</v>
      </c>
      <c r="X350">
        <v>0.30755329999999997</v>
      </c>
      <c r="Y350">
        <v>1.685267E-2</v>
      </c>
      <c r="Z350" s="68">
        <v>0.34329999999999999</v>
      </c>
      <c r="AA350">
        <v>0.35693330000000001</v>
      </c>
      <c r="AB350">
        <v>8699</v>
      </c>
      <c r="AC350" s="67">
        <v>8673.3330000000005</v>
      </c>
      <c r="AD350">
        <v>8955</v>
      </c>
      <c r="AE350">
        <f t="shared" si="121"/>
        <v>0.98071569678623438</v>
      </c>
      <c r="AF350">
        <f t="shared" si="122"/>
        <v>0.86371324489216761</v>
      </c>
      <c r="AG350" s="65">
        <f t="shared" si="111"/>
        <v>348</v>
      </c>
      <c r="AH350" s="70">
        <f t="shared" si="112"/>
        <v>2080.2656378843208</v>
      </c>
      <c r="AI350" s="70">
        <f t="shared" si="113"/>
        <v>299923.0827067669</v>
      </c>
      <c r="AJ350" s="70">
        <f t="shared" si="114"/>
        <v>0.97904702202726146</v>
      </c>
      <c r="AK350" s="70">
        <f t="shared" si="115"/>
        <v>0.63143066466992492</v>
      </c>
      <c r="AL350">
        <f t="shared" si="116"/>
        <v>436577.05177307123</v>
      </c>
      <c r="AM350" s="71">
        <f t="shared" si="117"/>
        <v>25393.082579009515</v>
      </c>
      <c r="AN350">
        <f t="shared" si="123"/>
        <v>25393.082579009515</v>
      </c>
      <c r="AO350" s="6">
        <f t="shared" si="118"/>
        <v>0.31103898620605469</v>
      </c>
      <c r="AP350">
        <f t="shared" si="124"/>
        <v>1.8091282237452967E-2</v>
      </c>
      <c r="AQ350">
        <f t="shared" si="125"/>
        <v>0.31103898620605469</v>
      </c>
      <c r="AR350">
        <f t="shared" si="126"/>
        <v>1.8091282237452967E-2</v>
      </c>
      <c r="AS350" s="68">
        <f t="shared" si="127"/>
        <v>0.53366777463004045</v>
      </c>
      <c r="AT350">
        <f t="shared" si="128"/>
        <v>0.53366777463004045</v>
      </c>
      <c r="AU350">
        <f t="shared" si="119"/>
        <v>7156.1222864222927</v>
      </c>
      <c r="AV350" s="67">
        <f t="shared" si="120"/>
        <v>6141.5000066384828</v>
      </c>
      <c r="AW350">
        <f t="shared" si="129"/>
        <v>7156.1222864222927</v>
      </c>
    </row>
    <row r="351" spans="1:49" thickTop="1" thickBot="1">
      <c r="A351" s="26">
        <v>349</v>
      </c>
      <c r="B351">
        <v>3</v>
      </c>
      <c r="C351">
        <v>150</v>
      </c>
      <c r="D351">
        <v>1</v>
      </c>
      <c r="E351">
        <v>60</v>
      </c>
      <c r="F351">
        <v>70</v>
      </c>
      <c r="G351">
        <v>0.4072265625</v>
      </c>
      <c r="H351">
        <v>0</v>
      </c>
      <c r="I351">
        <v>90</v>
      </c>
      <c r="J351">
        <v>0</v>
      </c>
      <c r="K351">
        <v>8768.5546875</v>
      </c>
      <c r="L351">
        <v>0.44640625</v>
      </c>
      <c r="M351">
        <v>420547.0703125</v>
      </c>
      <c r="N351">
        <v>0.39882812500000003</v>
      </c>
      <c r="O351">
        <v>70</v>
      </c>
      <c r="P351">
        <v>480</v>
      </c>
      <c r="Q351">
        <v>480</v>
      </c>
      <c r="R351" s="46">
        <v>349</v>
      </c>
      <c r="S351">
        <v>175620</v>
      </c>
      <c r="T351" s="71">
        <v>32256</v>
      </c>
      <c r="U351">
        <v>31468.33</v>
      </c>
      <c r="V351" s="6">
        <v>0.42380000000000001</v>
      </c>
      <c r="W351">
        <v>7.7836669999999997E-2</v>
      </c>
      <c r="X351">
        <v>0.42593330000000001</v>
      </c>
      <c r="Y351">
        <v>7.6319999999999999E-2</v>
      </c>
      <c r="Z351" s="68">
        <v>0.62426669999999995</v>
      </c>
      <c r="AA351">
        <v>0.6090333</v>
      </c>
      <c r="AB351">
        <v>7881</v>
      </c>
      <c r="AC351" s="67">
        <v>9418.3330000000005</v>
      </c>
      <c r="AD351">
        <v>7581.3329999999996</v>
      </c>
      <c r="AE351">
        <f t="shared" si="121"/>
        <v>1.0124379301831028</v>
      </c>
      <c r="AF351">
        <f t="shared" si="122"/>
        <v>0.51392353962000381</v>
      </c>
      <c r="AG351" s="65">
        <f t="shared" si="111"/>
        <v>349</v>
      </c>
      <c r="AH351" s="70">
        <f t="shared" si="112"/>
        <v>3031.1521011126715</v>
      </c>
      <c r="AI351" s="70">
        <f t="shared" si="113"/>
        <v>150321.20915945264</v>
      </c>
      <c r="AJ351" s="70">
        <f t="shared" si="114"/>
        <v>0.93995294675725405</v>
      </c>
      <c r="AK351" s="70">
        <f t="shared" si="115"/>
        <v>0.55751148767740499</v>
      </c>
      <c r="AL351">
        <f t="shared" si="116"/>
        <v>176455.70411682129</v>
      </c>
      <c r="AM351" s="71">
        <f t="shared" si="117"/>
        <v>25082.054196995963</v>
      </c>
      <c r="AN351">
        <f t="shared" si="123"/>
        <v>25082.054196995963</v>
      </c>
      <c r="AO351" s="6">
        <f t="shared" si="118"/>
        <v>0.4270311737060547</v>
      </c>
      <c r="AP351">
        <f t="shared" si="124"/>
        <v>6.0699760862426053E-2</v>
      </c>
      <c r="AQ351">
        <f t="shared" si="125"/>
        <v>0.4270311737060547</v>
      </c>
      <c r="AR351">
        <f t="shared" si="126"/>
        <v>6.0699760862426053E-2</v>
      </c>
      <c r="AS351" s="68">
        <f t="shared" si="127"/>
        <v>0.44976174135624214</v>
      </c>
      <c r="AT351">
        <f t="shared" si="128"/>
        <v>0.44976174135624214</v>
      </c>
      <c r="AU351">
        <f t="shared" si="119"/>
        <v>6925.4653542576025</v>
      </c>
      <c r="AV351" s="67">
        <f t="shared" si="120"/>
        <v>6602.1963995883998</v>
      </c>
      <c r="AW351">
        <f t="shared" si="129"/>
        <v>6925.4653542576025</v>
      </c>
    </row>
    <row r="352" spans="1:49" thickTop="1" thickBot="1">
      <c r="A352" s="26">
        <v>350</v>
      </c>
      <c r="B352">
        <v>3</v>
      </c>
      <c r="C352">
        <v>151</v>
      </c>
      <c r="D352">
        <v>1</v>
      </c>
      <c r="E352">
        <v>60</v>
      </c>
      <c r="F352">
        <v>70</v>
      </c>
      <c r="G352">
        <v>0.33222656249999999</v>
      </c>
      <c r="H352">
        <v>0</v>
      </c>
      <c r="I352">
        <v>90</v>
      </c>
      <c r="J352">
        <v>0</v>
      </c>
      <c r="K352">
        <v>7143.5546875</v>
      </c>
      <c r="L352">
        <v>0.26640625000000001</v>
      </c>
      <c r="M352">
        <v>241272.0703125</v>
      </c>
      <c r="N352">
        <v>0.24882812500000001</v>
      </c>
      <c r="O352">
        <v>70</v>
      </c>
      <c r="P352">
        <v>480</v>
      </c>
      <c r="Q352">
        <v>480</v>
      </c>
      <c r="R352" s="46">
        <v>350</v>
      </c>
      <c r="S352">
        <v>74470</v>
      </c>
      <c r="T352" s="71">
        <v>13924.67</v>
      </c>
      <c r="U352">
        <v>12813.67</v>
      </c>
      <c r="V352" s="6">
        <v>0.25857000000000002</v>
      </c>
      <c r="W352">
        <v>4.8346670000000001E-2</v>
      </c>
      <c r="X352">
        <v>0.25994</v>
      </c>
      <c r="Y352">
        <v>4.4726670000000003E-2</v>
      </c>
      <c r="Z352" s="68">
        <v>0.31922329999999999</v>
      </c>
      <c r="AA352">
        <v>0.29375329999999999</v>
      </c>
      <c r="AB352">
        <v>5821</v>
      </c>
      <c r="AC352" s="67">
        <v>4726.6670000000004</v>
      </c>
      <c r="AD352">
        <v>5177.3329999999996</v>
      </c>
      <c r="AE352">
        <f t="shared" si="121"/>
        <v>1.0424510911985727</v>
      </c>
      <c r="AF352">
        <f t="shared" si="122"/>
        <v>0.87471652056028704</v>
      </c>
      <c r="AG352" s="65">
        <f t="shared" si="111"/>
        <v>350</v>
      </c>
      <c r="AH352" s="70">
        <f t="shared" si="112"/>
        <v>2820.4040715607653</v>
      </c>
      <c r="AI352" s="70">
        <f t="shared" si="113"/>
        <v>96599.390053174851</v>
      </c>
      <c r="AJ352" s="70">
        <f t="shared" si="114"/>
        <v>0.91614206897711281</v>
      </c>
      <c r="AK352" s="70">
        <f t="shared" si="115"/>
        <v>0.66916188758183137</v>
      </c>
      <c r="AL352">
        <f t="shared" si="116"/>
        <v>84927.266616821289</v>
      </c>
      <c r="AM352" s="71">
        <f t="shared" si="117"/>
        <v>16520.307402104339</v>
      </c>
      <c r="AN352">
        <f t="shared" si="123"/>
        <v>16520.307402104339</v>
      </c>
      <c r="AO352" s="6">
        <f t="shared" si="118"/>
        <v>0.26056632995605467</v>
      </c>
      <c r="AP352">
        <f t="shared" si="124"/>
        <v>5.0686146404947001E-2</v>
      </c>
      <c r="AQ352">
        <f t="shared" si="125"/>
        <v>0.26056632995605467</v>
      </c>
      <c r="AR352">
        <f t="shared" si="126"/>
        <v>5.0686146404947001E-2</v>
      </c>
      <c r="AS352" s="68">
        <f t="shared" si="127"/>
        <v>0.3581326399602871</v>
      </c>
      <c r="AT352">
        <f t="shared" si="128"/>
        <v>0.3581326399602871</v>
      </c>
      <c r="AU352">
        <f t="shared" si="119"/>
        <v>5394.8866942107652</v>
      </c>
      <c r="AV352" s="67">
        <f t="shared" si="120"/>
        <v>4812.865352280759</v>
      </c>
      <c r="AW352">
        <f t="shared" si="129"/>
        <v>5394.8866942107652</v>
      </c>
    </row>
    <row r="353" spans="1:49" thickTop="1" thickBot="1">
      <c r="A353" s="26">
        <v>351</v>
      </c>
      <c r="B353">
        <v>3</v>
      </c>
      <c r="C353">
        <v>152</v>
      </c>
      <c r="D353">
        <v>1</v>
      </c>
      <c r="E353">
        <v>60</v>
      </c>
      <c r="F353">
        <v>70</v>
      </c>
      <c r="G353">
        <v>0.48222656249999996</v>
      </c>
      <c r="H353">
        <v>0</v>
      </c>
      <c r="I353">
        <v>90</v>
      </c>
      <c r="J353">
        <v>0</v>
      </c>
      <c r="K353">
        <v>3893.5546875</v>
      </c>
      <c r="L353">
        <v>0.38640625000000001</v>
      </c>
      <c r="M353">
        <v>599822.0703125</v>
      </c>
      <c r="N353">
        <v>0.34882812500000004</v>
      </c>
      <c r="O353">
        <v>70</v>
      </c>
      <c r="P353">
        <v>480</v>
      </c>
      <c r="Q353">
        <v>480</v>
      </c>
      <c r="R353" s="46">
        <v>351</v>
      </c>
      <c r="S353">
        <v>287950</v>
      </c>
      <c r="T353" s="71">
        <v>14645.67</v>
      </c>
      <c r="U353">
        <v>14373</v>
      </c>
      <c r="V353" s="6">
        <v>0.36470000000000002</v>
      </c>
      <c r="W353">
        <v>1.8550000000000001E-2</v>
      </c>
      <c r="X353">
        <v>0.36533330000000003</v>
      </c>
      <c r="Y353">
        <v>1.8235000000000001E-2</v>
      </c>
      <c r="Z353" s="68">
        <v>0.47983330000000002</v>
      </c>
      <c r="AA353">
        <v>0.47089999999999999</v>
      </c>
      <c r="AB353">
        <v>4817.3329999999996</v>
      </c>
      <c r="AC353" s="67">
        <v>5291.6670000000004</v>
      </c>
      <c r="AD353">
        <v>4608.3329999999996</v>
      </c>
      <c r="AE353">
        <f t="shared" si="121"/>
        <v>1.0094409280724623</v>
      </c>
      <c r="AF353">
        <f t="shared" si="122"/>
        <v>0.75423694607351299</v>
      </c>
      <c r="AG353" s="65">
        <f t="shared" si="111"/>
        <v>351</v>
      </c>
      <c r="AH353" s="70">
        <f t="shared" si="112"/>
        <v>1404.1896765468273</v>
      </c>
      <c r="AI353" s="70">
        <f t="shared" si="113"/>
        <v>222349.33391253982</v>
      </c>
      <c r="AJ353" s="70">
        <f t="shared" si="114"/>
        <v>0.98077602437062017</v>
      </c>
      <c r="AK353" s="70">
        <f t="shared" si="115"/>
        <v>0.59513735317953798</v>
      </c>
      <c r="AL353">
        <f t="shared" si="116"/>
        <v>291266.11427307129</v>
      </c>
      <c r="AM353" s="71">
        <f t="shared" si="117"/>
        <v>14375.498720732085</v>
      </c>
      <c r="AN353">
        <f t="shared" si="123"/>
        <v>14375.498720732085</v>
      </c>
      <c r="AO353" s="6">
        <f t="shared" si="118"/>
        <v>0.36828507995605475</v>
      </c>
      <c r="AP353">
        <f t="shared" si="124"/>
        <v>1.8176785545363578E-2</v>
      </c>
      <c r="AQ353">
        <f t="shared" si="125"/>
        <v>0.36828507995605475</v>
      </c>
      <c r="AR353">
        <f t="shared" si="126"/>
        <v>1.8176785545363578E-2</v>
      </c>
      <c r="AS353" s="68">
        <f t="shared" si="127"/>
        <v>0.50770431241919667</v>
      </c>
      <c r="AT353">
        <f t="shared" si="128"/>
        <v>0.50770431241919667</v>
      </c>
      <c r="AU353">
        <f t="shared" si="119"/>
        <v>3957.0935021485557</v>
      </c>
      <c r="AV353" s="67">
        <f t="shared" si="120"/>
        <v>3566.3980355062718</v>
      </c>
      <c r="AW353">
        <f t="shared" si="129"/>
        <v>3957.0935021485557</v>
      </c>
    </row>
    <row r="354" spans="1:49" thickTop="1" thickBot="1">
      <c r="A354" s="26">
        <v>352</v>
      </c>
      <c r="B354">
        <v>3</v>
      </c>
      <c r="C354">
        <v>153</v>
      </c>
      <c r="D354">
        <v>1</v>
      </c>
      <c r="E354">
        <v>60</v>
      </c>
      <c r="F354">
        <v>70</v>
      </c>
      <c r="G354">
        <v>0.40253906249999999</v>
      </c>
      <c r="H354">
        <v>0</v>
      </c>
      <c r="I354">
        <v>90</v>
      </c>
      <c r="J354">
        <v>0</v>
      </c>
      <c r="K354">
        <v>3791.9921875</v>
      </c>
      <c r="L354">
        <v>0.33765624999999999</v>
      </c>
      <c r="M354">
        <v>274886.1328125</v>
      </c>
      <c r="N354">
        <v>0.21445312500000002</v>
      </c>
      <c r="O354">
        <v>70</v>
      </c>
      <c r="P354">
        <v>480</v>
      </c>
      <c r="Q354">
        <v>480</v>
      </c>
      <c r="R354" s="46">
        <v>352</v>
      </c>
      <c r="S354">
        <v>110403.3</v>
      </c>
      <c r="T354" s="71">
        <v>10044.33</v>
      </c>
      <c r="U354">
        <v>9680</v>
      </c>
      <c r="V354" s="6">
        <v>0.2742733</v>
      </c>
      <c r="W354">
        <v>2.4952330000000002E-2</v>
      </c>
      <c r="X354">
        <v>0.27837000000000001</v>
      </c>
      <c r="Y354">
        <v>2.4407000000000002E-2</v>
      </c>
      <c r="Z354" s="68">
        <v>0.41460000000000002</v>
      </c>
      <c r="AA354">
        <v>0.3995667</v>
      </c>
      <c r="AB354">
        <v>3753</v>
      </c>
      <c r="AC354" s="67">
        <v>3425.3330000000001</v>
      </c>
      <c r="AD354">
        <v>3558</v>
      </c>
      <c r="AE354">
        <f t="shared" si="121"/>
        <v>1.0186448825249235</v>
      </c>
      <c r="AF354">
        <f t="shared" si="122"/>
        <v>0.81515094700288737</v>
      </c>
      <c r="AG354" s="65">
        <f t="shared" si="111"/>
        <v>352</v>
      </c>
      <c r="AH354" s="70">
        <f t="shared" si="112"/>
        <v>1417.4015885994627</v>
      </c>
      <c r="AI354" s="70">
        <f t="shared" si="113"/>
        <v>113172.80476037312</v>
      </c>
      <c r="AJ354" s="70">
        <f t="shared" si="114"/>
        <v>0.95972679632179014</v>
      </c>
      <c r="AK354" s="70">
        <f t="shared" si="115"/>
        <v>0.62727972607673732</v>
      </c>
      <c r="AL354">
        <f t="shared" si="116"/>
        <v>112917.97340393066</v>
      </c>
      <c r="AM354" s="71">
        <f t="shared" si="117"/>
        <v>10953.553192858259</v>
      </c>
      <c r="AN354">
        <f t="shared" si="123"/>
        <v>10953.553192858259</v>
      </c>
      <c r="AO354" s="6">
        <f t="shared" si="118"/>
        <v>0.28806217956542968</v>
      </c>
      <c r="AP354">
        <f t="shared" si="124"/>
        <v>2.794333188600058E-2</v>
      </c>
      <c r="AQ354">
        <f t="shared" si="125"/>
        <v>0.28806217956542968</v>
      </c>
      <c r="AR354">
        <f t="shared" si="126"/>
        <v>2.794333188600058E-2</v>
      </c>
      <c r="AS354" s="68">
        <f t="shared" si="127"/>
        <v>0.44401627959190881</v>
      </c>
      <c r="AT354">
        <f t="shared" si="128"/>
        <v>0.44401627959190881</v>
      </c>
      <c r="AU354">
        <f t="shared" si="119"/>
        <v>3249.5618381485083</v>
      </c>
      <c r="AV354" s="67">
        <f t="shared" si="120"/>
        <v>2900.7850366715597</v>
      </c>
      <c r="AW354">
        <f t="shared" si="129"/>
        <v>3249.5618381485083</v>
      </c>
    </row>
    <row r="355" spans="1:49" thickTop="1" thickBot="1">
      <c r="A355" s="26">
        <v>353</v>
      </c>
      <c r="B355">
        <v>3</v>
      </c>
      <c r="C355">
        <v>154</v>
      </c>
      <c r="D355">
        <v>1</v>
      </c>
      <c r="E355">
        <v>60</v>
      </c>
      <c r="F355">
        <v>70</v>
      </c>
      <c r="G355">
        <v>0.55253906249999996</v>
      </c>
      <c r="H355">
        <v>0</v>
      </c>
      <c r="I355">
        <v>90</v>
      </c>
      <c r="J355">
        <v>0</v>
      </c>
      <c r="K355">
        <v>7041.9921875</v>
      </c>
      <c r="L355">
        <v>0.45765624999999999</v>
      </c>
      <c r="M355">
        <v>633436.1328125</v>
      </c>
      <c r="N355">
        <v>0.314453125</v>
      </c>
      <c r="O355">
        <v>70</v>
      </c>
      <c r="P355">
        <v>480</v>
      </c>
      <c r="Q355">
        <v>480</v>
      </c>
      <c r="R355" s="46">
        <v>353</v>
      </c>
      <c r="S355">
        <v>350766.7</v>
      </c>
      <c r="T355" s="71">
        <v>50680</v>
      </c>
      <c r="U355">
        <v>52343.33</v>
      </c>
      <c r="V355" s="6">
        <v>0.37330000000000002</v>
      </c>
      <c r="W355">
        <v>5.3933330000000002E-2</v>
      </c>
      <c r="X355">
        <v>0.36803330000000001</v>
      </c>
      <c r="Y355">
        <v>5.4916670000000001E-2</v>
      </c>
      <c r="Z355" s="68">
        <v>0.57199999999999995</v>
      </c>
      <c r="AA355">
        <v>0.59079999999999999</v>
      </c>
      <c r="AB355">
        <v>9937.3330000000005</v>
      </c>
      <c r="AC355" s="67">
        <v>16544.669999999998</v>
      </c>
      <c r="AD355">
        <v>10221.67</v>
      </c>
      <c r="AE355">
        <f t="shared" si="121"/>
        <v>0.98398307621443593</v>
      </c>
      <c r="AF355">
        <f t="shared" si="122"/>
        <v>0.59826403733214817</v>
      </c>
      <c r="AG355" s="65">
        <f t="shared" si="111"/>
        <v>353</v>
      </c>
      <c r="AH355" s="70">
        <f t="shared" si="112"/>
        <v>2415.5188123057137</v>
      </c>
      <c r="AI355" s="70">
        <f t="shared" si="113"/>
        <v>240950.44576523031</v>
      </c>
      <c r="AJ355" s="70">
        <f t="shared" si="114"/>
        <v>0.96737402282687279</v>
      </c>
      <c r="AK355" s="70">
        <f t="shared" si="115"/>
        <v>0.54365886993299495</v>
      </c>
      <c r="AL355">
        <f t="shared" si="116"/>
        <v>353149.22340393066</v>
      </c>
      <c r="AM355" s="71">
        <f t="shared" si="117"/>
        <v>31300.587606316632</v>
      </c>
      <c r="AN355">
        <f t="shared" si="123"/>
        <v>31300.587606316632</v>
      </c>
      <c r="AO355" s="6">
        <f t="shared" si="118"/>
        <v>0.37853092956542966</v>
      </c>
      <c r="AP355">
        <f t="shared" si="124"/>
        <v>3.3550238078850964E-2</v>
      </c>
      <c r="AQ355">
        <f t="shared" si="125"/>
        <v>0.37853092956542966</v>
      </c>
      <c r="AR355">
        <f t="shared" si="126"/>
        <v>3.3550238078850964E-2</v>
      </c>
      <c r="AS355" s="68">
        <f t="shared" si="127"/>
        <v>0.51282620414646729</v>
      </c>
      <c r="AT355">
        <f t="shared" si="128"/>
        <v>0.51282620414646729</v>
      </c>
      <c r="AU355">
        <f t="shared" si="119"/>
        <v>8122.7193707030956</v>
      </c>
      <c r="AV355" s="67">
        <f t="shared" si="120"/>
        <v>7726.0509942805002</v>
      </c>
      <c r="AW355">
        <f t="shared" si="129"/>
        <v>8122.7193707030956</v>
      </c>
    </row>
    <row r="356" spans="1:49" thickTop="1" thickBot="1">
      <c r="A356" s="26">
        <v>354</v>
      </c>
      <c r="B356">
        <v>3</v>
      </c>
      <c r="C356">
        <v>155</v>
      </c>
      <c r="D356">
        <v>1</v>
      </c>
      <c r="E356">
        <v>60</v>
      </c>
      <c r="F356">
        <v>70</v>
      </c>
      <c r="G356">
        <v>0.4775390625</v>
      </c>
      <c r="H356">
        <v>0</v>
      </c>
      <c r="I356">
        <v>90</v>
      </c>
      <c r="J356">
        <v>0</v>
      </c>
      <c r="K356">
        <v>8666.9921875</v>
      </c>
      <c r="L356">
        <v>0.27765624999999999</v>
      </c>
      <c r="M356">
        <v>454161.1328125</v>
      </c>
      <c r="N356">
        <v>0.26445312500000001</v>
      </c>
      <c r="O356">
        <v>70</v>
      </c>
      <c r="P356">
        <v>480</v>
      </c>
      <c r="Q356">
        <v>480</v>
      </c>
      <c r="R356" s="46">
        <v>354</v>
      </c>
      <c r="S356">
        <v>215803.3</v>
      </c>
      <c r="T356" s="71">
        <v>24628</v>
      </c>
      <c r="U356">
        <v>24422.67</v>
      </c>
      <c r="V356" s="6">
        <v>0.26972000000000002</v>
      </c>
      <c r="W356">
        <v>3.078067E-2</v>
      </c>
      <c r="X356">
        <v>0.26978999999999997</v>
      </c>
      <c r="Y356">
        <v>3.053233E-2</v>
      </c>
      <c r="Z356" s="68">
        <v>0.31991999999999998</v>
      </c>
      <c r="AA356">
        <v>0.3172567</v>
      </c>
      <c r="AB356">
        <v>10328.67</v>
      </c>
      <c r="AC356" s="67">
        <v>9452.3330000000005</v>
      </c>
      <c r="AD356">
        <v>10477.67</v>
      </c>
      <c r="AE356">
        <f t="shared" si="121"/>
        <v>1.0041948778383789</v>
      </c>
      <c r="AF356">
        <f t="shared" si="122"/>
        <v>0.87669455652437689</v>
      </c>
      <c r="AG356" s="65">
        <f t="shared" si="111"/>
        <v>354</v>
      </c>
      <c r="AH356" s="70">
        <f t="shared" si="112"/>
        <v>3391.7543108719583</v>
      </c>
      <c r="AI356" s="70">
        <f t="shared" si="113"/>
        <v>179587.9672536299</v>
      </c>
      <c r="AJ356" s="70">
        <f t="shared" si="114"/>
        <v>0.94485419760527412</v>
      </c>
      <c r="AK356" s="70">
        <f t="shared" si="115"/>
        <v>0.66044086060463514</v>
      </c>
      <c r="AL356">
        <f t="shared" si="116"/>
        <v>221407.84645080566</v>
      </c>
      <c r="AM356" s="71">
        <f t="shared" si="117"/>
        <v>30044.301697592819</v>
      </c>
      <c r="AN356">
        <f t="shared" si="123"/>
        <v>30044.301697592819</v>
      </c>
      <c r="AO356" s="6">
        <f t="shared" si="118"/>
        <v>0.27135124206542971</v>
      </c>
      <c r="AP356">
        <f t="shared" si="124"/>
        <v>3.68214528677136E-2</v>
      </c>
      <c r="AQ356">
        <f t="shared" si="125"/>
        <v>0.27135124206542971</v>
      </c>
      <c r="AR356">
        <f t="shared" si="126"/>
        <v>3.68214528677136E-2</v>
      </c>
      <c r="AS356" s="68">
        <f t="shared" si="127"/>
        <v>0.45320394541645881</v>
      </c>
      <c r="AT356">
        <f t="shared" si="128"/>
        <v>0.45320394541645881</v>
      </c>
      <c r="AU356">
        <f t="shared" si="119"/>
        <v>9166.4734131817222</v>
      </c>
      <c r="AV356" s="67">
        <f t="shared" si="120"/>
        <v>7879.8199068684971</v>
      </c>
      <c r="AW356">
        <f t="shared" si="129"/>
        <v>9166.4734131817222</v>
      </c>
    </row>
    <row r="357" spans="1:49" thickTop="1" thickBot="1">
      <c r="A357" s="26">
        <v>355</v>
      </c>
      <c r="B357">
        <v>3</v>
      </c>
      <c r="C357">
        <v>156</v>
      </c>
      <c r="D357">
        <v>1</v>
      </c>
      <c r="E357">
        <v>60</v>
      </c>
      <c r="F357">
        <v>70</v>
      </c>
      <c r="G357">
        <v>0.32753906249999998</v>
      </c>
      <c r="H357">
        <v>0</v>
      </c>
      <c r="I357">
        <v>90</v>
      </c>
      <c r="J357">
        <v>0</v>
      </c>
      <c r="K357">
        <v>5416.9921875</v>
      </c>
      <c r="L357">
        <v>0.39765624999999999</v>
      </c>
      <c r="M357">
        <v>95611.1328125</v>
      </c>
      <c r="N357">
        <v>0.36445312500000004</v>
      </c>
      <c r="O357">
        <v>70</v>
      </c>
      <c r="P357">
        <v>480</v>
      </c>
      <c r="Q357">
        <v>480</v>
      </c>
      <c r="R357" s="46">
        <v>355</v>
      </c>
      <c r="S357">
        <v>34433.33</v>
      </c>
      <c r="T357" s="71">
        <v>11653</v>
      </c>
      <c r="U357">
        <v>11407.33</v>
      </c>
      <c r="V357" s="6">
        <v>0.38436670000000001</v>
      </c>
      <c r="W357">
        <v>0.13008330000000001</v>
      </c>
      <c r="X357">
        <v>0.3856</v>
      </c>
      <c r="Y357">
        <v>0.12774669999999999</v>
      </c>
      <c r="Z357" s="68">
        <v>0.51259999999999994</v>
      </c>
      <c r="AA357">
        <v>0.50180000000000002</v>
      </c>
      <c r="AB357">
        <v>3826</v>
      </c>
      <c r="AC357" s="67">
        <v>3715.6669999999999</v>
      </c>
      <c r="AD357">
        <v>3704</v>
      </c>
      <c r="AE357">
        <f t="shared" si="121"/>
        <v>1.0107107165908973</v>
      </c>
      <c r="AF357">
        <f t="shared" si="122"/>
        <v>0.59317780682016197</v>
      </c>
      <c r="AG357" s="65">
        <f t="shared" si="111"/>
        <v>355</v>
      </c>
      <c r="AH357" s="70">
        <f t="shared" si="112"/>
        <v>1937.8842929010621</v>
      </c>
      <c r="AI357" s="70">
        <f t="shared" si="113"/>
        <v>35036.430002862864</v>
      </c>
      <c r="AJ357" s="70">
        <f t="shared" si="114"/>
        <v>0.84732999510090845</v>
      </c>
      <c r="AK357" s="70">
        <f t="shared" si="115"/>
        <v>0.60791099445557051</v>
      </c>
      <c r="AL357">
        <f t="shared" si="116"/>
        <v>34959.096450805664</v>
      </c>
      <c r="AM357" s="71">
        <f t="shared" si="117"/>
        <v>11659.765074215755</v>
      </c>
      <c r="AN357">
        <f t="shared" si="123"/>
        <v>11659.765074215755</v>
      </c>
      <c r="AO357" s="6">
        <f t="shared" si="118"/>
        <v>0.3867809295654297</v>
      </c>
      <c r="AP357">
        <f t="shared" si="124"/>
        <v>0.12900146833788576</v>
      </c>
      <c r="AQ357">
        <f t="shared" si="125"/>
        <v>0.3867809295654297</v>
      </c>
      <c r="AR357">
        <f t="shared" si="126"/>
        <v>0.12900146833788576</v>
      </c>
      <c r="AS357" s="68">
        <f t="shared" si="127"/>
        <v>0.37209820024791873</v>
      </c>
      <c r="AT357">
        <f t="shared" si="128"/>
        <v>0.37209820024791873</v>
      </c>
      <c r="AU357">
        <f t="shared" si="119"/>
        <v>3545.7007430127533</v>
      </c>
      <c r="AV357" s="67">
        <f t="shared" si="120"/>
        <v>3342.4461462313348</v>
      </c>
      <c r="AW357">
        <f t="shared" si="129"/>
        <v>3545.7007430127533</v>
      </c>
    </row>
    <row r="358" spans="1:49" thickTop="1" thickBot="1">
      <c r="A358" s="26">
        <v>356</v>
      </c>
      <c r="B358">
        <v>3</v>
      </c>
      <c r="C358">
        <v>157</v>
      </c>
      <c r="D358">
        <v>1</v>
      </c>
      <c r="E358">
        <v>60</v>
      </c>
      <c r="F358">
        <v>70</v>
      </c>
      <c r="G358">
        <v>0.51503906249999998</v>
      </c>
      <c r="H358">
        <v>0</v>
      </c>
      <c r="I358">
        <v>90</v>
      </c>
      <c r="J358">
        <v>0</v>
      </c>
      <c r="K358">
        <v>6229.4921875</v>
      </c>
      <c r="L358">
        <v>0.30765625000000002</v>
      </c>
      <c r="M358">
        <v>723073.6328125</v>
      </c>
      <c r="N358">
        <v>0.23945312500000002</v>
      </c>
      <c r="O358">
        <v>70</v>
      </c>
      <c r="P358">
        <v>480</v>
      </c>
      <c r="Q358">
        <v>480</v>
      </c>
      <c r="R358" s="46">
        <v>356</v>
      </c>
      <c r="S358">
        <v>365400</v>
      </c>
      <c r="T358" s="71">
        <v>21527.67</v>
      </c>
      <c r="U358">
        <v>20923.669999999998</v>
      </c>
      <c r="V358" s="6">
        <v>0.2638567</v>
      </c>
      <c r="W358">
        <v>1.5545669999999999E-2</v>
      </c>
      <c r="X358">
        <v>0.26500000000000001</v>
      </c>
      <c r="Y358">
        <v>1.5174999999999999E-2</v>
      </c>
      <c r="Z358" s="68">
        <v>0.3574</v>
      </c>
      <c r="AA358">
        <v>0.34736669999999997</v>
      </c>
      <c r="AB358">
        <v>8792.3330000000005</v>
      </c>
      <c r="AC358" s="67">
        <v>8118.3329999999996</v>
      </c>
      <c r="AD358">
        <v>8488.6669999999995</v>
      </c>
      <c r="AE358">
        <f t="shared" si="121"/>
        <v>1.0143307295017638</v>
      </c>
      <c r="AF358">
        <f t="shared" si="122"/>
        <v>0.86486591174830085</v>
      </c>
      <c r="AG358" s="65">
        <f t="shared" si="111"/>
        <v>356</v>
      </c>
      <c r="AH358" s="70">
        <f t="shared" si="112"/>
        <v>2381.9303381527066</v>
      </c>
      <c r="AI358" s="70">
        <f t="shared" si="113"/>
        <v>291690.59249921207</v>
      </c>
      <c r="AJ358" s="70">
        <f t="shared" si="114"/>
        <v>0.97459191322614591</v>
      </c>
      <c r="AK358" s="70">
        <f t="shared" si="115"/>
        <v>0.64185635691729859</v>
      </c>
      <c r="AL358">
        <f t="shared" si="116"/>
        <v>375432.22633361816</v>
      </c>
      <c r="AM358" s="71">
        <f t="shared" si="117"/>
        <v>25064.528484883416</v>
      </c>
      <c r="AN358">
        <f t="shared" si="123"/>
        <v>25064.528484883416</v>
      </c>
      <c r="AO358" s="6">
        <f t="shared" si="118"/>
        <v>0.27252897644042973</v>
      </c>
      <c r="AP358">
        <f t="shared" si="124"/>
        <v>1.8194523042561746E-2</v>
      </c>
      <c r="AQ358">
        <f t="shared" si="125"/>
        <v>0.27252897644042973</v>
      </c>
      <c r="AR358">
        <f t="shared" si="126"/>
        <v>1.8194523042561746E-2</v>
      </c>
      <c r="AS358" s="68">
        <f t="shared" si="127"/>
        <v>0.5043809779668067</v>
      </c>
      <c r="AT358">
        <f t="shared" si="128"/>
        <v>0.5043809779668067</v>
      </c>
      <c r="AU358">
        <f t="shared" si="119"/>
        <v>7275.1109592463818</v>
      </c>
      <c r="AV358" s="67">
        <f t="shared" si="120"/>
        <v>6238.8000755505545</v>
      </c>
      <c r="AW358">
        <f t="shared" si="129"/>
        <v>7275.1109592463818</v>
      </c>
    </row>
    <row r="359" spans="1:49" thickTop="1" thickBot="1">
      <c r="A359" s="26">
        <v>357</v>
      </c>
      <c r="B359">
        <v>3</v>
      </c>
      <c r="C359">
        <v>158</v>
      </c>
      <c r="D359">
        <v>1</v>
      </c>
      <c r="E359">
        <v>60</v>
      </c>
      <c r="F359">
        <v>70</v>
      </c>
      <c r="G359">
        <v>0.36503906249999996</v>
      </c>
      <c r="H359">
        <v>0</v>
      </c>
      <c r="I359">
        <v>90</v>
      </c>
      <c r="J359">
        <v>0</v>
      </c>
      <c r="K359">
        <v>9479.4921875</v>
      </c>
      <c r="L359">
        <v>0.42765624999999996</v>
      </c>
      <c r="M359">
        <v>364523.6328125</v>
      </c>
      <c r="N359">
        <v>0.33945312500000002</v>
      </c>
      <c r="O359">
        <v>70</v>
      </c>
      <c r="P359">
        <v>480</v>
      </c>
      <c r="Q359">
        <v>480</v>
      </c>
      <c r="R359" s="46">
        <v>357</v>
      </c>
      <c r="S359">
        <v>136440</v>
      </c>
      <c r="T359" s="71">
        <v>27989.33</v>
      </c>
      <c r="U359">
        <v>29065.33</v>
      </c>
      <c r="V359" s="6">
        <v>0.39323330000000001</v>
      </c>
      <c r="W359">
        <v>8.0663330000000005E-2</v>
      </c>
      <c r="X359">
        <v>0.38769999999999999</v>
      </c>
      <c r="Y359">
        <v>8.2589999999999997E-2</v>
      </c>
      <c r="Z359" s="68">
        <v>0.55233330000000003</v>
      </c>
      <c r="AA359">
        <v>0.57356669999999998</v>
      </c>
      <c r="AB359">
        <v>7661</v>
      </c>
      <c r="AC359" s="67">
        <v>7949.3329999999996</v>
      </c>
      <c r="AD359">
        <v>8094</v>
      </c>
      <c r="AE359">
        <f t="shared" si="121"/>
        <v>0.98131541767326236</v>
      </c>
      <c r="AF359">
        <f t="shared" si="122"/>
        <v>0.58358586005469026</v>
      </c>
      <c r="AG359" s="65">
        <f t="shared" si="111"/>
        <v>357</v>
      </c>
      <c r="AH359" s="70">
        <f t="shared" si="112"/>
        <v>3319.9491080223265</v>
      </c>
      <c r="AI359" s="70">
        <f t="shared" si="113"/>
        <v>136071.81393992418</v>
      </c>
      <c r="AJ359" s="70">
        <f t="shared" si="114"/>
        <v>0.92584154981764066</v>
      </c>
      <c r="AK359" s="70">
        <f t="shared" si="115"/>
        <v>0.57385684172441342</v>
      </c>
      <c r="AL359">
        <f t="shared" si="116"/>
        <v>139084.47242736813</v>
      </c>
      <c r="AM359" s="71">
        <f t="shared" si="117"/>
        <v>23997.384496758576</v>
      </c>
      <c r="AN359">
        <f t="shared" si="123"/>
        <v>23997.384496758576</v>
      </c>
      <c r="AO359" s="6">
        <f t="shared" si="118"/>
        <v>0.39545866394042967</v>
      </c>
      <c r="AP359">
        <f t="shared" si="124"/>
        <v>6.8231725982990113E-2</v>
      </c>
      <c r="AQ359">
        <f t="shared" si="125"/>
        <v>0.39545866394042967</v>
      </c>
      <c r="AR359">
        <f t="shared" si="126"/>
        <v>6.8231725982990113E-2</v>
      </c>
      <c r="AS359" s="68">
        <f t="shared" si="127"/>
        <v>0.42477413283582888</v>
      </c>
      <c r="AT359">
        <f t="shared" si="128"/>
        <v>0.42477413283582888</v>
      </c>
      <c r="AU359">
        <f t="shared" si="119"/>
        <v>6858.4878004294533</v>
      </c>
      <c r="AV359" s="67">
        <f t="shared" si="120"/>
        <v>6487.3636828406852</v>
      </c>
      <c r="AW359">
        <f t="shared" si="129"/>
        <v>6858.4878004294533</v>
      </c>
    </row>
    <row r="360" spans="1:49" thickTop="1" thickBot="1">
      <c r="A360" s="26">
        <v>358</v>
      </c>
      <c r="B360">
        <v>3</v>
      </c>
      <c r="C360">
        <v>159</v>
      </c>
      <c r="D360">
        <v>1</v>
      </c>
      <c r="E360">
        <v>60</v>
      </c>
      <c r="F360">
        <v>70</v>
      </c>
      <c r="G360">
        <v>0.44003906250000002</v>
      </c>
      <c r="H360">
        <v>0</v>
      </c>
      <c r="I360">
        <v>90</v>
      </c>
      <c r="J360">
        <v>0</v>
      </c>
      <c r="K360">
        <v>7854.4921875</v>
      </c>
      <c r="L360">
        <v>0.36765625000000002</v>
      </c>
      <c r="M360">
        <v>185248.6328125</v>
      </c>
      <c r="N360">
        <v>0.28945312500000003</v>
      </c>
      <c r="O360">
        <v>70</v>
      </c>
      <c r="P360">
        <v>480</v>
      </c>
      <c r="Q360">
        <v>480</v>
      </c>
      <c r="R360" s="46">
        <v>358</v>
      </c>
      <c r="S360">
        <v>84050</v>
      </c>
      <c r="T360" s="71">
        <v>21688.33</v>
      </c>
      <c r="U360">
        <v>21437.33</v>
      </c>
      <c r="V360" s="6">
        <v>0.3267967</v>
      </c>
      <c r="W360">
        <v>8.4326670000000006E-2</v>
      </c>
      <c r="X360">
        <v>0.32776</v>
      </c>
      <c r="Y360">
        <v>8.3596669999999998E-2</v>
      </c>
      <c r="Z360" s="68">
        <v>0.43426670000000001</v>
      </c>
      <c r="AA360">
        <v>0.42923329999999998</v>
      </c>
      <c r="AB360">
        <v>7555.6670000000004</v>
      </c>
      <c r="AC360" s="67">
        <v>7493.3329999999996</v>
      </c>
      <c r="AD360">
        <v>7479.3329999999996</v>
      </c>
      <c r="AE360">
        <f t="shared" si="121"/>
        <v>1.0058372371609732</v>
      </c>
      <c r="AF360">
        <f t="shared" si="122"/>
        <v>0.73491386869640041</v>
      </c>
      <c r="AG360" s="65">
        <f t="shared" si="111"/>
        <v>358</v>
      </c>
      <c r="AH360" s="70">
        <f t="shared" si="112"/>
        <v>2871.5154804067179</v>
      </c>
      <c r="AI360" s="70">
        <f t="shared" si="113"/>
        <v>71832.247803695849</v>
      </c>
      <c r="AJ360" s="70">
        <f t="shared" si="114"/>
        <v>0.88274404875872658</v>
      </c>
      <c r="AK360" s="70">
        <f t="shared" si="115"/>
        <v>0.6204498334808799</v>
      </c>
      <c r="AL360">
        <f t="shared" si="116"/>
        <v>85914.843521118164</v>
      </c>
      <c r="AM360" s="71">
        <f t="shared" si="117"/>
        <v>22821.247113497637</v>
      </c>
      <c r="AN360">
        <f t="shared" si="123"/>
        <v>22821.247113497637</v>
      </c>
      <c r="AO360" s="6">
        <f t="shared" si="118"/>
        <v>0.33324382019042975</v>
      </c>
      <c r="AP360">
        <f t="shared" si="124"/>
        <v>8.8518342790700949E-2</v>
      </c>
      <c r="AQ360">
        <f t="shared" si="125"/>
        <v>0.33324382019042975</v>
      </c>
      <c r="AR360">
        <f t="shared" si="126"/>
        <v>8.8518342790700949E-2</v>
      </c>
      <c r="AS360" s="68">
        <f t="shared" si="127"/>
        <v>0.42098109934579475</v>
      </c>
      <c r="AT360">
        <f t="shared" si="128"/>
        <v>0.42098109934579475</v>
      </c>
      <c r="AU360">
        <f t="shared" si="119"/>
        <v>6800.306210567147</v>
      </c>
      <c r="AV360" s="67">
        <f t="shared" si="120"/>
        <v>6194.8196140258387</v>
      </c>
      <c r="AW360">
        <f t="shared" si="129"/>
        <v>6800.306210567147</v>
      </c>
    </row>
    <row r="361" spans="1:49" thickTop="1" thickBot="1">
      <c r="A361" s="26">
        <v>359</v>
      </c>
      <c r="B361">
        <v>3</v>
      </c>
      <c r="C361">
        <v>160</v>
      </c>
      <c r="D361">
        <v>1</v>
      </c>
      <c r="E361">
        <v>60</v>
      </c>
      <c r="F361">
        <v>70</v>
      </c>
      <c r="G361">
        <v>0.59003906250000004</v>
      </c>
      <c r="H361">
        <v>0</v>
      </c>
      <c r="I361">
        <v>90</v>
      </c>
      <c r="J361">
        <v>0</v>
      </c>
      <c r="K361">
        <v>4604.4921875</v>
      </c>
      <c r="L361">
        <v>0.48765625000000001</v>
      </c>
      <c r="M361">
        <v>543798.6328125</v>
      </c>
      <c r="N361">
        <v>0.38945312500000001</v>
      </c>
      <c r="O361">
        <v>70</v>
      </c>
      <c r="P361">
        <v>480</v>
      </c>
      <c r="Q361">
        <v>480</v>
      </c>
      <c r="R361" s="46">
        <v>359</v>
      </c>
      <c r="S361">
        <v>319760</v>
      </c>
      <c r="T361" s="71">
        <v>83520</v>
      </c>
      <c r="U361">
        <v>84870</v>
      </c>
      <c r="V361" s="6">
        <v>0.42749999999999999</v>
      </c>
      <c r="W361">
        <v>0.11166329999999999</v>
      </c>
      <c r="X361">
        <v>0.42506670000000002</v>
      </c>
      <c r="Y361">
        <v>0.11282</v>
      </c>
      <c r="Z361" s="68">
        <v>0.61773330000000004</v>
      </c>
      <c r="AA361">
        <v>0.62773330000000005</v>
      </c>
      <c r="AB361">
        <v>7332.6670000000004</v>
      </c>
      <c r="AC361" s="67">
        <v>25157.33</v>
      </c>
      <c r="AD361">
        <v>7828.3329999999996</v>
      </c>
      <c r="AE361">
        <f t="shared" si="121"/>
        <v>0.99201477770951652</v>
      </c>
      <c r="AF361">
        <f t="shared" si="122"/>
        <v>0.45694624455634558</v>
      </c>
      <c r="AG361" s="65">
        <f t="shared" si="111"/>
        <v>359</v>
      </c>
      <c r="AH361" s="70">
        <f t="shared" si="112"/>
        <v>1547.5659069425478</v>
      </c>
      <c r="AI361" s="70">
        <f t="shared" si="113"/>
        <v>195688.00955861682</v>
      </c>
      <c r="AJ361" s="70">
        <f t="shared" si="114"/>
        <v>0.97502118210820865</v>
      </c>
      <c r="AK361" s="70">
        <f t="shared" si="115"/>
        <v>0.51590525541307941</v>
      </c>
      <c r="AL361">
        <f t="shared" si="116"/>
        <v>322750.09742736816</v>
      </c>
      <c r="AM361" s="71">
        <f t="shared" si="117"/>
        <v>23316.31716506683</v>
      </c>
      <c r="AN361">
        <f t="shared" si="123"/>
        <v>23316.31716506683</v>
      </c>
      <c r="AO361" s="6">
        <f t="shared" si="118"/>
        <v>0.42971257019042969</v>
      </c>
      <c r="AP361">
        <f t="shared" si="124"/>
        <v>3.1043567937669957E-2</v>
      </c>
      <c r="AQ361">
        <f t="shared" si="125"/>
        <v>0.42971257019042969</v>
      </c>
      <c r="AR361">
        <f t="shared" si="126"/>
        <v>3.1043567937669957E-2</v>
      </c>
      <c r="AS361" s="68">
        <f t="shared" si="127"/>
        <v>0.51581688262820036</v>
      </c>
      <c r="AT361">
        <f t="shared" si="128"/>
        <v>0.51581688262820036</v>
      </c>
      <c r="AU361">
        <f t="shared" si="119"/>
        <v>5835.5041047408586</v>
      </c>
      <c r="AV361" s="67">
        <f t="shared" si="120"/>
        <v>5738.31700471965</v>
      </c>
      <c r="AW361">
        <f t="shared" si="129"/>
        <v>5835.5041047408586</v>
      </c>
    </row>
    <row r="362" spans="1:49" thickTop="1" thickBot="1">
      <c r="A362" s="26">
        <v>360</v>
      </c>
      <c r="B362">
        <v>3</v>
      </c>
      <c r="C362">
        <v>161</v>
      </c>
      <c r="D362">
        <v>1</v>
      </c>
      <c r="E362">
        <v>60</v>
      </c>
      <c r="F362">
        <v>70</v>
      </c>
      <c r="G362">
        <v>0.53378906249999991</v>
      </c>
      <c r="H362">
        <v>0</v>
      </c>
      <c r="I362">
        <v>90</v>
      </c>
      <c r="J362">
        <v>0</v>
      </c>
      <c r="K362">
        <v>5010.7421875</v>
      </c>
      <c r="L362">
        <v>0.26265624999999998</v>
      </c>
      <c r="M362">
        <v>140429.8828125</v>
      </c>
      <c r="N362">
        <v>0.32695312500000001</v>
      </c>
      <c r="O362">
        <v>70</v>
      </c>
      <c r="P362">
        <v>480</v>
      </c>
      <c r="Q362">
        <v>480</v>
      </c>
      <c r="R362" s="46">
        <v>360</v>
      </c>
      <c r="S362">
        <v>76050</v>
      </c>
      <c r="T362" s="71">
        <v>15643.67</v>
      </c>
      <c r="U362">
        <v>15311.33</v>
      </c>
      <c r="V362" s="6">
        <v>0.30557000000000001</v>
      </c>
      <c r="W362">
        <v>6.2856670000000003E-2</v>
      </c>
      <c r="X362">
        <v>0.30480000000000002</v>
      </c>
      <c r="Y362">
        <v>6.1366669999999998E-2</v>
      </c>
      <c r="Z362" s="68">
        <v>0.30520330000000001</v>
      </c>
      <c r="AA362">
        <v>0.29872330000000002</v>
      </c>
      <c r="AB362">
        <v>6885.3329999999996</v>
      </c>
      <c r="AC362" s="67">
        <v>6265</v>
      </c>
      <c r="AD362">
        <v>6658.3329999999996</v>
      </c>
      <c r="AE362">
        <f t="shared" si="121"/>
        <v>1.0107944871296617</v>
      </c>
      <c r="AF362">
        <f t="shared" si="122"/>
        <v>0.85947068143342498</v>
      </c>
      <c r="AG362" s="65">
        <f t="shared" si="111"/>
        <v>360</v>
      </c>
      <c r="AH362" s="70">
        <f t="shared" si="112"/>
        <v>1984.2067813389431</v>
      </c>
      <c r="AI362" s="70">
        <f t="shared" si="113"/>
        <v>52914.409773329411</v>
      </c>
      <c r="AJ362" s="70">
        <f t="shared" si="114"/>
        <v>0.90008580949772232</v>
      </c>
      <c r="AK362" s="70">
        <f t="shared" si="115"/>
        <v>0.67365913807858713</v>
      </c>
      <c r="AL362">
        <f t="shared" si="116"/>
        <v>77295.9983062744</v>
      </c>
      <c r="AM362" s="71">
        <f t="shared" si="117"/>
        <v>18912.013879913906</v>
      </c>
      <c r="AN362">
        <f t="shared" si="123"/>
        <v>18912.013879913906</v>
      </c>
      <c r="AO362" s="6">
        <f t="shared" si="118"/>
        <v>0.2969772186279297</v>
      </c>
      <c r="AP362">
        <f t="shared" si="124"/>
        <v>7.2661423667177427E-2</v>
      </c>
      <c r="AQ362">
        <f t="shared" si="125"/>
        <v>0.2969772186279297</v>
      </c>
      <c r="AR362">
        <f t="shared" si="126"/>
        <v>7.2661423667177427E-2</v>
      </c>
      <c r="AS362" s="68">
        <f t="shared" si="127"/>
        <v>0.43890927264584312</v>
      </c>
      <c r="AT362">
        <f t="shared" si="128"/>
        <v>0.43890927264584312</v>
      </c>
      <c r="AU362">
        <f t="shared" si="119"/>
        <v>5877.2053151475748</v>
      </c>
      <c r="AV362" s="67">
        <f t="shared" si="120"/>
        <v>5035.6340146210068</v>
      </c>
      <c r="AW362">
        <f t="shared" si="129"/>
        <v>5877.2053151475748</v>
      </c>
    </row>
    <row r="363" spans="1:49" thickTop="1" thickBot="1">
      <c r="A363" s="26">
        <v>361</v>
      </c>
      <c r="B363">
        <v>3</v>
      </c>
      <c r="C363">
        <v>162</v>
      </c>
      <c r="D363">
        <v>1</v>
      </c>
      <c r="E363">
        <v>60</v>
      </c>
      <c r="F363">
        <v>70</v>
      </c>
      <c r="G363">
        <v>0.3837890625</v>
      </c>
      <c r="H363">
        <v>0</v>
      </c>
      <c r="I363">
        <v>90</v>
      </c>
      <c r="J363">
        <v>0</v>
      </c>
      <c r="K363">
        <v>8260.7421875</v>
      </c>
      <c r="L363">
        <v>0.38265625000000003</v>
      </c>
      <c r="M363">
        <v>498979.8828125</v>
      </c>
      <c r="N363">
        <v>0.22695312500000001</v>
      </c>
      <c r="O363">
        <v>70</v>
      </c>
      <c r="P363">
        <v>480</v>
      </c>
      <c r="Q363">
        <v>480</v>
      </c>
      <c r="R363" s="46">
        <v>361</v>
      </c>
      <c r="S363">
        <v>195413.3</v>
      </c>
      <c r="T363" s="71">
        <v>22074.33</v>
      </c>
      <c r="U363">
        <v>21877.33</v>
      </c>
      <c r="V363" s="6">
        <v>0.31067329999999999</v>
      </c>
      <c r="W363">
        <v>3.5093329999999999E-2</v>
      </c>
      <c r="X363">
        <v>0.31232330000000003</v>
      </c>
      <c r="Y363">
        <v>3.4966669999999998E-2</v>
      </c>
      <c r="Z363" s="68">
        <v>0.49819999999999998</v>
      </c>
      <c r="AA363">
        <v>0.4937667</v>
      </c>
      <c r="AB363">
        <v>7288.6670000000004</v>
      </c>
      <c r="AC363" s="67">
        <v>7275.6670000000004</v>
      </c>
      <c r="AD363">
        <v>7149</v>
      </c>
      <c r="AE363">
        <f t="shared" si="121"/>
        <v>1.0044922872529443</v>
      </c>
      <c r="AF363">
        <f t="shared" si="122"/>
        <v>0.72135813875131216</v>
      </c>
      <c r="AG363" s="65">
        <f t="shared" si="111"/>
        <v>361</v>
      </c>
      <c r="AH363" s="70">
        <f t="shared" si="112"/>
        <v>2987.2725731721093</v>
      </c>
      <c r="AI363" s="70">
        <f t="shared" si="113"/>
        <v>203341.05380452084</v>
      </c>
      <c r="AJ363" s="70">
        <f t="shared" si="114"/>
        <v>0.95192597315947347</v>
      </c>
      <c r="AK363" s="70">
        <f t="shared" si="115"/>
        <v>0.60098848763346091</v>
      </c>
      <c r="AL363">
        <f t="shared" si="116"/>
        <v>196593.38111877441</v>
      </c>
      <c r="AM363" s="71">
        <f t="shared" si="117"/>
        <v>22526.47642189512</v>
      </c>
      <c r="AN363">
        <f t="shared" si="123"/>
        <v>22526.47642189512</v>
      </c>
      <c r="AO363" s="6">
        <f t="shared" si="118"/>
        <v>0.32289909362792968</v>
      </c>
      <c r="AP363">
        <f t="shared" si="124"/>
        <v>3.6999103316028306E-2</v>
      </c>
      <c r="AQ363">
        <f t="shared" si="125"/>
        <v>0.32289909362792968</v>
      </c>
      <c r="AR363">
        <f t="shared" si="126"/>
        <v>3.6999103316028306E-2</v>
      </c>
      <c r="AS363" s="68">
        <f t="shared" si="127"/>
        <v>0.43988113883586155</v>
      </c>
      <c r="AT363">
        <f t="shared" si="128"/>
        <v>0.43988113883586155</v>
      </c>
      <c r="AU363">
        <f t="shared" si="119"/>
        <v>6536.584268861754</v>
      </c>
      <c r="AV363" s="67">
        <f t="shared" si="120"/>
        <v>5991.8418114540673</v>
      </c>
      <c r="AW363">
        <f t="shared" si="129"/>
        <v>6536.584268861754</v>
      </c>
    </row>
    <row r="364" spans="1:49" thickTop="1" thickBot="1">
      <c r="A364" s="26">
        <v>362</v>
      </c>
      <c r="B364">
        <v>3</v>
      </c>
      <c r="C364">
        <v>163</v>
      </c>
      <c r="D364">
        <v>1</v>
      </c>
      <c r="E364">
        <v>60</v>
      </c>
      <c r="F364">
        <v>70</v>
      </c>
      <c r="G364">
        <v>0.30878906249999999</v>
      </c>
      <c r="H364">
        <v>0</v>
      </c>
      <c r="I364">
        <v>90</v>
      </c>
      <c r="J364">
        <v>0</v>
      </c>
      <c r="K364">
        <v>9885.7421875</v>
      </c>
      <c r="L364">
        <v>0.32265624999999998</v>
      </c>
      <c r="M364">
        <v>678254.8828125</v>
      </c>
      <c r="N364">
        <v>0.376953125</v>
      </c>
      <c r="O364">
        <v>70</v>
      </c>
      <c r="P364">
        <v>480</v>
      </c>
      <c r="Q364">
        <v>480</v>
      </c>
      <c r="R364" s="46">
        <v>362</v>
      </c>
      <c r="S364">
        <v>216963.3</v>
      </c>
      <c r="T364" s="71">
        <v>20116</v>
      </c>
      <c r="U364">
        <v>19745.330000000002</v>
      </c>
      <c r="V364" s="6">
        <v>0.3450667</v>
      </c>
      <c r="W364">
        <v>3.1993670000000002E-2</v>
      </c>
      <c r="X364">
        <v>0.34399999999999997</v>
      </c>
      <c r="Y364">
        <v>3.1304999999999999E-2</v>
      </c>
      <c r="Z364" s="68">
        <v>0.41323330000000003</v>
      </c>
      <c r="AA364">
        <v>0.40563329999999997</v>
      </c>
      <c r="AB364">
        <v>7655</v>
      </c>
      <c r="AC364" s="67">
        <v>7058.6670000000004</v>
      </c>
      <c r="AD364">
        <v>7416.6670000000004</v>
      </c>
      <c r="AE364">
        <f t="shared" si="121"/>
        <v>1.0093426277235451</v>
      </c>
      <c r="AF364">
        <f t="shared" si="122"/>
        <v>0.80164128653976785</v>
      </c>
      <c r="AG364" s="65">
        <f t="shared" si="111"/>
        <v>362</v>
      </c>
      <c r="AH364" s="70">
        <f t="shared" si="112"/>
        <v>3737.0791494388654</v>
      </c>
      <c r="AI364" s="70">
        <f t="shared" si="113"/>
        <v>246288.29787234042</v>
      </c>
      <c r="AJ364" s="70">
        <f t="shared" si="114"/>
        <v>0.95751274170058154</v>
      </c>
      <c r="AK364" s="70">
        <f t="shared" si="115"/>
        <v>0.63651159255292089</v>
      </c>
      <c r="AL364">
        <f t="shared" si="116"/>
        <v>216270.82252502441</v>
      </c>
      <c r="AM364" s="71">
        <f t="shared" si="117"/>
        <v>22335.488070126597</v>
      </c>
      <c r="AN364">
        <f t="shared" si="123"/>
        <v>22335.488070126597</v>
      </c>
      <c r="AO364" s="6">
        <f t="shared" si="118"/>
        <v>0.33942253112792964</v>
      </c>
      <c r="AP364">
        <f t="shared" si="124"/>
        <v>3.5054048466768281E-2</v>
      </c>
      <c r="AQ364">
        <f t="shared" si="125"/>
        <v>0.33942253112792964</v>
      </c>
      <c r="AR364">
        <f t="shared" si="126"/>
        <v>3.5054048466768281E-2</v>
      </c>
      <c r="AS364" s="68">
        <f t="shared" si="127"/>
        <v>0.38732395986367685</v>
      </c>
      <c r="AT364">
        <f t="shared" si="128"/>
        <v>0.38732395986367685</v>
      </c>
      <c r="AU364">
        <f t="shared" si="119"/>
        <v>6933.5558576380663</v>
      </c>
      <c r="AV364" s="67">
        <f t="shared" si="120"/>
        <v>6292.9350159658961</v>
      </c>
      <c r="AW364">
        <f t="shared" si="129"/>
        <v>6933.5558576380663</v>
      </c>
    </row>
    <row r="365" spans="1:49" thickTop="1" thickBot="1">
      <c r="A365" s="26">
        <v>363</v>
      </c>
      <c r="B365">
        <v>3</v>
      </c>
      <c r="C365">
        <v>164</v>
      </c>
      <c r="D365">
        <v>1</v>
      </c>
      <c r="E365">
        <v>60</v>
      </c>
      <c r="F365">
        <v>70</v>
      </c>
      <c r="G365">
        <v>0.45878906249999996</v>
      </c>
      <c r="H365">
        <v>0</v>
      </c>
      <c r="I365">
        <v>90</v>
      </c>
      <c r="J365">
        <v>0</v>
      </c>
      <c r="K365">
        <v>6635.7421875</v>
      </c>
      <c r="L365">
        <v>0.44265624999999997</v>
      </c>
      <c r="M365">
        <v>319704.8828125</v>
      </c>
      <c r="N365">
        <v>0.27695312500000002</v>
      </c>
      <c r="O365">
        <v>70</v>
      </c>
      <c r="P365">
        <v>480</v>
      </c>
      <c r="Q365">
        <v>480</v>
      </c>
      <c r="R365" s="46">
        <v>363</v>
      </c>
      <c r="S365">
        <v>135160</v>
      </c>
      <c r="T365" s="71">
        <v>24310.67</v>
      </c>
      <c r="U365">
        <v>23753.67</v>
      </c>
      <c r="V365" s="6">
        <v>0.36259999999999998</v>
      </c>
      <c r="W365">
        <v>6.522E-2</v>
      </c>
      <c r="X365">
        <v>0.36919999999999997</v>
      </c>
      <c r="Y365">
        <v>6.4883330000000003E-2</v>
      </c>
      <c r="Z365" s="68">
        <v>0.6181333</v>
      </c>
      <c r="AA365">
        <v>0.60396669999999997</v>
      </c>
      <c r="AB365">
        <v>6454.6670000000004</v>
      </c>
      <c r="AC365" s="67">
        <v>7837.6670000000004</v>
      </c>
      <c r="AD365">
        <v>5955.6670000000004</v>
      </c>
      <c r="AE365">
        <f t="shared" si="121"/>
        <v>1.0116565662763812</v>
      </c>
      <c r="AF365">
        <f t="shared" si="122"/>
        <v>0.54997827428720836</v>
      </c>
      <c r="AG365" s="65">
        <f t="shared" si="111"/>
        <v>363</v>
      </c>
      <c r="AH365" s="70">
        <f t="shared" si="112"/>
        <v>2299.8348315823678</v>
      </c>
      <c r="AI365" s="70">
        <f t="shared" si="113"/>
        <v>125182.70113184462</v>
      </c>
      <c r="AJ365" s="70">
        <f t="shared" si="114"/>
        <v>0.94021429589538952</v>
      </c>
      <c r="AK365" s="70">
        <f t="shared" si="115"/>
        <v>0.5596845870367686</v>
      </c>
      <c r="AL365">
        <f t="shared" si="116"/>
        <v>150268.43971252441</v>
      </c>
      <c r="AM365" s="71">
        <f t="shared" si="117"/>
        <v>21737.005707483208</v>
      </c>
      <c r="AN365">
        <f t="shared" si="123"/>
        <v>21737.005707483208</v>
      </c>
      <c r="AO365" s="6">
        <f t="shared" si="118"/>
        <v>0.36663346862792967</v>
      </c>
      <c r="AP365">
        <f t="shared" si="124"/>
        <v>5.3035180343696864E-2</v>
      </c>
      <c r="AQ365">
        <f t="shared" si="125"/>
        <v>0.36663346862792967</v>
      </c>
      <c r="AR365">
        <f t="shared" si="126"/>
        <v>5.3035180343696864E-2</v>
      </c>
      <c r="AS365" s="68">
        <f t="shared" si="127"/>
        <v>0.46580793517691854</v>
      </c>
      <c r="AT365">
        <f t="shared" si="128"/>
        <v>0.46580793517691854</v>
      </c>
      <c r="AU365">
        <f t="shared" si="119"/>
        <v>5946.7825831961882</v>
      </c>
      <c r="AV365" s="67">
        <f t="shared" si="120"/>
        <v>5626.6377909551402</v>
      </c>
      <c r="AW365">
        <f t="shared" si="129"/>
        <v>5946.7825831961882</v>
      </c>
    </row>
    <row r="366" spans="1:49" thickTop="1" thickBot="1">
      <c r="A366" s="26">
        <v>364</v>
      </c>
      <c r="B366">
        <v>3</v>
      </c>
      <c r="C366">
        <v>165</v>
      </c>
      <c r="D366">
        <v>1</v>
      </c>
      <c r="E366">
        <v>60</v>
      </c>
      <c r="F366">
        <v>70</v>
      </c>
      <c r="G366">
        <v>0.34628906249999997</v>
      </c>
      <c r="H366">
        <v>0</v>
      </c>
      <c r="I366">
        <v>90</v>
      </c>
      <c r="J366">
        <v>0</v>
      </c>
      <c r="K366">
        <v>5823.2421875</v>
      </c>
      <c r="L366">
        <v>0.35265625</v>
      </c>
      <c r="M366">
        <v>588617.3828125</v>
      </c>
      <c r="N366">
        <v>0.30195312500000004</v>
      </c>
      <c r="O366">
        <v>70</v>
      </c>
      <c r="P366">
        <v>480</v>
      </c>
      <c r="Q366">
        <v>480</v>
      </c>
      <c r="R366" s="46">
        <v>364</v>
      </c>
      <c r="S366">
        <v>207353.3</v>
      </c>
      <c r="T366" s="71">
        <v>13475.67</v>
      </c>
      <c r="U366">
        <v>13944.33</v>
      </c>
      <c r="V366" s="6">
        <v>0.33159670000000002</v>
      </c>
      <c r="W366">
        <v>2.155E-2</v>
      </c>
      <c r="X366">
        <v>0.32973000000000002</v>
      </c>
      <c r="Y366">
        <v>2.2173999999999999E-2</v>
      </c>
      <c r="Z366" s="68">
        <v>0.44153330000000002</v>
      </c>
      <c r="AA366">
        <v>0.45686670000000001</v>
      </c>
      <c r="AB366">
        <v>4680.3329999999996</v>
      </c>
      <c r="AC366" s="67">
        <v>4578</v>
      </c>
      <c r="AD366">
        <v>5005.6670000000004</v>
      </c>
      <c r="AE366">
        <f t="shared" si="121"/>
        <v>0.98305169777427792</v>
      </c>
      <c r="AF366">
        <f t="shared" si="122"/>
        <v>0.77732809786757784</v>
      </c>
      <c r="AG366" s="65">
        <f t="shared" si="111"/>
        <v>364</v>
      </c>
      <c r="AH366" s="70">
        <f t="shared" si="112"/>
        <v>2152.5210812059609</v>
      </c>
      <c r="AI366" s="70">
        <f t="shared" si="113"/>
        <v>226051.68016801678</v>
      </c>
      <c r="AJ366" s="70">
        <f t="shared" si="114"/>
        <v>0.97089658812156499</v>
      </c>
      <c r="AK366" s="70">
        <f t="shared" si="115"/>
        <v>0.61748385308345011</v>
      </c>
      <c r="AL366">
        <f t="shared" si="116"/>
        <v>207638.47877502438</v>
      </c>
      <c r="AM366" s="71">
        <f t="shared" si="117"/>
        <v>14671.702763262141</v>
      </c>
      <c r="AN366">
        <f t="shared" si="123"/>
        <v>14671.702763262141</v>
      </c>
      <c r="AO366" s="6">
        <f t="shared" si="118"/>
        <v>0.33509831237792975</v>
      </c>
      <c r="AP366">
        <f t="shared" si="124"/>
        <v>2.3677994872071489E-2</v>
      </c>
      <c r="AQ366">
        <f t="shared" si="125"/>
        <v>0.33509831237792975</v>
      </c>
      <c r="AR366">
        <f t="shared" si="126"/>
        <v>2.3677994872071489E-2</v>
      </c>
      <c r="AS366" s="68">
        <f t="shared" si="127"/>
        <v>0.42467342515639184</v>
      </c>
      <c r="AT366">
        <f t="shared" si="128"/>
        <v>0.42467342515639184</v>
      </c>
      <c r="AU366">
        <f t="shared" si="119"/>
        <v>4367.8631136791792</v>
      </c>
      <c r="AV366" s="67">
        <f t="shared" si="120"/>
        <v>3966.7255390141354</v>
      </c>
      <c r="AW366">
        <f t="shared" si="129"/>
        <v>4367.8631136791792</v>
      </c>
    </row>
    <row r="367" spans="1:49" thickTop="1" thickBot="1">
      <c r="A367" s="26">
        <v>365</v>
      </c>
      <c r="B367">
        <v>3</v>
      </c>
      <c r="C367">
        <v>166</v>
      </c>
      <c r="D367">
        <v>1</v>
      </c>
      <c r="E367">
        <v>60</v>
      </c>
      <c r="F367">
        <v>70</v>
      </c>
      <c r="G367">
        <v>0.49628906249999999</v>
      </c>
      <c r="H367">
        <v>0</v>
      </c>
      <c r="I367">
        <v>90</v>
      </c>
      <c r="J367">
        <v>0</v>
      </c>
      <c r="K367">
        <v>9073.2421875</v>
      </c>
      <c r="L367">
        <v>0.47265625</v>
      </c>
      <c r="M367">
        <v>230067.3828125</v>
      </c>
      <c r="N367">
        <v>0.20195312500000001</v>
      </c>
      <c r="O367">
        <v>70</v>
      </c>
      <c r="P367">
        <v>480</v>
      </c>
      <c r="Q367">
        <v>480</v>
      </c>
      <c r="R367" s="46">
        <v>365</v>
      </c>
      <c r="S367">
        <v>117636.7</v>
      </c>
      <c r="T367" s="71">
        <v>46843.33</v>
      </c>
      <c r="U367">
        <v>46683.33</v>
      </c>
      <c r="V367" s="6">
        <v>0.33267330000000001</v>
      </c>
      <c r="W367">
        <v>0.13247329999999999</v>
      </c>
      <c r="X367">
        <v>0.33536670000000002</v>
      </c>
      <c r="Y367">
        <v>0.13309000000000001</v>
      </c>
      <c r="Z367" s="68">
        <v>0.63529999999999998</v>
      </c>
      <c r="AA367">
        <v>0.63313330000000001</v>
      </c>
      <c r="AB367">
        <v>9633</v>
      </c>
      <c r="AC367" s="67">
        <v>14749</v>
      </c>
      <c r="AD367">
        <v>9500</v>
      </c>
      <c r="AE367">
        <f t="shared" si="121"/>
        <v>1.0017122079822429</v>
      </c>
      <c r="AF367">
        <f t="shared" si="122"/>
        <v>0.45280953530109663</v>
      </c>
      <c r="AG367" s="65">
        <f t="shared" si="111"/>
        <v>365</v>
      </c>
      <c r="AH367" s="70">
        <f t="shared" si="112"/>
        <v>3080.5702917771882</v>
      </c>
      <c r="AI367" s="70">
        <f t="shared" si="113"/>
        <v>95705.638609034781</v>
      </c>
      <c r="AJ367" s="70">
        <f t="shared" si="114"/>
        <v>0.89033760735882539</v>
      </c>
      <c r="AK367" s="70">
        <f t="shared" si="115"/>
        <v>0.54118540833385687</v>
      </c>
      <c r="AL367">
        <f t="shared" si="116"/>
        <v>118750.21705627441</v>
      </c>
      <c r="AM367" s="71">
        <f t="shared" si="117"/>
        <v>30622.572594464102</v>
      </c>
      <c r="AN367">
        <f t="shared" si="123"/>
        <v>30622.572594464102</v>
      </c>
      <c r="AO367" s="6">
        <f t="shared" si="118"/>
        <v>0.33830924987792965</v>
      </c>
      <c r="AP367">
        <f t="shared" si="124"/>
        <v>8.7241100021367993E-2</v>
      </c>
      <c r="AQ367">
        <f t="shared" si="125"/>
        <v>0.33830924987792965</v>
      </c>
      <c r="AR367">
        <f t="shared" si="126"/>
        <v>8.7241100021367993E-2</v>
      </c>
      <c r="AS367" s="68">
        <f t="shared" si="127"/>
        <v>0.43270828237517833</v>
      </c>
      <c r="AT367">
        <f t="shared" si="128"/>
        <v>0.43270828237517833</v>
      </c>
      <c r="AU367">
        <f t="shared" si="119"/>
        <v>8442.8237800965908</v>
      </c>
      <c r="AV367" s="67">
        <f t="shared" si="120"/>
        <v>8207.9716598212563</v>
      </c>
      <c r="AW367">
        <f t="shared" si="129"/>
        <v>8442.8237800965908</v>
      </c>
    </row>
    <row r="368" spans="1:49" thickTop="1" thickBot="1">
      <c r="A368" s="26">
        <v>366</v>
      </c>
      <c r="B368">
        <v>3</v>
      </c>
      <c r="C368">
        <v>167</v>
      </c>
      <c r="D368">
        <v>1</v>
      </c>
      <c r="E368">
        <v>60</v>
      </c>
      <c r="F368">
        <v>70</v>
      </c>
      <c r="G368">
        <v>0.5712890625</v>
      </c>
      <c r="H368">
        <v>0</v>
      </c>
      <c r="I368">
        <v>90</v>
      </c>
      <c r="J368">
        <v>0</v>
      </c>
      <c r="K368">
        <v>7448.2421875</v>
      </c>
      <c r="L368">
        <v>0.29265625000000001</v>
      </c>
      <c r="M368">
        <v>409342.3828125</v>
      </c>
      <c r="N368">
        <v>0.35195312500000003</v>
      </c>
      <c r="O368">
        <v>70</v>
      </c>
      <c r="P368">
        <v>480</v>
      </c>
      <c r="Q368">
        <v>480</v>
      </c>
      <c r="R368" s="46">
        <v>366</v>
      </c>
      <c r="S368">
        <v>216530</v>
      </c>
      <c r="T368" s="71">
        <v>25565</v>
      </c>
      <c r="U368">
        <v>28588.67</v>
      </c>
      <c r="V368" s="6">
        <v>0.3300167</v>
      </c>
      <c r="W368">
        <v>3.8963329999999997E-2</v>
      </c>
      <c r="X368">
        <v>0.3334667</v>
      </c>
      <c r="Y368">
        <v>4.403E-2</v>
      </c>
      <c r="Z368" s="68">
        <v>0.27704669999999998</v>
      </c>
      <c r="AA368">
        <v>0.3098167</v>
      </c>
      <c r="AB368">
        <v>10288.67</v>
      </c>
      <c r="AC368" s="67">
        <v>9555.3330000000005</v>
      </c>
      <c r="AD368">
        <v>11483.67</v>
      </c>
      <c r="AE368">
        <f t="shared" si="121"/>
        <v>0.94564019249594222</v>
      </c>
      <c r="AF368">
        <f t="shared" si="122"/>
        <v>0.87857433718823985</v>
      </c>
      <c r="AG368" s="65">
        <f t="shared" si="111"/>
        <v>366</v>
      </c>
      <c r="AH368" s="70">
        <f t="shared" si="112"/>
        <v>2880.983319231234</v>
      </c>
      <c r="AI368" s="70">
        <f t="shared" si="113"/>
        <v>151389.26610806125</v>
      </c>
      <c r="AJ368" s="70">
        <f t="shared" si="114"/>
        <v>0.94732984577619017</v>
      </c>
      <c r="AK368" s="70">
        <f t="shared" si="115"/>
        <v>0.65329102756349489</v>
      </c>
      <c r="AL368">
        <f t="shared" si="116"/>
        <v>237045.96900939941</v>
      </c>
      <c r="AM368" s="71">
        <f t="shared" si="117"/>
        <v>33805.971162836424</v>
      </c>
      <c r="AN368">
        <f t="shared" si="123"/>
        <v>33805.971162836424</v>
      </c>
      <c r="AO368" s="6">
        <f t="shared" si="118"/>
        <v>0.32653190612792971</v>
      </c>
      <c r="AP368">
        <f t="shared" si="124"/>
        <v>4.656787984388417E-2</v>
      </c>
      <c r="AQ368">
        <f t="shared" si="125"/>
        <v>0.32653190612792971</v>
      </c>
      <c r="AR368">
        <f t="shared" si="126"/>
        <v>4.656787984388417E-2</v>
      </c>
      <c r="AS368" s="68">
        <f t="shared" si="127"/>
        <v>0.50251066270252154</v>
      </c>
      <c r="AT368">
        <f t="shared" si="128"/>
        <v>0.50251066270252154</v>
      </c>
      <c r="AU368">
        <f t="shared" si="119"/>
        <v>9922.0075845239026</v>
      </c>
      <c r="AV368" s="67">
        <f t="shared" si="120"/>
        <v>8430.3270829319317</v>
      </c>
      <c r="AW368">
        <f t="shared" si="129"/>
        <v>9922.0075845239026</v>
      </c>
    </row>
    <row r="369" spans="1:49" thickTop="1" thickBot="1">
      <c r="A369" s="26">
        <v>367</v>
      </c>
      <c r="B369">
        <v>3</v>
      </c>
      <c r="C369">
        <v>168</v>
      </c>
      <c r="D369">
        <v>1</v>
      </c>
      <c r="E369">
        <v>60</v>
      </c>
      <c r="F369">
        <v>70</v>
      </c>
      <c r="G369">
        <v>0.42128906249999998</v>
      </c>
      <c r="H369">
        <v>0</v>
      </c>
      <c r="I369">
        <v>90</v>
      </c>
      <c r="J369">
        <v>0</v>
      </c>
      <c r="K369">
        <v>4198.2421875</v>
      </c>
      <c r="L369">
        <v>0.41265625</v>
      </c>
      <c r="M369">
        <v>767892.3828125</v>
      </c>
      <c r="N369">
        <v>0.251953125</v>
      </c>
      <c r="O369">
        <v>70</v>
      </c>
      <c r="P369">
        <v>480</v>
      </c>
      <c r="Q369">
        <v>480</v>
      </c>
      <c r="R369" s="46">
        <v>367</v>
      </c>
      <c r="S369">
        <v>322943.3</v>
      </c>
      <c r="T369" s="71">
        <v>13787.33</v>
      </c>
      <c r="U369">
        <v>13827.67</v>
      </c>
      <c r="V369" s="6">
        <v>0.33466669999999998</v>
      </c>
      <c r="W369">
        <v>1.4288E-2</v>
      </c>
      <c r="X369">
        <v>0.33410000000000001</v>
      </c>
      <c r="Y369">
        <v>1.4305E-2</v>
      </c>
      <c r="Z369" s="68">
        <v>0.56789999999999996</v>
      </c>
      <c r="AA369">
        <v>0.56956669999999998</v>
      </c>
      <c r="AB369">
        <v>4147.6670000000004</v>
      </c>
      <c r="AC369" s="67">
        <v>4441.6670000000004</v>
      </c>
      <c r="AD369">
        <v>4109.6670000000004</v>
      </c>
      <c r="AE369">
        <f t="shared" si="121"/>
        <v>0.99854026512212246</v>
      </c>
      <c r="AF369">
        <f t="shared" si="122"/>
        <v>0.66154426186818527</v>
      </c>
      <c r="AG369" s="65">
        <f t="shared" si="111"/>
        <v>367</v>
      </c>
      <c r="AH369" s="70">
        <f t="shared" si="112"/>
        <v>1485.9390554142242</v>
      </c>
      <c r="AI369" s="70">
        <f t="shared" si="113"/>
        <v>306677.76911076444</v>
      </c>
      <c r="AJ369" s="70">
        <f t="shared" si="114"/>
        <v>0.98377572177721573</v>
      </c>
      <c r="AK369" s="70">
        <f t="shared" si="115"/>
        <v>0.57641725055597914</v>
      </c>
      <c r="AL369">
        <f t="shared" si="116"/>
        <v>325934.23072814941</v>
      </c>
      <c r="AM369" s="71">
        <f t="shared" si="117"/>
        <v>13112.885546591591</v>
      </c>
      <c r="AN369">
        <f t="shared" si="123"/>
        <v>13112.885546591591</v>
      </c>
      <c r="AO369" s="6">
        <f t="shared" si="118"/>
        <v>0.34495378112792968</v>
      </c>
      <c r="AP369">
        <f t="shared" si="124"/>
        <v>1.3878074238134596E-2</v>
      </c>
      <c r="AQ369">
        <f t="shared" si="125"/>
        <v>0.34495378112792968</v>
      </c>
      <c r="AR369">
        <f t="shared" si="126"/>
        <v>1.3878074238134596E-2</v>
      </c>
      <c r="AS369" s="68">
        <f t="shared" si="127"/>
        <v>0.48087661323022124</v>
      </c>
      <c r="AT369">
        <f t="shared" si="128"/>
        <v>0.48087661323022124</v>
      </c>
      <c r="AU369">
        <f t="shared" si="119"/>
        <v>3613.6008126645879</v>
      </c>
      <c r="AV369" s="67">
        <f t="shared" si="120"/>
        <v>3342.1343137666058</v>
      </c>
      <c r="AW369">
        <f t="shared" si="129"/>
        <v>3613.6008126645879</v>
      </c>
    </row>
    <row r="370" spans="1:49" thickTop="1" thickBot="1">
      <c r="A370" s="26">
        <v>368</v>
      </c>
      <c r="B370">
        <v>3</v>
      </c>
      <c r="C370">
        <v>169</v>
      </c>
      <c r="D370">
        <v>1</v>
      </c>
      <c r="E370">
        <v>60</v>
      </c>
      <c r="F370">
        <v>70</v>
      </c>
      <c r="G370">
        <v>0.3369140625</v>
      </c>
      <c r="H370">
        <v>0</v>
      </c>
      <c r="I370">
        <v>90</v>
      </c>
      <c r="J370">
        <v>0</v>
      </c>
      <c r="K370">
        <v>3995.1171875</v>
      </c>
      <c r="L370">
        <v>0.28515625</v>
      </c>
      <c r="M370">
        <v>476570.5078125</v>
      </c>
      <c r="N370">
        <v>0.29570312500000001</v>
      </c>
      <c r="O370">
        <v>70</v>
      </c>
      <c r="P370">
        <v>480</v>
      </c>
      <c r="Q370">
        <v>480</v>
      </c>
      <c r="R370" s="46">
        <v>368</v>
      </c>
      <c r="S370">
        <v>161700</v>
      </c>
      <c r="T370" s="71">
        <v>9125.3330000000005</v>
      </c>
      <c r="U370">
        <v>8198.6669999999995</v>
      </c>
      <c r="V370" s="6">
        <v>0.29044330000000002</v>
      </c>
      <c r="W370">
        <v>1.639067E-2</v>
      </c>
      <c r="X370">
        <v>0.28949000000000003</v>
      </c>
      <c r="Y370">
        <v>1.4678E-2</v>
      </c>
      <c r="Z370" s="68">
        <v>0.35630000000000001</v>
      </c>
      <c r="AA370">
        <v>0.3201233</v>
      </c>
      <c r="AB370">
        <v>3777.3330000000001</v>
      </c>
      <c r="AC370" s="67">
        <v>3001.4</v>
      </c>
      <c r="AD370">
        <v>3235.067</v>
      </c>
      <c r="AE370">
        <f t="shared" si="121"/>
        <v>1.0550006741542839</v>
      </c>
      <c r="AF370">
        <f t="shared" si="122"/>
        <v>0.87389244516769171</v>
      </c>
      <c r="AG370" s="65">
        <f t="shared" si="111"/>
        <v>368</v>
      </c>
      <c r="AH370" s="70">
        <f t="shared" si="112"/>
        <v>1554.3313069908816</v>
      </c>
      <c r="AI370" s="70">
        <f t="shared" si="113"/>
        <v>183904.20560747664</v>
      </c>
      <c r="AJ370" s="70">
        <f t="shared" si="114"/>
        <v>0.97526553325720666</v>
      </c>
      <c r="AK370" s="70">
        <f t="shared" si="115"/>
        <v>0.65322906333497199</v>
      </c>
      <c r="AL370">
        <f t="shared" si="116"/>
        <v>163212.41188049316</v>
      </c>
      <c r="AM370" s="71">
        <f t="shared" si="117"/>
        <v>9860.5349988051094</v>
      </c>
      <c r="AN370">
        <f t="shared" si="123"/>
        <v>9860.5349988051094</v>
      </c>
      <c r="AO370" s="6">
        <f t="shared" si="118"/>
        <v>0.28870964050292969</v>
      </c>
      <c r="AP370">
        <f t="shared" si="124"/>
        <v>1.7442493998287806E-2</v>
      </c>
      <c r="AQ370">
        <f t="shared" si="125"/>
        <v>0.28870964050292969</v>
      </c>
      <c r="AR370">
        <f t="shared" si="126"/>
        <v>1.7442493998287806E-2</v>
      </c>
      <c r="AS370" s="68">
        <f t="shared" si="127"/>
        <v>0.39795131344457457</v>
      </c>
      <c r="AT370">
        <f t="shared" si="128"/>
        <v>0.39795131344457457</v>
      </c>
      <c r="AU370">
        <f t="shared" si="119"/>
        <v>3094.2522163006361</v>
      </c>
      <c r="AV370" s="67">
        <f t="shared" si="120"/>
        <v>2745.2866461600606</v>
      </c>
      <c r="AW370">
        <f t="shared" si="129"/>
        <v>3094.2522163006361</v>
      </c>
    </row>
    <row r="371" spans="1:49" thickTop="1" thickBot="1">
      <c r="A371" s="26">
        <v>369</v>
      </c>
      <c r="B371">
        <v>3</v>
      </c>
      <c r="C371">
        <v>170</v>
      </c>
      <c r="D371">
        <v>1</v>
      </c>
      <c r="E371">
        <v>60</v>
      </c>
      <c r="F371">
        <v>70</v>
      </c>
      <c r="G371">
        <v>0.48691406250000002</v>
      </c>
      <c r="H371">
        <v>0</v>
      </c>
      <c r="I371">
        <v>90</v>
      </c>
      <c r="J371">
        <v>0</v>
      </c>
      <c r="K371">
        <v>7245.1171875</v>
      </c>
      <c r="L371">
        <v>0.40515625</v>
      </c>
      <c r="M371">
        <v>118020.5078125</v>
      </c>
      <c r="N371">
        <v>0.39570312500000004</v>
      </c>
      <c r="O371">
        <v>70</v>
      </c>
      <c r="P371">
        <v>480</v>
      </c>
      <c r="Q371">
        <v>480</v>
      </c>
      <c r="R371" s="58">
        <v>369</v>
      </c>
      <c r="S371">
        <v>60086.7</v>
      </c>
      <c r="T371" s="71">
        <v>18860.3</v>
      </c>
      <c r="U371">
        <v>18556</v>
      </c>
      <c r="V371" s="6">
        <v>0.35166700000000001</v>
      </c>
      <c r="W371">
        <v>0.110383</v>
      </c>
      <c r="X371">
        <v>0.35033300000000001</v>
      </c>
      <c r="Y371">
        <v>0.108193</v>
      </c>
      <c r="Z371" s="68">
        <v>0.32749699999999998</v>
      </c>
      <c r="AA371">
        <v>0.32221</v>
      </c>
      <c r="AB371">
        <v>7767</v>
      </c>
      <c r="AC371" s="67">
        <v>7303.67</v>
      </c>
      <c r="AD371">
        <v>7566.67</v>
      </c>
      <c r="AE371">
        <f t="shared" si="121"/>
        <v>1.008166161109856</v>
      </c>
      <c r="AF371">
        <f t="shared" si="122"/>
        <v>0.79283531310571753</v>
      </c>
      <c r="AG371" s="65">
        <f t="shared" si="111"/>
        <v>369</v>
      </c>
      <c r="AH371" s="70">
        <f t="shared" si="112"/>
        <v>2578.0468141888132</v>
      </c>
      <c r="AI371" s="70">
        <f t="shared" si="113"/>
        <v>42279.946823397702</v>
      </c>
      <c r="AJ371" s="70">
        <f t="shared" si="114"/>
        <v>0.83597290903597143</v>
      </c>
      <c r="AK371" s="70">
        <f t="shared" si="115"/>
        <v>0.60534831203155037</v>
      </c>
      <c r="AL371">
        <f t="shared" si="116"/>
        <v>61183.212661743164</v>
      </c>
      <c r="AM371" s="71">
        <f t="shared" si="117"/>
        <v>22165.875451158736</v>
      </c>
      <c r="AN371">
        <f t="shared" si="123"/>
        <v>22165.875451158736</v>
      </c>
      <c r="AO371" s="6">
        <f t="shared" si="118"/>
        <v>0.40055339050292971</v>
      </c>
      <c r="AP371">
        <f t="shared" si="124"/>
        <v>0.14511523960851011</v>
      </c>
      <c r="AQ371">
        <f t="shared" si="125"/>
        <v>0.40055339050292971</v>
      </c>
      <c r="AR371">
        <f t="shared" si="126"/>
        <v>0.14511523960851011</v>
      </c>
      <c r="AS371" s="68">
        <f t="shared" si="127"/>
        <v>0.4171527261605531</v>
      </c>
      <c r="AT371">
        <f t="shared" si="128"/>
        <v>0.4171527261605531</v>
      </c>
      <c r="AU371">
        <f t="shared" si="119"/>
        <v>6482.7836310675739</v>
      </c>
      <c r="AV371" s="67">
        <f t="shared" si="120"/>
        <v>6042.0349901676209</v>
      </c>
      <c r="AW371">
        <f t="shared" si="129"/>
        <v>6482.7836310675739</v>
      </c>
    </row>
    <row r="372" spans="1:49" thickTop="1" thickBot="1">
      <c r="A372" s="26">
        <v>370</v>
      </c>
      <c r="B372">
        <v>3</v>
      </c>
      <c r="C372">
        <v>171</v>
      </c>
      <c r="D372">
        <v>1</v>
      </c>
      <c r="E372">
        <v>60</v>
      </c>
      <c r="F372">
        <v>70</v>
      </c>
      <c r="G372">
        <v>0.56191406249999998</v>
      </c>
      <c r="H372">
        <v>0</v>
      </c>
      <c r="I372">
        <v>90</v>
      </c>
      <c r="J372">
        <v>0</v>
      </c>
      <c r="K372">
        <v>8870.1171875</v>
      </c>
      <c r="L372">
        <v>0.34515625</v>
      </c>
      <c r="M372">
        <v>297295.5078125</v>
      </c>
      <c r="N372">
        <v>0.24570312500000002</v>
      </c>
      <c r="O372">
        <v>70</v>
      </c>
      <c r="P372">
        <v>480</v>
      </c>
      <c r="Q372">
        <v>480</v>
      </c>
      <c r="R372" s="46">
        <v>370</v>
      </c>
      <c r="S372">
        <v>167123.29999999999</v>
      </c>
      <c r="T372" s="71">
        <v>33693.33</v>
      </c>
      <c r="U372">
        <v>34726.67</v>
      </c>
      <c r="V372" s="6">
        <v>0.28087329999999999</v>
      </c>
      <c r="W372">
        <v>5.663E-2</v>
      </c>
      <c r="X372">
        <v>0.27893000000000001</v>
      </c>
      <c r="Y372">
        <v>5.7959999999999998E-2</v>
      </c>
      <c r="Z372" s="68">
        <v>0.3622667</v>
      </c>
      <c r="AA372">
        <v>0.3733667</v>
      </c>
      <c r="AB372">
        <v>12451</v>
      </c>
      <c r="AC372" s="67">
        <v>12670.33</v>
      </c>
      <c r="AD372">
        <v>12759.33</v>
      </c>
      <c r="AE372">
        <f t="shared" si="121"/>
        <v>0.98500945156546316</v>
      </c>
      <c r="AF372">
        <f t="shared" si="122"/>
        <v>0.820873784076663</v>
      </c>
      <c r="AG372" s="65">
        <f t="shared" si="111"/>
        <v>370</v>
      </c>
      <c r="AH372" s="70">
        <f t="shared" si="112"/>
        <v>3297.0583110698103</v>
      </c>
      <c r="AI372" s="70">
        <f t="shared" si="113"/>
        <v>119328.39448102855</v>
      </c>
      <c r="AJ372" s="70">
        <f t="shared" si="114"/>
        <v>0.91553227777354129</v>
      </c>
      <c r="AK372" s="70">
        <f t="shared" si="115"/>
        <v>0.62877790457232641</v>
      </c>
      <c r="AL372">
        <f t="shared" si="116"/>
        <v>170940.40016174316</v>
      </c>
      <c r="AM372" s="71">
        <f t="shared" si="117"/>
        <v>37064.372478597135</v>
      </c>
      <c r="AN372">
        <f t="shared" si="123"/>
        <v>37064.372478597135</v>
      </c>
      <c r="AO372" s="6">
        <f t="shared" si="118"/>
        <v>0.28927214050292971</v>
      </c>
      <c r="AP372">
        <f t="shared" si="124"/>
        <v>6.2721804518632504E-2</v>
      </c>
      <c r="AQ372">
        <f t="shared" si="125"/>
        <v>0.28927214050292971</v>
      </c>
      <c r="AR372">
        <f t="shared" si="126"/>
        <v>6.2721804518632504E-2</v>
      </c>
      <c r="AS372" s="68">
        <f t="shared" si="127"/>
        <v>0.47660973047183786</v>
      </c>
      <c r="AT372">
        <f t="shared" si="128"/>
        <v>0.47660973047183786</v>
      </c>
      <c r="AU372">
        <f t="shared" si="119"/>
        <v>10783.831274654049</v>
      </c>
      <c r="AV372" s="67">
        <f t="shared" si="120"/>
        <v>9488.0204758685704</v>
      </c>
      <c r="AW372">
        <f t="shared" si="129"/>
        <v>10783.831274654049</v>
      </c>
    </row>
    <row r="373" spans="1:49" thickTop="1" thickBot="1">
      <c r="A373" s="26">
        <v>371</v>
      </c>
      <c r="B373">
        <v>3</v>
      </c>
      <c r="C373">
        <v>172</v>
      </c>
      <c r="D373">
        <v>1</v>
      </c>
      <c r="E373">
        <v>60</v>
      </c>
      <c r="F373">
        <v>70</v>
      </c>
      <c r="G373">
        <v>0.41191406249999996</v>
      </c>
      <c r="H373">
        <v>0</v>
      </c>
      <c r="I373">
        <v>90</v>
      </c>
      <c r="J373">
        <v>0</v>
      </c>
      <c r="K373">
        <v>5620.1171875</v>
      </c>
      <c r="L373">
        <v>0.46515624999999999</v>
      </c>
      <c r="M373">
        <v>655845.5078125</v>
      </c>
      <c r="N373">
        <v>0.345703125</v>
      </c>
      <c r="O373">
        <v>70</v>
      </c>
      <c r="P373">
        <v>480</v>
      </c>
      <c r="Q373">
        <v>480</v>
      </c>
      <c r="R373" s="46">
        <v>371</v>
      </c>
      <c r="S373">
        <v>269133.3</v>
      </c>
      <c r="T373" s="71">
        <v>26720.67</v>
      </c>
      <c r="U373">
        <v>26053.33</v>
      </c>
      <c r="V373" s="6">
        <v>0.40896670000000002</v>
      </c>
      <c r="W373">
        <v>4.0606669999999997E-2</v>
      </c>
      <c r="X373">
        <v>0.41536669999999998</v>
      </c>
      <c r="Y373">
        <v>4.0210000000000003E-2</v>
      </c>
      <c r="Z373" s="68">
        <v>0.70143330000000004</v>
      </c>
      <c r="AA373">
        <v>0.68389999999999995</v>
      </c>
      <c r="AB373">
        <v>5169</v>
      </c>
      <c r="AC373" s="67">
        <v>7171</v>
      </c>
      <c r="AD373">
        <v>4958</v>
      </c>
      <c r="AE373">
        <f t="shared" si="121"/>
        <v>1.0127262137589772</v>
      </c>
      <c r="AF373">
        <f t="shared" si="122"/>
        <v>0.46391087977707796</v>
      </c>
      <c r="AG373" s="65">
        <f t="shared" si="111"/>
        <v>371</v>
      </c>
      <c r="AH373" s="70">
        <f t="shared" si="112"/>
        <v>1917.9241761757492</v>
      </c>
      <c r="AI373" s="70">
        <f t="shared" si="113"/>
        <v>243681.34978229317</v>
      </c>
      <c r="AJ373" s="70">
        <f t="shared" si="114"/>
        <v>0.97472536063023663</v>
      </c>
      <c r="AK373" s="70">
        <f t="shared" si="115"/>
        <v>0.53625270164143446</v>
      </c>
      <c r="AL373">
        <f t="shared" si="116"/>
        <v>273457.09938049311</v>
      </c>
      <c r="AM373" s="71">
        <f t="shared" si="117"/>
        <v>16930.924217370422</v>
      </c>
      <c r="AN373">
        <f t="shared" si="123"/>
        <v>16930.924217370422</v>
      </c>
      <c r="AO373" s="6">
        <f t="shared" si="118"/>
        <v>0.41595182800292974</v>
      </c>
      <c r="AP373">
        <f t="shared" si="124"/>
        <v>2.5753395665896794E-2</v>
      </c>
      <c r="AQ373">
        <f t="shared" si="125"/>
        <v>0.41595182800292974</v>
      </c>
      <c r="AR373">
        <f t="shared" si="126"/>
        <v>2.5753395665896794E-2</v>
      </c>
      <c r="AS373" s="68">
        <f t="shared" si="127"/>
        <v>0.46681129309442093</v>
      </c>
      <c r="AT373">
        <f t="shared" si="128"/>
        <v>0.46681129309442093</v>
      </c>
      <c r="AU373">
        <f t="shared" si="119"/>
        <v>4534.091882448779</v>
      </c>
      <c r="AV373" s="67">
        <f t="shared" si="120"/>
        <v>4378.0322846613954</v>
      </c>
      <c r="AW373">
        <f t="shared" si="129"/>
        <v>4534.091882448779</v>
      </c>
    </row>
    <row r="374" spans="1:49" thickTop="1" thickBot="1">
      <c r="A374" s="26">
        <v>372</v>
      </c>
      <c r="B374">
        <v>3</v>
      </c>
      <c r="C374">
        <v>173</v>
      </c>
      <c r="D374">
        <v>1</v>
      </c>
      <c r="E374">
        <v>60</v>
      </c>
      <c r="F374">
        <v>70</v>
      </c>
      <c r="G374">
        <v>0.59941406249999996</v>
      </c>
      <c r="H374">
        <v>0</v>
      </c>
      <c r="I374">
        <v>90</v>
      </c>
      <c r="J374">
        <v>0</v>
      </c>
      <c r="K374">
        <v>6432.6171875</v>
      </c>
      <c r="L374">
        <v>0.31515625000000003</v>
      </c>
      <c r="M374">
        <v>207658.0078125</v>
      </c>
      <c r="N374">
        <v>0.27070312500000004</v>
      </c>
      <c r="O374">
        <v>70</v>
      </c>
      <c r="P374">
        <v>480</v>
      </c>
      <c r="Q374">
        <v>480</v>
      </c>
      <c r="R374" s="46">
        <v>372</v>
      </c>
      <c r="S374">
        <v>124013.3</v>
      </c>
      <c r="T374" s="71">
        <v>26465.67</v>
      </c>
      <c r="U374">
        <v>27485.67</v>
      </c>
      <c r="V374" s="6">
        <v>0.28420669999999998</v>
      </c>
      <c r="W374">
        <v>6.0650000000000003E-2</v>
      </c>
      <c r="X374">
        <v>0.28334999999999999</v>
      </c>
      <c r="Y374">
        <v>6.2799999999999995E-2</v>
      </c>
      <c r="Z374" s="68">
        <v>0.3062667</v>
      </c>
      <c r="AA374">
        <v>0.31807000000000002</v>
      </c>
      <c r="AB374">
        <v>10224.33</v>
      </c>
      <c r="AC374" s="67">
        <v>10104</v>
      </c>
      <c r="AD374">
        <v>10779.67</v>
      </c>
      <c r="AE374">
        <f t="shared" si="121"/>
        <v>0.98126945998374748</v>
      </c>
      <c r="AF374">
        <f t="shared" si="122"/>
        <v>0.85662205556115001</v>
      </c>
      <c r="AG374" s="65">
        <f t="shared" si="111"/>
        <v>372</v>
      </c>
      <c r="AH374" s="70">
        <f t="shared" si="112"/>
        <v>2445.5714625163359</v>
      </c>
      <c r="AI374" s="70">
        <f t="shared" si="113"/>
        <v>81709.883184752529</v>
      </c>
      <c r="AJ374" s="70">
        <f t="shared" si="114"/>
        <v>0.91249062288821237</v>
      </c>
      <c r="AK374" s="70">
        <f t="shared" si="115"/>
        <v>0.6458790543945615</v>
      </c>
      <c r="AL374">
        <f t="shared" si="116"/>
        <v>127049.94606018065</v>
      </c>
      <c r="AM374" s="71">
        <f t="shared" si="117"/>
        <v>29731.091033741977</v>
      </c>
      <c r="AN374">
        <f t="shared" si="123"/>
        <v>29731.091033741977</v>
      </c>
      <c r="AO374" s="6">
        <f t="shared" si="118"/>
        <v>0.28851042175292974</v>
      </c>
      <c r="AP374">
        <f t="shared" si="124"/>
        <v>6.7514626171163994E-2</v>
      </c>
      <c r="AQ374">
        <f t="shared" si="125"/>
        <v>0.28851042175292974</v>
      </c>
      <c r="AR374">
        <f t="shared" si="126"/>
        <v>6.7514626171163994E-2</v>
      </c>
      <c r="AS374" s="68">
        <f t="shared" si="127"/>
        <v>0.47988046903577597</v>
      </c>
      <c r="AT374">
        <f t="shared" si="128"/>
        <v>0.47988046903577597</v>
      </c>
      <c r="AU374">
        <f t="shared" si="119"/>
        <v>8787.4841546785265</v>
      </c>
      <c r="AV374" s="67">
        <f t="shared" si="120"/>
        <v>7585.3871908984029</v>
      </c>
      <c r="AW374">
        <f t="shared" si="129"/>
        <v>8787.4841546785265</v>
      </c>
    </row>
    <row r="375" spans="1:49" thickTop="1" thickBot="1">
      <c r="A375" s="26">
        <v>373</v>
      </c>
      <c r="B375">
        <v>3</v>
      </c>
      <c r="C375">
        <v>174</v>
      </c>
      <c r="D375">
        <v>1</v>
      </c>
      <c r="E375">
        <v>60</v>
      </c>
      <c r="F375">
        <v>70</v>
      </c>
      <c r="G375">
        <v>0.44941406249999999</v>
      </c>
      <c r="H375">
        <v>0</v>
      </c>
      <c r="I375">
        <v>90</v>
      </c>
      <c r="J375">
        <v>0</v>
      </c>
      <c r="K375">
        <v>9682.6171875</v>
      </c>
      <c r="L375">
        <v>0.43515625000000002</v>
      </c>
      <c r="M375">
        <v>566208.0078125</v>
      </c>
      <c r="N375">
        <v>0.37070312500000002</v>
      </c>
      <c r="O375">
        <v>70</v>
      </c>
      <c r="P375">
        <v>480</v>
      </c>
      <c r="Q375">
        <v>480</v>
      </c>
      <c r="R375" s="46">
        <v>373</v>
      </c>
      <c r="S375">
        <v>233983.3</v>
      </c>
      <c r="T375" s="71">
        <v>32376</v>
      </c>
      <c r="U375">
        <v>32245</v>
      </c>
      <c r="V375" s="6">
        <v>0.40523330000000002</v>
      </c>
      <c r="W375">
        <v>5.6073329999999998E-2</v>
      </c>
      <c r="X375">
        <v>0.40576669999999998</v>
      </c>
      <c r="Y375">
        <v>5.5919999999999997E-2</v>
      </c>
      <c r="Z375" s="68">
        <v>0.6110333</v>
      </c>
      <c r="AA375">
        <v>0.60856670000000002</v>
      </c>
      <c r="AB375">
        <v>8768.3330000000005</v>
      </c>
      <c r="AC375" s="67">
        <v>10522.67</v>
      </c>
      <c r="AD375">
        <v>8840.6669999999995</v>
      </c>
      <c r="AE375">
        <f t="shared" si="121"/>
        <v>1.0020292637300448</v>
      </c>
      <c r="AF375">
        <f t="shared" si="122"/>
        <v>0.55503916758038629</v>
      </c>
      <c r="AG375" s="65">
        <f t="shared" si="111"/>
        <v>373</v>
      </c>
      <c r="AH375" s="70">
        <f t="shared" si="112"/>
        <v>3373.3669025585195</v>
      </c>
      <c r="AI375" s="70">
        <f t="shared" si="113"/>
        <v>206539.25619834711</v>
      </c>
      <c r="AJ375" s="70">
        <f t="shared" si="114"/>
        <v>0.95039416170385926</v>
      </c>
      <c r="AK375" s="70">
        <f t="shared" si="115"/>
        <v>0.56462863061363677</v>
      </c>
      <c r="AL375">
        <f t="shared" si="116"/>
        <v>259792.95387268066</v>
      </c>
      <c r="AM375" s="71">
        <f t="shared" si="117"/>
        <v>31339.759646810744</v>
      </c>
      <c r="AN375">
        <f t="shared" si="123"/>
        <v>31339.759646810744</v>
      </c>
      <c r="AO375" s="6">
        <f t="shared" si="118"/>
        <v>0.4061901092529297</v>
      </c>
      <c r="AP375">
        <f t="shared" si="124"/>
        <v>4.9000175736626343E-2</v>
      </c>
      <c r="AQ375">
        <f t="shared" si="125"/>
        <v>0.4061901092529297</v>
      </c>
      <c r="AR375">
        <f t="shared" si="126"/>
        <v>4.9000175736626343E-2</v>
      </c>
      <c r="AS375" s="68">
        <f t="shared" si="127"/>
        <v>0.4721102425474184</v>
      </c>
      <c r="AT375">
        <f t="shared" si="128"/>
        <v>0.4721102425474184</v>
      </c>
      <c r="AU375">
        <f t="shared" si="119"/>
        <v>8567.1122103220205</v>
      </c>
      <c r="AV375" s="67">
        <f t="shared" si="120"/>
        <v>8059.7236494198414</v>
      </c>
      <c r="AW375">
        <f t="shared" si="129"/>
        <v>8567.1122103220205</v>
      </c>
    </row>
    <row r="376" spans="1:49" thickTop="1" thickBot="1">
      <c r="A376" s="26">
        <v>374</v>
      </c>
      <c r="B376">
        <v>3</v>
      </c>
      <c r="C376">
        <v>175</v>
      </c>
      <c r="D376">
        <v>1</v>
      </c>
      <c r="E376">
        <v>60</v>
      </c>
      <c r="F376">
        <v>70</v>
      </c>
      <c r="G376">
        <v>0.37441406249999998</v>
      </c>
      <c r="H376">
        <v>0</v>
      </c>
      <c r="I376">
        <v>90</v>
      </c>
      <c r="J376">
        <v>0</v>
      </c>
      <c r="K376">
        <v>8057.6171875</v>
      </c>
      <c r="L376">
        <v>0.25515624999999997</v>
      </c>
      <c r="M376">
        <v>745483.0078125</v>
      </c>
      <c r="N376">
        <v>0.220703125</v>
      </c>
      <c r="O376">
        <v>70</v>
      </c>
      <c r="P376">
        <v>480</v>
      </c>
      <c r="Q376">
        <v>480</v>
      </c>
      <c r="R376" s="46">
        <v>374</v>
      </c>
      <c r="S376">
        <v>280586.7</v>
      </c>
      <c r="T376" s="71">
        <v>17505.330000000002</v>
      </c>
      <c r="U376">
        <v>17782.330000000002</v>
      </c>
      <c r="V376" s="6">
        <v>0.23830999999999999</v>
      </c>
      <c r="W376">
        <v>1.4867669999999999E-2</v>
      </c>
      <c r="X376">
        <v>0.23790330000000001</v>
      </c>
      <c r="Y376">
        <v>1.507733E-2</v>
      </c>
      <c r="Z376" s="68">
        <v>0.30274329999999999</v>
      </c>
      <c r="AA376">
        <v>0.30752669999999999</v>
      </c>
      <c r="AB376">
        <v>7432.3329999999996</v>
      </c>
      <c r="AC376" s="67">
        <v>6752</v>
      </c>
      <c r="AD376">
        <v>7637.3329999999996</v>
      </c>
      <c r="AE376">
        <f t="shared" si="121"/>
        <v>0.99218079942743209</v>
      </c>
      <c r="AF376">
        <f t="shared" si="122"/>
        <v>0.89759280545445153</v>
      </c>
      <c r="AG376" s="65">
        <f t="shared" si="111"/>
        <v>374</v>
      </c>
      <c r="AH376" s="70">
        <f t="shared" si="112"/>
        <v>3209.8064235030502</v>
      </c>
      <c r="AI376" s="70">
        <f t="shared" si="113"/>
        <v>305349.84000000003</v>
      </c>
      <c r="AJ376" s="70">
        <f t="shared" si="114"/>
        <v>0.96826036324208209</v>
      </c>
      <c r="AK376" s="70">
        <f t="shared" si="115"/>
        <v>0.66788735831084411</v>
      </c>
      <c r="AL376">
        <f t="shared" si="116"/>
        <v>284160.05348205566</v>
      </c>
      <c r="AM376" s="71">
        <f t="shared" si="117"/>
        <v>21804.766241274971</v>
      </c>
      <c r="AN376">
        <f t="shared" si="123"/>
        <v>21804.766241274971</v>
      </c>
      <c r="AO376" s="6">
        <f t="shared" si="118"/>
        <v>0.24225651550292968</v>
      </c>
      <c r="AP376">
        <f t="shared" si="124"/>
        <v>1.85893359261377E-2</v>
      </c>
      <c r="AQ376">
        <f t="shared" si="125"/>
        <v>0.24225651550292968</v>
      </c>
      <c r="AR376">
        <f t="shared" si="126"/>
        <v>1.85893359261377E-2</v>
      </c>
      <c r="AS376" s="68">
        <f t="shared" si="127"/>
        <v>0.40410861886770166</v>
      </c>
      <c r="AT376">
        <f t="shared" si="128"/>
        <v>0.40410861886770166</v>
      </c>
      <c r="AU376">
        <f t="shared" si="119"/>
        <v>6925.7470485433805</v>
      </c>
      <c r="AV376" s="67">
        <f t="shared" si="120"/>
        <v>6029.3547108817202</v>
      </c>
      <c r="AW376">
        <f t="shared" si="129"/>
        <v>6925.7470485433805</v>
      </c>
    </row>
    <row r="377" spans="1:49" thickTop="1" thickBot="1">
      <c r="A377" s="26">
        <v>375</v>
      </c>
      <c r="B377">
        <v>3</v>
      </c>
      <c r="C377">
        <v>176</v>
      </c>
      <c r="D377">
        <v>1</v>
      </c>
      <c r="E377">
        <v>60</v>
      </c>
      <c r="F377">
        <v>70</v>
      </c>
      <c r="G377">
        <v>0.5244140625</v>
      </c>
      <c r="H377">
        <v>0</v>
      </c>
      <c r="I377">
        <v>90</v>
      </c>
      <c r="J377">
        <v>0</v>
      </c>
      <c r="K377">
        <v>4807.6171875</v>
      </c>
      <c r="L377">
        <v>0.37515624999999997</v>
      </c>
      <c r="M377">
        <v>386933.0078125</v>
      </c>
      <c r="N377">
        <v>0.32070312500000003</v>
      </c>
      <c r="O377">
        <v>70</v>
      </c>
      <c r="P377">
        <v>480</v>
      </c>
      <c r="Q377">
        <v>480</v>
      </c>
      <c r="R377" s="46">
        <v>375</v>
      </c>
      <c r="S377">
        <v>200666.7</v>
      </c>
      <c r="T377" s="71">
        <v>19098</v>
      </c>
      <c r="U377">
        <v>18110</v>
      </c>
      <c r="V377" s="6">
        <v>0.34053329999999998</v>
      </c>
      <c r="W377">
        <v>3.2408329999999999E-2</v>
      </c>
      <c r="X377">
        <v>0.34273330000000002</v>
      </c>
      <c r="Y377">
        <v>3.093133E-2</v>
      </c>
      <c r="Z377" s="68">
        <v>0.46653329999999998</v>
      </c>
      <c r="AA377">
        <v>0.44240000000000002</v>
      </c>
      <c r="AB377">
        <v>6745.6670000000004</v>
      </c>
      <c r="AC377" s="67">
        <v>7152.3329999999996</v>
      </c>
      <c r="AD377">
        <v>6272.3329999999996</v>
      </c>
      <c r="AE377">
        <f t="shared" si="121"/>
        <v>1.0269155243748622</v>
      </c>
      <c r="AF377">
        <f t="shared" si="122"/>
        <v>0.76214051590487542</v>
      </c>
      <c r="AG377" s="65">
        <f t="shared" si="111"/>
        <v>375</v>
      </c>
      <c r="AH377" s="70">
        <f t="shared" si="112"/>
        <v>1748.0257925235771</v>
      </c>
      <c r="AI377" s="70">
        <f t="shared" si="113"/>
        <v>146487.503697131</v>
      </c>
      <c r="AJ377" s="70">
        <f t="shared" si="114"/>
        <v>0.96362901148435698</v>
      </c>
      <c r="AK377" s="70">
        <f t="shared" si="115"/>
        <v>0.6046743424015395</v>
      </c>
      <c r="AL377">
        <f t="shared" si="116"/>
        <v>205199.54566955566</v>
      </c>
      <c r="AM377" s="71">
        <f t="shared" si="117"/>
        <v>19541.902228968876</v>
      </c>
      <c r="AN377">
        <f t="shared" si="123"/>
        <v>19541.902228968876</v>
      </c>
      <c r="AO377" s="6">
        <f t="shared" si="118"/>
        <v>0.34660026550292966</v>
      </c>
      <c r="AP377">
        <f t="shared" si="124"/>
        <v>3.3008009247253479E-2</v>
      </c>
      <c r="AQ377">
        <f t="shared" si="125"/>
        <v>0.34660026550292966</v>
      </c>
      <c r="AR377">
        <f t="shared" si="126"/>
        <v>3.3008009247253479E-2</v>
      </c>
      <c r="AS377" s="68">
        <f t="shared" si="127"/>
        <v>0.51136690157125897</v>
      </c>
      <c r="AT377">
        <f t="shared" si="128"/>
        <v>0.51136690157125897</v>
      </c>
      <c r="AU377">
        <f t="shared" si="119"/>
        <v>5416.6904639267286</v>
      </c>
      <c r="AV377" s="67">
        <f t="shared" si="120"/>
        <v>4830.5669778713809</v>
      </c>
      <c r="AW377">
        <f t="shared" si="129"/>
        <v>5416.6904639267286</v>
      </c>
    </row>
    <row r="378" spans="1:49" thickTop="1" thickBot="1">
      <c r="A378" s="26">
        <v>376</v>
      </c>
      <c r="B378">
        <v>3</v>
      </c>
      <c r="C378">
        <v>177</v>
      </c>
      <c r="D378">
        <v>1</v>
      </c>
      <c r="E378">
        <v>60</v>
      </c>
      <c r="F378">
        <v>70</v>
      </c>
      <c r="G378">
        <v>0.46816406249999998</v>
      </c>
      <c r="H378">
        <v>0</v>
      </c>
      <c r="I378">
        <v>90</v>
      </c>
      <c r="J378">
        <v>0</v>
      </c>
      <c r="K378">
        <v>4401.3671875</v>
      </c>
      <c r="L378">
        <v>0.36015625000000001</v>
      </c>
      <c r="M378">
        <v>611026.7578125</v>
      </c>
      <c r="N378">
        <v>0.35820312500000001</v>
      </c>
      <c r="O378">
        <v>70</v>
      </c>
      <c r="P378">
        <v>480</v>
      </c>
      <c r="Q378">
        <v>480</v>
      </c>
      <c r="R378" s="46">
        <v>376</v>
      </c>
      <c r="S378">
        <v>286456.7</v>
      </c>
      <c r="T378" s="71">
        <v>14770.67</v>
      </c>
      <c r="U378">
        <v>14608.67</v>
      </c>
      <c r="V378" s="6">
        <v>0.3590333</v>
      </c>
      <c r="W378">
        <v>1.8512669999999998E-2</v>
      </c>
      <c r="X378">
        <v>0.35906670000000002</v>
      </c>
      <c r="Y378">
        <v>1.8311000000000001E-2</v>
      </c>
      <c r="Z378" s="68">
        <v>0.4373667</v>
      </c>
      <c r="AA378">
        <v>0.43259999999999998</v>
      </c>
      <c r="AB378">
        <v>5139</v>
      </c>
      <c r="AC378" s="67">
        <v>5232.6670000000004</v>
      </c>
      <c r="AD378">
        <v>5231.3329999999996</v>
      </c>
      <c r="AE378">
        <f t="shared" si="121"/>
        <v>1.0055293656510373</v>
      </c>
      <c r="AF378">
        <f t="shared" si="122"/>
        <v>0.79182240070152199</v>
      </c>
      <c r="AG378" s="65">
        <f t="shared" si="111"/>
        <v>376</v>
      </c>
      <c r="AH378" s="70">
        <f t="shared" si="112"/>
        <v>1617.9638139000574</v>
      </c>
      <c r="AI378" s="70">
        <f t="shared" si="113"/>
        <v>224939.38740293356</v>
      </c>
      <c r="AJ378" s="70">
        <f t="shared" si="114"/>
        <v>0.97869720345848643</v>
      </c>
      <c r="AK378" s="70">
        <f t="shared" si="115"/>
        <v>0.61209001727812518</v>
      </c>
      <c r="AL378">
        <f t="shared" si="116"/>
        <v>288401.57447814941</v>
      </c>
      <c r="AM378" s="71">
        <f t="shared" si="117"/>
        <v>15567.658364246498</v>
      </c>
      <c r="AN378">
        <f t="shared" si="123"/>
        <v>15567.658364246498</v>
      </c>
      <c r="AO378" s="6">
        <f t="shared" si="118"/>
        <v>0.35924186706542971</v>
      </c>
      <c r="AP378">
        <f t="shared" si="124"/>
        <v>1.9391553831591104E-2</v>
      </c>
      <c r="AQ378">
        <f t="shared" si="125"/>
        <v>0.35924186706542971</v>
      </c>
      <c r="AR378">
        <f t="shared" si="126"/>
        <v>1.9391553831591104E-2</v>
      </c>
      <c r="AS378" s="68">
        <f t="shared" si="127"/>
        <v>0.49678847758215938</v>
      </c>
      <c r="AT378">
        <f t="shared" si="128"/>
        <v>0.49678847758215938</v>
      </c>
      <c r="AU378">
        <f t="shared" si="119"/>
        <v>4390.9330575643553</v>
      </c>
      <c r="AV378" s="67">
        <f t="shared" si="120"/>
        <v>3904.4538320727497</v>
      </c>
      <c r="AW378">
        <f t="shared" si="129"/>
        <v>4390.9330575643553</v>
      </c>
    </row>
    <row r="379" spans="1:49" thickTop="1" thickBot="1">
      <c r="A379" s="26">
        <v>377</v>
      </c>
      <c r="B379">
        <v>3</v>
      </c>
      <c r="C379">
        <v>178</v>
      </c>
      <c r="D379">
        <v>1</v>
      </c>
      <c r="E379">
        <v>60</v>
      </c>
      <c r="F379">
        <v>70</v>
      </c>
      <c r="G379">
        <v>0.31816406250000001</v>
      </c>
      <c r="H379">
        <v>0</v>
      </c>
      <c r="I379">
        <v>90</v>
      </c>
      <c r="J379">
        <v>0</v>
      </c>
      <c r="K379">
        <v>7651.3671875</v>
      </c>
      <c r="L379">
        <v>0.48015624999999995</v>
      </c>
      <c r="M379">
        <v>252476.7578125</v>
      </c>
      <c r="N379">
        <v>0.25820312500000003</v>
      </c>
      <c r="O379">
        <v>70</v>
      </c>
      <c r="P379">
        <v>480</v>
      </c>
      <c r="Q379">
        <v>480</v>
      </c>
      <c r="R379" s="46">
        <v>377</v>
      </c>
      <c r="S379">
        <v>83750</v>
      </c>
      <c r="T379" s="71">
        <v>24265</v>
      </c>
      <c r="U379">
        <v>24120.33</v>
      </c>
      <c r="V379" s="6">
        <v>0.40476669999999998</v>
      </c>
      <c r="W379">
        <v>0.11727</v>
      </c>
      <c r="X379">
        <v>0.41213329999999998</v>
      </c>
      <c r="Y379">
        <v>0.1186967</v>
      </c>
      <c r="Z379" s="68">
        <v>0.76133329999999999</v>
      </c>
      <c r="AA379">
        <v>0.75680000000000003</v>
      </c>
      <c r="AB379">
        <v>5186</v>
      </c>
      <c r="AC379" s="67">
        <v>6727</v>
      </c>
      <c r="AD379">
        <v>5035.6670000000004</v>
      </c>
      <c r="AE379">
        <f t="shared" si="121"/>
        <v>1.0029944391528007</v>
      </c>
      <c r="AF379">
        <f t="shared" si="122"/>
        <v>0.25428349698395236</v>
      </c>
      <c r="AG379" s="65">
        <f t="shared" si="111"/>
        <v>377</v>
      </c>
      <c r="AH379" s="70">
        <f t="shared" si="112"/>
        <v>2584.6484746120555</v>
      </c>
      <c r="AI379" s="70">
        <f t="shared" si="113"/>
        <v>100332.27258615335</v>
      </c>
      <c r="AJ379" s="70">
        <f t="shared" si="114"/>
        <v>0.91427983758208242</v>
      </c>
      <c r="AK379" s="70">
        <f t="shared" si="115"/>
        <v>0.5314750289755803</v>
      </c>
      <c r="AL379">
        <f t="shared" si="116"/>
        <v>85546.008071899414</v>
      </c>
      <c r="AM379" s="71">
        <f t="shared" si="117"/>
        <v>17067.608060664235</v>
      </c>
      <c r="AN379">
        <f t="shared" si="123"/>
        <v>17067.608060664235</v>
      </c>
      <c r="AO379" s="6">
        <f t="shared" si="118"/>
        <v>0.40953874206542967</v>
      </c>
      <c r="AP379">
        <f t="shared" si="124"/>
        <v>8.170862548437581E-2</v>
      </c>
      <c r="AQ379">
        <f t="shared" si="125"/>
        <v>0.40953874206542967</v>
      </c>
      <c r="AR379">
        <f t="shared" si="126"/>
        <v>8.170862548437581E-2</v>
      </c>
      <c r="AS379" s="68">
        <f t="shared" si="127"/>
        <v>0.39894224860280536</v>
      </c>
      <c r="AT379">
        <f t="shared" si="128"/>
        <v>0.39894224860280536</v>
      </c>
      <c r="AU379">
        <f t="shared" si="119"/>
        <v>4823.167083045254</v>
      </c>
      <c r="AV379" s="67">
        <f t="shared" si="120"/>
        <v>4746.5807973737537</v>
      </c>
      <c r="AW379">
        <f t="shared" si="129"/>
        <v>4823.167083045254</v>
      </c>
    </row>
    <row r="380" spans="1:49" thickTop="1" thickBot="1">
      <c r="A380" s="26">
        <v>378</v>
      </c>
      <c r="B380">
        <v>3</v>
      </c>
      <c r="C380">
        <v>179</v>
      </c>
      <c r="D380">
        <v>1</v>
      </c>
      <c r="E380">
        <v>60</v>
      </c>
      <c r="F380">
        <v>70</v>
      </c>
      <c r="G380">
        <v>0.39316406249999997</v>
      </c>
      <c r="H380">
        <v>0</v>
      </c>
      <c r="I380">
        <v>90</v>
      </c>
      <c r="J380">
        <v>0</v>
      </c>
      <c r="K380">
        <v>9276.3671875</v>
      </c>
      <c r="L380">
        <v>0.30015625000000001</v>
      </c>
      <c r="M380">
        <v>73201.7578125</v>
      </c>
      <c r="N380">
        <v>0.30820312500000002</v>
      </c>
      <c r="O380">
        <v>70</v>
      </c>
      <c r="P380">
        <v>480</v>
      </c>
      <c r="Q380">
        <v>480</v>
      </c>
      <c r="R380" s="46">
        <v>378</v>
      </c>
      <c r="S380">
        <v>34410</v>
      </c>
      <c r="T380" s="71">
        <v>18126.330000000002</v>
      </c>
      <c r="U380">
        <v>17796</v>
      </c>
      <c r="V380" s="6">
        <v>0.30418000000000001</v>
      </c>
      <c r="W380">
        <v>0.16023670000000001</v>
      </c>
      <c r="X380">
        <v>0.30401</v>
      </c>
      <c r="Y380">
        <v>0.15723000000000001</v>
      </c>
      <c r="Z380" s="68">
        <v>0.33261669999999999</v>
      </c>
      <c r="AA380">
        <v>0.32656000000000002</v>
      </c>
      <c r="AB380">
        <v>7192.3329999999996</v>
      </c>
      <c r="AC380" s="67">
        <v>6708</v>
      </c>
      <c r="AD380">
        <v>7015.6670000000004</v>
      </c>
      <c r="AE380">
        <f t="shared" si="121"/>
        <v>1.0092383446999411</v>
      </c>
      <c r="AF380">
        <f t="shared" si="122"/>
        <v>0.763024598978849</v>
      </c>
      <c r="AG380" s="65">
        <f t="shared" si="111"/>
        <v>378</v>
      </c>
      <c r="AH380" s="70">
        <f t="shared" si="112"/>
        <v>3567.4047590433838</v>
      </c>
      <c r="AI380" s="70">
        <f t="shared" si="113"/>
        <v>27977.978501045091</v>
      </c>
      <c r="AJ380" s="70">
        <f t="shared" si="114"/>
        <v>0.69670039145733231</v>
      </c>
      <c r="AK380" s="70">
        <f t="shared" si="115"/>
        <v>0.68832599964812624</v>
      </c>
      <c r="AL380">
        <f t="shared" si="116"/>
        <v>34409.533462524414</v>
      </c>
      <c r="AM380" s="71">
        <f t="shared" si="117"/>
        <v>19775.008985379274</v>
      </c>
      <c r="AN380">
        <f t="shared" si="123"/>
        <v>19775.008985379274</v>
      </c>
      <c r="AO380" s="6">
        <f t="shared" si="118"/>
        <v>0.3033199920654297</v>
      </c>
      <c r="AP380">
        <f t="shared" si="124"/>
        <v>0.1743166781110724</v>
      </c>
      <c r="AQ380">
        <f t="shared" si="125"/>
        <v>0.3033199920654297</v>
      </c>
      <c r="AR380">
        <f t="shared" si="126"/>
        <v>0.1743166781110724</v>
      </c>
      <c r="AS380" s="68">
        <f t="shared" si="127"/>
        <v>0.29955069233537757</v>
      </c>
      <c r="AT380">
        <f t="shared" si="128"/>
        <v>0.29955069233537757</v>
      </c>
      <c r="AU380">
        <f t="shared" si="119"/>
        <v>6687.2911449542935</v>
      </c>
      <c r="AV380" s="67">
        <f t="shared" si="120"/>
        <v>6183.1629860825942</v>
      </c>
      <c r="AW380">
        <f t="shared" si="129"/>
        <v>6687.2911449542935</v>
      </c>
    </row>
    <row r="381" spans="1:49" thickTop="1" thickBot="1">
      <c r="A381" s="26">
        <v>379</v>
      </c>
      <c r="B381">
        <v>3</v>
      </c>
      <c r="C381">
        <v>180</v>
      </c>
      <c r="D381">
        <v>1</v>
      </c>
      <c r="E381">
        <v>60</v>
      </c>
      <c r="F381">
        <v>70</v>
      </c>
      <c r="G381">
        <v>0.54316406250000004</v>
      </c>
      <c r="H381">
        <v>0</v>
      </c>
      <c r="I381">
        <v>90</v>
      </c>
      <c r="J381">
        <v>0</v>
      </c>
      <c r="K381">
        <v>6026.3671875</v>
      </c>
      <c r="L381">
        <v>0.42015625000000001</v>
      </c>
      <c r="M381">
        <v>431751.7578125</v>
      </c>
      <c r="N381">
        <v>0.20820312500000002</v>
      </c>
      <c r="O381">
        <v>70</v>
      </c>
      <c r="P381">
        <v>480</v>
      </c>
      <c r="Q381">
        <v>480</v>
      </c>
      <c r="R381" s="46">
        <v>379</v>
      </c>
      <c r="S381">
        <v>234686.7</v>
      </c>
      <c r="T381" s="71">
        <v>30357</v>
      </c>
      <c r="U381">
        <v>30049</v>
      </c>
      <c r="V381" s="6">
        <v>0.28849000000000002</v>
      </c>
      <c r="W381">
        <v>3.7316670000000003E-2</v>
      </c>
      <c r="X381">
        <v>0.2904467</v>
      </c>
      <c r="Y381">
        <v>3.7190000000000001E-2</v>
      </c>
      <c r="Z381" s="68">
        <v>0.51486670000000001</v>
      </c>
      <c r="AA381">
        <v>0.50966670000000003</v>
      </c>
      <c r="AB381">
        <v>8598.6669999999995</v>
      </c>
      <c r="AC381" s="67">
        <v>10632.33</v>
      </c>
      <c r="AD381">
        <v>8466.6669999999995</v>
      </c>
      <c r="AE381">
        <f t="shared" si="121"/>
        <v>1.0051118968166182</v>
      </c>
      <c r="AF381">
        <f t="shared" si="122"/>
        <v>0.70497434038672857</v>
      </c>
      <c r="AG381" s="65">
        <f t="shared" si="111"/>
        <v>379</v>
      </c>
      <c r="AH381" s="70">
        <f t="shared" si="112"/>
        <v>2121.7268126306526</v>
      </c>
      <c r="AI381" s="70">
        <f t="shared" si="113"/>
        <v>178675.15357258325</v>
      </c>
      <c r="AJ381" s="70">
        <f t="shared" si="114"/>
        <v>0.95926336510613353</v>
      </c>
      <c r="AK381" s="70">
        <f t="shared" si="115"/>
        <v>0.57396918246090423</v>
      </c>
      <c r="AL381">
        <f t="shared" si="116"/>
        <v>237265.09986877444</v>
      </c>
      <c r="AM381" s="71">
        <f t="shared" si="117"/>
        <v>25693.638826355407</v>
      </c>
      <c r="AN381">
        <f t="shared" si="123"/>
        <v>25693.638826355407</v>
      </c>
      <c r="AO381" s="6">
        <f t="shared" si="118"/>
        <v>0.30503092956542971</v>
      </c>
      <c r="AP381">
        <f t="shared" si="124"/>
        <v>3.3032057978422687E-2</v>
      </c>
      <c r="AQ381">
        <f t="shared" si="125"/>
        <v>0.30503092956542971</v>
      </c>
      <c r="AR381">
        <f t="shared" si="126"/>
        <v>3.3032057978422687E-2</v>
      </c>
      <c r="AS381" s="68">
        <f t="shared" si="127"/>
        <v>0.50990652807100845</v>
      </c>
      <c r="AT381">
        <f t="shared" si="128"/>
        <v>0.50990652807100845</v>
      </c>
      <c r="AU381">
        <f t="shared" si="119"/>
        <v>6914.8876115404983</v>
      </c>
      <c r="AV381" s="67">
        <f t="shared" si="120"/>
        <v>6360.400223234531</v>
      </c>
      <c r="AW381">
        <f t="shared" si="129"/>
        <v>6914.8876115404983</v>
      </c>
    </row>
    <row r="382" spans="1:49" thickTop="1" thickBot="1">
      <c r="A382" s="26">
        <v>380</v>
      </c>
      <c r="B382">
        <v>3</v>
      </c>
      <c r="C382">
        <v>181</v>
      </c>
      <c r="D382">
        <v>1</v>
      </c>
      <c r="E382">
        <v>60</v>
      </c>
      <c r="F382">
        <v>70</v>
      </c>
      <c r="G382">
        <v>0.4306640625</v>
      </c>
      <c r="H382">
        <v>0</v>
      </c>
      <c r="I382">
        <v>90</v>
      </c>
      <c r="J382">
        <v>0</v>
      </c>
      <c r="K382">
        <v>5213.8671875</v>
      </c>
      <c r="L382">
        <v>0.27015624999999999</v>
      </c>
      <c r="M382">
        <v>342114.2578125</v>
      </c>
      <c r="N382">
        <v>0.38320312500000003</v>
      </c>
      <c r="O382">
        <v>70</v>
      </c>
      <c r="P382">
        <v>480</v>
      </c>
      <c r="Q382">
        <v>480</v>
      </c>
      <c r="R382" s="46">
        <v>380</v>
      </c>
      <c r="S382">
        <v>149910</v>
      </c>
      <c r="T382" s="71">
        <v>13731.33</v>
      </c>
      <c r="U382">
        <v>13526</v>
      </c>
      <c r="V382" s="6">
        <v>0.33473330000000001</v>
      </c>
      <c r="W382">
        <v>3.0659329999999999E-2</v>
      </c>
      <c r="X382">
        <v>0.33360000000000001</v>
      </c>
      <c r="Y382">
        <v>3.0099330000000001E-2</v>
      </c>
      <c r="Z382" s="68">
        <v>0.31262000000000001</v>
      </c>
      <c r="AA382">
        <v>0.30795</v>
      </c>
      <c r="AB382">
        <v>5803.3329999999996</v>
      </c>
      <c r="AC382" s="67">
        <v>5173.3329999999996</v>
      </c>
      <c r="AD382">
        <v>5732.6670000000004</v>
      </c>
      <c r="AE382">
        <f t="shared" si="121"/>
        <v>1.0075616077027625</v>
      </c>
      <c r="AF382">
        <f t="shared" si="122"/>
        <v>0.87712543986795188</v>
      </c>
      <c r="AG382" s="65">
        <f t="shared" si="111"/>
        <v>380</v>
      </c>
      <c r="AH382" s="70">
        <f t="shared" si="112"/>
        <v>2052.4511009964326</v>
      </c>
      <c r="AI382" s="70">
        <f t="shared" si="113"/>
        <v>123667.39621575826</v>
      </c>
      <c r="AJ382" s="70">
        <f t="shared" si="114"/>
        <v>0.9556319476569447</v>
      </c>
      <c r="AK382" s="70">
        <f t="shared" si="115"/>
        <v>0.6631458931183587</v>
      </c>
      <c r="AL382">
        <f t="shared" si="116"/>
        <v>150304.75807189941</v>
      </c>
      <c r="AM382" s="71">
        <f t="shared" si="117"/>
        <v>16153.57245445883</v>
      </c>
      <c r="AN382">
        <f t="shared" si="123"/>
        <v>16153.57245445883</v>
      </c>
      <c r="AO382" s="6">
        <f t="shared" si="118"/>
        <v>0.31884147644042971</v>
      </c>
      <c r="AP382">
        <f t="shared" si="124"/>
        <v>3.426657251065441E-2</v>
      </c>
      <c r="AQ382">
        <f t="shared" si="125"/>
        <v>0.31884147644042971</v>
      </c>
      <c r="AR382">
        <f t="shared" si="126"/>
        <v>3.426657251065441E-2</v>
      </c>
      <c r="AS382" s="68">
        <f t="shared" si="127"/>
        <v>0.43654882478786605</v>
      </c>
      <c r="AT382">
        <f t="shared" si="128"/>
        <v>0.43654882478786605</v>
      </c>
      <c r="AU382">
        <f t="shared" si="119"/>
        <v>4983.7485500537196</v>
      </c>
      <c r="AV382" s="67">
        <f t="shared" si="120"/>
        <v>4311.9942140009925</v>
      </c>
      <c r="AW382">
        <f t="shared" si="129"/>
        <v>4983.7485500537196</v>
      </c>
    </row>
    <row r="383" spans="1:49" thickTop="1" thickBot="1">
      <c r="A383" s="26">
        <v>381</v>
      </c>
      <c r="B383">
        <v>3</v>
      </c>
      <c r="C383">
        <v>182</v>
      </c>
      <c r="D383">
        <v>1</v>
      </c>
      <c r="E383">
        <v>60</v>
      </c>
      <c r="F383">
        <v>70</v>
      </c>
      <c r="G383">
        <v>0.58066406249999991</v>
      </c>
      <c r="H383">
        <v>0</v>
      </c>
      <c r="I383">
        <v>90</v>
      </c>
      <c r="J383">
        <v>0</v>
      </c>
      <c r="K383">
        <v>8463.8671875</v>
      </c>
      <c r="L383">
        <v>0.39015624999999998</v>
      </c>
      <c r="M383">
        <v>700664.2578125</v>
      </c>
      <c r="N383">
        <v>0.283203125</v>
      </c>
      <c r="O383">
        <v>70</v>
      </c>
      <c r="P383">
        <v>480</v>
      </c>
      <c r="Q383">
        <v>480</v>
      </c>
      <c r="R383" s="46">
        <v>381</v>
      </c>
      <c r="S383">
        <v>404600</v>
      </c>
      <c r="T383" s="71">
        <v>43883.33</v>
      </c>
      <c r="U383">
        <v>43540</v>
      </c>
      <c r="V383" s="6">
        <v>0.31894670000000003</v>
      </c>
      <c r="W383">
        <v>3.4593329999999999E-2</v>
      </c>
      <c r="X383">
        <v>0.31949</v>
      </c>
      <c r="Y383">
        <v>3.4380000000000001E-2</v>
      </c>
      <c r="Z383" s="68">
        <v>0.4255333</v>
      </c>
      <c r="AA383">
        <v>0.42220000000000002</v>
      </c>
      <c r="AB383">
        <v>13691.67</v>
      </c>
      <c r="AC383" s="67">
        <v>16101</v>
      </c>
      <c r="AD383">
        <v>13523.33</v>
      </c>
      <c r="AE383">
        <f t="shared" si="121"/>
        <v>1.0039349544379386</v>
      </c>
      <c r="AF383">
        <f t="shared" si="122"/>
        <v>0.78898984899185343</v>
      </c>
      <c r="AG383" s="65">
        <f t="shared" si="111"/>
        <v>381</v>
      </c>
      <c r="AH383" s="70">
        <f t="shared" si="112"/>
        <v>3044.2143419130043</v>
      </c>
      <c r="AI383" s="70">
        <f t="shared" si="113"/>
        <v>273013.77473363775</v>
      </c>
      <c r="AJ383" s="70">
        <f t="shared" si="114"/>
        <v>0.96461554499082902</v>
      </c>
      <c r="AK383" s="70">
        <f t="shared" si="115"/>
        <v>0.59462993827127619</v>
      </c>
      <c r="AL383">
        <f t="shared" si="116"/>
        <v>410399.75807189936</v>
      </c>
      <c r="AM383" s="71">
        <f t="shared" si="117"/>
        <v>40795.876462382643</v>
      </c>
      <c r="AN383">
        <f t="shared" si="123"/>
        <v>40795.876462382643</v>
      </c>
      <c r="AO383" s="6">
        <f t="shared" si="118"/>
        <v>0.32805241394042972</v>
      </c>
      <c r="AP383">
        <f t="shared" si="124"/>
        <v>3.2610120959076047E-2</v>
      </c>
      <c r="AQ383">
        <f t="shared" si="125"/>
        <v>0.32805241394042972</v>
      </c>
      <c r="AR383">
        <f t="shared" si="126"/>
        <v>3.2610120959076047E-2</v>
      </c>
      <c r="AS383" s="68">
        <f t="shared" si="127"/>
        <v>0.53261307712784367</v>
      </c>
      <c r="AT383">
        <f t="shared" si="128"/>
        <v>0.53261307712784367</v>
      </c>
      <c r="AU383">
        <f t="shared" si="119"/>
        <v>11044.725798504998</v>
      </c>
      <c r="AV383" s="67">
        <f t="shared" si="120"/>
        <v>9876.8544980696261</v>
      </c>
      <c r="AW383">
        <f t="shared" si="129"/>
        <v>11044.725798504998</v>
      </c>
    </row>
    <row r="384" spans="1:49" thickTop="1" thickBot="1">
      <c r="A384" s="26">
        <v>382</v>
      </c>
      <c r="B384">
        <v>3</v>
      </c>
      <c r="C384">
        <v>183</v>
      </c>
      <c r="D384">
        <v>1</v>
      </c>
      <c r="E384">
        <v>60</v>
      </c>
      <c r="F384">
        <v>70</v>
      </c>
      <c r="G384">
        <v>0.50566406249999996</v>
      </c>
      <c r="H384">
        <v>0</v>
      </c>
      <c r="I384">
        <v>90</v>
      </c>
      <c r="J384">
        <v>0</v>
      </c>
      <c r="K384">
        <v>6838.8671875</v>
      </c>
      <c r="L384">
        <v>0.33015624999999998</v>
      </c>
      <c r="M384">
        <v>521389.2578125</v>
      </c>
      <c r="N384">
        <v>0.33320312500000004</v>
      </c>
      <c r="O384">
        <v>70</v>
      </c>
      <c r="P384">
        <v>480</v>
      </c>
      <c r="Q384">
        <v>480</v>
      </c>
      <c r="R384" s="46">
        <v>382</v>
      </c>
      <c r="S384">
        <v>264633.3</v>
      </c>
      <c r="T384" s="71">
        <v>23923.33</v>
      </c>
      <c r="U384">
        <v>23289.67</v>
      </c>
      <c r="V384" s="6">
        <v>0.33208330000000003</v>
      </c>
      <c r="W384">
        <v>3.0020669999999999E-2</v>
      </c>
      <c r="X384">
        <v>0.33202999999999999</v>
      </c>
      <c r="Y384">
        <v>2.9220670000000001E-2</v>
      </c>
      <c r="Z384" s="68">
        <v>0.38616669999999997</v>
      </c>
      <c r="AA384">
        <v>0.37593330000000003</v>
      </c>
      <c r="AB384">
        <v>9270.3330000000005</v>
      </c>
      <c r="AC384" s="67">
        <v>8857.3330000000005</v>
      </c>
      <c r="AD384">
        <v>8963.6669999999995</v>
      </c>
      <c r="AE384">
        <f t="shared" si="121"/>
        <v>1.013512590279668</v>
      </c>
      <c r="AF384">
        <f t="shared" si="122"/>
        <v>0.82766114777537614</v>
      </c>
      <c r="AG384" s="65">
        <f t="shared" si="111"/>
        <v>382</v>
      </c>
      <c r="AH384" s="70">
        <f t="shared" si="112"/>
        <v>2570.7006930576767</v>
      </c>
      <c r="AI384" s="70">
        <f t="shared" si="113"/>
        <v>195540.06738939349</v>
      </c>
      <c r="AJ384" s="70">
        <f t="shared" si="114"/>
        <v>0.9616560134299772</v>
      </c>
      <c r="AK384" s="70">
        <f t="shared" si="115"/>
        <v>0.63168525113933716</v>
      </c>
      <c r="AL384">
        <f t="shared" si="116"/>
        <v>267028.50807189941</v>
      </c>
      <c r="AM384" s="71">
        <f t="shared" si="117"/>
        <v>26259.191078895732</v>
      </c>
      <c r="AN384">
        <f t="shared" si="123"/>
        <v>26259.191078895732</v>
      </c>
      <c r="AO384" s="6">
        <f t="shared" si="118"/>
        <v>0.33169694519042969</v>
      </c>
      <c r="AP384">
        <f t="shared" si="124"/>
        <v>3.2618590153288954E-2</v>
      </c>
      <c r="AQ384">
        <f t="shared" si="125"/>
        <v>0.33169694519042969</v>
      </c>
      <c r="AR384">
        <f t="shared" si="126"/>
        <v>3.2618590153288954E-2</v>
      </c>
      <c r="AS384" s="68">
        <f t="shared" si="127"/>
        <v>0.49569405534493727</v>
      </c>
      <c r="AT384">
        <f t="shared" si="128"/>
        <v>0.49569405534493727</v>
      </c>
      <c r="AU384">
        <f t="shared" si="119"/>
        <v>7560.9578013322325</v>
      </c>
      <c r="AV384" s="67">
        <f t="shared" si="120"/>
        <v>6593.1876709354228</v>
      </c>
      <c r="AW384">
        <f t="shared" si="129"/>
        <v>7560.9578013322325</v>
      </c>
    </row>
    <row r="385" spans="1:49" thickTop="1" thickBot="1">
      <c r="A385" s="26">
        <v>383</v>
      </c>
      <c r="B385">
        <v>3</v>
      </c>
      <c r="C385">
        <v>184</v>
      </c>
      <c r="D385">
        <v>1</v>
      </c>
      <c r="E385">
        <v>60</v>
      </c>
      <c r="F385">
        <v>70</v>
      </c>
      <c r="G385">
        <v>0.35566406249999999</v>
      </c>
      <c r="H385">
        <v>0</v>
      </c>
      <c r="I385">
        <v>90</v>
      </c>
      <c r="J385">
        <v>0</v>
      </c>
      <c r="K385">
        <v>3588.8671875</v>
      </c>
      <c r="L385">
        <v>0.45015624999999998</v>
      </c>
      <c r="M385">
        <v>162839.2578125</v>
      </c>
      <c r="N385">
        <v>0.23320312500000001</v>
      </c>
      <c r="O385">
        <v>70</v>
      </c>
      <c r="P385">
        <v>480</v>
      </c>
      <c r="Q385">
        <v>480</v>
      </c>
      <c r="R385" s="46">
        <v>383</v>
      </c>
      <c r="S385">
        <v>58750</v>
      </c>
      <c r="T385" s="71">
        <v>10811</v>
      </c>
      <c r="U385">
        <v>11018.67</v>
      </c>
      <c r="V385" s="6">
        <v>0.37209999999999999</v>
      </c>
      <c r="W385">
        <v>6.8470000000000003E-2</v>
      </c>
      <c r="X385">
        <v>0.36236669999999999</v>
      </c>
      <c r="Y385">
        <v>6.7963330000000002E-2</v>
      </c>
      <c r="Z385" s="68">
        <v>0.6552</v>
      </c>
      <c r="AA385">
        <v>0.66779999999999995</v>
      </c>
      <c r="AB385">
        <v>2639.8</v>
      </c>
      <c r="AC385" s="67">
        <v>3059.3</v>
      </c>
      <c r="AD385">
        <v>2813.3330000000001</v>
      </c>
      <c r="AE385">
        <f t="shared" si="121"/>
        <v>0.99053162380790405</v>
      </c>
      <c r="AF385">
        <f t="shared" si="122"/>
        <v>0.47921420262620473</v>
      </c>
      <c r="AG385" s="65">
        <f t="shared" si="111"/>
        <v>383</v>
      </c>
      <c r="AH385" s="70">
        <f t="shared" si="112"/>
        <v>1237.4070682038573</v>
      </c>
      <c r="AI385" s="70">
        <f t="shared" si="113"/>
        <v>66022.885650934433</v>
      </c>
      <c r="AJ385" s="70">
        <f t="shared" si="114"/>
        <v>0.93667337938418382</v>
      </c>
      <c r="AK385" s="70">
        <f t="shared" si="115"/>
        <v>0.55384693064113522</v>
      </c>
      <c r="AL385">
        <f t="shared" si="116"/>
        <v>60228.508071899414</v>
      </c>
      <c r="AM385" s="71">
        <f t="shared" si="117"/>
        <v>8967.511502581443</v>
      </c>
      <c r="AN385">
        <f t="shared" si="123"/>
        <v>8967.511502581443</v>
      </c>
      <c r="AO385" s="6">
        <f t="shared" si="118"/>
        <v>0.37299382019042965</v>
      </c>
      <c r="AP385">
        <f t="shared" si="124"/>
        <v>5.5535600665327707E-2</v>
      </c>
      <c r="AQ385">
        <f t="shared" si="125"/>
        <v>0.37299382019042965</v>
      </c>
      <c r="AR385">
        <f t="shared" si="126"/>
        <v>5.5535600665327707E-2</v>
      </c>
      <c r="AS385" s="68">
        <f t="shared" si="127"/>
        <v>0.42435161742925787</v>
      </c>
      <c r="AT385">
        <f t="shared" si="128"/>
        <v>0.42435161742925787</v>
      </c>
      <c r="AU385">
        <f t="shared" si="119"/>
        <v>2527.0128238428961</v>
      </c>
      <c r="AV385" s="67">
        <f t="shared" si="120"/>
        <v>2425.3518178291447</v>
      </c>
      <c r="AW385">
        <f t="shared" si="129"/>
        <v>2527.0128238428961</v>
      </c>
    </row>
    <row r="386" spans="1:49" thickTop="1" thickBot="1">
      <c r="A386" s="26">
        <v>384</v>
      </c>
      <c r="B386">
        <v>3</v>
      </c>
      <c r="C386">
        <v>185</v>
      </c>
      <c r="D386">
        <v>1</v>
      </c>
      <c r="E386">
        <v>60</v>
      </c>
      <c r="F386">
        <v>70</v>
      </c>
      <c r="G386">
        <v>0.49042968749999999</v>
      </c>
      <c r="H386">
        <v>0</v>
      </c>
      <c r="I386">
        <v>90</v>
      </c>
      <c r="J386">
        <v>0</v>
      </c>
      <c r="K386">
        <v>3563.4765625</v>
      </c>
      <c r="L386">
        <v>0.28984375000000001</v>
      </c>
      <c r="M386">
        <v>378529.4921875</v>
      </c>
      <c r="N386">
        <v>0.34492187500000004</v>
      </c>
      <c r="O386">
        <v>70</v>
      </c>
      <c r="P386">
        <v>480</v>
      </c>
      <c r="Q386">
        <v>480</v>
      </c>
      <c r="R386" s="46">
        <v>384</v>
      </c>
      <c r="S386">
        <v>182300</v>
      </c>
      <c r="T386" s="71">
        <v>11029.67</v>
      </c>
      <c r="U386">
        <v>10783</v>
      </c>
      <c r="V386" s="6">
        <v>0.32379330000000001</v>
      </c>
      <c r="W386">
        <v>1.959033E-2</v>
      </c>
      <c r="X386">
        <v>0.32303670000000001</v>
      </c>
      <c r="Y386">
        <v>1.910767E-2</v>
      </c>
      <c r="Z386" s="68">
        <v>0.33613330000000002</v>
      </c>
      <c r="AA386">
        <v>0.32862999999999998</v>
      </c>
      <c r="AB386">
        <v>4666.6670000000004</v>
      </c>
      <c r="AC386" s="67">
        <v>4296.6670000000004</v>
      </c>
      <c r="AD386">
        <v>4470.6670000000004</v>
      </c>
      <c r="AE386">
        <f t="shared" si="121"/>
        <v>1.0113732362757126</v>
      </c>
      <c r="AF386">
        <f t="shared" si="122"/>
        <v>0.87286141609816992</v>
      </c>
      <c r="AG386" s="65">
        <f t="shared" si="111"/>
        <v>384</v>
      </c>
      <c r="AH386" s="70">
        <f t="shared" si="112"/>
        <v>1381.3597819503332</v>
      </c>
      <c r="AI386" s="70">
        <f t="shared" si="113"/>
        <v>140725.45744989833</v>
      </c>
      <c r="AJ386" s="70">
        <f t="shared" si="114"/>
        <v>0.97227991437083994</v>
      </c>
      <c r="AK386" s="70">
        <f t="shared" si="115"/>
        <v>0.65142037076439907</v>
      </c>
      <c r="AL386">
        <f t="shared" si="116"/>
        <v>187457.94242858887</v>
      </c>
      <c r="AM386" s="71">
        <f t="shared" si="117"/>
        <v>13307.189737082263</v>
      </c>
      <c r="AN386">
        <f t="shared" si="123"/>
        <v>13307.189737082263</v>
      </c>
      <c r="AO386" s="6">
        <f t="shared" si="118"/>
        <v>0.31685569763183596</v>
      </c>
      <c r="AP386">
        <f t="shared" si="124"/>
        <v>2.2492826033597625E-2</v>
      </c>
      <c r="AQ386">
        <f t="shared" si="125"/>
        <v>0.31685569763183596</v>
      </c>
      <c r="AR386">
        <f t="shared" si="126"/>
        <v>2.2492826033597625E-2</v>
      </c>
      <c r="AS386" s="68">
        <f t="shared" si="127"/>
        <v>0.48620840929655262</v>
      </c>
      <c r="AT386">
        <f t="shared" si="128"/>
        <v>0.48620840929655262</v>
      </c>
      <c r="AU386">
        <f t="shared" si="119"/>
        <v>3940.7243393167091</v>
      </c>
      <c r="AV386" s="67">
        <f t="shared" si="120"/>
        <v>3373.3208953709077</v>
      </c>
      <c r="AW386">
        <f t="shared" si="129"/>
        <v>3940.7243393167091</v>
      </c>
    </row>
    <row r="387" spans="1:49" thickTop="1" thickBot="1">
      <c r="A387" s="26">
        <v>385</v>
      </c>
      <c r="B387">
        <v>3</v>
      </c>
      <c r="C387">
        <v>186</v>
      </c>
      <c r="D387">
        <v>1</v>
      </c>
      <c r="E387">
        <v>60</v>
      </c>
      <c r="F387">
        <v>70</v>
      </c>
      <c r="G387">
        <v>0.34042968749999997</v>
      </c>
      <c r="H387">
        <v>0</v>
      </c>
      <c r="I387">
        <v>90</v>
      </c>
      <c r="J387">
        <v>0</v>
      </c>
      <c r="K387">
        <v>6813.4765625</v>
      </c>
      <c r="L387">
        <v>0.40984375000000001</v>
      </c>
      <c r="M387">
        <v>737079.4921875</v>
      </c>
      <c r="N387">
        <v>0.24492187500000001</v>
      </c>
      <c r="O387">
        <v>70</v>
      </c>
      <c r="P387">
        <v>480</v>
      </c>
      <c r="Q387">
        <v>480</v>
      </c>
      <c r="R387" s="46">
        <v>385</v>
      </c>
      <c r="S387">
        <v>250613.3</v>
      </c>
      <c r="T387" s="71">
        <v>19266.330000000002</v>
      </c>
      <c r="U387">
        <v>17746.330000000002</v>
      </c>
      <c r="V387" s="6">
        <v>0.33396670000000001</v>
      </c>
      <c r="W387">
        <v>2.5673000000000001E-2</v>
      </c>
      <c r="X387">
        <v>0.35383330000000002</v>
      </c>
      <c r="Y387">
        <v>2.5054670000000001E-2</v>
      </c>
      <c r="Z387" s="68">
        <v>0.58666669999999999</v>
      </c>
      <c r="AA387">
        <v>0.54036669999999998</v>
      </c>
      <c r="AB387">
        <v>5878</v>
      </c>
      <c r="AC387" s="67">
        <v>5215</v>
      </c>
      <c r="AD387">
        <v>5032.3329999999996</v>
      </c>
      <c r="AE387">
        <f t="shared" si="121"/>
        <v>1.041946021716966</v>
      </c>
      <c r="AF387">
        <f t="shared" si="122"/>
        <v>0.65572840619176831</v>
      </c>
      <c r="AG387" s="65">
        <f t="shared" ref="AG387:AG402" si="130">R387</f>
        <v>385</v>
      </c>
      <c r="AH387" s="70">
        <f t="shared" ref="AH387:AH402" si="131">K387/(2*(1+L387))</f>
        <v>2416.3942147844396</v>
      </c>
      <c r="AI387" s="70">
        <f t="shared" ref="AI387:AI402" si="132">M387/(2*(1+N387))</f>
        <v>296034.43677439599</v>
      </c>
      <c r="AJ387" s="70">
        <f t="shared" ref="AJ387:AJ402" si="133">((M387/K387)-1)/((M387/K387)+2)</f>
        <v>0.97277174078478679</v>
      </c>
      <c r="AK387" s="70">
        <f t="shared" ref="AK387:AK402" si="134">(3-(4*L387)+(AH387/AI387))/(4*(1-L387))</f>
        <v>0.57984116254583107</v>
      </c>
      <c r="AL387">
        <f t="shared" ref="AL387:AL402" si="135">M387*G387+K387*(1-G387)</f>
        <v>255417.70805358884</v>
      </c>
      <c r="AM387" s="71">
        <f t="shared" ref="AM387:AM402" si="136">K387*((1+2*AJ387*G387)/(1-AJ387*G387))</f>
        <v>16934.079845910343</v>
      </c>
      <c r="AN387">
        <f t="shared" si="123"/>
        <v>16934.079845910343</v>
      </c>
      <c r="AO387" s="6">
        <f t="shared" ref="AO387:AO399" si="137">N387*G387+L387*(1-G387)</f>
        <v>0.35369944763183597</v>
      </c>
      <c r="AP387">
        <f t="shared" si="124"/>
        <v>2.3450115237880178E-2</v>
      </c>
      <c r="AQ387">
        <f t="shared" si="125"/>
        <v>0.35369944763183597</v>
      </c>
      <c r="AR387">
        <f t="shared" si="126"/>
        <v>2.3450115237880178E-2</v>
      </c>
      <c r="AS387" s="68">
        <f t="shared" si="127"/>
        <v>0.43365068958595043</v>
      </c>
      <c r="AT387">
        <f t="shared" si="128"/>
        <v>0.43365068958595043</v>
      </c>
      <c r="AU387">
        <f t="shared" ref="AU387:AU402" si="138">AH387*((1+G387)+(1-G387)*(AH387/AI387))/((1-G387)+(1+G387)*(AH387/AI387))</f>
        <v>4850.0513870945297</v>
      </c>
      <c r="AV387" s="67">
        <f t="shared" ref="AV387:AV402" si="139">AH387*((G387+AK387*(1-G387))/(AK387*(1-G387)+G387*(AH387/AI387)))</f>
        <v>4534.3724464607212</v>
      </c>
      <c r="AW387">
        <f t="shared" si="129"/>
        <v>4850.0513870945297</v>
      </c>
    </row>
    <row r="388" spans="1:49" thickTop="1" thickBot="1">
      <c r="A388" s="26">
        <v>386</v>
      </c>
      <c r="B388">
        <v>3</v>
      </c>
      <c r="C388">
        <v>187</v>
      </c>
      <c r="D388">
        <v>1</v>
      </c>
      <c r="E388">
        <v>60</v>
      </c>
      <c r="F388">
        <v>70</v>
      </c>
      <c r="G388">
        <v>0.41542968749999998</v>
      </c>
      <c r="H388">
        <v>0</v>
      </c>
      <c r="I388">
        <v>90</v>
      </c>
      <c r="J388">
        <v>0</v>
      </c>
      <c r="K388">
        <v>8438.4765625</v>
      </c>
      <c r="L388">
        <v>0.34984375000000001</v>
      </c>
      <c r="M388">
        <v>557804.4921875</v>
      </c>
      <c r="N388">
        <v>0.39492187500000003</v>
      </c>
      <c r="O388">
        <v>70</v>
      </c>
      <c r="P388">
        <v>480</v>
      </c>
      <c r="Q388">
        <v>480</v>
      </c>
      <c r="R388" s="46">
        <v>386</v>
      </c>
      <c r="S388">
        <v>231030</v>
      </c>
      <c r="T388" s="71">
        <v>23128.67</v>
      </c>
      <c r="U388">
        <v>22365.33</v>
      </c>
      <c r="V388" s="6">
        <v>0.37316670000000002</v>
      </c>
      <c r="W388">
        <v>3.7359999999999997E-2</v>
      </c>
      <c r="X388">
        <v>0.37176670000000001</v>
      </c>
      <c r="Y388">
        <v>3.5990000000000001E-2</v>
      </c>
      <c r="Z388" s="68">
        <v>0.43003330000000001</v>
      </c>
      <c r="AA388">
        <v>0.41583330000000002</v>
      </c>
      <c r="AB388">
        <v>8233</v>
      </c>
      <c r="AC388" s="67">
        <v>7881</v>
      </c>
      <c r="AD388">
        <v>7911.6670000000004</v>
      </c>
      <c r="AE388">
        <f t="shared" ref="AE388:AE402" si="140">SQRT(T388/U388)</f>
        <v>1.016922074039847</v>
      </c>
      <c r="AF388">
        <f t="shared" ref="AF388:AF402" si="141">1-V388*W388-X388*Y388-Z388*AA388-2*W388*AA388*X388</f>
        <v>0.7823052553119102</v>
      </c>
      <c r="AG388" s="65">
        <f t="shared" si="130"/>
        <v>386</v>
      </c>
      <c r="AH388" s="70">
        <f t="shared" si="131"/>
        <v>3125.7234633638154</v>
      </c>
      <c r="AI388" s="70">
        <f t="shared" si="132"/>
        <v>199941.12293475214</v>
      </c>
      <c r="AJ388" s="70">
        <f t="shared" si="133"/>
        <v>0.95594876101535875</v>
      </c>
      <c r="AK388" s="70">
        <f t="shared" si="134"/>
        <v>0.62148838048824573</v>
      </c>
      <c r="AL388">
        <f t="shared" si="135"/>
        <v>236661.42875671387</v>
      </c>
      <c r="AM388" s="71">
        <f t="shared" si="136"/>
        <v>25114.535063319461</v>
      </c>
      <c r="AN388">
        <f t="shared" ref="AN388:AN397" si="142">AM388</f>
        <v>25114.535063319461</v>
      </c>
      <c r="AO388" s="6">
        <f t="shared" si="137"/>
        <v>0.36857054138183598</v>
      </c>
      <c r="AP388">
        <f t="shared" ref="AP388:AP402" si="143">AO388*(AM388/AL388)</f>
        <v>3.9112743607900485E-2</v>
      </c>
      <c r="AQ388">
        <f t="shared" ref="AQ388:AQ399" si="144">AO388</f>
        <v>0.36857054138183598</v>
      </c>
      <c r="AR388">
        <f t="shared" ref="AR388:AR399" si="145">AQ388*(AN388/AL388)</f>
        <v>3.9112743607900485E-2</v>
      </c>
      <c r="AS388" s="68">
        <f t="shared" ref="AS388:AS398" si="146">0.5*((AM388/(2*AV388))-1)</f>
        <v>0.45387303906004939</v>
      </c>
      <c r="AT388">
        <f t="shared" ref="AT388:AT402" si="147">AS388</f>
        <v>0.45387303906004939</v>
      </c>
      <c r="AU388">
        <f t="shared" si="138"/>
        <v>7339.4120690433283</v>
      </c>
      <c r="AV388" s="67">
        <f t="shared" si="139"/>
        <v>6582.2530973481107</v>
      </c>
      <c r="AW388">
        <f t="shared" ref="AW388:AW402" si="148">AU388</f>
        <v>7339.4120690433283</v>
      </c>
    </row>
    <row r="389" spans="1:49" thickTop="1" thickBot="1">
      <c r="A389" s="26">
        <v>387</v>
      </c>
      <c r="B389">
        <v>3</v>
      </c>
      <c r="C389">
        <v>188</v>
      </c>
      <c r="D389">
        <v>1</v>
      </c>
      <c r="E389">
        <v>60</v>
      </c>
      <c r="F389">
        <v>70</v>
      </c>
      <c r="G389">
        <v>0.5654296875</v>
      </c>
      <c r="H389">
        <v>0</v>
      </c>
      <c r="I389">
        <v>90</v>
      </c>
      <c r="J389">
        <v>0</v>
      </c>
      <c r="K389">
        <v>5188.4765625</v>
      </c>
      <c r="L389">
        <v>0.46984375</v>
      </c>
      <c r="M389">
        <v>199254.4921875</v>
      </c>
      <c r="N389">
        <v>0.294921875</v>
      </c>
      <c r="O389">
        <v>70</v>
      </c>
      <c r="P389">
        <v>480</v>
      </c>
      <c r="Q389">
        <v>480</v>
      </c>
      <c r="R389" s="46">
        <v>387</v>
      </c>
      <c r="S389">
        <v>114123.3</v>
      </c>
      <c r="T389" s="71">
        <v>38966.67</v>
      </c>
      <c r="U389">
        <v>39803.33</v>
      </c>
      <c r="V389" s="6">
        <v>0.36749999999999999</v>
      </c>
      <c r="W389">
        <v>0.1254767</v>
      </c>
      <c r="X389">
        <v>0.3614</v>
      </c>
      <c r="Y389">
        <v>0.12605330000000001</v>
      </c>
      <c r="Z389" s="68">
        <v>0.57153330000000002</v>
      </c>
      <c r="AA389">
        <v>0.5838333</v>
      </c>
      <c r="AB389">
        <v>7165.6670000000004</v>
      </c>
      <c r="AC389" s="67">
        <v>12138</v>
      </c>
      <c r="AD389">
        <v>7482</v>
      </c>
      <c r="AE389">
        <f t="shared" si="140"/>
        <v>0.98943425787453732</v>
      </c>
      <c r="AF389">
        <f t="shared" si="141"/>
        <v>0.52170097399821536</v>
      </c>
      <c r="AG389" s="65">
        <f t="shared" si="130"/>
        <v>387</v>
      </c>
      <c r="AH389" s="70">
        <f t="shared" si="131"/>
        <v>1764.9755501222496</v>
      </c>
      <c r="AI389" s="70">
        <f t="shared" si="132"/>
        <v>76936.877828054305</v>
      </c>
      <c r="AJ389" s="70">
        <f t="shared" si="133"/>
        <v>0.92574859337397386</v>
      </c>
      <c r="AK389" s="70">
        <f t="shared" si="134"/>
        <v>0.53925874039214761</v>
      </c>
      <c r="AL389">
        <f t="shared" si="135"/>
        <v>114919.16313171387</v>
      </c>
      <c r="AM389" s="71">
        <f t="shared" si="136"/>
        <v>22285.496723710599</v>
      </c>
      <c r="AN389">
        <f t="shared" si="142"/>
        <v>22285.496723710599</v>
      </c>
      <c r="AO389" s="6">
        <f t="shared" si="137"/>
        <v>0.37093772888183596</v>
      </c>
      <c r="AP389">
        <f t="shared" si="143"/>
        <v>7.1933447098132569E-2</v>
      </c>
      <c r="AQ389">
        <f t="shared" si="144"/>
        <v>0.37093772888183596</v>
      </c>
      <c r="AR389">
        <f t="shared" si="145"/>
        <v>7.1933447098132569E-2</v>
      </c>
      <c r="AS389" s="68">
        <f t="shared" si="146"/>
        <v>0.47613457888691813</v>
      </c>
      <c r="AT389">
        <f t="shared" si="147"/>
        <v>0.47613457888691813</v>
      </c>
      <c r="AU389">
        <f t="shared" si="138"/>
        <v>5909.9811529321405</v>
      </c>
      <c r="AV389" s="67">
        <f t="shared" si="139"/>
        <v>5707.5881762949766</v>
      </c>
      <c r="AW389">
        <f t="shared" si="148"/>
        <v>5909.9811529321405</v>
      </c>
    </row>
    <row r="390" spans="1:49" thickTop="1" thickBot="1">
      <c r="A390" s="26">
        <v>388</v>
      </c>
      <c r="B390">
        <v>3</v>
      </c>
      <c r="C390">
        <v>189</v>
      </c>
      <c r="D390">
        <v>1</v>
      </c>
      <c r="E390">
        <v>60</v>
      </c>
      <c r="F390">
        <v>70</v>
      </c>
      <c r="G390">
        <v>0.3779296875</v>
      </c>
      <c r="H390">
        <v>0</v>
      </c>
      <c r="I390">
        <v>90</v>
      </c>
      <c r="J390">
        <v>0</v>
      </c>
      <c r="K390">
        <v>6000.9765625</v>
      </c>
      <c r="L390">
        <v>0.31984374999999998</v>
      </c>
      <c r="M390">
        <v>647441.9921875</v>
      </c>
      <c r="N390">
        <v>0.31992187500000002</v>
      </c>
      <c r="O390">
        <v>70</v>
      </c>
      <c r="P390">
        <v>480</v>
      </c>
      <c r="Q390">
        <v>480</v>
      </c>
      <c r="R390" s="46">
        <v>388</v>
      </c>
      <c r="S390">
        <v>243053.3</v>
      </c>
      <c r="T390" s="71">
        <v>13970.67</v>
      </c>
      <c r="U390">
        <v>14168.33</v>
      </c>
      <c r="V390" s="6">
        <v>0.31988</v>
      </c>
      <c r="W390">
        <v>1.8386329999999999E-2</v>
      </c>
      <c r="X390">
        <v>0.31988</v>
      </c>
      <c r="Y390">
        <v>1.8646670000000001E-2</v>
      </c>
      <c r="Z390" s="68">
        <v>0.39090000000000003</v>
      </c>
      <c r="AA390">
        <v>0.39643329999999999</v>
      </c>
      <c r="AB390">
        <v>5278.6670000000004</v>
      </c>
      <c r="AC390" s="67">
        <v>5042.6670000000004</v>
      </c>
      <c r="AD390">
        <v>5425.6670000000004</v>
      </c>
      <c r="AE390">
        <f t="shared" si="140"/>
        <v>0.99300008429185893</v>
      </c>
      <c r="AF390">
        <f t="shared" si="141"/>
        <v>0.82852492611368944</v>
      </c>
      <c r="AG390" s="65">
        <f t="shared" si="130"/>
        <v>388</v>
      </c>
      <c r="AH390" s="70">
        <f t="shared" si="131"/>
        <v>2273.3662838877708</v>
      </c>
      <c r="AI390" s="70">
        <f t="shared" si="132"/>
        <v>245257.69458419652</v>
      </c>
      <c r="AJ390" s="70">
        <f t="shared" si="133"/>
        <v>0.97269983322241482</v>
      </c>
      <c r="AK390" s="70">
        <f t="shared" si="134"/>
        <v>0.63584444621182568</v>
      </c>
      <c r="AL390">
        <f t="shared" si="135"/>
        <v>248420.57914733887</v>
      </c>
      <c r="AM390" s="71">
        <f t="shared" si="136"/>
        <v>16466.224302382278</v>
      </c>
      <c r="AN390">
        <f t="shared" si="142"/>
        <v>16466.224302382278</v>
      </c>
      <c r="AO390" s="6">
        <f t="shared" si="137"/>
        <v>0.31987327575683594</v>
      </c>
      <c r="AP390">
        <f t="shared" si="143"/>
        <v>2.1202370290852219E-2</v>
      </c>
      <c r="AQ390">
        <f t="shared" si="144"/>
        <v>0.31987327575683594</v>
      </c>
      <c r="AR390">
        <f t="shared" si="145"/>
        <v>2.1202370290852219E-2</v>
      </c>
      <c r="AS390" s="68">
        <f t="shared" si="146"/>
        <v>0.43420276836905991</v>
      </c>
      <c r="AT390">
        <f t="shared" si="147"/>
        <v>0.43420276836905991</v>
      </c>
      <c r="AU390">
        <f t="shared" si="138"/>
        <v>4955.002584744293</v>
      </c>
      <c r="AV390" s="67">
        <f t="shared" si="139"/>
        <v>4406.490983517735</v>
      </c>
      <c r="AW390">
        <f t="shared" si="148"/>
        <v>4955.002584744293</v>
      </c>
    </row>
    <row r="391" spans="1:49" thickTop="1" thickBot="1">
      <c r="A391" s="26">
        <v>389</v>
      </c>
      <c r="B391">
        <v>3</v>
      </c>
      <c r="C391">
        <v>190</v>
      </c>
      <c r="D391">
        <v>1</v>
      </c>
      <c r="E391">
        <v>60</v>
      </c>
      <c r="F391">
        <v>70</v>
      </c>
      <c r="G391">
        <v>0.52792968749999991</v>
      </c>
      <c r="H391">
        <v>0</v>
      </c>
      <c r="I391">
        <v>90</v>
      </c>
      <c r="J391">
        <v>0</v>
      </c>
      <c r="K391">
        <v>9250.9765625</v>
      </c>
      <c r="L391">
        <v>0.43984374999999998</v>
      </c>
      <c r="M391">
        <v>288891.9921875</v>
      </c>
      <c r="N391">
        <v>0.21992187500000002</v>
      </c>
      <c r="O391">
        <v>70</v>
      </c>
      <c r="P391">
        <v>480</v>
      </c>
      <c r="Q391">
        <v>480</v>
      </c>
      <c r="R391" s="46">
        <v>389</v>
      </c>
      <c r="S391">
        <v>146716.70000000001</v>
      </c>
      <c r="T391" s="71">
        <v>39086.67</v>
      </c>
      <c r="U391">
        <v>38650</v>
      </c>
      <c r="V391" s="6">
        <v>0.3185267</v>
      </c>
      <c r="W391">
        <v>8.4856669999999995E-2</v>
      </c>
      <c r="X391">
        <v>0.32218669999999999</v>
      </c>
      <c r="Y391">
        <v>8.4870000000000001E-2</v>
      </c>
      <c r="Z391" s="68">
        <v>0.56646669999999999</v>
      </c>
      <c r="AA391">
        <v>0.56013329999999995</v>
      </c>
      <c r="AB391">
        <v>10701.33</v>
      </c>
      <c r="AC391" s="67">
        <v>12964</v>
      </c>
      <c r="AD391">
        <v>10207</v>
      </c>
      <c r="AE391">
        <f t="shared" si="140"/>
        <v>1.0056331634887588</v>
      </c>
      <c r="AF391">
        <f t="shared" si="141"/>
        <v>0.59770229559239518</v>
      </c>
      <c r="AG391" s="65">
        <f t="shared" si="130"/>
        <v>389</v>
      </c>
      <c r="AH391" s="70">
        <f t="shared" si="131"/>
        <v>3212.4932175800323</v>
      </c>
      <c r="AI391" s="70">
        <f t="shared" si="132"/>
        <v>118405.93980147294</v>
      </c>
      <c r="AJ391" s="70">
        <f t="shared" si="133"/>
        <v>0.90971543157987023</v>
      </c>
      <c r="AK391" s="70">
        <f t="shared" si="134"/>
        <v>0.56580471206505889</v>
      </c>
      <c r="AL391">
        <f t="shared" si="135"/>
        <v>156881.77055358884</v>
      </c>
      <c r="AM391" s="71">
        <f t="shared" si="136"/>
        <v>34896.358563646027</v>
      </c>
      <c r="AN391">
        <f t="shared" si="142"/>
        <v>34896.358563646027</v>
      </c>
      <c r="AO391" s="6">
        <f t="shared" si="137"/>
        <v>0.32374046325683598</v>
      </c>
      <c r="AP391">
        <f t="shared" si="143"/>
        <v>7.2011956822685033E-2</v>
      </c>
      <c r="AQ391">
        <f t="shared" si="144"/>
        <v>0.32374046325683598</v>
      </c>
      <c r="AR391">
        <f t="shared" si="145"/>
        <v>7.2011956822685033E-2</v>
      </c>
      <c r="AS391" s="68">
        <f t="shared" si="146"/>
        <v>0.46128972760961717</v>
      </c>
      <c r="AT391">
        <f t="shared" si="147"/>
        <v>0.46128972760961717</v>
      </c>
      <c r="AU391">
        <f t="shared" si="138"/>
        <v>9638.4990696343812</v>
      </c>
      <c r="AV391" s="67">
        <f t="shared" si="139"/>
        <v>9075.4008810696323</v>
      </c>
      <c r="AW391">
        <f t="shared" si="148"/>
        <v>9638.4990696343812</v>
      </c>
    </row>
    <row r="392" spans="1:49" thickTop="1" thickBot="1">
      <c r="A392" s="26">
        <v>390</v>
      </c>
      <c r="B392">
        <v>3</v>
      </c>
      <c r="C392">
        <v>191</v>
      </c>
      <c r="D392">
        <v>1</v>
      </c>
      <c r="E392">
        <v>60</v>
      </c>
      <c r="F392">
        <v>70</v>
      </c>
      <c r="G392">
        <v>0.45292968749999996</v>
      </c>
      <c r="H392">
        <v>0</v>
      </c>
      <c r="I392">
        <v>90</v>
      </c>
      <c r="J392">
        <v>0</v>
      </c>
      <c r="K392">
        <v>7625.9765625</v>
      </c>
      <c r="L392">
        <v>0.25984374999999998</v>
      </c>
      <c r="M392">
        <v>109616.9921875</v>
      </c>
      <c r="N392">
        <v>0.36992187500000001</v>
      </c>
      <c r="O392">
        <v>70</v>
      </c>
      <c r="P392">
        <v>480</v>
      </c>
      <c r="Q392">
        <v>480</v>
      </c>
      <c r="R392" s="46">
        <v>390</v>
      </c>
      <c r="S392">
        <v>52626.67</v>
      </c>
      <c r="T392" s="71">
        <v>17592.330000000002</v>
      </c>
      <c r="U392">
        <v>17089</v>
      </c>
      <c r="V392" s="6">
        <v>0.32350669999999998</v>
      </c>
      <c r="W392">
        <v>0.1081433</v>
      </c>
      <c r="X392">
        <v>0.32103999999999999</v>
      </c>
      <c r="Y392">
        <v>0.10425</v>
      </c>
      <c r="Z392" s="68">
        <v>0.30861670000000002</v>
      </c>
      <c r="AA392">
        <v>0.29978670000000002</v>
      </c>
      <c r="AB392">
        <v>7432</v>
      </c>
      <c r="AC392" s="67">
        <v>6848</v>
      </c>
      <c r="AD392">
        <v>7238.6670000000004</v>
      </c>
      <c r="AE392">
        <f t="shared" si="140"/>
        <v>1.0146198547177432</v>
      </c>
      <c r="AF392">
        <f t="shared" si="141"/>
        <v>0.81821113165025861</v>
      </c>
      <c r="AG392" s="65">
        <f t="shared" si="130"/>
        <v>390</v>
      </c>
      <c r="AH392" s="70">
        <f t="shared" si="131"/>
        <v>3026.556492620613</v>
      </c>
      <c r="AI392" s="70">
        <f t="shared" si="132"/>
        <v>40008.483033932134</v>
      </c>
      <c r="AJ392" s="70">
        <f t="shared" si="133"/>
        <v>0.81678447247035568</v>
      </c>
      <c r="AK392" s="70">
        <f t="shared" si="134"/>
        <v>0.68778479855756003</v>
      </c>
      <c r="AL392">
        <f t="shared" si="135"/>
        <v>53820.73539733886</v>
      </c>
      <c r="AM392" s="71">
        <f t="shared" si="136"/>
        <v>21059.104909553756</v>
      </c>
      <c r="AN392">
        <f t="shared" si="142"/>
        <v>21059.104909553756</v>
      </c>
      <c r="AO392" s="6">
        <f t="shared" si="137"/>
        <v>0.30970140075683594</v>
      </c>
      <c r="AP392">
        <f t="shared" si="143"/>
        <v>0.12118069812729533</v>
      </c>
      <c r="AQ392">
        <f t="shared" si="144"/>
        <v>0.30970140075683594</v>
      </c>
      <c r="AR392">
        <f t="shared" si="145"/>
        <v>0.12118069812729533</v>
      </c>
      <c r="AS392" s="68">
        <f t="shared" si="146"/>
        <v>0.3612286293211685</v>
      </c>
      <c r="AT392">
        <f t="shared" si="147"/>
        <v>0.3612286293211685</v>
      </c>
      <c r="AU392">
        <f t="shared" si="138"/>
        <v>6883.950266148101</v>
      </c>
      <c r="AV392" s="67">
        <f t="shared" si="139"/>
        <v>6113.0994118695326</v>
      </c>
      <c r="AW392">
        <f t="shared" si="148"/>
        <v>6883.950266148101</v>
      </c>
    </row>
    <row r="393" spans="1:49" thickTop="1" thickBot="1">
      <c r="A393" s="26">
        <v>391</v>
      </c>
      <c r="B393">
        <v>3</v>
      </c>
      <c r="C393">
        <v>192</v>
      </c>
      <c r="D393">
        <v>1</v>
      </c>
      <c r="E393">
        <v>60</v>
      </c>
      <c r="F393">
        <v>70</v>
      </c>
      <c r="G393">
        <v>0.30292968749999999</v>
      </c>
      <c r="H393">
        <v>0</v>
      </c>
      <c r="I393">
        <v>90</v>
      </c>
      <c r="J393">
        <v>0</v>
      </c>
      <c r="K393">
        <v>4375.9765625</v>
      </c>
      <c r="L393">
        <v>0.37984375000000004</v>
      </c>
      <c r="M393">
        <v>468166.9921875</v>
      </c>
      <c r="N393">
        <v>0.26992187500000003</v>
      </c>
      <c r="O393">
        <v>70</v>
      </c>
      <c r="P393">
        <v>480</v>
      </c>
      <c r="Q393">
        <v>480</v>
      </c>
      <c r="R393" s="46">
        <v>391</v>
      </c>
      <c r="S393">
        <v>142633.29999999999</v>
      </c>
      <c r="T393" s="71">
        <v>10116</v>
      </c>
      <c r="U393">
        <v>9810</v>
      </c>
      <c r="V393" s="6">
        <v>0.33739999999999998</v>
      </c>
      <c r="W393">
        <v>2.3928669999999999E-2</v>
      </c>
      <c r="X393">
        <v>0.34189999999999998</v>
      </c>
      <c r="Y393">
        <v>2.3515999999999999E-2</v>
      </c>
      <c r="Z393" s="68">
        <v>0.50836669999999995</v>
      </c>
      <c r="AA393">
        <v>0.49299999999999999</v>
      </c>
      <c r="AB393">
        <v>3238.433</v>
      </c>
      <c r="AC393" s="67">
        <v>2991.0329999999999</v>
      </c>
      <c r="AD393">
        <v>3040.7669999999998</v>
      </c>
      <c r="AE393">
        <f t="shared" si="140"/>
        <v>1.0154765681937021</v>
      </c>
      <c r="AF393">
        <f t="shared" si="141"/>
        <v>0.7251948879408221</v>
      </c>
      <c r="AG393" s="65">
        <f t="shared" si="130"/>
        <v>391</v>
      </c>
      <c r="AH393" s="70">
        <f t="shared" si="131"/>
        <v>1585.6782923791191</v>
      </c>
      <c r="AI393" s="70">
        <f t="shared" si="132"/>
        <v>184329.05259920022</v>
      </c>
      <c r="AJ393" s="70">
        <f t="shared" si="133"/>
        <v>0.97247345735259494</v>
      </c>
      <c r="AK393" s="70">
        <f t="shared" si="134"/>
        <v>0.60034363631075427</v>
      </c>
      <c r="AL393">
        <f t="shared" si="135"/>
        <v>144872.04399108887</v>
      </c>
      <c r="AM393" s="71">
        <f t="shared" si="136"/>
        <v>9858.4292011972593</v>
      </c>
      <c r="AN393">
        <f t="shared" si="142"/>
        <v>9858.4292011972593</v>
      </c>
      <c r="AO393" s="6">
        <f t="shared" si="137"/>
        <v>0.34654515075683595</v>
      </c>
      <c r="AP393">
        <f t="shared" si="143"/>
        <v>2.3582126265607475E-2</v>
      </c>
      <c r="AQ393">
        <f t="shared" si="144"/>
        <v>0.34654515075683595</v>
      </c>
      <c r="AR393">
        <f t="shared" si="145"/>
        <v>2.3582126265607475E-2</v>
      </c>
      <c r="AS393" s="68">
        <f t="shared" si="146"/>
        <v>0.40723992407842058</v>
      </c>
      <c r="AT393">
        <f t="shared" si="147"/>
        <v>0.40723992407842058</v>
      </c>
      <c r="AU393">
        <f t="shared" si="138"/>
        <v>2930.3943607320502</v>
      </c>
      <c r="AV393" s="67">
        <f t="shared" si="139"/>
        <v>2716.5992532822856</v>
      </c>
      <c r="AW393">
        <f t="shared" si="148"/>
        <v>2930.3943607320502</v>
      </c>
    </row>
    <row r="394" spans="1:49" thickTop="1" thickBot="1">
      <c r="A394" s="26">
        <v>392</v>
      </c>
      <c r="B394">
        <v>3</v>
      </c>
      <c r="C394">
        <v>193</v>
      </c>
      <c r="D394">
        <v>1</v>
      </c>
      <c r="E394">
        <v>60</v>
      </c>
      <c r="F394">
        <v>70</v>
      </c>
      <c r="G394">
        <v>0.35917968749999996</v>
      </c>
      <c r="H394">
        <v>0</v>
      </c>
      <c r="I394">
        <v>90</v>
      </c>
      <c r="J394">
        <v>0</v>
      </c>
      <c r="K394">
        <v>4782.2265625</v>
      </c>
      <c r="L394">
        <v>0.36484375000000002</v>
      </c>
      <c r="M394">
        <v>244073.2421875</v>
      </c>
      <c r="N394">
        <v>0.20742187500000001</v>
      </c>
      <c r="O394">
        <v>70</v>
      </c>
      <c r="P394">
        <v>480</v>
      </c>
      <c r="Q394">
        <v>480</v>
      </c>
      <c r="R394" s="46">
        <v>392</v>
      </c>
      <c r="S394">
        <v>90383.33</v>
      </c>
      <c r="T394" s="71">
        <v>12083.67</v>
      </c>
      <c r="U394">
        <v>12687.33</v>
      </c>
      <c r="V394" s="6">
        <v>0.29711330000000002</v>
      </c>
      <c r="W394">
        <v>3.9723330000000001E-2</v>
      </c>
      <c r="X394">
        <v>0.28887669999999999</v>
      </c>
      <c r="Y394">
        <v>4.0550000000000003E-2</v>
      </c>
      <c r="Z394" s="68">
        <v>0.43053330000000001</v>
      </c>
      <c r="AA394">
        <v>0.45203330000000003</v>
      </c>
      <c r="AB394">
        <v>4120.3329999999996</v>
      </c>
      <c r="AC394" s="67">
        <v>3865</v>
      </c>
      <c r="AD394">
        <v>4369.3329999999996</v>
      </c>
      <c r="AE394">
        <f t="shared" si="140"/>
        <v>0.97592020635793941</v>
      </c>
      <c r="AF394">
        <f t="shared" si="141"/>
        <v>0.77149403693519492</v>
      </c>
      <c r="AG394" s="65">
        <f t="shared" si="130"/>
        <v>392</v>
      </c>
      <c r="AH394" s="70">
        <f t="shared" si="131"/>
        <v>1751.9318832283916</v>
      </c>
      <c r="AI394" s="70">
        <f t="shared" si="132"/>
        <v>101072.06405693949</v>
      </c>
      <c r="AJ394" s="70">
        <f t="shared" si="133"/>
        <v>0.94343632688420442</v>
      </c>
      <c r="AK394" s="70">
        <f t="shared" si="134"/>
        <v>0.61321859490769803</v>
      </c>
      <c r="AL394">
        <f t="shared" si="135"/>
        <v>90730.698776245103</v>
      </c>
      <c r="AM394" s="71">
        <f t="shared" si="136"/>
        <v>12135.56255925882</v>
      </c>
      <c r="AN394">
        <f t="shared" si="142"/>
        <v>12135.56255925882</v>
      </c>
      <c r="AO394" s="6">
        <f t="shared" si="137"/>
        <v>0.30830101013183597</v>
      </c>
      <c r="AP394">
        <f t="shared" si="143"/>
        <v>4.1236386867959947E-2</v>
      </c>
      <c r="AQ394">
        <f t="shared" si="144"/>
        <v>0.30830101013183597</v>
      </c>
      <c r="AR394">
        <f t="shared" si="145"/>
        <v>4.1236386867959947E-2</v>
      </c>
      <c r="AS394" s="68">
        <f t="shared" si="146"/>
        <v>0.41909588766053874</v>
      </c>
      <c r="AT394">
        <f t="shared" si="147"/>
        <v>0.41909588766053874</v>
      </c>
      <c r="AU394">
        <f t="shared" si="138"/>
        <v>3613.3709182203784</v>
      </c>
      <c r="AV394" s="67">
        <f t="shared" si="139"/>
        <v>3300.9511635800618</v>
      </c>
      <c r="AW394">
        <f t="shared" si="148"/>
        <v>3613.3709182203784</v>
      </c>
    </row>
    <row r="395" spans="1:49" thickTop="1" thickBot="1">
      <c r="A395" s="26">
        <v>393</v>
      </c>
      <c r="B395">
        <v>3</v>
      </c>
      <c r="C395">
        <v>194</v>
      </c>
      <c r="D395">
        <v>1</v>
      </c>
      <c r="E395">
        <v>60</v>
      </c>
      <c r="F395">
        <v>70</v>
      </c>
      <c r="G395">
        <v>0.50917968749999998</v>
      </c>
      <c r="H395">
        <v>0</v>
      </c>
      <c r="I395">
        <v>90</v>
      </c>
      <c r="J395">
        <v>0</v>
      </c>
      <c r="K395">
        <v>8032.2265625</v>
      </c>
      <c r="L395">
        <v>0.48484375000000002</v>
      </c>
      <c r="M395">
        <v>602623.2421875</v>
      </c>
      <c r="N395">
        <v>0.30742187500000001</v>
      </c>
      <c r="O395">
        <v>70</v>
      </c>
      <c r="P395">
        <v>480</v>
      </c>
      <c r="Q395">
        <v>480</v>
      </c>
      <c r="R395" s="46">
        <v>393</v>
      </c>
      <c r="S395">
        <v>306330</v>
      </c>
      <c r="T395" s="71">
        <v>69056.67</v>
      </c>
      <c r="U395">
        <v>68040</v>
      </c>
      <c r="V395" s="6">
        <v>0.38690000000000002</v>
      </c>
      <c r="W395">
        <v>8.7216669999999996E-2</v>
      </c>
      <c r="X395">
        <v>0.39423330000000001</v>
      </c>
      <c r="Y395">
        <v>8.7563329999999995E-2</v>
      </c>
      <c r="Z395" s="68">
        <v>0.72670000000000001</v>
      </c>
      <c r="AA395">
        <v>0.71603329999999998</v>
      </c>
      <c r="AB395">
        <v>9817.3330000000005</v>
      </c>
      <c r="AC395" s="67">
        <v>21792.67</v>
      </c>
      <c r="AD395">
        <v>9488.6669999999995</v>
      </c>
      <c r="AE395">
        <f t="shared" si="140"/>
        <v>1.007443417695955</v>
      </c>
      <c r="AF395">
        <f t="shared" si="141"/>
        <v>0.36215431998576314</v>
      </c>
      <c r="AG395" s="65">
        <f t="shared" si="130"/>
        <v>393</v>
      </c>
      <c r="AH395" s="70">
        <f t="shared" si="131"/>
        <v>2704.7379774807955</v>
      </c>
      <c r="AI395" s="70">
        <f t="shared" si="132"/>
        <v>230462.42904093218</v>
      </c>
      <c r="AJ395" s="70">
        <f t="shared" si="133"/>
        <v>0.96105194935979976</v>
      </c>
      <c r="AK395" s="70">
        <f t="shared" si="134"/>
        <v>0.52040576724185972</v>
      </c>
      <c r="AL395">
        <f t="shared" si="135"/>
        <v>310785.89408874512</v>
      </c>
      <c r="AM395" s="71">
        <f t="shared" si="136"/>
        <v>31123.623844756254</v>
      </c>
      <c r="AN395">
        <f t="shared" si="142"/>
        <v>31123.623844756254</v>
      </c>
      <c r="AO395" s="6">
        <f t="shared" si="137"/>
        <v>0.39450413513183596</v>
      </c>
      <c r="AP395">
        <f t="shared" si="143"/>
        <v>3.9507579142372684E-2</v>
      </c>
      <c r="AQ395">
        <f t="shared" si="144"/>
        <v>0.39450413513183596</v>
      </c>
      <c r="AR395">
        <f t="shared" si="145"/>
        <v>3.9507579142372684E-2</v>
      </c>
      <c r="AS395" s="68">
        <f t="shared" si="146"/>
        <v>0.48350305708881525</v>
      </c>
      <c r="AT395">
        <f t="shared" si="147"/>
        <v>0.48350305708881525</v>
      </c>
      <c r="AU395">
        <f t="shared" si="138"/>
        <v>8057.5338641899061</v>
      </c>
      <c r="AV395" s="67">
        <f t="shared" si="139"/>
        <v>7911.4202087186886</v>
      </c>
      <c r="AW395">
        <f t="shared" si="148"/>
        <v>8057.5338641899061</v>
      </c>
    </row>
    <row r="396" spans="1:49" thickTop="1" thickBot="1">
      <c r="A396" s="26">
        <v>394</v>
      </c>
      <c r="B396">
        <v>3</v>
      </c>
      <c r="C396">
        <v>195</v>
      </c>
      <c r="D396">
        <v>1</v>
      </c>
      <c r="E396">
        <v>60</v>
      </c>
      <c r="F396">
        <v>70</v>
      </c>
      <c r="G396">
        <v>0.58417968750000004</v>
      </c>
      <c r="H396">
        <v>0</v>
      </c>
      <c r="I396">
        <v>90</v>
      </c>
      <c r="J396">
        <v>0</v>
      </c>
      <c r="K396">
        <v>9657.2265625</v>
      </c>
      <c r="L396">
        <v>0.30484374999999997</v>
      </c>
      <c r="M396">
        <v>781898.2421875</v>
      </c>
      <c r="N396">
        <v>0.25742187500000002</v>
      </c>
      <c r="O396">
        <v>70</v>
      </c>
      <c r="P396">
        <v>480</v>
      </c>
      <c r="Q396">
        <v>480</v>
      </c>
      <c r="R396" s="46">
        <v>394</v>
      </c>
      <c r="S396">
        <v>451566.7</v>
      </c>
      <c r="T396" s="71">
        <v>40740</v>
      </c>
      <c r="U396">
        <v>40453.33</v>
      </c>
      <c r="V396" s="6">
        <v>0.27171000000000001</v>
      </c>
      <c r="W396">
        <v>2.451267E-2</v>
      </c>
      <c r="X396">
        <v>0.27186670000000002</v>
      </c>
      <c r="Y396">
        <v>2.4355999999999999E-2</v>
      </c>
      <c r="Z396" s="68">
        <v>0.31722329999999999</v>
      </c>
      <c r="AA396">
        <v>0.31501000000000001</v>
      </c>
      <c r="AB396">
        <v>16570</v>
      </c>
      <c r="AC396" s="67">
        <v>16017</v>
      </c>
      <c r="AD396">
        <v>16370.67</v>
      </c>
      <c r="AE396">
        <f t="shared" si="140"/>
        <v>1.0035369637590443</v>
      </c>
      <c r="AF396">
        <f t="shared" si="141"/>
        <v>0.88259099949083997</v>
      </c>
      <c r="AG396" s="65">
        <f t="shared" si="130"/>
        <v>394</v>
      </c>
      <c r="AH396" s="70">
        <f t="shared" si="131"/>
        <v>3700.5298766614783</v>
      </c>
      <c r="AI396" s="70">
        <f t="shared" si="132"/>
        <v>310913.2494563529</v>
      </c>
      <c r="AJ396" s="70">
        <f t="shared" si="133"/>
        <v>0.96384021389451391</v>
      </c>
      <c r="AK396" s="70">
        <f t="shared" si="134"/>
        <v>0.64464900153048499</v>
      </c>
      <c r="AL396">
        <f t="shared" si="135"/>
        <v>460784.74174499518</v>
      </c>
      <c r="AM396" s="71">
        <f t="shared" si="136"/>
        <v>46990.774538542588</v>
      </c>
      <c r="AN396">
        <f t="shared" si="142"/>
        <v>46990.774538542588</v>
      </c>
      <c r="AO396" s="6">
        <f t="shared" si="137"/>
        <v>0.27714085388183596</v>
      </c>
      <c r="AP396">
        <f t="shared" si="143"/>
        <v>2.8262792146419805E-2</v>
      </c>
      <c r="AQ396">
        <f t="shared" si="144"/>
        <v>0.27714085388183596</v>
      </c>
      <c r="AR396">
        <f t="shared" si="145"/>
        <v>2.8262792146419805E-2</v>
      </c>
      <c r="AS396" s="68">
        <f t="shared" si="146"/>
        <v>0.52442026007644316</v>
      </c>
      <c r="AT396">
        <f t="shared" si="147"/>
        <v>0.52442026007644316</v>
      </c>
      <c r="AU396">
        <f t="shared" si="138"/>
        <v>13528.758228528621</v>
      </c>
      <c r="AV396" s="67">
        <f t="shared" si="139"/>
        <v>11467.650623933407</v>
      </c>
      <c r="AW396">
        <f t="shared" si="148"/>
        <v>13528.758228528621</v>
      </c>
    </row>
    <row r="397" spans="1:49" thickTop="1" thickBot="1">
      <c r="A397" s="26">
        <v>395</v>
      </c>
      <c r="B397">
        <v>3</v>
      </c>
      <c r="C397">
        <v>196</v>
      </c>
      <c r="D397">
        <v>1</v>
      </c>
      <c r="E397">
        <v>60</v>
      </c>
      <c r="F397">
        <v>70</v>
      </c>
      <c r="G397">
        <v>0.43417968750000002</v>
      </c>
      <c r="H397">
        <v>0</v>
      </c>
      <c r="I397">
        <v>90</v>
      </c>
      <c r="J397">
        <v>0</v>
      </c>
      <c r="K397">
        <v>6407.2265625</v>
      </c>
      <c r="L397">
        <v>0.42484374999999996</v>
      </c>
      <c r="M397">
        <v>423348.2421875</v>
      </c>
      <c r="N397">
        <v>0.357421875</v>
      </c>
      <c r="O397">
        <v>70</v>
      </c>
      <c r="P397">
        <v>480</v>
      </c>
      <c r="Q397">
        <v>480</v>
      </c>
      <c r="R397" s="46">
        <v>395</v>
      </c>
      <c r="S397">
        <v>185456.7</v>
      </c>
      <c r="T397" s="71">
        <v>23365.67</v>
      </c>
      <c r="U397">
        <v>23062.33</v>
      </c>
      <c r="V397" s="6">
        <v>0.39083329999999999</v>
      </c>
      <c r="W397">
        <v>4.9243330000000002E-2</v>
      </c>
      <c r="X397">
        <v>0.39200000000000002</v>
      </c>
      <c r="Y397">
        <v>4.8746669999999999E-2</v>
      </c>
      <c r="Z397" s="68">
        <v>0.56346669999999999</v>
      </c>
      <c r="AA397">
        <v>0.55616670000000001</v>
      </c>
      <c r="AB397">
        <v>6403.3329999999996</v>
      </c>
      <c r="AC397" s="67">
        <v>7364.3329999999996</v>
      </c>
      <c r="AD397">
        <v>6324</v>
      </c>
      <c r="AE397">
        <f t="shared" si="140"/>
        <v>1.0065550411598352</v>
      </c>
      <c r="AF397">
        <f t="shared" si="141"/>
        <v>0.62679215682522205</v>
      </c>
      <c r="AG397" s="65">
        <f t="shared" si="130"/>
        <v>395</v>
      </c>
      <c r="AH397" s="70">
        <f t="shared" si="131"/>
        <v>2248.396205724312</v>
      </c>
      <c r="AI397" s="70">
        <f t="shared" si="132"/>
        <v>155938.345323741</v>
      </c>
      <c r="AJ397" s="70">
        <f t="shared" si="133"/>
        <v>0.9559300236033984</v>
      </c>
      <c r="AK397" s="70">
        <f t="shared" si="134"/>
        <v>0.57160271434977183</v>
      </c>
      <c r="AL397">
        <f t="shared" si="135"/>
        <v>187434.54643249512</v>
      </c>
      <c r="AM397" s="71">
        <f t="shared" si="136"/>
        <v>20045.669099888524</v>
      </c>
      <c r="AN397">
        <f t="shared" si="142"/>
        <v>20045.669099888524</v>
      </c>
      <c r="AO397" s="6">
        <f t="shared" si="137"/>
        <v>0.39557054138183589</v>
      </c>
      <c r="AP397">
        <f t="shared" si="143"/>
        <v>4.2305307794792552E-2</v>
      </c>
      <c r="AQ397">
        <f t="shared" si="144"/>
        <v>0.39557054138183589</v>
      </c>
      <c r="AR397">
        <f t="shared" si="145"/>
        <v>4.2305307794792552E-2</v>
      </c>
      <c r="AS397" s="68">
        <f t="shared" si="146"/>
        <v>0.46993831805924879</v>
      </c>
      <c r="AT397">
        <f t="shared" si="147"/>
        <v>0.46993831805924879</v>
      </c>
      <c r="AU397">
        <f t="shared" si="138"/>
        <v>5529.3309459068869</v>
      </c>
      <c r="AV397" s="67">
        <f t="shared" si="139"/>
        <v>5166.7381127899807</v>
      </c>
      <c r="AW397">
        <f t="shared" si="148"/>
        <v>5529.3309459068869</v>
      </c>
    </row>
    <row r="398" spans="1:49" thickTop="1" thickBot="1">
      <c r="A398" s="26">
        <v>396</v>
      </c>
      <c r="B398">
        <v>3</v>
      </c>
      <c r="C398">
        <v>197</v>
      </c>
      <c r="D398">
        <v>1</v>
      </c>
      <c r="E398">
        <v>60</v>
      </c>
      <c r="F398">
        <v>70</v>
      </c>
      <c r="G398">
        <v>0.54667968749999996</v>
      </c>
      <c r="H398">
        <v>0</v>
      </c>
      <c r="I398">
        <v>90</v>
      </c>
      <c r="J398">
        <v>0</v>
      </c>
      <c r="K398">
        <v>5594.7265625</v>
      </c>
      <c r="L398">
        <v>0.27484375</v>
      </c>
      <c r="M398">
        <v>512985.7421875</v>
      </c>
      <c r="N398">
        <v>0.232421875</v>
      </c>
      <c r="O398">
        <v>70</v>
      </c>
      <c r="P398">
        <v>480</v>
      </c>
      <c r="Q398">
        <v>480</v>
      </c>
      <c r="R398" s="46">
        <v>396</v>
      </c>
      <c r="S398">
        <v>277883.3</v>
      </c>
      <c r="T398" s="71">
        <v>20446.330000000002</v>
      </c>
      <c r="U398">
        <v>20170.669999999998</v>
      </c>
      <c r="V398" s="6">
        <v>0.24585000000000001</v>
      </c>
      <c r="W398">
        <v>1.8089330000000001E-2</v>
      </c>
      <c r="X398">
        <v>0.24612999999999999</v>
      </c>
      <c r="Y398">
        <v>1.786567E-2</v>
      </c>
      <c r="Z398" s="68">
        <v>0.30901000000000001</v>
      </c>
      <c r="AA398">
        <v>0.30484</v>
      </c>
      <c r="AB398">
        <v>8954.3330000000005</v>
      </c>
      <c r="AC398" s="67">
        <v>8115</v>
      </c>
      <c r="AD398">
        <v>8817.6669999999995</v>
      </c>
      <c r="AE398">
        <f t="shared" si="140"/>
        <v>1.006810000925521</v>
      </c>
      <c r="AF398">
        <f t="shared" si="141"/>
        <v>0.89424235786330464</v>
      </c>
      <c r="AG398" s="65">
        <f t="shared" si="130"/>
        <v>396</v>
      </c>
      <c r="AH398" s="70">
        <f t="shared" si="131"/>
        <v>2194.2793234465007</v>
      </c>
      <c r="AI398" s="70">
        <f t="shared" si="132"/>
        <v>208120.99841521395</v>
      </c>
      <c r="AJ398" s="70">
        <f t="shared" si="133"/>
        <v>0.96797982842836794</v>
      </c>
      <c r="AK398" s="70">
        <f t="shared" si="134"/>
        <v>0.65888154675299215</v>
      </c>
      <c r="AL398">
        <f t="shared" si="135"/>
        <v>282975.08842468262</v>
      </c>
      <c r="AM398" s="71">
        <f t="shared" si="136"/>
        <v>24458.9862805458</v>
      </c>
      <c r="AN398">
        <f>AM398</f>
        <v>24458.9862805458</v>
      </c>
      <c r="AO398" s="6">
        <f t="shared" si="137"/>
        <v>0.25165257263183594</v>
      </c>
      <c r="AP398">
        <f t="shared" si="143"/>
        <v>2.1751620807795614E-2</v>
      </c>
      <c r="AQ398">
        <f t="shared" si="144"/>
        <v>0.25165257263183594</v>
      </c>
      <c r="AR398">
        <f t="shared" si="145"/>
        <v>2.1751620807795614E-2</v>
      </c>
      <c r="AS398" s="68">
        <f t="shared" si="146"/>
        <v>0.50358961398599411</v>
      </c>
      <c r="AT398">
        <f t="shared" si="147"/>
        <v>0.50358961398599411</v>
      </c>
      <c r="AU398">
        <f t="shared" si="138"/>
        <v>7249.0122766261848</v>
      </c>
      <c r="AV398" s="67">
        <f t="shared" si="139"/>
        <v>6092.8754990302104</v>
      </c>
      <c r="AW398">
        <f t="shared" si="148"/>
        <v>7249.0122766261848</v>
      </c>
    </row>
    <row r="399" spans="1:49" thickTop="1" thickBot="1">
      <c r="A399" s="26">
        <v>397</v>
      </c>
      <c r="B399">
        <v>3</v>
      </c>
      <c r="C399">
        <v>198</v>
      </c>
      <c r="D399">
        <v>1</v>
      </c>
      <c r="E399">
        <v>60</v>
      </c>
      <c r="F399">
        <v>70</v>
      </c>
      <c r="G399">
        <v>0.39667968749999999</v>
      </c>
      <c r="H399">
        <v>0</v>
      </c>
      <c r="I399">
        <v>90</v>
      </c>
      <c r="J399">
        <v>0</v>
      </c>
      <c r="K399">
        <v>8844.7265625</v>
      </c>
      <c r="L399">
        <v>0.39484374999999999</v>
      </c>
      <c r="M399">
        <v>154435.7421875</v>
      </c>
      <c r="N399">
        <v>0.33242187499999998</v>
      </c>
      <c r="O399">
        <v>70</v>
      </c>
      <c r="P399">
        <v>480</v>
      </c>
      <c r="Q399">
        <v>480</v>
      </c>
      <c r="R399" s="46">
        <v>397</v>
      </c>
      <c r="S399">
        <v>66103.33</v>
      </c>
      <c r="T399" s="71">
        <v>22533.67</v>
      </c>
      <c r="U399">
        <v>22056.67</v>
      </c>
      <c r="V399" s="6">
        <v>0.36506670000000002</v>
      </c>
      <c r="W399">
        <v>0.12444330000000001</v>
      </c>
      <c r="X399">
        <v>0.36699999999999999</v>
      </c>
      <c r="Y399">
        <v>0.1224533</v>
      </c>
      <c r="Z399" s="68">
        <v>0.48706670000000002</v>
      </c>
      <c r="AA399">
        <v>0.47673330000000003</v>
      </c>
      <c r="AB399">
        <v>7465</v>
      </c>
      <c r="AC399" s="67">
        <v>7396</v>
      </c>
      <c r="AD399">
        <v>7178</v>
      </c>
      <c r="AE399">
        <f t="shared" si="140"/>
        <v>1.0107552182824275</v>
      </c>
      <c r="AF399">
        <f t="shared" si="141"/>
        <v>0.63388314025801262</v>
      </c>
      <c r="AG399" s="65">
        <f t="shared" si="130"/>
        <v>397</v>
      </c>
      <c r="AH399" s="70">
        <f t="shared" si="131"/>
        <v>3170.5080094096561</v>
      </c>
      <c r="AI399" s="70">
        <f t="shared" si="132"/>
        <v>57953.019642333624</v>
      </c>
      <c r="AJ399" s="70">
        <f t="shared" si="133"/>
        <v>0.84584372067479041</v>
      </c>
      <c r="AK399" s="70">
        <f t="shared" si="134"/>
        <v>0.60948442869618691</v>
      </c>
      <c r="AL399">
        <f t="shared" si="135"/>
        <v>66597.725143432617</v>
      </c>
      <c r="AM399" s="71">
        <f t="shared" si="136"/>
        <v>22243.33641376501</v>
      </c>
      <c r="AN399">
        <f>AM399</f>
        <v>22243.33641376501</v>
      </c>
      <c r="AO399" s="6">
        <f t="shared" si="137"/>
        <v>0.37008226013183587</v>
      </c>
      <c r="AP399">
        <f t="shared" si="143"/>
        <v>0.12360578676148198</v>
      </c>
      <c r="AQ399">
        <f t="shared" si="144"/>
        <v>0.37008226013183587</v>
      </c>
      <c r="AR399">
        <f t="shared" si="145"/>
        <v>0.12360578676148198</v>
      </c>
      <c r="AS399" s="68">
        <f>0.5*((AM399/(2*AV399))-1)</f>
        <v>0.39352678736869429</v>
      </c>
      <c r="AT399">
        <f t="shared" si="147"/>
        <v>0.39352678736869429</v>
      </c>
      <c r="AU399">
        <f t="shared" si="138"/>
        <v>6668.5749178754704</v>
      </c>
      <c r="AV399" s="67">
        <f t="shared" si="139"/>
        <v>6223.4665843842195</v>
      </c>
      <c r="AW399">
        <f t="shared" si="148"/>
        <v>6668.5749178754704</v>
      </c>
    </row>
    <row r="400" spans="1:49" thickTop="1" thickBot="1">
      <c r="A400" s="26">
        <v>398</v>
      </c>
      <c r="B400">
        <v>3</v>
      </c>
      <c r="C400">
        <v>199</v>
      </c>
      <c r="D400">
        <v>1</v>
      </c>
      <c r="E400">
        <v>60</v>
      </c>
      <c r="F400">
        <v>70</v>
      </c>
      <c r="G400">
        <v>0.32167968749999998</v>
      </c>
      <c r="H400">
        <v>0</v>
      </c>
      <c r="I400">
        <v>90</v>
      </c>
      <c r="J400">
        <v>0</v>
      </c>
      <c r="K400">
        <v>7219.7265625</v>
      </c>
      <c r="L400">
        <v>0.33484375</v>
      </c>
      <c r="M400">
        <v>333710.7421875</v>
      </c>
      <c r="N400">
        <v>0.28242187500000004</v>
      </c>
      <c r="O400">
        <v>70</v>
      </c>
      <c r="P400">
        <v>480</v>
      </c>
      <c r="Q400">
        <v>480</v>
      </c>
      <c r="R400" s="46">
        <v>398</v>
      </c>
      <c r="S400">
        <v>112250</v>
      </c>
      <c r="T400" s="71">
        <v>15432</v>
      </c>
      <c r="U400">
        <v>14943.67</v>
      </c>
      <c r="V400" s="6">
        <v>0.31221330000000003</v>
      </c>
      <c r="W400">
        <v>4.2923330000000003E-2</v>
      </c>
      <c r="X400">
        <v>0.31407669999999999</v>
      </c>
      <c r="Y400">
        <v>4.1813330000000003E-2</v>
      </c>
      <c r="Z400" s="68">
        <v>0.42636669999999999</v>
      </c>
      <c r="AA400">
        <v>0.41286669999999998</v>
      </c>
      <c r="AB400">
        <v>5717.3329999999996</v>
      </c>
      <c r="AC400" s="67">
        <v>5199</v>
      </c>
      <c r="AD400">
        <v>5496.6670000000004</v>
      </c>
      <c r="AE400">
        <f t="shared" si="140"/>
        <v>1.0162076806956892</v>
      </c>
      <c r="AF400">
        <f t="shared" si="141"/>
        <v>0.78630166852973249</v>
      </c>
      <c r="AG400" s="65">
        <f t="shared" si="130"/>
        <v>398</v>
      </c>
      <c r="AH400" s="70">
        <f t="shared" si="131"/>
        <v>2704.3339576261264</v>
      </c>
      <c r="AI400" s="70">
        <f t="shared" si="132"/>
        <v>130109.57965275663</v>
      </c>
      <c r="AJ400" s="70">
        <f t="shared" si="133"/>
        <v>0.93778782841681674</v>
      </c>
      <c r="AK400" s="70">
        <f t="shared" si="134"/>
        <v>0.63196055391612049</v>
      </c>
      <c r="AL400">
        <f t="shared" si="135"/>
        <v>112245.2544403076</v>
      </c>
      <c r="AM400" s="71">
        <f t="shared" si="136"/>
        <v>16576.106579723135</v>
      </c>
      <c r="AN400">
        <f>AM400</f>
        <v>16576.106579723135</v>
      </c>
      <c r="AO400" s="6">
        <f>N400*G400+L400*(1-G400)</f>
        <v>0.31798069763183595</v>
      </c>
      <c r="AP400">
        <f t="shared" si="143"/>
        <v>4.6958617186289159E-2</v>
      </c>
      <c r="AQ400">
        <f>AO400</f>
        <v>0.31798069763183595</v>
      </c>
      <c r="AR400">
        <f>AQ400*(AN400/AL400)</f>
        <v>4.6958617186289159E-2</v>
      </c>
      <c r="AS400" s="68">
        <f>0.5*((AM400/(2*AV400))-1)</f>
        <v>0.38908621605907545</v>
      </c>
      <c r="AT400">
        <f t="shared" si="147"/>
        <v>0.38908621605907545</v>
      </c>
      <c r="AU400">
        <f t="shared" si="138"/>
        <v>5118.2133891133535</v>
      </c>
      <c r="AV400" s="67">
        <f t="shared" si="139"/>
        <v>4660.9952669150744</v>
      </c>
      <c r="AW400">
        <f t="shared" si="148"/>
        <v>5118.2133891133535</v>
      </c>
    </row>
    <row r="401" spans="1:49" thickTop="1" thickBot="1">
      <c r="A401" s="26">
        <v>399</v>
      </c>
      <c r="B401">
        <v>3</v>
      </c>
      <c r="C401">
        <v>200</v>
      </c>
      <c r="D401">
        <v>1</v>
      </c>
      <c r="E401">
        <v>60</v>
      </c>
      <c r="F401">
        <v>70</v>
      </c>
      <c r="G401">
        <v>0.4716796875</v>
      </c>
      <c r="H401">
        <v>0</v>
      </c>
      <c r="I401">
        <v>90</v>
      </c>
      <c r="J401">
        <v>0</v>
      </c>
      <c r="K401">
        <v>3969.7265625</v>
      </c>
      <c r="L401">
        <v>0.45484374999999999</v>
      </c>
      <c r="M401">
        <v>692260.7421875</v>
      </c>
      <c r="N401">
        <v>0.38242187500000002</v>
      </c>
      <c r="O401">
        <v>70</v>
      </c>
      <c r="P401">
        <v>480</v>
      </c>
      <c r="Q401">
        <v>480</v>
      </c>
      <c r="R401" s="46">
        <v>399</v>
      </c>
      <c r="S401">
        <v>324016.7</v>
      </c>
      <c r="T401" s="71">
        <v>20472</v>
      </c>
      <c r="U401">
        <v>20159.669999999998</v>
      </c>
      <c r="V401" s="6">
        <v>0.4163</v>
      </c>
      <c r="W401">
        <v>2.6301999999999999E-2</v>
      </c>
      <c r="X401">
        <v>0.41796670000000002</v>
      </c>
      <c r="Y401">
        <v>2.6004329999999999E-2</v>
      </c>
      <c r="Z401" s="68">
        <v>0.6560667</v>
      </c>
      <c r="AA401">
        <v>0.64606669999999999</v>
      </c>
      <c r="AB401">
        <v>4362</v>
      </c>
      <c r="AC401" s="67">
        <v>6362.6670000000004</v>
      </c>
      <c r="AD401">
        <v>4442.6670000000004</v>
      </c>
      <c r="AE401">
        <f t="shared" si="140"/>
        <v>1.0077166333480883</v>
      </c>
      <c r="AF401">
        <f t="shared" si="141"/>
        <v>0.54011379773578316</v>
      </c>
      <c r="AG401" s="65">
        <f t="shared" si="130"/>
        <v>399</v>
      </c>
      <c r="AH401" s="70">
        <f t="shared" si="131"/>
        <v>1364.313714960799</v>
      </c>
      <c r="AI401" s="70">
        <f t="shared" si="132"/>
        <v>250379.69765470474</v>
      </c>
      <c r="AJ401" s="70">
        <f t="shared" si="133"/>
        <v>0.98299175040620357</v>
      </c>
      <c r="AK401" s="70">
        <f t="shared" si="134"/>
        <v>0.54391469372388812</v>
      </c>
      <c r="AL401">
        <f t="shared" si="135"/>
        <v>328622.61772155762</v>
      </c>
      <c r="AM401" s="71">
        <f t="shared" si="136"/>
        <v>14264.966533920142</v>
      </c>
      <c r="AN401">
        <f>AM401</f>
        <v>14264.966533920142</v>
      </c>
      <c r="AO401" s="6">
        <f>N401*G401+L401*(1-G401)</f>
        <v>0.42068382263183596</v>
      </c>
      <c r="AP401">
        <f t="shared" si="143"/>
        <v>1.8261191797484328E-2</v>
      </c>
      <c r="AQ401">
        <f>AO401</f>
        <v>0.42068382263183596</v>
      </c>
      <c r="AR401">
        <f>AQ401*(AN401/AL401)</f>
        <v>1.8261191797484328E-2</v>
      </c>
      <c r="AS401" s="68">
        <f>0.5*((AM401/(2*AV401))-1)</f>
        <v>0.49845051233664994</v>
      </c>
      <c r="AT401">
        <f t="shared" si="147"/>
        <v>0.49845051233664994</v>
      </c>
      <c r="AU401">
        <f t="shared" si="138"/>
        <v>3750.9087263140841</v>
      </c>
      <c r="AV401" s="67">
        <f t="shared" si="139"/>
        <v>3571.7760564157006</v>
      </c>
      <c r="AW401">
        <f t="shared" si="148"/>
        <v>3750.9087263140841</v>
      </c>
    </row>
    <row r="402" spans="1:49" thickTop="1" thickBot="1">
      <c r="A402" s="26">
        <v>400</v>
      </c>
      <c r="B402">
        <v>4</v>
      </c>
      <c r="C402">
        <v>1</v>
      </c>
      <c r="D402">
        <v>1</v>
      </c>
      <c r="E402">
        <v>60</v>
      </c>
      <c r="F402">
        <v>70</v>
      </c>
      <c r="G402">
        <v>0.57480468749999991</v>
      </c>
      <c r="H402">
        <v>0</v>
      </c>
      <c r="I402">
        <v>90</v>
      </c>
      <c r="J402">
        <v>0</v>
      </c>
      <c r="K402">
        <v>4172.8515625</v>
      </c>
      <c r="L402">
        <v>0.32734374999999999</v>
      </c>
      <c r="M402">
        <v>580213.8671875</v>
      </c>
      <c r="N402">
        <v>0.36367187500000003</v>
      </c>
      <c r="O402">
        <v>70</v>
      </c>
      <c r="P402">
        <v>480</v>
      </c>
      <c r="Q402">
        <v>480</v>
      </c>
      <c r="R402" s="46">
        <v>400</v>
      </c>
      <c r="S402">
        <v>326996.7</v>
      </c>
      <c r="T402" s="71">
        <v>18228.330000000002</v>
      </c>
      <c r="U402">
        <v>19327.330000000002</v>
      </c>
      <c r="V402" s="6">
        <v>0.35186669999999998</v>
      </c>
      <c r="W402">
        <v>1.961533E-2</v>
      </c>
      <c r="X402">
        <v>0.35293330000000001</v>
      </c>
      <c r="Y402">
        <v>2.0859329999999999E-2</v>
      </c>
      <c r="Z402" s="68">
        <v>0.32851999999999998</v>
      </c>
      <c r="AA402">
        <v>0.34833330000000001</v>
      </c>
      <c r="AB402">
        <v>6957</v>
      </c>
      <c r="AC402" s="67">
        <v>6969.3329999999996</v>
      </c>
      <c r="AD402">
        <v>7299.6670000000004</v>
      </c>
      <c r="AE402">
        <f t="shared" si="140"/>
        <v>0.97115267369863589</v>
      </c>
      <c r="AF402">
        <f t="shared" si="141"/>
        <v>0.86647865527690959</v>
      </c>
      <c r="AG402" s="65">
        <f t="shared" si="130"/>
        <v>400</v>
      </c>
      <c r="AH402" s="70">
        <f t="shared" si="131"/>
        <v>1571.8805179517362</v>
      </c>
      <c r="AI402" s="70">
        <f t="shared" si="132"/>
        <v>212739.54454311085</v>
      </c>
      <c r="AJ402" s="70">
        <f t="shared" si="133"/>
        <v>0.97873018243360965</v>
      </c>
      <c r="AK402" s="70">
        <f t="shared" si="134"/>
        <v>0.63108525182040853</v>
      </c>
      <c r="AL402">
        <f t="shared" si="135"/>
        <v>335283.92753601068</v>
      </c>
      <c r="AM402" s="71">
        <f t="shared" si="136"/>
        <v>20273.28408922314</v>
      </c>
      <c r="AN402">
        <f>AM402</f>
        <v>20273.28408922314</v>
      </c>
      <c r="AO402" s="6">
        <f>N402*G402+L402*(1-G402)</f>
        <v>0.34822532653808591</v>
      </c>
      <c r="AP402">
        <f t="shared" si="143"/>
        <v>2.1055798957768043E-2</v>
      </c>
      <c r="AQ402">
        <f>AO402</f>
        <v>0.34822532653808591</v>
      </c>
      <c r="AR402">
        <f>AQ402*(AN402/AL402)</f>
        <v>2.1055798957768043E-2</v>
      </c>
      <c r="AS402" s="68">
        <f>0.5*((AM402/(2*AV402))-1)</f>
        <v>0.54241780681872576</v>
      </c>
      <c r="AT402">
        <f t="shared" si="147"/>
        <v>0.54241780681872576</v>
      </c>
      <c r="AU402">
        <f t="shared" si="138"/>
        <v>5678.0361802238849</v>
      </c>
      <c r="AV402" s="67">
        <f t="shared" si="139"/>
        <v>4862.0821604855364</v>
      </c>
      <c r="AW402">
        <f t="shared" si="148"/>
        <v>5678.0361802238849</v>
      </c>
    </row>
  </sheetData>
  <mergeCells count="6">
    <mergeCell ref="O1:Q1"/>
    <mergeCell ref="B1:D1"/>
    <mergeCell ref="E1:F1"/>
    <mergeCell ref="H1:J1"/>
    <mergeCell ref="K1:L1"/>
    <mergeCell ref="M1:N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6"/>
  <sheetViews>
    <sheetView zoomScale="70" zoomScaleNormal="70" workbookViewId="0">
      <selection activeCell="H83" sqref="H83"/>
    </sheetView>
  </sheetViews>
  <sheetFormatPr defaultRowHeight="14.4"/>
  <cols>
    <col min="1" max="1" width="9.33203125" style="4" customWidth="1"/>
    <col min="2" max="2" width="9.5546875" style="6" customWidth="1"/>
  </cols>
  <sheetData>
    <row r="1" spans="1:21" s="56" customFormat="1" ht="18" thickBot="1">
      <c r="A1" s="56" t="s">
        <v>123</v>
      </c>
      <c r="B1" s="56" t="s">
        <v>124</v>
      </c>
      <c r="C1" s="56" t="s">
        <v>125</v>
      </c>
      <c r="D1" s="56" t="s">
        <v>126</v>
      </c>
      <c r="E1" s="56" t="s">
        <v>514</v>
      </c>
      <c r="F1" s="56" t="s">
        <v>515</v>
      </c>
      <c r="G1" s="56" t="s">
        <v>127</v>
      </c>
      <c r="H1" s="56" t="s">
        <v>128</v>
      </c>
      <c r="I1" s="56" t="s">
        <v>129</v>
      </c>
      <c r="J1" s="56" t="s">
        <v>26</v>
      </c>
      <c r="K1" s="56" t="s">
        <v>27</v>
      </c>
      <c r="L1" s="56" t="s">
        <v>28</v>
      </c>
      <c r="M1" s="56" t="s">
        <v>29</v>
      </c>
      <c r="N1" s="56" t="s">
        <v>30</v>
      </c>
      <c r="O1" s="56" t="s">
        <v>31</v>
      </c>
      <c r="P1" s="56" t="s">
        <v>32</v>
      </c>
      <c r="Q1" s="56" t="s">
        <v>33</v>
      </c>
      <c r="R1" s="56" t="s">
        <v>34</v>
      </c>
      <c r="S1" s="56" t="s">
        <v>35</v>
      </c>
      <c r="T1" s="56" t="s">
        <v>36</v>
      </c>
      <c r="U1" s="56" t="s">
        <v>37</v>
      </c>
    </row>
    <row r="2" spans="1:21" ht="15" thickTop="1">
      <c r="A2" s="14">
        <v>40</v>
      </c>
      <c r="B2" s="10">
        <v>0.56999999999999995</v>
      </c>
      <c r="C2" s="16">
        <v>3700</v>
      </c>
      <c r="D2" s="16">
        <v>0.35</v>
      </c>
      <c r="E2" s="17">
        <v>275000</v>
      </c>
      <c r="F2" s="17">
        <v>0.22</v>
      </c>
      <c r="G2" s="18">
        <v>50</v>
      </c>
      <c r="H2" s="18">
        <v>250</v>
      </c>
      <c r="I2" s="18">
        <v>250</v>
      </c>
      <c r="J2" s="33">
        <v>158396.70000000001</v>
      </c>
      <c r="K2" s="33">
        <v>17417</v>
      </c>
      <c r="L2" s="33">
        <v>16239.67</v>
      </c>
      <c r="M2" s="29">
        <v>0.2589167</v>
      </c>
      <c r="N2" s="29">
        <v>2.8469669999999999E-2</v>
      </c>
      <c r="O2" s="29">
        <v>0.2639533</v>
      </c>
      <c r="P2" s="29">
        <v>2.7061999999999999E-2</v>
      </c>
      <c r="Q2" s="29">
        <v>0.3841</v>
      </c>
      <c r="R2" s="29">
        <v>0.35813329999999999</v>
      </c>
      <c r="S2" s="39">
        <v>6341</v>
      </c>
      <c r="T2" s="39">
        <v>6075.6670000000004</v>
      </c>
      <c r="U2" s="39" t="s">
        <v>38</v>
      </c>
    </row>
    <row r="3" spans="1:21">
      <c r="A3" s="14">
        <v>50</v>
      </c>
      <c r="B3" s="10">
        <v>0.56999999999999995</v>
      </c>
      <c r="C3" s="16">
        <v>3700</v>
      </c>
      <c r="D3" s="16">
        <v>0.35</v>
      </c>
      <c r="E3" s="17">
        <v>275000</v>
      </c>
      <c r="F3" s="17">
        <v>0.22</v>
      </c>
      <c r="G3" s="18">
        <v>50</v>
      </c>
      <c r="H3" s="18">
        <v>250</v>
      </c>
      <c r="I3" s="18">
        <v>250</v>
      </c>
      <c r="J3" s="33">
        <v>163490</v>
      </c>
      <c r="K3" s="33">
        <v>20643.669999999998</v>
      </c>
      <c r="L3" s="33">
        <v>18139.330000000002</v>
      </c>
      <c r="M3" s="29">
        <v>0.25314330000000002</v>
      </c>
      <c r="N3" s="29">
        <v>3.1964329999999999E-2</v>
      </c>
      <c r="O3" s="29">
        <v>0.26124000000000003</v>
      </c>
      <c r="P3" s="29">
        <v>2.8985E-2</v>
      </c>
      <c r="Q3" s="29">
        <v>0.3692667</v>
      </c>
      <c r="R3" s="29">
        <v>0.32446330000000001</v>
      </c>
      <c r="S3" s="39">
        <v>7374.6670000000004</v>
      </c>
      <c r="T3" s="39">
        <v>6038.3329999999996</v>
      </c>
      <c r="U3" s="39" t="s">
        <v>39</v>
      </c>
    </row>
    <row r="4" spans="1:21">
      <c r="A4" s="14">
        <v>60</v>
      </c>
      <c r="B4" s="10">
        <v>0.56999999999999995</v>
      </c>
      <c r="C4" s="16">
        <v>3700</v>
      </c>
      <c r="D4" s="16">
        <v>0.35</v>
      </c>
      <c r="E4" s="17">
        <v>275000</v>
      </c>
      <c r="F4" s="17">
        <v>0.22</v>
      </c>
      <c r="G4" s="18">
        <v>50</v>
      </c>
      <c r="H4" s="18">
        <v>250</v>
      </c>
      <c r="I4" s="18">
        <v>250</v>
      </c>
      <c r="J4" s="33">
        <v>161853.29999999999</v>
      </c>
      <c r="K4" s="33">
        <v>18386.330000000002</v>
      </c>
      <c r="L4" s="33">
        <v>21144.33</v>
      </c>
      <c r="M4" s="29">
        <v>0.26284999999999997</v>
      </c>
      <c r="N4" s="29">
        <v>2.9859670000000001E-2</v>
      </c>
      <c r="O4" s="29">
        <v>0.25426330000000003</v>
      </c>
      <c r="P4" s="29">
        <v>3.3216669999999997E-2</v>
      </c>
      <c r="Q4" s="29">
        <v>0.2905567</v>
      </c>
      <c r="R4" s="29">
        <v>0.33413330000000002</v>
      </c>
      <c r="S4" s="39">
        <v>6111.6670000000004</v>
      </c>
      <c r="T4" s="39">
        <v>5123.6670000000004</v>
      </c>
      <c r="U4" s="39" t="s">
        <v>40</v>
      </c>
    </row>
    <row r="5" spans="1:21">
      <c r="A5" s="14">
        <v>65</v>
      </c>
      <c r="B5" s="10">
        <v>0.56999999999999995</v>
      </c>
      <c r="C5" s="16">
        <v>3700</v>
      </c>
      <c r="D5" s="16">
        <v>0.35</v>
      </c>
      <c r="E5" s="17">
        <v>275000</v>
      </c>
      <c r="F5" s="17">
        <v>0.22</v>
      </c>
      <c r="G5" s="18">
        <v>50</v>
      </c>
      <c r="H5" s="18">
        <v>250</v>
      </c>
      <c r="I5" s="18">
        <v>250</v>
      </c>
      <c r="J5" s="33">
        <v>160940</v>
      </c>
      <c r="K5" s="33">
        <v>18103</v>
      </c>
      <c r="L5" s="33">
        <v>15149.67</v>
      </c>
      <c r="M5" s="29">
        <v>0.25425330000000002</v>
      </c>
      <c r="N5" s="29">
        <v>2.8598999999999999E-2</v>
      </c>
      <c r="O5" s="29">
        <v>0.26729000000000003</v>
      </c>
      <c r="P5" s="29">
        <v>2.5159999999999998E-2</v>
      </c>
      <c r="Q5" s="29">
        <v>0.42983329999999997</v>
      </c>
      <c r="R5" s="29">
        <v>0.35973329999999998</v>
      </c>
      <c r="S5" s="39">
        <v>6785.3329999999996</v>
      </c>
      <c r="T5" s="39">
        <v>5948</v>
      </c>
      <c r="U5" s="39" t="s">
        <v>41</v>
      </c>
    </row>
    <row r="6" spans="1:21">
      <c r="A6" s="14">
        <v>70</v>
      </c>
      <c r="B6" s="10">
        <v>0.56999999999999995</v>
      </c>
      <c r="C6" s="16">
        <v>3700</v>
      </c>
      <c r="D6" s="16">
        <v>0.35</v>
      </c>
      <c r="E6" s="17">
        <v>275000</v>
      </c>
      <c r="F6" s="17">
        <v>0.22</v>
      </c>
      <c r="G6" s="18">
        <v>50</v>
      </c>
      <c r="H6" s="18">
        <v>250</v>
      </c>
      <c r="I6" s="18">
        <v>250</v>
      </c>
      <c r="J6" s="33">
        <v>169580</v>
      </c>
      <c r="K6" s="33">
        <v>20721.669999999998</v>
      </c>
      <c r="L6" s="33">
        <v>16781</v>
      </c>
      <c r="M6" s="29">
        <v>0.25016670000000002</v>
      </c>
      <c r="N6" s="29">
        <v>3.0568669999999999E-2</v>
      </c>
      <c r="O6" s="29">
        <v>0.26388669999999997</v>
      </c>
      <c r="P6" s="29">
        <v>2.6113330000000001E-2</v>
      </c>
      <c r="Q6" s="29">
        <v>0.41843330000000001</v>
      </c>
      <c r="R6" s="29">
        <v>0.33886670000000002</v>
      </c>
      <c r="S6" s="39">
        <v>7798</v>
      </c>
      <c r="T6" s="39">
        <v>6447.3329999999996</v>
      </c>
      <c r="U6" s="39" t="s">
        <v>42</v>
      </c>
    </row>
    <row r="7" spans="1:21">
      <c r="A7" s="14">
        <v>80</v>
      </c>
      <c r="B7" s="10">
        <v>0.56999999999999995</v>
      </c>
      <c r="C7" s="16">
        <v>3700</v>
      </c>
      <c r="D7" s="16">
        <v>0.35</v>
      </c>
      <c r="E7" s="17">
        <v>275000</v>
      </c>
      <c r="F7" s="17">
        <v>0.22</v>
      </c>
      <c r="G7" s="18">
        <v>50</v>
      </c>
      <c r="H7" s="18">
        <v>250</v>
      </c>
      <c r="I7" s="18">
        <v>250</v>
      </c>
      <c r="J7" s="33">
        <v>177300</v>
      </c>
      <c r="K7" s="33">
        <v>17980.330000000002</v>
      </c>
      <c r="L7" s="33">
        <v>17797.669999999998</v>
      </c>
      <c r="M7" s="29">
        <v>0.25644329999999999</v>
      </c>
      <c r="N7" s="29">
        <v>2.6006330000000001E-2</v>
      </c>
      <c r="O7" s="29">
        <v>0.2571367</v>
      </c>
      <c r="P7" s="29">
        <v>2.5811669999999998E-2</v>
      </c>
      <c r="Q7" s="29">
        <v>0.40276669999999998</v>
      </c>
      <c r="R7" s="29">
        <v>0.39866669999999998</v>
      </c>
      <c r="S7" s="39">
        <v>6701.3329999999996</v>
      </c>
      <c r="T7" s="39">
        <v>7272</v>
      </c>
      <c r="U7" s="39" t="s">
        <v>43</v>
      </c>
    </row>
    <row r="8" spans="1:21">
      <c r="A8" s="38">
        <v>40</v>
      </c>
      <c r="B8" s="38">
        <v>0.56999999999999995</v>
      </c>
      <c r="C8" s="38">
        <v>3700</v>
      </c>
      <c r="D8" s="38">
        <v>0.35</v>
      </c>
      <c r="E8" s="38">
        <v>275000</v>
      </c>
      <c r="F8" s="38">
        <v>0.22</v>
      </c>
      <c r="G8" s="38">
        <v>100</v>
      </c>
      <c r="H8" s="38">
        <v>250</v>
      </c>
      <c r="I8" s="38">
        <v>250</v>
      </c>
      <c r="J8" s="36">
        <v>156723.29999999999</v>
      </c>
      <c r="K8" s="36">
        <v>17571.330000000002</v>
      </c>
      <c r="L8" s="36">
        <v>16418</v>
      </c>
      <c r="M8" s="41">
        <v>0.25938329999999998</v>
      </c>
      <c r="N8" s="41">
        <v>2.908167E-2</v>
      </c>
      <c r="O8" s="41">
        <v>0.26422329999999999</v>
      </c>
      <c r="P8" s="41">
        <v>2.767967E-2</v>
      </c>
      <c r="Q8" s="41">
        <v>0.37166670000000002</v>
      </c>
      <c r="R8" s="41">
        <v>0.34726669999999998</v>
      </c>
      <c r="S8" s="36">
        <v>6384.6670000000004</v>
      </c>
      <c r="T8" s="36">
        <v>6198.3329999999996</v>
      </c>
      <c r="U8" s="36" t="s">
        <v>44</v>
      </c>
    </row>
    <row r="9" spans="1:21">
      <c r="A9" s="14">
        <v>50</v>
      </c>
      <c r="B9" s="10">
        <v>0.56999999999999995</v>
      </c>
      <c r="C9" s="16">
        <v>3700</v>
      </c>
      <c r="D9" s="16">
        <v>0.35</v>
      </c>
      <c r="E9" s="17">
        <v>275000</v>
      </c>
      <c r="F9" s="17">
        <v>0.22</v>
      </c>
      <c r="G9" s="18">
        <v>100</v>
      </c>
      <c r="H9" s="18">
        <v>250</v>
      </c>
      <c r="I9" s="18">
        <v>250</v>
      </c>
      <c r="J9" s="33">
        <v>162453.29999999999</v>
      </c>
      <c r="K9" s="33">
        <v>20697</v>
      </c>
      <c r="L9" s="33">
        <v>18280</v>
      </c>
      <c r="M9" s="29">
        <v>0.25345669999999998</v>
      </c>
      <c r="N9" s="29">
        <v>3.229067E-2</v>
      </c>
      <c r="O9" s="29">
        <v>0.26118999999999998</v>
      </c>
      <c r="P9" s="29">
        <v>2.9389999999999999E-2</v>
      </c>
      <c r="Q9" s="29">
        <v>0.36216670000000001</v>
      </c>
      <c r="R9" s="29">
        <v>0.31987670000000001</v>
      </c>
      <c r="S9" s="39">
        <v>7316.3329999999996</v>
      </c>
      <c r="T9" s="39">
        <v>6148</v>
      </c>
      <c r="U9" s="39" t="s">
        <v>45</v>
      </c>
    </row>
    <row r="10" spans="1:21">
      <c r="A10" s="14">
        <v>60</v>
      </c>
      <c r="B10" s="10">
        <v>0.56999999999999995</v>
      </c>
      <c r="C10" s="16">
        <v>3700</v>
      </c>
      <c r="D10" s="16">
        <v>0.35</v>
      </c>
      <c r="E10" s="17">
        <v>275000</v>
      </c>
      <c r="F10" s="17">
        <v>0.22</v>
      </c>
      <c r="G10" s="18">
        <v>100</v>
      </c>
      <c r="H10" s="18">
        <v>250</v>
      </c>
      <c r="I10" s="18">
        <v>250</v>
      </c>
      <c r="J10" s="33">
        <v>160950</v>
      </c>
      <c r="K10" s="33">
        <v>18581</v>
      </c>
      <c r="L10" s="33">
        <v>21317</v>
      </c>
      <c r="M10" s="29">
        <v>0.26285330000000001</v>
      </c>
      <c r="N10" s="29">
        <v>3.0345E-2</v>
      </c>
      <c r="O10" s="29">
        <v>0.25449329999999998</v>
      </c>
      <c r="P10" s="29">
        <v>3.3706670000000001E-2</v>
      </c>
      <c r="Q10" s="29">
        <v>0.28290670000000001</v>
      </c>
      <c r="R10" s="29">
        <v>0.3245633</v>
      </c>
      <c r="S10" s="39">
        <v>6128.6670000000004</v>
      </c>
      <c r="T10" s="39">
        <v>5218</v>
      </c>
      <c r="U10" s="39" t="s">
        <v>46</v>
      </c>
    </row>
    <row r="11" spans="1:21">
      <c r="A11" s="14">
        <v>65</v>
      </c>
      <c r="B11" s="10">
        <v>0.56999999999999995</v>
      </c>
      <c r="C11" s="16">
        <v>3700</v>
      </c>
      <c r="D11" s="16">
        <v>0.35</v>
      </c>
      <c r="E11" s="17">
        <v>275000</v>
      </c>
      <c r="F11" s="17">
        <v>0.22</v>
      </c>
      <c r="G11" s="18">
        <v>100</v>
      </c>
      <c r="H11" s="18">
        <v>250</v>
      </c>
      <c r="I11" s="18">
        <v>250</v>
      </c>
      <c r="J11" s="33">
        <v>160223.29999999999</v>
      </c>
      <c r="K11" s="33">
        <v>18199</v>
      </c>
      <c r="L11" s="33">
        <v>15319.67</v>
      </c>
      <c r="M11" s="29">
        <v>0.25449329999999998</v>
      </c>
      <c r="N11" s="29">
        <v>2.8906669999999999E-2</v>
      </c>
      <c r="O11" s="29">
        <v>0.26699329999999999</v>
      </c>
      <c r="P11" s="29">
        <v>2.552867E-2</v>
      </c>
      <c r="Q11" s="29">
        <v>0.42313329999999999</v>
      </c>
      <c r="R11" s="29">
        <v>0.35620000000000002</v>
      </c>
      <c r="S11" s="39">
        <v>6795.6670000000004</v>
      </c>
      <c r="T11" s="39">
        <v>6111</v>
      </c>
      <c r="U11" s="39" t="s">
        <v>47</v>
      </c>
    </row>
    <row r="12" spans="1:21">
      <c r="A12" s="14">
        <v>70</v>
      </c>
      <c r="B12" s="10">
        <v>0.56999999999999995</v>
      </c>
      <c r="C12" s="16">
        <v>3700</v>
      </c>
      <c r="D12" s="16">
        <v>0.35</v>
      </c>
      <c r="E12" s="17">
        <v>275000</v>
      </c>
      <c r="F12" s="17">
        <v>0.22</v>
      </c>
      <c r="G12" s="18">
        <v>100</v>
      </c>
      <c r="H12" s="18">
        <v>250</v>
      </c>
      <c r="I12" s="18">
        <v>250</v>
      </c>
      <c r="J12" s="33">
        <v>168883.3</v>
      </c>
      <c r="K12" s="33">
        <v>20836.669999999998</v>
      </c>
      <c r="L12" s="33">
        <v>16964.330000000002</v>
      </c>
      <c r="M12" s="29">
        <v>0.25035669999999999</v>
      </c>
      <c r="N12" s="29">
        <v>3.088867E-2</v>
      </c>
      <c r="O12" s="29">
        <v>0.26362000000000002</v>
      </c>
      <c r="P12" s="29">
        <v>2.648033E-2</v>
      </c>
      <c r="Q12" s="29">
        <v>0.41183330000000001</v>
      </c>
      <c r="R12" s="29">
        <v>0.33529999999999999</v>
      </c>
      <c r="S12" s="39">
        <v>7766.3329999999996</v>
      </c>
      <c r="T12" s="39">
        <v>6503.6670000000004</v>
      </c>
      <c r="U12" s="39" t="s">
        <v>48</v>
      </c>
    </row>
    <row r="13" spans="1:21">
      <c r="A13" s="14">
        <v>80</v>
      </c>
      <c r="B13" s="10">
        <v>0.56999999999999995</v>
      </c>
      <c r="C13" s="16">
        <v>3700</v>
      </c>
      <c r="D13" s="16">
        <v>0.35</v>
      </c>
      <c r="E13" s="17">
        <v>275000</v>
      </c>
      <c r="F13" s="17">
        <v>0.22</v>
      </c>
      <c r="G13" s="18">
        <v>100</v>
      </c>
      <c r="H13" s="18">
        <v>250</v>
      </c>
      <c r="I13" s="18">
        <v>250</v>
      </c>
      <c r="J13" s="33">
        <v>176756.7</v>
      </c>
      <c r="K13" s="33">
        <v>18278.330000000002</v>
      </c>
      <c r="L13" s="33">
        <v>17999.669999999998</v>
      </c>
      <c r="M13" s="29">
        <v>0.25626670000000001</v>
      </c>
      <c r="N13" s="29">
        <v>2.6500329999999999E-2</v>
      </c>
      <c r="O13" s="29">
        <v>0.2572933</v>
      </c>
      <c r="P13" s="29">
        <v>2.6200669999999999E-2</v>
      </c>
      <c r="Q13" s="29">
        <v>0.39550000000000002</v>
      </c>
      <c r="R13" s="29">
        <v>0.3894667</v>
      </c>
      <c r="S13" s="39">
        <v>6717.6670000000004</v>
      </c>
      <c r="T13" s="39">
        <v>7328</v>
      </c>
      <c r="U13" s="39" t="s">
        <v>49</v>
      </c>
    </row>
    <row r="14" spans="1:21">
      <c r="A14" s="38">
        <v>50</v>
      </c>
      <c r="B14" s="38">
        <v>0.56999999999999995</v>
      </c>
      <c r="C14" s="38">
        <v>3700</v>
      </c>
      <c r="D14" s="38">
        <v>0.35</v>
      </c>
      <c r="E14" s="38">
        <v>275000</v>
      </c>
      <c r="F14" s="38">
        <v>0.22</v>
      </c>
      <c r="G14" s="38">
        <v>100</v>
      </c>
      <c r="H14" s="38">
        <v>250</v>
      </c>
      <c r="I14" s="38">
        <v>250</v>
      </c>
      <c r="J14" s="36">
        <v>162453.29999999999</v>
      </c>
      <c r="K14" s="36">
        <v>20697</v>
      </c>
      <c r="L14" s="36">
        <v>18280</v>
      </c>
      <c r="M14" s="41">
        <v>0.25345669999999998</v>
      </c>
      <c r="N14" s="41">
        <v>3.229067E-2</v>
      </c>
      <c r="O14" s="41">
        <v>0.26118999999999998</v>
      </c>
      <c r="P14" s="41">
        <v>2.9389999999999999E-2</v>
      </c>
      <c r="Q14" s="41">
        <v>0.36216670000000001</v>
      </c>
      <c r="R14" s="41">
        <v>0.31987670000000001</v>
      </c>
      <c r="S14" s="36">
        <v>7316.3329999999996</v>
      </c>
      <c r="T14" s="36">
        <v>6148</v>
      </c>
      <c r="U14" s="36" t="s">
        <v>45</v>
      </c>
    </row>
    <row r="15" spans="1:21">
      <c r="A15" s="14">
        <v>50</v>
      </c>
      <c r="B15" s="10">
        <v>0.56999999999999995</v>
      </c>
      <c r="C15" s="16">
        <v>3700</v>
      </c>
      <c r="D15" s="16">
        <v>0.35</v>
      </c>
      <c r="E15" s="17">
        <v>275000</v>
      </c>
      <c r="F15" s="17">
        <v>0.22</v>
      </c>
      <c r="G15" s="18">
        <v>100</v>
      </c>
      <c r="H15" s="18">
        <v>300</v>
      </c>
      <c r="I15" s="18">
        <v>300</v>
      </c>
      <c r="J15" s="33">
        <v>159380</v>
      </c>
      <c r="K15" s="33">
        <v>18331.669999999998</v>
      </c>
      <c r="L15" s="33">
        <v>16787.669999999998</v>
      </c>
      <c r="M15" s="29">
        <v>0.25718669999999999</v>
      </c>
      <c r="N15" s="29">
        <v>2.9581329999999999E-2</v>
      </c>
      <c r="O15" s="29">
        <v>0.26325999999999999</v>
      </c>
      <c r="P15" s="29">
        <v>2.772933E-2</v>
      </c>
      <c r="Q15" s="29">
        <v>0.37809999999999999</v>
      </c>
      <c r="R15" s="29">
        <v>0.34626669999999998</v>
      </c>
      <c r="S15" s="39">
        <v>6722.6670000000004</v>
      </c>
      <c r="T15" s="39">
        <v>6228.6670000000004</v>
      </c>
      <c r="U15" s="39" t="s">
        <v>50</v>
      </c>
    </row>
    <row r="16" spans="1:21">
      <c r="A16" s="14">
        <v>50</v>
      </c>
      <c r="B16" s="10">
        <v>0.56999999999999995</v>
      </c>
      <c r="C16" s="16">
        <v>3700</v>
      </c>
      <c r="D16" s="16">
        <v>0.35</v>
      </c>
      <c r="E16" s="17">
        <v>275000</v>
      </c>
      <c r="F16" s="17">
        <v>0.22</v>
      </c>
      <c r="G16" s="18">
        <v>100</v>
      </c>
      <c r="H16" s="18">
        <v>350</v>
      </c>
      <c r="I16" s="18">
        <v>350</v>
      </c>
      <c r="J16" s="33">
        <v>155226.70000000001</v>
      </c>
      <c r="K16" s="33">
        <v>17492</v>
      </c>
      <c r="L16" s="33">
        <v>17402</v>
      </c>
      <c r="M16" s="29">
        <v>0.26152330000000001</v>
      </c>
      <c r="N16" s="29">
        <v>2.9470329999999999E-2</v>
      </c>
      <c r="O16" s="29">
        <v>0.26188</v>
      </c>
      <c r="P16" s="29">
        <v>2.9359E-2</v>
      </c>
      <c r="Q16" s="29">
        <v>0.34346670000000001</v>
      </c>
      <c r="R16" s="29">
        <v>0.3417</v>
      </c>
      <c r="S16" s="39">
        <v>6049</v>
      </c>
      <c r="T16" s="39">
        <v>5821.3329999999996</v>
      </c>
      <c r="U16" s="39" t="s">
        <v>51</v>
      </c>
    </row>
    <row r="17" spans="1:21">
      <c r="A17" s="14">
        <v>50</v>
      </c>
      <c r="B17" s="10">
        <v>0.56999999999999995</v>
      </c>
      <c r="C17" s="16">
        <v>3700</v>
      </c>
      <c r="D17" s="16">
        <v>0.35</v>
      </c>
      <c r="E17" s="17">
        <v>275000</v>
      </c>
      <c r="F17" s="17">
        <v>0.22</v>
      </c>
      <c r="G17" s="18">
        <v>100</v>
      </c>
      <c r="H17" s="18">
        <v>400</v>
      </c>
      <c r="I17" s="18">
        <v>400</v>
      </c>
      <c r="J17" s="33">
        <v>153660</v>
      </c>
      <c r="K17" s="33">
        <v>16307.33</v>
      </c>
      <c r="L17" s="33">
        <v>17109.330000000002</v>
      </c>
      <c r="M17" s="29">
        <v>0.26451669999999999</v>
      </c>
      <c r="N17" s="29">
        <v>2.8072E-2</v>
      </c>
      <c r="O17" s="29">
        <v>0.26103999999999999</v>
      </c>
      <c r="P17" s="29">
        <v>2.906533E-2</v>
      </c>
      <c r="Q17" s="29">
        <v>0.34736669999999997</v>
      </c>
      <c r="R17" s="29">
        <v>0.36443330000000002</v>
      </c>
      <c r="S17" s="39">
        <v>5842</v>
      </c>
      <c r="T17" s="39">
        <v>6145</v>
      </c>
      <c r="U17" s="39" t="s">
        <v>52</v>
      </c>
    </row>
    <row r="18" spans="1:21">
      <c r="A18" s="14">
        <v>50</v>
      </c>
      <c r="B18" s="10">
        <v>0.56999999999999995</v>
      </c>
      <c r="C18" s="16">
        <v>3700</v>
      </c>
      <c r="D18" s="16">
        <v>0.35</v>
      </c>
      <c r="E18" s="17">
        <v>275000</v>
      </c>
      <c r="F18" s="17">
        <v>0.22</v>
      </c>
      <c r="G18" s="18">
        <v>100</v>
      </c>
      <c r="H18" s="18">
        <v>450</v>
      </c>
      <c r="I18" s="18">
        <v>450</v>
      </c>
      <c r="J18" s="33">
        <v>143160</v>
      </c>
      <c r="K18" s="33">
        <v>15655.33</v>
      </c>
      <c r="L18" s="33">
        <v>15356</v>
      </c>
      <c r="M18" s="29">
        <v>0.26490999999999998</v>
      </c>
      <c r="N18" s="29">
        <v>2.8969669999999999E-2</v>
      </c>
      <c r="O18" s="29">
        <v>0.26644669999999998</v>
      </c>
      <c r="P18" s="29">
        <v>2.8580669999999999E-2</v>
      </c>
      <c r="Q18" s="29">
        <v>0.36670000000000003</v>
      </c>
      <c r="R18" s="29">
        <v>0.35970000000000002</v>
      </c>
      <c r="S18" s="39">
        <v>5749.3329999999996</v>
      </c>
      <c r="T18" s="39">
        <v>5497</v>
      </c>
      <c r="U18" s="39" t="s">
        <v>53</v>
      </c>
    </row>
    <row r="19" spans="1:21">
      <c r="A19" s="14">
        <v>50</v>
      </c>
      <c r="B19" s="10">
        <v>0.56999999999999995</v>
      </c>
      <c r="C19" s="16">
        <v>3700</v>
      </c>
      <c r="D19" s="16">
        <v>0.35</v>
      </c>
      <c r="E19" s="17">
        <v>275000</v>
      </c>
      <c r="F19" s="17">
        <v>0.22</v>
      </c>
      <c r="G19" s="18">
        <v>100</v>
      </c>
      <c r="H19" s="18">
        <v>500</v>
      </c>
      <c r="I19" s="18">
        <v>500</v>
      </c>
      <c r="J19" s="33">
        <v>151386.70000000001</v>
      </c>
      <c r="K19" s="33">
        <v>16163.67</v>
      </c>
      <c r="L19" s="33">
        <v>16240</v>
      </c>
      <c r="M19" s="29">
        <v>0.26384000000000002</v>
      </c>
      <c r="N19" s="29">
        <v>2.8170669999999998E-2</v>
      </c>
      <c r="O19" s="29">
        <v>0.26349</v>
      </c>
      <c r="P19" s="29">
        <v>2.8265999999999999E-2</v>
      </c>
      <c r="Q19" s="29">
        <v>0.36186669999999999</v>
      </c>
      <c r="R19" s="29">
        <v>0.36356670000000002</v>
      </c>
      <c r="S19" s="39">
        <v>5775.3329999999996</v>
      </c>
      <c r="T19" s="39">
        <v>6115.6670000000004</v>
      </c>
      <c r="U19" s="39" t="s">
        <v>54</v>
      </c>
    </row>
    <row r="20" spans="1:21">
      <c r="A20" s="38">
        <v>50</v>
      </c>
      <c r="B20" s="38">
        <v>0.3</v>
      </c>
      <c r="C20" s="38">
        <v>3700</v>
      </c>
      <c r="D20" s="38">
        <v>0.35</v>
      </c>
      <c r="E20" s="38">
        <v>275000</v>
      </c>
      <c r="F20" s="38">
        <v>0.22</v>
      </c>
      <c r="G20" s="38">
        <v>100</v>
      </c>
      <c r="H20" s="38">
        <v>250</v>
      </c>
      <c r="I20" s="38">
        <v>250</v>
      </c>
      <c r="J20" s="36">
        <v>87046.67</v>
      </c>
      <c r="K20" s="36">
        <v>7595</v>
      </c>
      <c r="L20" s="36">
        <v>7645.3329999999996</v>
      </c>
      <c r="M20" s="41">
        <v>0.3011933</v>
      </c>
      <c r="N20" s="41">
        <v>2.6279670000000002E-2</v>
      </c>
      <c r="O20" s="41">
        <v>0.30014669999999999</v>
      </c>
      <c r="P20" s="41">
        <v>2.636233E-2</v>
      </c>
      <c r="Q20" s="41">
        <v>0.45789999999999997</v>
      </c>
      <c r="R20" s="41">
        <v>0.46093329999999999</v>
      </c>
      <c r="S20" s="36">
        <v>2648.933</v>
      </c>
      <c r="T20" s="36">
        <v>2515.1999999999998</v>
      </c>
      <c r="U20" s="36" t="s">
        <v>55</v>
      </c>
    </row>
    <row r="21" spans="1:21">
      <c r="A21" s="14">
        <v>50</v>
      </c>
      <c r="B21" s="10">
        <v>0.35</v>
      </c>
      <c r="C21" s="16">
        <v>3700</v>
      </c>
      <c r="D21" s="16">
        <v>0.35</v>
      </c>
      <c r="E21" s="17">
        <v>275000</v>
      </c>
      <c r="F21" s="17">
        <v>0.22</v>
      </c>
      <c r="G21" s="18">
        <v>100</v>
      </c>
      <c r="H21" s="18">
        <v>250</v>
      </c>
      <c r="I21" s="18">
        <v>250</v>
      </c>
      <c r="J21" s="33">
        <v>103886.7</v>
      </c>
      <c r="K21" s="33">
        <v>8978.3330000000005</v>
      </c>
      <c r="L21" s="33">
        <v>8755.6669999999995</v>
      </c>
      <c r="M21" s="29">
        <v>0.28969329999999999</v>
      </c>
      <c r="N21" s="29">
        <v>2.5036329999999999E-2</v>
      </c>
      <c r="O21" s="29">
        <v>0.29310999999999998</v>
      </c>
      <c r="P21" s="29">
        <v>2.470367E-2</v>
      </c>
      <c r="Q21" s="29">
        <v>0.44819999999999999</v>
      </c>
      <c r="R21" s="29">
        <v>0.43706669999999997</v>
      </c>
      <c r="S21" s="39">
        <v>3180.5</v>
      </c>
      <c r="T21" s="39">
        <v>2957.5329999999999</v>
      </c>
      <c r="U21" s="39" t="s">
        <v>56</v>
      </c>
    </row>
    <row r="22" spans="1:21">
      <c r="A22" s="14">
        <v>50</v>
      </c>
      <c r="B22" s="10">
        <v>0.4</v>
      </c>
      <c r="C22" s="16">
        <v>3700</v>
      </c>
      <c r="D22" s="16">
        <v>0.35</v>
      </c>
      <c r="E22" s="17">
        <v>275000</v>
      </c>
      <c r="F22" s="17">
        <v>0.22</v>
      </c>
      <c r="G22" s="18">
        <v>100</v>
      </c>
      <c r="H22" s="18">
        <v>250</v>
      </c>
      <c r="I22" s="18">
        <v>250</v>
      </c>
      <c r="J22" s="33">
        <v>112083.3</v>
      </c>
      <c r="K22" s="33">
        <v>10161</v>
      </c>
      <c r="L22" s="33">
        <v>9898.6669999999995</v>
      </c>
      <c r="M22" s="29">
        <v>0.2846033</v>
      </c>
      <c r="N22" s="29">
        <v>2.5800670000000001E-2</v>
      </c>
      <c r="O22" s="29">
        <v>0.28775000000000001</v>
      </c>
      <c r="P22" s="29">
        <v>2.5412669999999998E-2</v>
      </c>
      <c r="Q22" s="29">
        <v>0.41983330000000002</v>
      </c>
      <c r="R22" s="29">
        <v>0.40899999999999997</v>
      </c>
      <c r="S22" s="39">
        <v>3537.6669999999999</v>
      </c>
      <c r="T22" s="39">
        <v>3196.4670000000001</v>
      </c>
      <c r="U22" s="39" t="s">
        <v>57</v>
      </c>
    </row>
    <row r="23" spans="1:21">
      <c r="A23" s="14">
        <v>50</v>
      </c>
      <c r="B23" s="10">
        <v>0.45</v>
      </c>
      <c r="C23" s="16">
        <v>3700</v>
      </c>
      <c r="D23" s="16">
        <v>0.35</v>
      </c>
      <c r="E23" s="17">
        <v>275000</v>
      </c>
      <c r="F23" s="17">
        <v>0.22</v>
      </c>
      <c r="G23" s="18">
        <v>100</v>
      </c>
      <c r="H23" s="18">
        <v>250</v>
      </c>
      <c r="I23" s="18">
        <v>250</v>
      </c>
      <c r="J23" s="33">
        <v>128813.3</v>
      </c>
      <c r="K23" s="33">
        <v>11679.33</v>
      </c>
      <c r="L23" s="33">
        <v>12013.67</v>
      </c>
      <c r="M23" s="29">
        <v>0.27940670000000001</v>
      </c>
      <c r="N23" s="29">
        <v>2.5333669999999999E-2</v>
      </c>
      <c r="O23" s="29">
        <v>0.27652670000000001</v>
      </c>
      <c r="P23" s="29">
        <v>2.5789670000000001E-2</v>
      </c>
      <c r="Q23" s="29">
        <v>0.3859667</v>
      </c>
      <c r="R23" s="29">
        <v>0.39700000000000002</v>
      </c>
      <c r="S23" s="39">
        <v>4018.3330000000001</v>
      </c>
      <c r="T23" s="39">
        <v>3774.6669999999999</v>
      </c>
      <c r="U23" s="39" t="s">
        <v>58</v>
      </c>
    </row>
    <row r="24" spans="1:21">
      <c r="A24" s="14">
        <v>50</v>
      </c>
      <c r="B24" s="10">
        <v>0.5</v>
      </c>
      <c r="C24" s="16">
        <v>3700</v>
      </c>
      <c r="D24" s="16">
        <v>0.35</v>
      </c>
      <c r="E24" s="17">
        <v>275000</v>
      </c>
      <c r="F24" s="17">
        <v>0.22</v>
      </c>
      <c r="G24" s="18">
        <v>100</v>
      </c>
      <c r="H24" s="18">
        <v>250</v>
      </c>
      <c r="I24" s="18">
        <v>250</v>
      </c>
      <c r="J24" s="33">
        <v>137303.29999999999</v>
      </c>
      <c r="K24" s="33">
        <v>12749.67</v>
      </c>
      <c r="L24" s="33">
        <v>12911.33</v>
      </c>
      <c r="M24" s="29">
        <v>0.27249329999999999</v>
      </c>
      <c r="N24" s="29">
        <v>2.5302330000000001E-2</v>
      </c>
      <c r="O24" s="29">
        <v>0.27130330000000002</v>
      </c>
      <c r="P24" s="29">
        <v>2.551167E-2</v>
      </c>
      <c r="Q24" s="29">
        <v>0.40383330000000001</v>
      </c>
      <c r="R24" s="29">
        <v>0.40896670000000002</v>
      </c>
      <c r="S24" s="39">
        <v>4712.3329999999996</v>
      </c>
      <c r="T24" s="39">
        <v>4577.3329999999996</v>
      </c>
      <c r="U24" s="39" t="s">
        <v>59</v>
      </c>
    </row>
    <row r="25" spans="1:21">
      <c r="A25" s="14">
        <v>50</v>
      </c>
      <c r="B25" s="10">
        <v>0.55000000000000004</v>
      </c>
      <c r="C25" s="16">
        <v>3700</v>
      </c>
      <c r="D25" s="16">
        <v>0.35</v>
      </c>
      <c r="E25" s="17">
        <v>275000</v>
      </c>
      <c r="F25" s="17">
        <v>0.22</v>
      </c>
      <c r="G25" s="18">
        <v>100</v>
      </c>
      <c r="H25" s="18">
        <v>250</v>
      </c>
      <c r="I25" s="18">
        <v>250</v>
      </c>
      <c r="J25" s="33">
        <v>153763.29999999999</v>
      </c>
      <c r="K25" s="33">
        <v>16310.33</v>
      </c>
      <c r="L25" s="33">
        <v>14902.33</v>
      </c>
      <c r="M25" s="29">
        <v>0.26111669999999998</v>
      </c>
      <c r="N25" s="29">
        <v>2.769833E-2</v>
      </c>
      <c r="O25" s="29">
        <v>0.26812999999999998</v>
      </c>
      <c r="P25" s="29">
        <v>2.5986329999999998E-2</v>
      </c>
      <c r="Q25" s="29">
        <v>0.3929667</v>
      </c>
      <c r="R25" s="29">
        <v>0.3590333</v>
      </c>
      <c r="S25" s="39">
        <v>5852.3329999999996</v>
      </c>
      <c r="T25" s="39">
        <v>5551</v>
      </c>
      <c r="U25" s="39" t="s">
        <v>60</v>
      </c>
    </row>
    <row r="26" spans="1:21">
      <c r="A26" s="14">
        <v>50</v>
      </c>
      <c r="B26" s="10">
        <v>0.6</v>
      </c>
      <c r="C26" s="16">
        <v>3700</v>
      </c>
      <c r="D26" s="16">
        <v>0.35</v>
      </c>
      <c r="E26" s="17">
        <v>275000</v>
      </c>
      <c r="F26" s="17">
        <v>0.22</v>
      </c>
      <c r="G26" s="18">
        <v>100</v>
      </c>
      <c r="H26" s="18">
        <v>250</v>
      </c>
      <c r="I26" s="18">
        <v>250</v>
      </c>
      <c r="J26" s="33">
        <v>170686.7</v>
      </c>
      <c r="K26" s="33">
        <v>20842.669999999998</v>
      </c>
      <c r="L26" s="33">
        <v>20179</v>
      </c>
      <c r="M26" s="29">
        <v>0.25488670000000002</v>
      </c>
      <c r="N26" s="29">
        <v>3.112467E-2</v>
      </c>
      <c r="O26" s="29">
        <v>0.25679669999999999</v>
      </c>
      <c r="P26" s="29">
        <v>3.035933E-2</v>
      </c>
      <c r="Q26" s="29">
        <v>0.33393329999999999</v>
      </c>
      <c r="R26" s="29">
        <v>0.3233067</v>
      </c>
      <c r="S26" s="39">
        <v>7137.3329999999996</v>
      </c>
      <c r="T26" s="39">
        <v>6798.3329999999996</v>
      </c>
      <c r="U26" s="39" t="s">
        <v>61</v>
      </c>
    </row>
    <row r="27" spans="1:21">
      <c r="A27" s="35">
        <v>40</v>
      </c>
      <c r="B27" s="35">
        <v>0.65</v>
      </c>
      <c r="C27" s="35">
        <v>3700</v>
      </c>
      <c r="D27" s="35">
        <v>0.35</v>
      </c>
      <c r="E27" s="35">
        <v>275000</v>
      </c>
      <c r="F27" s="35">
        <v>0.22</v>
      </c>
      <c r="G27" s="35">
        <v>70</v>
      </c>
      <c r="H27" s="35">
        <f>3*Table3[[#This Row],[d   '[µm']]]</f>
        <v>150</v>
      </c>
      <c r="I27" s="35">
        <f>3*Table3[[#This Row],[d   '[µm']]]</f>
        <v>150</v>
      </c>
      <c r="J27" s="36">
        <v>191246.7</v>
      </c>
      <c r="K27" s="36">
        <v>21597</v>
      </c>
      <c r="L27" s="36">
        <v>21881.33</v>
      </c>
      <c r="M27" s="43">
        <v>0.25015670000000001</v>
      </c>
      <c r="N27" s="43">
        <v>2.8250000000000001E-2</v>
      </c>
      <c r="O27" s="43">
        <v>0.24943000000000001</v>
      </c>
      <c r="P27" s="43">
        <v>2.8538669999999999E-2</v>
      </c>
      <c r="Q27" s="43">
        <v>0.39626670000000003</v>
      </c>
      <c r="R27" s="43">
        <v>0.40146670000000001</v>
      </c>
      <c r="S27" s="36">
        <v>8357</v>
      </c>
      <c r="T27" s="36">
        <v>10319.33</v>
      </c>
      <c r="U27" s="36" t="s">
        <v>67</v>
      </c>
    </row>
    <row r="28" spans="1:21">
      <c r="A28" s="14">
        <v>45</v>
      </c>
      <c r="B28" s="10">
        <v>0.65</v>
      </c>
      <c r="C28" s="16">
        <v>3700</v>
      </c>
      <c r="D28" s="16">
        <v>0.35</v>
      </c>
      <c r="E28" s="17">
        <v>275000</v>
      </c>
      <c r="F28" s="17">
        <v>0.22</v>
      </c>
      <c r="G28" s="18">
        <v>70</v>
      </c>
      <c r="H28" s="18">
        <f>3*Table3[[#This Row],[d   '[µm']]]</f>
        <v>150</v>
      </c>
      <c r="I28" s="18">
        <f>3*Table3[[#This Row],[d   '[µm']]]</f>
        <v>150</v>
      </c>
      <c r="J28" s="34">
        <v>191336.7</v>
      </c>
      <c r="K28" s="34">
        <v>21512.67</v>
      </c>
      <c r="L28" s="34">
        <v>21790</v>
      </c>
      <c r="M28" s="31">
        <v>0.25021330000000003</v>
      </c>
      <c r="N28" s="31">
        <v>2.8132330000000001E-2</v>
      </c>
      <c r="O28" s="31">
        <v>0.24949669999999999</v>
      </c>
      <c r="P28" s="31">
        <v>2.8413330000000001E-2</v>
      </c>
      <c r="Q28" s="31">
        <v>0.39766669999999998</v>
      </c>
      <c r="R28" s="31">
        <v>0.40276669999999998</v>
      </c>
      <c r="S28" s="39">
        <v>8342</v>
      </c>
      <c r="T28" s="39">
        <v>10290.33</v>
      </c>
      <c r="U28" s="39" t="s">
        <v>68</v>
      </c>
    </row>
    <row r="29" spans="1:21">
      <c r="A29" s="14">
        <v>50</v>
      </c>
      <c r="B29" s="10">
        <v>0.65</v>
      </c>
      <c r="C29" s="16">
        <v>3700</v>
      </c>
      <c r="D29" s="16">
        <v>0.35</v>
      </c>
      <c r="E29" s="17">
        <v>275000</v>
      </c>
      <c r="F29" s="17">
        <v>0.22</v>
      </c>
      <c r="G29" s="18">
        <v>70</v>
      </c>
      <c r="H29" s="18">
        <f>3*Table3[[#This Row],[d   '[µm']]]</f>
        <v>150</v>
      </c>
      <c r="I29" s="18">
        <f>3*Table3[[#This Row],[d   '[µm']]]</f>
        <v>150</v>
      </c>
      <c r="J29" s="33">
        <v>191473.3</v>
      </c>
      <c r="K29" s="33">
        <v>22115.67</v>
      </c>
      <c r="L29" s="33">
        <v>22520.67</v>
      </c>
      <c r="M29" s="29">
        <v>0.24979670000000001</v>
      </c>
      <c r="N29" s="29">
        <v>2.8852329999999999E-2</v>
      </c>
      <c r="O29" s="29">
        <v>0.24881</v>
      </c>
      <c r="P29" s="29">
        <v>2.926467E-2</v>
      </c>
      <c r="Q29" s="29">
        <v>0.38840000000000002</v>
      </c>
      <c r="R29" s="29">
        <v>0.39553329999999998</v>
      </c>
      <c r="S29" s="39">
        <v>8610.6669999999995</v>
      </c>
      <c r="T29" s="39">
        <v>10442.33</v>
      </c>
      <c r="U29" s="39" t="s">
        <v>72</v>
      </c>
    </row>
    <row r="30" spans="1:21">
      <c r="A30" s="14">
        <v>55</v>
      </c>
      <c r="B30" s="10">
        <v>0.65</v>
      </c>
      <c r="C30" s="16">
        <v>3700</v>
      </c>
      <c r="D30" s="16">
        <v>0.35</v>
      </c>
      <c r="E30" s="17">
        <v>275000</v>
      </c>
      <c r="F30" s="17">
        <v>0.22</v>
      </c>
      <c r="G30" s="18">
        <v>70</v>
      </c>
      <c r="H30" s="18">
        <f>3*Table3[[#This Row],[d   '[µm']]]</f>
        <v>6</v>
      </c>
      <c r="I30" s="18">
        <f>3*Table3[[#This Row],[d   '[µm']]]</f>
        <v>6</v>
      </c>
      <c r="J30" s="34">
        <v>191590</v>
      </c>
      <c r="K30" s="34">
        <v>21570.67</v>
      </c>
      <c r="L30" s="34">
        <v>21915.67</v>
      </c>
      <c r="M30" s="29">
        <v>0.25020999999999999</v>
      </c>
      <c r="N30" s="29">
        <v>2.817033E-2</v>
      </c>
      <c r="O30" s="29">
        <v>0.24932670000000001</v>
      </c>
      <c r="P30" s="29">
        <v>2.851967E-2</v>
      </c>
      <c r="Q30" s="29">
        <v>0.39610000000000001</v>
      </c>
      <c r="R30" s="29">
        <v>0.40243329999999999</v>
      </c>
      <c r="S30" s="39">
        <v>8356</v>
      </c>
      <c r="T30" s="39">
        <v>10281.67</v>
      </c>
      <c r="U30" s="39" t="s">
        <v>73</v>
      </c>
    </row>
    <row r="31" spans="1:21">
      <c r="A31" s="14">
        <v>60</v>
      </c>
      <c r="B31" s="10">
        <v>0.65</v>
      </c>
      <c r="C31" s="16">
        <v>3700</v>
      </c>
      <c r="D31" s="16">
        <v>0.35</v>
      </c>
      <c r="E31" s="17">
        <v>275000</v>
      </c>
      <c r="F31" s="17">
        <v>0.22</v>
      </c>
      <c r="G31" s="18">
        <v>70</v>
      </c>
      <c r="H31" s="18">
        <f>3*Table3[[#This Row],[d   '[µm']]]</f>
        <v>12</v>
      </c>
      <c r="I31" s="18">
        <f>3*Table3[[#This Row],[d   '[µm']]]</f>
        <v>12</v>
      </c>
      <c r="J31" s="34">
        <v>191693.3</v>
      </c>
      <c r="K31" s="34">
        <v>21408.33</v>
      </c>
      <c r="L31" s="34">
        <v>21761.67</v>
      </c>
      <c r="M31" s="29">
        <v>0.25024000000000002</v>
      </c>
      <c r="N31" s="29">
        <v>2.794667E-2</v>
      </c>
      <c r="O31" s="29">
        <v>0.24932000000000001</v>
      </c>
      <c r="P31" s="29">
        <v>2.830367E-2</v>
      </c>
      <c r="Q31" s="29">
        <v>0.40013330000000003</v>
      </c>
      <c r="R31" s="29">
        <v>0.40673330000000002</v>
      </c>
      <c r="S31" s="39">
        <v>8356.6669999999995</v>
      </c>
      <c r="T31" s="39">
        <v>10313.33</v>
      </c>
      <c r="U31" s="39" t="s">
        <v>74</v>
      </c>
    </row>
    <row r="32" spans="1:21">
      <c r="A32" s="14">
        <v>70</v>
      </c>
      <c r="B32" s="10">
        <v>0.65</v>
      </c>
      <c r="C32" s="16">
        <v>3700</v>
      </c>
      <c r="D32" s="16">
        <v>0.35</v>
      </c>
      <c r="E32" s="17">
        <v>275000</v>
      </c>
      <c r="F32" s="17">
        <v>0.22</v>
      </c>
      <c r="G32" s="18">
        <v>70</v>
      </c>
      <c r="H32" s="18">
        <f>3*Table3[[#This Row],[d   '[µm']]]</f>
        <v>18</v>
      </c>
      <c r="I32" s="18">
        <f>3*Table3[[#This Row],[d   '[µm']]]</f>
        <v>18</v>
      </c>
      <c r="J32" s="34">
        <v>191796.7</v>
      </c>
      <c r="K32" s="34">
        <v>21590.67</v>
      </c>
      <c r="L32" s="34">
        <v>21781.67</v>
      </c>
      <c r="M32" s="29">
        <v>0.24994669999999999</v>
      </c>
      <c r="N32" s="29">
        <v>2.8136669999999999E-2</v>
      </c>
      <c r="O32" s="29">
        <v>0.24945329999999999</v>
      </c>
      <c r="P32" s="29">
        <v>2.8330000000000001E-2</v>
      </c>
      <c r="Q32" s="29">
        <v>0.40026669999999998</v>
      </c>
      <c r="R32" s="29">
        <v>0.40383330000000001</v>
      </c>
      <c r="S32" s="39">
        <v>8386.6669999999995</v>
      </c>
      <c r="T32" s="39">
        <v>10250.33</v>
      </c>
      <c r="U32" s="39" t="s">
        <v>69</v>
      </c>
    </row>
    <row r="33" spans="1:21">
      <c r="A33" s="14">
        <v>75</v>
      </c>
      <c r="B33" s="10">
        <v>0.65</v>
      </c>
      <c r="C33" s="16">
        <v>3700</v>
      </c>
      <c r="D33" s="16">
        <v>0.35</v>
      </c>
      <c r="E33" s="17">
        <v>275000</v>
      </c>
      <c r="F33" s="17">
        <v>0.22</v>
      </c>
      <c r="G33" s="18">
        <v>70</v>
      </c>
      <c r="H33" s="18">
        <f>3*Table3[[#This Row],[d   '[µm']]]</f>
        <v>24</v>
      </c>
      <c r="I33" s="18">
        <f>3*Table3[[#This Row],[d   '[µm']]]</f>
        <v>24</v>
      </c>
      <c r="J33" s="34">
        <v>191866.7</v>
      </c>
      <c r="K33" s="34">
        <v>21996.67</v>
      </c>
      <c r="L33" s="34">
        <v>22423</v>
      </c>
      <c r="M33" s="29">
        <v>0.2497433</v>
      </c>
      <c r="N33" s="29">
        <v>2.8632000000000001E-2</v>
      </c>
      <c r="O33" s="29">
        <v>0.24869330000000001</v>
      </c>
      <c r="P33" s="29">
        <v>2.9064E-2</v>
      </c>
      <c r="Q33" s="29">
        <v>0.39273330000000001</v>
      </c>
      <c r="R33" s="29">
        <v>0.4003333</v>
      </c>
      <c r="S33" s="39">
        <v>8622</v>
      </c>
      <c r="T33" s="39">
        <v>10399.67</v>
      </c>
      <c r="U33" s="39" t="s">
        <v>70</v>
      </c>
    </row>
    <row r="34" spans="1:21">
      <c r="A34" s="14">
        <v>80</v>
      </c>
      <c r="B34" s="10">
        <v>0.65</v>
      </c>
      <c r="C34" s="16">
        <v>3700</v>
      </c>
      <c r="D34" s="16">
        <v>0.35</v>
      </c>
      <c r="E34" s="17">
        <v>275000</v>
      </c>
      <c r="F34" s="17">
        <v>0.22</v>
      </c>
      <c r="G34" s="18">
        <v>70</v>
      </c>
      <c r="H34" s="18">
        <f>3*Table3[[#This Row],[d   '[µm']]]</f>
        <v>30</v>
      </c>
      <c r="I34" s="18">
        <f>3*Table3[[#This Row],[d   '[µm']]]</f>
        <v>30</v>
      </c>
      <c r="J34" s="34">
        <v>191940</v>
      </c>
      <c r="K34" s="34">
        <v>21339.67</v>
      </c>
      <c r="L34" s="34">
        <v>21727</v>
      </c>
      <c r="M34" s="29">
        <v>0.25027329999999998</v>
      </c>
      <c r="N34" s="29">
        <v>2.7824999999999999E-2</v>
      </c>
      <c r="O34" s="29">
        <v>0.24926000000000001</v>
      </c>
      <c r="P34" s="29">
        <v>2.8215670000000002E-2</v>
      </c>
      <c r="Q34" s="29">
        <v>0.40150000000000002</v>
      </c>
      <c r="R34" s="29">
        <v>0.4088</v>
      </c>
      <c r="S34" s="39">
        <v>8362</v>
      </c>
      <c r="T34" s="39">
        <v>10245</v>
      </c>
      <c r="U34" s="39" t="s">
        <v>75</v>
      </c>
    </row>
    <row r="35" spans="1:21">
      <c r="A35" s="14">
        <v>85</v>
      </c>
      <c r="B35" s="10">
        <v>0.65</v>
      </c>
      <c r="C35" s="16">
        <v>3700</v>
      </c>
      <c r="D35" s="16">
        <v>0.35</v>
      </c>
      <c r="E35" s="17">
        <v>275000</v>
      </c>
      <c r="F35" s="17">
        <v>0.22</v>
      </c>
      <c r="G35" s="18">
        <v>70</v>
      </c>
      <c r="H35" s="18">
        <f>3*Table3[[#This Row],[d   '[µm']]]</f>
        <v>36</v>
      </c>
      <c r="I35" s="18">
        <f>3*Table3[[#This Row],[d   '[µm']]]</f>
        <v>36</v>
      </c>
      <c r="J35" s="34">
        <v>191956.7</v>
      </c>
      <c r="K35" s="34">
        <v>21353.67</v>
      </c>
      <c r="L35" s="34">
        <v>21699</v>
      </c>
      <c r="M35" s="29">
        <v>0.25019000000000002</v>
      </c>
      <c r="N35" s="29">
        <v>2.7831330000000001E-2</v>
      </c>
      <c r="O35" s="29">
        <v>0.2492867</v>
      </c>
      <c r="P35" s="29">
        <v>2.817967E-2</v>
      </c>
      <c r="Q35" s="29">
        <v>0.4025667</v>
      </c>
      <c r="R35" s="29">
        <v>0.40910000000000002</v>
      </c>
      <c r="S35" s="39">
        <v>8363.6669999999995</v>
      </c>
      <c r="T35" s="39">
        <v>10179</v>
      </c>
      <c r="U35" s="39" t="s">
        <v>76</v>
      </c>
    </row>
    <row r="36" spans="1:21">
      <c r="A36" s="14">
        <v>90</v>
      </c>
      <c r="B36" s="10">
        <v>0.65</v>
      </c>
      <c r="C36" s="16">
        <v>3700</v>
      </c>
      <c r="D36" s="16">
        <v>0.35</v>
      </c>
      <c r="E36" s="17">
        <v>275000</v>
      </c>
      <c r="F36" s="17">
        <v>0.22</v>
      </c>
      <c r="G36" s="18">
        <v>70</v>
      </c>
      <c r="H36" s="18">
        <f>3*Table3[[#This Row],[d   '[µm']]]</f>
        <v>42</v>
      </c>
      <c r="I36" s="18">
        <f>3*Table3[[#This Row],[d   '[µm']]]</f>
        <v>42</v>
      </c>
      <c r="J36" s="33">
        <v>192013.3</v>
      </c>
      <c r="K36" s="33">
        <v>22043</v>
      </c>
      <c r="L36" s="33">
        <v>22330.33</v>
      </c>
      <c r="M36" s="29">
        <v>0.24961</v>
      </c>
      <c r="N36" s="29">
        <v>2.865533E-2</v>
      </c>
      <c r="O36" s="29">
        <v>0.24890329999999999</v>
      </c>
      <c r="P36" s="29">
        <v>2.8946329999999999E-2</v>
      </c>
      <c r="Q36" s="29">
        <v>0.39386670000000001</v>
      </c>
      <c r="R36" s="29">
        <v>0.39900000000000002</v>
      </c>
      <c r="S36" s="39">
        <v>8609</v>
      </c>
      <c r="T36" s="39">
        <v>10330</v>
      </c>
      <c r="U36" s="39" t="s">
        <v>71</v>
      </c>
    </row>
    <row r="37" spans="1:21">
      <c r="A37" s="38">
        <v>40</v>
      </c>
      <c r="B37" s="27">
        <v>0.6</v>
      </c>
      <c r="C37" s="38">
        <v>3700</v>
      </c>
      <c r="D37" s="38">
        <v>0.35</v>
      </c>
      <c r="E37" s="38">
        <v>275000</v>
      </c>
      <c r="F37" s="38">
        <v>0.22</v>
      </c>
      <c r="G37" s="38">
        <v>70</v>
      </c>
      <c r="H37" s="38">
        <f>4*Table3[[#This Row],[d   '[µm']]]</f>
        <v>64</v>
      </c>
      <c r="I37" s="38">
        <f>4*Table3[[#This Row],[d   '[µm']]]</f>
        <v>64</v>
      </c>
      <c r="J37" s="36">
        <v>174306.7</v>
      </c>
      <c r="K37" s="36">
        <v>21101.33</v>
      </c>
      <c r="L37" s="36">
        <v>22743.33</v>
      </c>
      <c r="M37" s="41">
        <v>0.25472</v>
      </c>
      <c r="N37" s="41">
        <v>3.0835999999999999E-2</v>
      </c>
      <c r="O37" s="41">
        <v>0.25057669999999999</v>
      </c>
      <c r="P37" s="41">
        <v>3.2695000000000002E-2</v>
      </c>
      <c r="Q37" s="41">
        <v>0.32909670000000002</v>
      </c>
      <c r="R37" s="41">
        <v>0.35470000000000002</v>
      </c>
      <c r="S37" s="36">
        <v>7464</v>
      </c>
      <c r="T37" s="36">
        <v>7830.6670000000004</v>
      </c>
      <c r="U37" s="36" t="s">
        <v>106</v>
      </c>
    </row>
    <row r="38" spans="1:21">
      <c r="A38" s="14">
        <v>45</v>
      </c>
      <c r="B38" s="10">
        <v>0.65</v>
      </c>
      <c r="C38" s="16">
        <v>3700</v>
      </c>
      <c r="D38" s="16">
        <v>0.35</v>
      </c>
      <c r="E38" s="17">
        <v>275000</v>
      </c>
      <c r="F38" s="17">
        <v>0.22</v>
      </c>
      <c r="G38" s="18">
        <v>70</v>
      </c>
      <c r="H38" s="18">
        <f>4*Table3[[#This Row],[d   '[µm']]]</f>
        <v>72</v>
      </c>
      <c r="I38" s="18">
        <f>4*Table3[[#This Row],[d   '[µm']]]</f>
        <v>72</v>
      </c>
      <c r="J38" s="33">
        <v>174583.3</v>
      </c>
      <c r="K38" s="33">
        <v>21678.67</v>
      </c>
      <c r="L38" s="33">
        <v>24088</v>
      </c>
      <c r="M38" s="29">
        <v>0.25309330000000002</v>
      </c>
      <c r="N38" s="29">
        <v>3.1427330000000003E-2</v>
      </c>
      <c r="O38" s="29">
        <v>0.24750330000000001</v>
      </c>
      <c r="P38" s="29">
        <v>3.415E-2</v>
      </c>
      <c r="Q38" s="29">
        <v>0.3400667</v>
      </c>
      <c r="R38" s="29">
        <v>0.3778667</v>
      </c>
      <c r="S38" s="39">
        <v>8839.6669999999995</v>
      </c>
      <c r="T38" s="39">
        <v>8473.3330000000005</v>
      </c>
      <c r="U38" s="39" t="s">
        <v>77</v>
      </c>
    </row>
    <row r="39" spans="1:21">
      <c r="A39" s="14">
        <v>50</v>
      </c>
      <c r="B39" s="10">
        <v>0.65</v>
      </c>
      <c r="C39" s="16">
        <v>3700</v>
      </c>
      <c r="D39" s="16">
        <v>0.35</v>
      </c>
      <c r="E39" s="17">
        <v>275000</v>
      </c>
      <c r="F39" s="17">
        <v>0.22</v>
      </c>
      <c r="G39" s="18">
        <v>70</v>
      </c>
      <c r="H39" s="18">
        <f>4*Table3[[#This Row],[d   '[µm']]]</f>
        <v>80</v>
      </c>
      <c r="I39" s="18">
        <f>4*Table3[[#This Row],[d   '[µm']]]</f>
        <v>80</v>
      </c>
      <c r="J39" s="33">
        <v>174623.3</v>
      </c>
      <c r="K39" s="33">
        <v>21342.33</v>
      </c>
      <c r="L39" s="33">
        <v>23861</v>
      </c>
      <c r="M39" s="29">
        <v>0.25344</v>
      </c>
      <c r="N39" s="29">
        <v>3.0974999999999999E-2</v>
      </c>
      <c r="O39" s="29">
        <v>0.24745</v>
      </c>
      <c r="P39" s="29">
        <v>3.3813330000000003E-2</v>
      </c>
      <c r="Q39" s="29">
        <v>0.34420000000000001</v>
      </c>
      <c r="R39" s="29">
        <v>0.38479999999999998</v>
      </c>
      <c r="S39" s="39">
        <v>8671.6669999999995</v>
      </c>
      <c r="T39" s="39">
        <v>8380.3330000000005</v>
      </c>
      <c r="U39" s="39" t="s">
        <v>78</v>
      </c>
    </row>
    <row r="40" spans="1:21">
      <c r="A40" s="14">
        <v>55</v>
      </c>
      <c r="B40" s="10">
        <v>0.65</v>
      </c>
      <c r="C40" s="16">
        <v>3700</v>
      </c>
      <c r="D40" s="16">
        <v>0.35</v>
      </c>
      <c r="E40" s="17">
        <v>275000</v>
      </c>
      <c r="F40" s="17">
        <v>0.22</v>
      </c>
      <c r="G40" s="18">
        <v>70</v>
      </c>
      <c r="H40" s="18">
        <f>4*Table3[[#This Row],[d   '[µm']]]</f>
        <v>160</v>
      </c>
      <c r="I40" s="18">
        <f>4*Table3[[#This Row],[d   '[µm']]]</f>
        <v>160</v>
      </c>
      <c r="J40" s="33">
        <v>174773.3</v>
      </c>
      <c r="K40" s="33">
        <v>21504.67</v>
      </c>
      <c r="L40" s="33">
        <v>23839</v>
      </c>
      <c r="M40" s="29">
        <v>0.25328329999999999</v>
      </c>
      <c r="N40" s="29">
        <v>3.1164669999999998E-2</v>
      </c>
      <c r="O40" s="29">
        <v>0.24776999999999999</v>
      </c>
      <c r="P40" s="29">
        <v>3.3796670000000001E-2</v>
      </c>
      <c r="Q40" s="29">
        <v>0.34196670000000001</v>
      </c>
      <c r="R40" s="29">
        <v>0.37909999999999999</v>
      </c>
      <c r="S40" s="39">
        <v>8786.6669999999995</v>
      </c>
      <c r="T40" s="39">
        <v>8336.3330000000005</v>
      </c>
      <c r="U40" s="39" t="s">
        <v>79</v>
      </c>
    </row>
    <row r="41" spans="1:21">
      <c r="A41" s="14">
        <v>60</v>
      </c>
      <c r="B41" s="27">
        <v>0.6</v>
      </c>
      <c r="C41" s="16">
        <v>3700</v>
      </c>
      <c r="D41" s="16">
        <v>0.35</v>
      </c>
      <c r="E41" s="17">
        <v>275000</v>
      </c>
      <c r="F41" s="17">
        <v>0.22</v>
      </c>
      <c r="G41" s="18">
        <v>70</v>
      </c>
      <c r="H41" s="18">
        <f>4*Table3[[#This Row],[d   '[µm']]]</f>
        <v>180</v>
      </c>
      <c r="I41" s="18">
        <f>4*Table3[[#This Row],[d   '[µm']]]</f>
        <v>180</v>
      </c>
      <c r="J41" s="33">
        <v>174936.7</v>
      </c>
      <c r="K41" s="33">
        <v>21073.67</v>
      </c>
      <c r="L41" s="33">
        <v>22832</v>
      </c>
      <c r="M41" s="29">
        <v>0.25479000000000002</v>
      </c>
      <c r="N41" s="29">
        <v>3.0693330000000001E-2</v>
      </c>
      <c r="O41" s="29">
        <v>0.2503667</v>
      </c>
      <c r="P41" s="29">
        <v>3.2676669999999998E-2</v>
      </c>
      <c r="Q41" s="29">
        <v>0.3288333</v>
      </c>
      <c r="R41" s="29">
        <v>0.35626669999999999</v>
      </c>
      <c r="S41" s="39">
        <v>7503</v>
      </c>
      <c r="T41" s="39">
        <v>7888.6670000000004</v>
      </c>
      <c r="U41" s="39" t="s">
        <v>107</v>
      </c>
    </row>
    <row r="42" spans="1:21">
      <c r="A42" s="14">
        <v>70</v>
      </c>
      <c r="B42" s="27">
        <v>0.6</v>
      </c>
      <c r="C42" s="16">
        <v>3700</v>
      </c>
      <c r="D42" s="16">
        <v>0.35</v>
      </c>
      <c r="E42" s="17">
        <v>275000</v>
      </c>
      <c r="F42" s="17">
        <v>0.22</v>
      </c>
      <c r="G42" s="18">
        <v>70</v>
      </c>
      <c r="H42" s="18">
        <f>4*Table3[[#This Row],[d   '[µm']]]</f>
        <v>200</v>
      </c>
      <c r="I42" s="18">
        <f>4*Table3[[#This Row],[d   '[µm']]]</f>
        <v>200</v>
      </c>
      <c r="J42" s="33">
        <v>175113.3</v>
      </c>
      <c r="K42" s="33">
        <v>21082.67</v>
      </c>
      <c r="L42" s="33">
        <v>22786.67</v>
      </c>
      <c r="M42" s="29">
        <v>0.25461329999999999</v>
      </c>
      <c r="N42" s="29">
        <v>3.0654000000000001E-2</v>
      </c>
      <c r="O42" s="29">
        <v>0.25031999999999999</v>
      </c>
      <c r="P42" s="29">
        <v>3.2572999999999998E-2</v>
      </c>
      <c r="Q42" s="29">
        <v>0.33163330000000002</v>
      </c>
      <c r="R42" s="29">
        <v>0.35843330000000001</v>
      </c>
      <c r="S42" s="39">
        <v>7545.6670000000004</v>
      </c>
      <c r="T42" s="39">
        <v>7882</v>
      </c>
      <c r="U42" s="39" t="s">
        <v>80</v>
      </c>
    </row>
    <row r="43" spans="1:21">
      <c r="A43" s="14">
        <v>75</v>
      </c>
      <c r="B43" s="27">
        <v>0.6</v>
      </c>
      <c r="C43" s="16">
        <v>3700</v>
      </c>
      <c r="D43" s="16">
        <v>0.35</v>
      </c>
      <c r="E43" s="17">
        <v>275000</v>
      </c>
      <c r="F43" s="17">
        <v>0.22</v>
      </c>
      <c r="G43" s="18">
        <v>70</v>
      </c>
      <c r="H43" s="18">
        <f>4*Table3[[#This Row],[d   '[µm']]]</f>
        <v>220</v>
      </c>
      <c r="I43" s="18">
        <f>4*Table3[[#This Row],[d   '[µm']]]</f>
        <v>220</v>
      </c>
      <c r="J43" s="33">
        <v>175180</v>
      </c>
      <c r="K43" s="33">
        <v>20931</v>
      </c>
      <c r="L43" s="33">
        <v>22594</v>
      </c>
      <c r="M43" s="29">
        <v>0.25469330000000001</v>
      </c>
      <c r="N43" s="29">
        <v>3.0431670000000001E-2</v>
      </c>
      <c r="O43" s="29">
        <v>0.25043330000000003</v>
      </c>
      <c r="P43" s="29">
        <v>3.2300000000000002E-2</v>
      </c>
      <c r="Q43" s="29">
        <v>0.33510000000000001</v>
      </c>
      <c r="R43" s="29">
        <v>0.36170000000000002</v>
      </c>
      <c r="S43" s="39">
        <v>7503</v>
      </c>
      <c r="T43" s="39">
        <v>7769</v>
      </c>
      <c r="U43" s="39" t="s">
        <v>81</v>
      </c>
    </row>
    <row r="44" spans="1:21">
      <c r="A44" s="14">
        <v>80</v>
      </c>
      <c r="B44" s="27">
        <v>0.6</v>
      </c>
      <c r="C44" s="16">
        <v>3700</v>
      </c>
      <c r="D44" s="16">
        <v>0.35</v>
      </c>
      <c r="E44" s="17">
        <v>275000</v>
      </c>
      <c r="F44" s="17">
        <v>0.22</v>
      </c>
      <c r="G44" s="18">
        <v>70</v>
      </c>
      <c r="H44" s="18">
        <f>4*Table3[[#This Row],[d   '[µm']]]</f>
        <v>240</v>
      </c>
      <c r="I44" s="18">
        <f>4*Table3[[#This Row],[d   '[µm']]]</f>
        <v>240</v>
      </c>
      <c r="J44" s="33">
        <v>175213.3</v>
      </c>
      <c r="K44" s="33">
        <v>20892.669999999998</v>
      </c>
      <c r="L44" s="33">
        <v>22550</v>
      </c>
      <c r="M44" s="29">
        <v>0.25464999999999999</v>
      </c>
      <c r="N44" s="29">
        <v>3.036467E-2</v>
      </c>
      <c r="O44" s="29">
        <v>0.25039</v>
      </c>
      <c r="P44" s="29">
        <v>3.2224999999999997E-2</v>
      </c>
      <c r="Q44" s="29">
        <v>0.3370667</v>
      </c>
      <c r="R44" s="29">
        <v>0.36380000000000001</v>
      </c>
      <c r="S44" s="39">
        <v>7533.6670000000004</v>
      </c>
      <c r="T44" s="39">
        <v>7789.3329999999996</v>
      </c>
      <c r="U44" s="39" t="s">
        <v>82</v>
      </c>
    </row>
    <row r="45" spans="1:21">
      <c r="A45" s="14">
        <v>85</v>
      </c>
      <c r="B45" s="27">
        <v>0.6</v>
      </c>
      <c r="C45" s="16">
        <v>3700</v>
      </c>
      <c r="D45" s="16">
        <v>0.35</v>
      </c>
      <c r="E45" s="17">
        <v>275000</v>
      </c>
      <c r="F45" s="17">
        <v>0.22</v>
      </c>
      <c r="G45" s="18">
        <v>70</v>
      </c>
      <c r="H45" s="18">
        <f>4*Table3[[#This Row],[d   '[µm']]]</f>
        <v>280</v>
      </c>
      <c r="I45" s="18">
        <f>4*Table3[[#This Row],[d   '[µm']]]</f>
        <v>280</v>
      </c>
      <c r="J45" s="33">
        <v>163370</v>
      </c>
      <c r="K45" s="33">
        <v>19809.669999999998</v>
      </c>
      <c r="L45" s="33">
        <v>19681</v>
      </c>
      <c r="M45" s="29">
        <v>0.25752999999999998</v>
      </c>
      <c r="N45" s="29">
        <v>3.1227000000000001E-2</v>
      </c>
      <c r="O45" s="29">
        <v>0.2579167</v>
      </c>
      <c r="P45" s="29">
        <v>3.107033E-2</v>
      </c>
      <c r="Q45" s="29">
        <v>0.32308999999999999</v>
      </c>
      <c r="R45" s="29">
        <v>0.32099</v>
      </c>
      <c r="S45" s="39">
        <v>6921.3329999999996</v>
      </c>
      <c r="T45" s="39">
        <v>5807.3329999999996</v>
      </c>
      <c r="U45" s="39" t="s">
        <v>83</v>
      </c>
    </row>
    <row r="46" spans="1:21">
      <c r="A46" s="14">
        <v>90</v>
      </c>
      <c r="B46" s="27">
        <v>0.6</v>
      </c>
      <c r="C46" s="16">
        <v>3700</v>
      </c>
      <c r="D46" s="16">
        <v>0.35</v>
      </c>
      <c r="E46" s="17">
        <v>275000</v>
      </c>
      <c r="F46" s="17">
        <v>0.22</v>
      </c>
      <c r="G46" s="18">
        <v>70</v>
      </c>
      <c r="H46" s="18">
        <f>4*Table3[[#This Row],[d   '[µm']]]</f>
        <v>300</v>
      </c>
      <c r="I46" s="18">
        <f>4*Table3[[#This Row],[d   '[µm']]]</f>
        <v>300</v>
      </c>
      <c r="J46" s="33">
        <v>175330</v>
      </c>
      <c r="K46" s="33">
        <v>20965.330000000002</v>
      </c>
      <c r="L46" s="33">
        <v>22513.33</v>
      </c>
      <c r="M46" s="29">
        <v>0.25457000000000002</v>
      </c>
      <c r="N46" s="29">
        <v>3.0440330000000002E-2</v>
      </c>
      <c r="O46" s="29">
        <v>0.25059670000000001</v>
      </c>
      <c r="P46" s="29">
        <v>3.2178329999999998E-2</v>
      </c>
      <c r="Q46" s="29">
        <v>0.33613330000000002</v>
      </c>
      <c r="R46" s="29">
        <v>0.36096669999999997</v>
      </c>
      <c r="S46" s="39">
        <v>7517.3329999999996</v>
      </c>
      <c r="T46" s="39">
        <v>7745.3329999999996</v>
      </c>
      <c r="U46" s="39" t="s">
        <v>81</v>
      </c>
    </row>
    <row r="47" spans="1:21">
      <c r="A47" s="38">
        <v>40</v>
      </c>
      <c r="B47" s="38">
        <v>0.6</v>
      </c>
      <c r="C47" s="38">
        <v>3700</v>
      </c>
      <c r="D47" s="38">
        <v>0.35</v>
      </c>
      <c r="E47" s="38">
        <v>275000</v>
      </c>
      <c r="F47" s="38">
        <v>0.22</v>
      </c>
      <c r="G47" s="38">
        <v>70</v>
      </c>
      <c r="H47" s="38">
        <f>5*Table3[[#This Row],[d   '[µm']]]</f>
        <v>400</v>
      </c>
      <c r="I47" s="38">
        <f>Table3[[#This Row],[L2   '[μm']]]</f>
        <v>320</v>
      </c>
      <c r="J47" s="36">
        <v>170980</v>
      </c>
      <c r="K47" s="36">
        <v>20898.330000000002</v>
      </c>
      <c r="L47" s="36">
        <v>20028</v>
      </c>
      <c r="M47" s="41">
        <v>0.25449670000000002</v>
      </c>
      <c r="N47" s="41">
        <v>3.1105669999999998E-2</v>
      </c>
      <c r="O47" s="41">
        <v>0.2570133</v>
      </c>
      <c r="P47" s="41">
        <v>3.0105670000000001E-2</v>
      </c>
      <c r="Q47" s="41">
        <v>0.33893329999999999</v>
      </c>
      <c r="R47" s="41">
        <v>0.32483000000000001</v>
      </c>
      <c r="S47" s="36">
        <v>7129.6670000000004</v>
      </c>
      <c r="T47" s="36">
        <v>6726.6670000000004</v>
      </c>
      <c r="U47" s="36" t="s">
        <v>84</v>
      </c>
    </row>
    <row r="48" spans="1:21">
      <c r="A48" s="21">
        <v>45</v>
      </c>
      <c r="B48" s="27">
        <v>0.6</v>
      </c>
      <c r="C48" s="23">
        <v>3700</v>
      </c>
      <c r="D48" s="23">
        <v>0.35</v>
      </c>
      <c r="E48" s="24">
        <v>275000</v>
      </c>
      <c r="F48" s="24">
        <v>0.22</v>
      </c>
      <c r="G48" s="25">
        <v>70</v>
      </c>
      <c r="H48" s="25">
        <f>5*Table3[[#This Row],[d   '[µm']]]</f>
        <v>425</v>
      </c>
      <c r="I48" s="25">
        <f>Table3[[#This Row],[L2   '[μm']]]</f>
        <v>340</v>
      </c>
      <c r="J48" s="33">
        <v>171310</v>
      </c>
      <c r="K48" s="33">
        <v>20790</v>
      </c>
      <c r="L48" s="33">
        <v>20154</v>
      </c>
      <c r="M48" s="29">
        <v>0.25480999999999998</v>
      </c>
      <c r="N48" s="29">
        <v>3.0923329999999999E-2</v>
      </c>
      <c r="O48" s="29">
        <v>0.25664670000000001</v>
      </c>
      <c r="P48" s="29">
        <v>3.0193669999999999E-2</v>
      </c>
      <c r="Q48" s="29">
        <v>0.33703329999999998</v>
      </c>
      <c r="R48" s="29">
        <v>0.32671329999999998</v>
      </c>
      <c r="S48" s="39">
        <v>7127.6670000000004</v>
      </c>
      <c r="T48" s="39">
        <v>6719.6670000000004</v>
      </c>
      <c r="U48" s="39" t="s">
        <v>85</v>
      </c>
    </row>
    <row r="49" spans="1:21">
      <c r="A49" s="21">
        <v>50</v>
      </c>
      <c r="B49" s="27">
        <v>0.6</v>
      </c>
      <c r="C49" s="23">
        <v>3700</v>
      </c>
      <c r="D49" s="23">
        <v>0.35</v>
      </c>
      <c r="E49" s="24">
        <v>275000</v>
      </c>
      <c r="F49" s="24">
        <v>0.22</v>
      </c>
      <c r="G49" s="25">
        <v>70</v>
      </c>
      <c r="H49" s="25">
        <f>5*Table3[[#This Row],[d   '[µm']]]</f>
        <v>450</v>
      </c>
      <c r="I49" s="25">
        <f>Table3[[#This Row],[L2   '[μm']]]</f>
        <v>360</v>
      </c>
      <c r="J49" s="33">
        <v>171326.7</v>
      </c>
      <c r="K49" s="33">
        <v>20798.330000000002</v>
      </c>
      <c r="L49" s="33">
        <v>20111.669999999998</v>
      </c>
      <c r="M49" s="29">
        <v>0.25470670000000001</v>
      </c>
      <c r="N49" s="29">
        <v>3.0920329999999999E-2</v>
      </c>
      <c r="O49" s="29">
        <v>0.25669330000000001</v>
      </c>
      <c r="P49" s="29">
        <v>3.0133E-2</v>
      </c>
      <c r="Q49" s="29">
        <v>0.33853329999999998</v>
      </c>
      <c r="R49" s="29">
        <v>0.3273567</v>
      </c>
      <c r="S49" s="39">
        <v>7111.3329999999996</v>
      </c>
      <c r="T49" s="39">
        <v>6734.3329999999996</v>
      </c>
      <c r="U49" s="39" t="s">
        <v>86</v>
      </c>
    </row>
    <row r="50" spans="1:21">
      <c r="A50" s="21">
        <v>55</v>
      </c>
      <c r="B50" s="27">
        <v>0.6</v>
      </c>
      <c r="C50" s="23">
        <v>3700</v>
      </c>
      <c r="D50" s="23">
        <v>0.35</v>
      </c>
      <c r="E50" s="24">
        <v>275000</v>
      </c>
      <c r="F50" s="24">
        <v>0.22</v>
      </c>
      <c r="G50" s="25">
        <v>70</v>
      </c>
      <c r="H50" s="25">
        <f>5*Table3[[#This Row],[d   '[µm']]]</f>
        <v>200</v>
      </c>
      <c r="I50" s="25">
        <f>Table3[[#This Row],[L2   '[μm']]]</f>
        <v>200</v>
      </c>
      <c r="J50" s="33">
        <v>171520</v>
      </c>
      <c r="K50" s="33">
        <v>20895</v>
      </c>
      <c r="L50" s="33">
        <v>20117</v>
      </c>
      <c r="M50" s="29">
        <v>0.25458330000000001</v>
      </c>
      <c r="N50" s="29">
        <v>3.1014E-2</v>
      </c>
      <c r="O50" s="29">
        <v>0.25682329999999998</v>
      </c>
      <c r="P50" s="29">
        <v>3.0121999999999999E-2</v>
      </c>
      <c r="Q50" s="29">
        <v>0.33763330000000003</v>
      </c>
      <c r="R50" s="29">
        <v>0.32504670000000002</v>
      </c>
      <c r="S50" s="39">
        <v>7118.3329999999996</v>
      </c>
      <c r="T50" s="39">
        <v>6719.6670000000004</v>
      </c>
      <c r="U50" s="39" t="s">
        <v>87</v>
      </c>
    </row>
    <row r="51" spans="1:21">
      <c r="A51" s="21">
        <v>60</v>
      </c>
      <c r="B51" s="27">
        <v>0.6</v>
      </c>
      <c r="C51" s="23">
        <v>3700</v>
      </c>
      <c r="D51" s="23">
        <v>0.35</v>
      </c>
      <c r="E51" s="24">
        <v>275000</v>
      </c>
      <c r="F51" s="24">
        <v>0.22</v>
      </c>
      <c r="G51" s="25">
        <v>70</v>
      </c>
      <c r="H51" s="25">
        <f>5*Table3[[#This Row],[d   '[µm']]]</f>
        <v>225</v>
      </c>
      <c r="I51" s="25">
        <f>Table3[[#This Row],[L2   '[μm']]]</f>
        <v>225</v>
      </c>
      <c r="J51" s="33">
        <v>171563.3</v>
      </c>
      <c r="K51" s="33">
        <v>20830.669999999998</v>
      </c>
      <c r="L51" s="33">
        <v>20145.330000000002</v>
      </c>
      <c r="M51" s="29">
        <v>0.25467669999999998</v>
      </c>
      <c r="N51" s="29">
        <v>3.0922000000000002E-2</v>
      </c>
      <c r="O51" s="29">
        <v>0.25665329999999997</v>
      </c>
      <c r="P51" s="29">
        <v>3.0136670000000001E-2</v>
      </c>
      <c r="Q51" s="29">
        <v>0.33803329999999998</v>
      </c>
      <c r="R51" s="29">
        <v>0.3269167</v>
      </c>
      <c r="S51" s="39">
        <v>7143.6670000000004</v>
      </c>
      <c r="T51" s="39">
        <v>6741.6670000000004</v>
      </c>
      <c r="U51" s="39" t="s">
        <v>88</v>
      </c>
    </row>
    <row r="52" spans="1:21">
      <c r="A52" s="21">
        <v>70</v>
      </c>
      <c r="B52" s="27">
        <v>0.6</v>
      </c>
      <c r="C52" s="23">
        <v>3700</v>
      </c>
      <c r="D52" s="23">
        <v>0.35</v>
      </c>
      <c r="E52" s="24">
        <v>275000</v>
      </c>
      <c r="F52" s="24">
        <v>0.22</v>
      </c>
      <c r="G52" s="25">
        <v>70</v>
      </c>
      <c r="H52" s="25">
        <f>5*Table3[[#This Row],[d   '[µm']]]</f>
        <v>250</v>
      </c>
      <c r="I52" s="25">
        <f>Table3[[#This Row],[L2   '[μm']]]</f>
        <v>250</v>
      </c>
      <c r="J52" s="33">
        <v>171770</v>
      </c>
      <c r="K52" s="33">
        <v>20616.330000000002</v>
      </c>
      <c r="L52" s="33">
        <v>20036</v>
      </c>
      <c r="M52" s="29">
        <v>0.25476330000000003</v>
      </c>
      <c r="N52" s="29">
        <v>3.057733E-2</v>
      </c>
      <c r="O52" s="29">
        <v>0.25646330000000001</v>
      </c>
      <c r="P52" s="29">
        <v>2.991533E-2</v>
      </c>
      <c r="Q52" s="29">
        <v>0.34339999999999998</v>
      </c>
      <c r="R52" s="29">
        <v>0.33373330000000001</v>
      </c>
      <c r="S52" s="39">
        <v>7121.6670000000004</v>
      </c>
      <c r="T52" s="39">
        <v>6670</v>
      </c>
      <c r="U52" s="39" t="s">
        <v>89</v>
      </c>
    </row>
    <row r="53" spans="1:21">
      <c r="A53" s="21">
        <v>75</v>
      </c>
      <c r="B53" s="27">
        <v>0.6</v>
      </c>
      <c r="C53" s="23">
        <v>3700</v>
      </c>
      <c r="D53" s="23">
        <v>0.35</v>
      </c>
      <c r="E53" s="24">
        <v>275000</v>
      </c>
      <c r="F53" s="24">
        <v>0.22</v>
      </c>
      <c r="G53" s="25">
        <v>70</v>
      </c>
      <c r="H53" s="25">
        <f>5*Table3[[#This Row],[d   '[µm']]]</f>
        <v>275</v>
      </c>
      <c r="I53" s="25">
        <f>Table3[[#This Row],[L2   '[μm']]]</f>
        <v>275</v>
      </c>
      <c r="J53" s="33">
        <v>171986.7</v>
      </c>
      <c r="K53" s="33">
        <v>20818.669999999998</v>
      </c>
      <c r="L53" s="33">
        <v>20186.330000000002</v>
      </c>
      <c r="M53" s="29">
        <v>0.25467329999999999</v>
      </c>
      <c r="N53" s="29">
        <v>3.082733E-2</v>
      </c>
      <c r="O53" s="29">
        <v>0.25649329999999998</v>
      </c>
      <c r="P53" s="29">
        <v>3.010467E-2</v>
      </c>
      <c r="Q53" s="29">
        <v>0.33853329999999998</v>
      </c>
      <c r="R53" s="29">
        <v>0.32826</v>
      </c>
      <c r="S53" s="39">
        <v>7136.6670000000004</v>
      </c>
      <c r="T53" s="39">
        <v>6648.3329999999996</v>
      </c>
      <c r="U53" s="39" t="s">
        <v>90</v>
      </c>
    </row>
    <row r="54" spans="1:21">
      <c r="A54" s="21">
        <v>80</v>
      </c>
      <c r="B54" s="27">
        <v>0.6</v>
      </c>
      <c r="C54" s="23">
        <v>3700</v>
      </c>
      <c r="D54" s="23">
        <v>0.35</v>
      </c>
      <c r="E54" s="24">
        <v>275000</v>
      </c>
      <c r="F54" s="24">
        <v>0.22</v>
      </c>
      <c r="G54" s="25">
        <v>70</v>
      </c>
      <c r="H54" s="25">
        <f>5*Table3[[#This Row],[d   '[µm']]]</f>
        <v>300</v>
      </c>
      <c r="I54" s="25">
        <f>Table3[[#This Row],[L2   '[μm']]]</f>
        <v>300</v>
      </c>
      <c r="J54" s="33">
        <v>172010</v>
      </c>
      <c r="K54" s="33">
        <v>20679.330000000002</v>
      </c>
      <c r="L54" s="33">
        <v>20003</v>
      </c>
      <c r="M54" s="29">
        <v>0.25464330000000002</v>
      </c>
      <c r="N54" s="29">
        <v>3.0613669999999999E-2</v>
      </c>
      <c r="O54" s="29">
        <v>0.2566233</v>
      </c>
      <c r="P54" s="29">
        <v>2.984233E-2</v>
      </c>
      <c r="Q54" s="29">
        <v>0.3434333</v>
      </c>
      <c r="R54" s="29">
        <v>0.33221000000000001</v>
      </c>
      <c r="S54" s="39">
        <v>7116</v>
      </c>
      <c r="T54" s="39">
        <v>6630</v>
      </c>
      <c r="U54" s="39" t="s">
        <v>88</v>
      </c>
    </row>
    <row r="55" spans="1:21">
      <c r="A55" s="21">
        <v>85</v>
      </c>
      <c r="B55" s="27">
        <v>0.6</v>
      </c>
      <c r="C55" s="23">
        <v>3700</v>
      </c>
      <c r="D55" s="23">
        <v>0.35</v>
      </c>
      <c r="E55" s="24">
        <v>275000</v>
      </c>
      <c r="F55" s="24">
        <v>0.22</v>
      </c>
      <c r="G55" s="25">
        <v>70</v>
      </c>
      <c r="H55" s="25">
        <f>5*Table3[[#This Row],[d   '[µm']]]</f>
        <v>350</v>
      </c>
      <c r="I55" s="25">
        <f>Table3[[#This Row],[L2   '[μm']]]</f>
        <v>350</v>
      </c>
      <c r="J55" s="33">
        <v>172153.3</v>
      </c>
      <c r="K55" s="33">
        <v>20627.669999999998</v>
      </c>
      <c r="L55" s="33">
        <v>19973.330000000002</v>
      </c>
      <c r="M55" s="29">
        <v>0.25462000000000001</v>
      </c>
      <c r="N55" s="29">
        <v>3.0509000000000001E-2</v>
      </c>
      <c r="O55" s="29">
        <v>0.25654329999999997</v>
      </c>
      <c r="P55" s="29">
        <v>2.9763999999999999E-2</v>
      </c>
      <c r="Q55" s="29">
        <v>0.34553329999999999</v>
      </c>
      <c r="R55" s="29">
        <v>0.33456669999999999</v>
      </c>
      <c r="S55" s="39">
        <v>7127.6670000000004</v>
      </c>
      <c r="T55" s="39">
        <v>6629</v>
      </c>
      <c r="U55" s="39" t="s">
        <v>91</v>
      </c>
    </row>
    <row r="56" spans="1:21">
      <c r="A56" s="21">
        <v>90</v>
      </c>
      <c r="B56" s="27">
        <v>0.6</v>
      </c>
      <c r="C56" s="23">
        <v>3700</v>
      </c>
      <c r="D56" s="23">
        <v>0.35</v>
      </c>
      <c r="E56" s="24">
        <v>275000</v>
      </c>
      <c r="F56" s="24">
        <v>0.22</v>
      </c>
      <c r="G56" s="25">
        <v>70</v>
      </c>
      <c r="H56" s="25">
        <f>5*Table3[[#This Row],[d   '[µm']]]</f>
        <v>375</v>
      </c>
      <c r="I56" s="25">
        <f>Table3[[#This Row],[L2   '[μm']]]</f>
        <v>375</v>
      </c>
      <c r="J56" s="33">
        <v>172156.7</v>
      </c>
      <c r="K56" s="33">
        <v>20614</v>
      </c>
      <c r="L56" s="33">
        <v>19968.330000000002</v>
      </c>
      <c r="M56" s="29">
        <v>0.25464330000000002</v>
      </c>
      <c r="N56" s="29">
        <v>3.0491000000000001E-2</v>
      </c>
      <c r="O56" s="29">
        <v>0.25654329999999997</v>
      </c>
      <c r="P56" s="29">
        <v>2.9756330000000001E-2</v>
      </c>
      <c r="Q56" s="29">
        <v>0.34553329999999999</v>
      </c>
      <c r="R56" s="29">
        <v>0.3347</v>
      </c>
      <c r="S56" s="39">
        <v>7122.6670000000004</v>
      </c>
      <c r="T56" s="39">
        <v>6600</v>
      </c>
      <c r="U56" s="39" t="s">
        <v>92</v>
      </c>
    </row>
    <row r="57" spans="1:21">
      <c r="A57" s="38">
        <v>40</v>
      </c>
      <c r="B57" s="38">
        <v>0.6</v>
      </c>
      <c r="C57" s="38">
        <v>3700</v>
      </c>
      <c r="D57" s="38">
        <v>0.35</v>
      </c>
      <c r="E57" s="38">
        <v>275000</v>
      </c>
      <c r="F57" s="38">
        <v>0.22</v>
      </c>
      <c r="G57" s="38">
        <v>70</v>
      </c>
      <c r="H57" s="38">
        <f>6*Table3[[#This Row],[d   '[µm']]]</f>
        <v>480</v>
      </c>
      <c r="I57" s="38">
        <f>Table3[[#This Row],[L2   '[μm']]]</f>
        <v>400</v>
      </c>
      <c r="J57" s="36">
        <v>165406.70000000001</v>
      </c>
      <c r="K57" s="36">
        <v>19418.330000000002</v>
      </c>
      <c r="L57" s="36">
        <v>18496.330000000002</v>
      </c>
      <c r="M57" s="41">
        <v>0.25507000000000002</v>
      </c>
      <c r="N57" s="41">
        <v>2.994467E-2</v>
      </c>
      <c r="O57" s="41">
        <v>0.25818000000000002</v>
      </c>
      <c r="P57" s="41">
        <v>2.887033E-2</v>
      </c>
      <c r="Q57" s="41">
        <v>0.376</v>
      </c>
      <c r="R57" s="41">
        <v>0.35813329999999999</v>
      </c>
      <c r="S57" s="36">
        <v>7211</v>
      </c>
      <c r="T57" s="36">
        <v>6998</v>
      </c>
      <c r="U57" s="36" t="s">
        <v>93</v>
      </c>
    </row>
    <row r="58" spans="1:21">
      <c r="A58" s="21">
        <v>45</v>
      </c>
      <c r="B58" s="27">
        <v>0.6</v>
      </c>
      <c r="C58" s="23">
        <v>3700</v>
      </c>
      <c r="D58" s="23">
        <v>0.35</v>
      </c>
      <c r="E58" s="24">
        <v>275000</v>
      </c>
      <c r="F58" s="24">
        <v>0.22</v>
      </c>
      <c r="G58" s="25">
        <v>70</v>
      </c>
      <c r="H58" s="25">
        <f>6*Table3[[#This Row],[d   '[µm']]]</f>
        <v>510</v>
      </c>
      <c r="I58" s="25">
        <f>Table3[[#This Row],[L2   '[μm']]]</f>
        <v>425</v>
      </c>
      <c r="J58" s="33">
        <v>165386.70000000001</v>
      </c>
      <c r="K58" s="33">
        <v>19569.330000000002</v>
      </c>
      <c r="L58" s="33">
        <v>18617.669999999998</v>
      </c>
      <c r="M58" s="29">
        <v>0.25496669999999999</v>
      </c>
      <c r="N58" s="29">
        <v>3.0168670000000002E-2</v>
      </c>
      <c r="O58" s="29">
        <v>0.25812669999999999</v>
      </c>
      <c r="P58" s="29">
        <v>2.9057670000000001E-2</v>
      </c>
      <c r="Q58" s="29">
        <v>0.3728667</v>
      </c>
      <c r="R58" s="29">
        <v>0.35473329999999997</v>
      </c>
      <c r="S58" s="39">
        <v>7218.3329999999996</v>
      </c>
      <c r="T58" s="39">
        <v>7007.3329999999996</v>
      </c>
      <c r="U58" s="39" t="s">
        <v>94</v>
      </c>
    </row>
    <row r="59" spans="1:21">
      <c r="A59" s="21">
        <v>50</v>
      </c>
      <c r="B59" s="27">
        <v>0.6</v>
      </c>
      <c r="C59" s="23">
        <v>3700</v>
      </c>
      <c r="D59" s="23">
        <v>0.35</v>
      </c>
      <c r="E59" s="24">
        <v>275000</v>
      </c>
      <c r="F59" s="24">
        <v>0.22</v>
      </c>
      <c r="G59" s="25">
        <v>70</v>
      </c>
      <c r="H59" s="25">
        <f>6*Table3[[#This Row],[d   '[µm']]]</f>
        <v>540</v>
      </c>
      <c r="I59" s="25">
        <f>Table3[[#This Row],[L2   '[μm']]]</f>
        <v>450</v>
      </c>
      <c r="J59" s="33">
        <v>165763.29999999999</v>
      </c>
      <c r="K59" s="33">
        <v>19561</v>
      </c>
      <c r="L59" s="33">
        <v>18578.330000000002</v>
      </c>
      <c r="M59" s="29">
        <v>0.25462669999999998</v>
      </c>
      <c r="N59" s="29">
        <v>3.0047330000000001E-2</v>
      </c>
      <c r="O59" s="29">
        <v>0.25790000000000002</v>
      </c>
      <c r="P59" s="29">
        <v>2.8905E-2</v>
      </c>
      <c r="Q59" s="29">
        <v>0.37863330000000001</v>
      </c>
      <c r="R59" s="29">
        <v>0.35959999999999998</v>
      </c>
      <c r="S59" s="39">
        <v>7262.3329999999996</v>
      </c>
      <c r="T59" s="39">
        <v>7049.3329999999996</v>
      </c>
      <c r="U59" s="39" t="s">
        <v>95</v>
      </c>
    </row>
    <row r="60" spans="1:21">
      <c r="A60" s="21">
        <v>55</v>
      </c>
      <c r="B60" s="27">
        <v>0.6</v>
      </c>
      <c r="C60" s="23">
        <v>3700</v>
      </c>
      <c r="D60" s="23">
        <v>0.35</v>
      </c>
      <c r="E60" s="24">
        <v>275000</v>
      </c>
      <c r="F60" s="24">
        <v>0.22</v>
      </c>
      <c r="G60" s="25">
        <v>70</v>
      </c>
      <c r="H60" s="25">
        <f>6*Table3[[#This Row],[d   '[µm']]]</f>
        <v>240</v>
      </c>
      <c r="I60" s="25">
        <f>Table3[[#This Row],[L2   '[μm']]]</f>
        <v>240</v>
      </c>
      <c r="J60" s="33">
        <v>166080</v>
      </c>
      <c r="K60" s="33">
        <v>19508.669999999998</v>
      </c>
      <c r="L60" s="33">
        <v>18588.669999999998</v>
      </c>
      <c r="M60" s="29">
        <v>0.25462000000000001</v>
      </c>
      <c r="N60" s="29">
        <v>2.9909000000000002E-2</v>
      </c>
      <c r="O60" s="29">
        <v>0.25768999999999997</v>
      </c>
      <c r="P60" s="29">
        <v>2.8842329999999999E-2</v>
      </c>
      <c r="Q60" s="29">
        <v>0.38043329999999997</v>
      </c>
      <c r="R60" s="29">
        <v>0.36249999999999999</v>
      </c>
      <c r="S60" s="39">
        <v>7252.6670000000004</v>
      </c>
      <c r="T60" s="39">
        <v>6982.6670000000004</v>
      </c>
      <c r="U60" s="39" t="s">
        <v>96</v>
      </c>
    </row>
    <row r="61" spans="1:21">
      <c r="A61" s="21">
        <v>60</v>
      </c>
      <c r="B61" s="27">
        <v>0.6</v>
      </c>
      <c r="C61" s="23">
        <v>3700</v>
      </c>
      <c r="D61" s="23">
        <v>0.35</v>
      </c>
      <c r="E61" s="24">
        <v>275000</v>
      </c>
      <c r="F61" s="24">
        <v>0.22</v>
      </c>
      <c r="G61" s="25">
        <v>70</v>
      </c>
      <c r="H61" s="25">
        <f>6*Table3[[#This Row],[d   '[µm']]]</f>
        <v>270</v>
      </c>
      <c r="I61" s="25">
        <f>Table3[[#This Row],[L2   '[μm']]]</f>
        <v>270</v>
      </c>
      <c r="J61" s="33">
        <v>166116.70000000001</v>
      </c>
      <c r="K61" s="33">
        <v>19407.669999999998</v>
      </c>
      <c r="L61" s="33">
        <v>18576.669999999998</v>
      </c>
      <c r="M61" s="29">
        <v>0.25482670000000002</v>
      </c>
      <c r="N61" s="29">
        <v>2.9771329999999999E-2</v>
      </c>
      <c r="O61" s="29">
        <v>0.25761669999999998</v>
      </c>
      <c r="P61" s="29">
        <v>2.8808670000000001E-2</v>
      </c>
      <c r="Q61" s="29">
        <v>0.3803667</v>
      </c>
      <c r="R61" s="29">
        <v>0.36406670000000002</v>
      </c>
      <c r="S61" s="39">
        <v>7235.3329999999996</v>
      </c>
      <c r="T61" s="39">
        <v>6966</v>
      </c>
      <c r="U61" s="39" t="s">
        <v>97</v>
      </c>
    </row>
    <row r="62" spans="1:21">
      <c r="A62" s="21">
        <v>70</v>
      </c>
      <c r="B62" s="27">
        <v>0.6</v>
      </c>
      <c r="C62" s="23">
        <v>3700</v>
      </c>
      <c r="D62" s="23">
        <v>0.35</v>
      </c>
      <c r="E62" s="24">
        <v>275000</v>
      </c>
      <c r="F62" s="24">
        <v>0.22</v>
      </c>
      <c r="G62" s="25">
        <v>70</v>
      </c>
      <c r="H62" s="25">
        <f>6*Table3[[#This Row],[d   '[µm']]]</f>
        <v>300</v>
      </c>
      <c r="I62" s="25">
        <f>Table3[[#This Row],[L2   '[μm']]]</f>
        <v>300</v>
      </c>
      <c r="J62" s="33">
        <v>166460</v>
      </c>
      <c r="K62" s="33">
        <v>19552.669999999998</v>
      </c>
      <c r="L62" s="33">
        <v>18529.330000000002</v>
      </c>
      <c r="M62" s="29">
        <v>0.25449670000000002</v>
      </c>
      <c r="N62" s="29">
        <v>2.9893670000000001E-2</v>
      </c>
      <c r="O62" s="29">
        <v>0.2579167</v>
      </c>
      <c r="P62" s="29">
        <v>2.8709999999999999E-2</v>
      </c>
      <c r="Q62" s="29">
        <v>0.38106669999999998</v>
      </c>
      <c r="R62" s="29">
        <v>0.36113329999999999</v>
      </c>
      <c r="S62" s="39">
        <v>7324.3329999999996</v>
      </c>
      <c r="T62" s="39">
        <v>6934.6670000000004</v>
      </c>
      <c r="U62" s="39" t="s">
        <v>98</v>
      </c>
    </row>
    <row r="63" spans="1:21">
      <c r="A63" s="21">
        <v>75</v>
      </c>
      <c r="B63" s="27">
        <v>0.6</v>
      </c>
      <c r="C63" s="23">
        <v>3700</v>
      </c>
      <c r="D63" s="23">
        <v>0.35</v>
      </c>
      <c r="E63" s="24">
        <v>275000</v>
      </c>
      <c r="F63" s="24">
        <v>0.22</v>
      </c>
      <c r="G63" s="25">
        <v>70</v>
      </c>
      <c r="H63" s="25">
        <f>6*Table3[[#This Row],[d   '[µm']]]</f>
        <v>330</v>
      </c>
      <c r="I63" s="25">
        <f>Table3[[#This Row],[L2   '[μm']]]</f>
        <v>330</v>
      </c>
      <c r="J63" s="33">
        <v>166516.70000000001</v>
      </c>
      <c r="K63" s="33">
        <v>19383.669999999998</v>
      </c>
      <c r="L63" s="33">
        <v>18333.330000000002</v>
      </c>
      <c r="M63" s="29">
        <v>0.25452330000000001</v>
      </c>
      <c r="N63" s="29">
        <v>2.9628330000000001E-2</v>
      </c>
      <c r="O63" s="29">
        <v>0.2581</v>
      </c>
      <c r="P63" s="29">
        <v>2.8416670000000002E-2</v>
      </c>
      <c r="Q63" s="29">
        <v>0.38600000000000001</v>
      </c>
      <c r="R63" s="29">
        <v>0.36509999999999998</v>
      </c>
      <c r="S63" s="39">
        <v>7328</v>
      </c>
      <c r="T63" s="39">
        <v>6933.3329999999996</v>
      </c>
      <c r="U63" s="39" t="s">
        <v>99</v>
      </c>
    </row>
    <row r="64" spans="1:21">
      <c r="A64" s="21">
        <v>80</v>
      </c>
      <c r="B64" s="27">
        <v>0.6</v>
      </c>
      <c r="C64" s="23">
        <v>3700</v>
      </c>
      <c r="D64" s="23">
        <v>0.35</v>
      </c>
      <c r="E64" s="24">
        <v>275000</v>
      </c>
      <c r="F64" s="24">
        <v>0.22</v>
      </c>
      <c r="G64" s="25">
        <v>70</v>
      </c>
      <c r="H64" s="25">
        <f>6*Table3[[#This Row],[d   '[µm']]]</f>
        <v>360</v>
      </c>
      <c r="I64" s="25">
        <f>Table3[[#This Row],[L2   '[μm']]]</f>
        <v>360</v>
      </c>
      <c r="J64" s="33">
        <v>166740</v>
      </c>
      <c r="K64" s="33">
        <v>19467.669999999998</v>
      </c>
      <c r="L64" s="33">
        <v>18448.669999999998</v>
      </c>
      <c r="M64" s="29">
        <v>0.2544167</v>
      </c>
      <c r="N64" s="29">
        <v>2.9704000000000001E-2</v>
      </c>
      <c r="O64" s="29">
        <v>0.25785000000000002</v>
      </c>
      <c r="P64" s="29">
        <v>2.8529329999999999E-2</v>
      </c>
      <c r="Q64" s="29">
        <v>0.38506669999999998</v>
      </c>
      <c r="R64" s="29">
        <v>0.36493330000000002</v>
      </c>
      <c r="S64" s="39">
        <v>7363</v>
      </c>
      <c r="T64" s="39">
        <v>6976</v>
      </c>
      <c r="U64" s="39" t="s">
        <v>90</v>
      </c>
    </row>
    <row r="65" spans="1:21">
      <c r="A65" s="21">
        <v>85</v>
      </c>
      <c r="B65" s="27">
        <v>0.6</v>
      </c>
      <c r="C65" s="23">
        <v>3700</v>
      </c>
      <c r="D65" s="23">
        <v>0.35</v>
      </c>
      <c r="E65" s="24">
        <v>275000</v>
      </c>
      <c r="F65" s="24">
        <v>0.22</v>
      </c>
      <c r="G65" s="25">
        <v>70</v>
      </c>
      <c r="H65" s="25">
        <f>6*Table3[[#This Row],[d   '[µm']]]</f>
        <v>420</v>
      </c>
      <c r="I65" s="25">
        <f>Table3[[#This Row],[L2   '[μm']]]</f>
        <v>420</v>
      </c>
      <c r="J65" s="33">
        <v>166790</v>
      </c>
      <c r="K65" s="33">
        <v>19421.669999999998</v>
      </c>
      <c r="L65" s="33">
        <v>18407.330000000002</v>
      </c>
      <c r="M65" s="29">
        <v>0.25437670000000001</v>
      </c>
      <c r="N65" s="29">
        <v>2.9621000000000001E-2</v>
      </c>
      <c r="O65" s="29">
        <v>0.25781330000000002</v>
      </c>
      <c r="P65" s="29">
        <v>2.8452999999999999E-2</v>
      </c>
      <c r="Q65" s="29">
        <v>0.38719999999999999</v>
      </c>
      <c r="R65" s="29">
        <v>0.36696669999999998</v>
      </c>
      <c r="S65" s="39">
        <v>7352.3329999999996</v>
      </c>
      <c r="T65" s="39">
        <v>6913.6670000000004</v>
      </c>
      <c r="U65" s="39" t="s">
        <v>100</v>
      </c>
    </row>
    <row r="66" spans="1:21">
      <c r="A66" s="21">
        <v>90</v>
      </c>
      <c r="B66" s="27">
        <v>0.6</v>
      </c>
      <c r="C66" s="23">
        <v>3700</v>
      </c>
      <c r="D66" s="23">
        <v>0.35</v>
      </c>
      <c r="E66" s="24">
        <v>275000</v>
      </c>
      <c r="F66" s="24">
        <v>0.22</v>
      </c>
      <c r="G66" s="25">
        <v>70</v>
      </c>
      <c r="H66" s="25">
        <f>6*Table3[[#This Row],[d   '[µm']]]</f>
        <v>450</v>
      </c>
      <c r="I66" s="25">
        <f>Table3[[#This Row],[L2   '[μm']]]</f>
        <v>450</v>
      </c>
      <c r="J66" s="33">
        <v>166966.70000000001</v>
      </c>
      <c r="K66" s="33">
        <v>19431.330000000002</v>
      </c>
      <c r="L66" s="33">
        <v>18428</v>
      </c>
      <c r="M66" s="29">
        <v>0.25439000000000001</v>
      </c>
      <c r="N66" s="29">
        <v>2.9605670000000001E-2</v>
      </c>
      <c r="O66" s="29">
        <v>0.25778329999999999</v>
      </c>
      <c r="P66" s="29">
        <v>2.8451000000000001E-2</v>
      </c>
      <c r="Q66" s="29">
        <v>0.38666669999999997</v>
      </c>
      <c r="R66" s="29">
        <v>0.36670000000000003</v>
      </c>
      <c r="S66" s="39">
        <v>7306.6670000000004</v>
      </c>
      <c r="T66" s="39">
        <v>6877.6670000000004</v>
      </c>
      <c r="U66" s="39" t="s">
        <v>101</v>
      </c>
    </row>
    <row r="67" spans="1:21">
      <c r="A67" s="38">
        <v>40</v>
      </c>
      <c r="B67" s="27">
        <v>0.6</v>
      </c>
      <c r="C67" s="38">
        <v>3700</v>
      </c>
      <c r="D67" s="38">
        <v>0.35</v>
      </c>
      <c r="E67" s="38">
        <v>275000</v>
      </c>
      <c r="F67" s="38">
        <v>0.22</v>
      </c>
      <c r="G67" s="38">
        <v>70</v>
      </c>
      <c r="H67" s="38">
        <f>7*Table3[[#This Row],[d   '[µm']]]</f>
        <v>560</v>
      </c>
      <c r="I67" s="38">
        <f>7*Table3[[#This Row],[d   '[µm']]]</f>
        <v>560</v>
      </c>
      <c r="J67" s="36">
        <v>163670</v>
      </c>
      <c r="K67" s="36">
        <v>18692.330000000002</v>
      </c>
      <c r="L67" s="36">
        <v>18367</v>
      </c>
      <c r="M67" s="41">
        <v>0.25756669999999998</v>
      </c>
      <c r="N67" s="41">
        <v>2.9415670000000001E-2</v>
      </c>
      <c r="O67" s="41">
        <v>0.25871329999999998</v>
      </c>
      <c r="P67" s="41">
        <v>2.903267E-2</v>
      </c>
      <c r="Q67" s="41">
        <v>0.36056670000000002</v>
      </c>
      <c r="R67" s="41">
        <v>0.3543</v>
      </c>
      <c r="S67" s="36">
        <v>6681.6670000000004</v>
      </c>
      <c r="T67" s="36">
        <v>6980</v>
      </c>
      <c r="U67" s="36" t="s">
        <v>111</v>
      </c>
    </row>
    <row r="68" spans="1:21">
      <c r="A68" s="21">
        <v>45</v>
      </c>
      <c r="B68" s="27">
        <v>0.6</v>
      </c>
      <c r="C68" s="23">
        <v>3700</v>
      </c>
      <c r="D68" s="23">
        <v>0.35</v>
      </c>
      <c r="E68" s="24">
        <v>275000</v>
      </c>
      <c r="F68" s="24">
        <v>0.22</v>
      </c>
      <c r="G68" s="25">
        <v>70</v>
      </c>
      <c r="H68" s="25">
        <f>7*Table3[[#This Row],[d   '[µm']]]</f>
        <v>595</v>
      </c>
      <c r="I68" s="25">
        <f>7*Table3[[#This Row],[d   '[µm']]]</f>
        <v>595</v>
      </c>
      <c r="J68" s="33">
        <v>164223.29999999999</v>
      </c>
      <c r="K68" s="33">
        <v>18624.669999999998</v>
      </c>
      <c r="L68" s="33">
        <v>18549.669999999998</v>
      </c>
      <c r="M68" s="29">
        <v>0.25785999999999998</v>
      </c>
      <c r="N68" s="29">
        <v>2.9243669999999999E-2</v>
      </c>
      <c r="O68" s="29">
        <v>0.2581233</v>
      </c>
      <c r="P68" s="29">
        <v>2.9156000000000001E-2</v>
      </c>
      <c r="Q68" s="29">
        <v>0.3584</v>
      </c>
      <c r="R68" s="29">
        <v>0.35693330000000001</v>
      </c>
      <c r="S68" s="39">
        <v>6695</v>
      </c>
      <c r="T68" s="39">
        <v>6975.3329999999996</v>
      </c>
      <c r="U68" s="39" t="s">
        <v>112</v>
      </c>
    </row>
    <row r="69" spans="1:21">
      <c r="A69" s="21">
        <v>50</v>
      </c>
      <c r="B69" s="27">
        <v>0.6</v>
      </c>
      <c r="C69" s="23">
        <v>3700</v>
      </c>
      <c r="D69" s="23">
        <v>0.35</v>
      </c>
      <c r="E69" s="24">
        <v>275000</v>
      </c>
      <c r="F69" s="24">
        <v>0.22</v>
      </c>
      <c r="G69" s="25">
        <v>70</v>
      </c>
      <c r="H69" s="25">
        <f>7*Table3[[#This Row],[d   '[µm']]]</f>
        <v>630</v>
      </c>
      <c r="I69" s="25">
        <f>7*Table3[[#This Row],[d   '[µm']]]</f>
        <v>630</v>
      </c>
      <c r="J69" s="33">
        <v>164343.29999999999</v>
      </c>
      <c r="K69" s="33">
        <v>18692.330000000002</v>
      </c>
      <c r="L69" s="33">
        <v>18629.669999999998</v>
      </c>
      <c r="M69" s="29">
        <v>0.25777670000000003</v>
      </c>
      <c r="N69" s="29">
        <v>2.9319000000000001E-2</v>
      </c>
      <c r="O69" s="29">
        <v>0.25799329999999998</v>
      </c>
      <c r="P69" s="29">
        <v>2.9245670000000001E-2</v>
      </c>
      <c r="Q69" s="29">
        <v>0.35736669999999998</v>
      </c>
      <c r="R69" s="29">
        <v>0.3561667</v>
      </c>
      <c r="S69" s="39">
        <v>6712</v>
      </c>
      <c r="T69" s="39">
        <v>6959</v>
      </c>
      <c r="U69" s="39" t="s">
        <v>113</v>
      </c>
    </row>
    <row r="70" spans="1:21">
      <c r="A70" s="21">
        <v>55</v>
      </c>
      <c r="B70" s="27">
        <v>0.6</v>
      </c>
      <c r="C70" s="23">
        <v>3700</v>
      </c>
      <c r="D70" s="23">
        <v>0.35</v>
      </c>
      <c r="E70" s="24">
        <v>275000</v>
      </c>
      <c r="F70" s="24">
        <v>0.22</v>
      </c>
      <c r="G70" s="25">
        <v>70</v>
      </c>
      <c r="H70" s="25">
        <f>7*Table3[[#This Row],[d   '[µm']]]</f>
        <v>280</v>
      </c>
      <c r="I70" s="25">
        <f>7*Table3[[#This Row],[d   '[µm']]]</f>
        <v>280</v>
      </c>
      <c r="J70" s="33">
        <v>164836.70000000001</v>
      </c>
      <c r="K70" s="33">
        <v>18821.669999999998</v>
      </c>
      <c r="L70" s="33">
        <v>18557.330000000002</v>
      </c>
      <c r="M70" s="29">
        <v>0.2572333</v>
      </c>
      <c r="N70" s="29">
        <v>2.9371669999999999E-2</v>
      </c>
      <c r="O70" s="29">
        <v>0.25814999999999999</v>
      </c>
      <c r="P70" s="29">
        <v>2.9062669999999999E-2</v>
      </c>
      <c r="Q70" s="29">
        <v>0.36143330000000001</v>
      </c>
      <c r="R70" s="29">
        <v>0.35633330000000002</v>
      </c>
      <c r="S70" s="39">
        <v>6778</v>
      </c>
      <c r="T70" s="39">
        <v>6971.6670000000004</v>
      </c>
      <c r="U70" s="39" t="s">
        <v>114</v>
      </c>
    </row>
    <row r="71" spans="1:21">
      <c r="A71" s="21">
        <v>60</v>
      </c>
      <c r="B71" s="27">
        <v>0.6</v>
      </c>
      <c r="C71" s="23">
        <v>3700</v>
      </c>
      <c r="D71" s="23">
        <v>0.35</v>
      </c>
      <c r="E71" s="24">
        <v>275000</v>
      </c>
      <c r="F71" s="24">
        <v>0.22</v>
      </c>
      <c r="G71" s="25">
        <v>70</v>
      </c>
      <c r="H71" s="25">
        <f>7*Table3[[#This Row],[d   '[µm']]]</f>
        <v>315</v>
      </c>
      <c r="I71" s="25">
        <f>7*Table3[[#This Row],[d   '[µm']]]</f>
        <v>315</v>
      </c>
      <c r="J71" s="33">
        <v>164936.70000000001</v>
      </c>
      <c r="K71" s="33">
        <v>18770</v>
      </c>
      <c r="L71" s="33">
        <v>18609.669999999998</v>
      </c>
      <c r="M71" s="29">
        <v>0.25735999999999998</v>
      </c>
      <c r="N71" s="29">
        <v>2.9288000000000002E-2</v>
      </c>
      <c r="O71" s="29">
        <v>0.2579167</v>
      </c>
      <c r="P71" s="29">
        <v>2.9100330000000001E-2</v>
      </c>
      <c r="Q71" s="29">
        <v>0.36123329999999998</v>
      </c>
      <c r="R71" s="29">
        <v>0.35813329999999999</v>
      </c>
      <c r="S71" s="39">
        <v>6781.3329999999996</v>
      </c>
      <c r="T71" s="39">
        <v>6972.3329999999996</v>
      </c>
      <c r="U71" s="39" t="s">
        <v>115</v>
      </c>
    </row>
    <row r="72" spans="1:21">
      <c r="A72" s="21">
        <v>70</v>
      </c>
      <c r="B72" s="27">
        <v>0.6</v>
      </c>
      <c r="C72" s="23">
        <v>3700</v>
      </c>
      <c r="D72" s="23">
        <v>0.35</v>
      </c>
      <c r="E72" s="24">
        <v>275000</v>
      </c>
      <c r="F72" s="24">
        <v>0.22</v>
      </c>
      <c r="G72" s="25">
        <v>70</v>
      </c>
      <c r="H72" s="25">
        <f>7*Table3[[#This Row],[d   '[µm']]]</f>
        <v>350</v>
      </c>
      <c r="I72" s="25">
        <f>7*Table3[[#This Row],[d   '[µm']]]</f>
        <v>350</v>
      </c>
      <c r="J72" s="33">
        <v>165340</v>
      </c>
      <c r="K72" s="33">
        <v>18636</v>
      </c>
      <c r="L72" s="33">
        <v>18492.669999999998</v>
      </c>
      <c r="M72" s="29">
        <v>0.2572333</v>
      </c>
      <c r="N72" s="29">
        <v>2.8993999999999999E-2</v>
      </c>
      <c r="O72" s="29">
        <v>0.25774000000000002</v>
      </c>
      <c r="P72" s="29">
        <v>2.8826999999999998E-2</v>
      </c>
      <c r="Q72" s="29">
        <v>0.3677667</v>
      </c>
      <c r="R72" s="29">
        <v>0.36493330000000002</v>
      </c>
      <c r="S72" s="39">
        <v>6792.6670000000004</v>
      </c>
      <c r="T72" s="39">
        <v>7002</v>
      </c>
      <c r="U72" s="39" t="s">
        <v>116</v>
      </c>
    </row>
    <row r="73" spans="1:21">
      <c r="A73" s="21">
        <v>75</v>
      </c>
      <c r="B73" s="27">
        <v>0.6</v>
      </c>
      <c r="C73" s="23">
        <v>3700</v>
      </c>
      <c r="D73" s="23">
        <v>0.35</v>
      </c>
      <c r="E73" s="24">
        <v>275000</v>
      </c>
      <c r="F73" s="24">
        <v>0.22</v>
      </c>
      <c r="G73" s="25">
        <v>70</v>
      </c>
      <c r="H73" s="25">
        <f>7*Table3[[#This Row],[d   '[µm']]]</f>
        <v>385</v>
      </c>
      <c r="I73" s="25">
        <f>7*Table3[[#This Row],[d   '[µm']]]</f>
        <v>385</v>
      </c>
      <c r="J73" s="33">
        <v>165620</v>
      </c>
      <c r="K73" s="33">
        <v>18722.330000000002</v>
      </c>
      <c r="L73" s="33">
        <v>18534</v>
      </c>
      <c r="M73" s="29">
        <v>0.25718999999999997</v>
      </c>
      <c r="N73" s="29">
        <v>2.9073669999999999E-2</v>
      </c>
      <c r="O73" s="29">
        <v>0.25784669999999998</v>
      </c>
      <c r="P73" s="29">
        <v>2.8854669999999999E-2</v>
      </c>
      <c r="Q73" s="29">
        <v>0.36556670000000002</v>
      </c>
      <c r="R73" s="29">
        <v>0.36186669999999999</v>
      </c>
      <c r="S73" s="39">
        <v>6814.3329999999996</v>
      </c>
      <c r="T73" s="39">
        <v>6961.6670000000004</v>
      </c>
      <c r="U73" s="39" t="s">
        <v>117</v>
      </c>
    </row>
    <row r="74" spans="1:21">
      <c r="A74" s="21">
        <v>80</v>
      </c>
      <c r="B74" s="27">
        <v>0.6</v>
      </c>
      <c r="C74" s="23">
        <v>3700</v>
      </c>
      <c r="D74" s="23">
        <v>0.35</v>
      </c>
      <c r="E74" s="24">
        <v>275000</v>
      </c>
      <c r="F74" s="24">
        <v>0.22</v>
      </c>
      <c r="G74" s="25">
        <v>70</v>
      </c>
      <c r="H74" s="25">
        <f>7*Table3[[#This Row],[d   '[µm']]]</f>
        <v>420</v>
      </c>
      <c r="I74" s="25">
        <f>7*Table3[[#This Row],[d   '[µm']]]</f>
        <v>420</v>
      </c>
      <c r="J74" s="33">
        <v>165686.70000000001</v>
      </c>
      <c r="K74" s="33">
        <v>18762.669999999998</v>
      </c>
      <c r="L74" s="33">
        <v>18552</v>
      </c>
      <c r="M74" s="29">
        <v>0.25711669999999998</v>
      </c>
      <c r="N74" s="29">
        <v>2.9116329999999999E-2</v>
      </c>
      <c r="O74" s="29">
        <v>0.25785000000000002</v>
      </c>
      <c r="P74" s="29">
        <v>2.8871669999999999E-2</v>
      </c>
      <c r="Q74" s="29">
        <v>0.36530000000000001</v>
      </c>
      <c r="R74" s="29">
        <v>0.36120000000000002</v>
      </c>
      <c r="S74" s="39">
        <v>6814</v>
      </c>
      <c r="T74" s="39">
        <v>6976.6670000000004</v>
      </c>
      <c r="U74" s="39" t="s">
        <v>118</v>
      </c>
    </row>
    <row r="75" spans="1:21">
      <c r="A75" s="21">
        <v>85</v>
      </c>
      <c r="B75" s="27">
        <v>0.6</v>
      </c>
      <c r="C75" s="23">
        <v>3700</v>
      </c>
      <c r="D75" s="23">
        <v>0.35</v>
      </c>
      <c r="E75" s="24">
        <v>275000</v>
      </c>
      <c r="F75" s="24">
        <v>0.22</v>
      </c>
      <c r="G75" s="25">
        <v>70</v>
      </c>
      <c r="H75" s="25">
        <f>7*Table3[[#This Row],[d   '[µm']]]</f>
        <v>490</v>
      </c>
      <c r="I75" s="25">
        <f>7*Table3[[#This Row],[d   '[µm']]]</f>
        <v>490</v>
      </c>
      <c r="J75" s="33">
        <v>165733.29999999999</v>
      </c>
      <c r="K75" s="33">
        <v>18628.330000000002</v>
      </c>
      <c r="L75" s="33">
        <v>18454.330000000002</v>
      </c>
      <c r="M75" s="29">
        <v>0.25726329999999997</v>
      </c>
      <c r="N75" s="29">
        <v>2.8916000000000001E-2</v>
      </c>
      <c r="O75" s="29">
        <v>0.25787670000000001</v>
      </c>
      <c r="P75" s="29">
        <v>2.8714670000000001E-2</v>
      </c>
      <c r="Q75" s="29">
        <v>0.36759999999999998</v>
      </c>
      <c r="R75" s="29">
        <v>0.36416670000000001</v>
      </c>
      <c r="S75" s="39">
        <v>6801.3329999999996</v>
      </c>
      <c r="T75" s="39">
        <v>6871.3329999999996</v>
      </c>
      <c r="U75" s="39" t="s">
        <v>119</v>
      </c>
    </row>
    <row r="76" spans="1:21">
      <c r="A76" s="21">
        <v>90</v>
      </c>
      <c r="B76" s="27">
        <v>0.6</v>
      </c>
      <c r="C76" s="23">
        <v>3700</v>
      </c>
      <c r="D76" s="23">
        <v>0.35</v>
      </c>
      <c r="E76" s="24">
        <v>275000</v>
      </c>
      <c r="F76" s="24">
        <v>0.22</v>
      </c>
      <c r="G76" s="25">
        <v>70</v>
      </c>
      <c r="H76" s="25">
        <f>7*Table3[[#This Row],[d   '[µm']]]</f>
        <v>525</v>
      </c>
      <c r="I76" s="25">
        <f>7*Table3[[#This Row],[d   '[µm']]]</f>
        <v>525</v>
      </c>
      <c r="J76" s="33">
        <v>166050</v>
      </c>
      <c r="K76" s="33">
        <v>18607.330000000002</v>
      </c>
      <c r="L76" s="33">
        <v>18530</v>
      </c>
      <c r="M76" s="29">
        <v>0.25724000000000002</v>
      </c>
      <c r="N76" s="29">
        <v>2.8826000000000001E-2</v>
      </c>
      <c r="O76" s="29">
        <v>0.2575133</v>
      </c>
      <c r="P76" s="29">
        <v>2.8736669999999999E-2</v>
      </c>
      <c r="Q76" s="29">
        <v>0.36870000000000003</v>
      </c>
      <c r="R76" s="29">
        <v>0.36720000000000003</v>
      </c>
      <c r="S76" s="39">
        <v>6814.6670000000004</v>
      </c>
      <c r="T76" s="39">
        <v>6931.3329999999996</v>
      </c>
      <c r="U76" s="39" t="s">
        <v>120</v>
      </c>
    </row>
    <row r="77" spans="1:21">
      <c r="A77" s="52">
        <v>8</v>
      </c>
      <c r="B77" s="51">
        <v>0</v>
      </c>
      <c r="C77" s="51">
        <v>3700</v>
      </c>
      <c r="D77" s="51">
        <v>0.35</v>
      </c>
      <c r="E77" s="52">
        <f t="shared" ref="E77:E87" si="0">I78*1000</f>
        <v>48000</v>
      </c>
      <c r="F77" s="54">
        <v>0.2</v>
      </c>
      <c r="G77" s="51">
        <v>70</v>
      </c>
      <c r="H77" s="51">
        <v>64</v>
      </c>
      <c r="I77" s="51">
        <v>64</v>
      </c>
      <c r="J77" s="35" t="s">
        <v>159</v>
      </c>
      <c r="K77" s="35" t="s">
        <v>160</v>
      </c>
      <c r="L77" s="35" t="s">
        <v>161</v>
      </c>
      <c r="M77" s="42" t="s">
        <v>162</v>
      </c>
      <c r="N77" s="42" t="s">
        <v>163</v>
      </c>
      <c r="O77" s="42" t="s">
        <v>164</v>
      </c>
      <c r="P77" s="42" t="s">
        <v>165</v>
      </c>
      <c r="Q77" s="42" t="s">
        <v>166</v>
      </c>
      <c r="R77" s="42" t="s">
        <v>167</v>
      </c>
      <c r="S77" s="35" t="s">
        <v>168</v>
      </c>
      <c r="T77" s="35" t="s">
        <v>169</v>
      </c>
      <c r="U77" s="35" t="s">
        <v>170</v>
      </c>
    </row>
    <row r="78" spans="1:21">
      <c r="A78" s="53">
        <v>6</v>
      </c>
      <c r="B78" s="47">
        <v>0</v>
      </c>
      <c r="C78" s="48">
        <v>3700</v>
      </c>
      <c r="D78" s="48">
        <v>0.35</v>
      </c>
      <c r="E78" s="53">
        <f t="shared" si="0"/>
        <v>80000</v>
      </c>
      <c r="F78" s="54">
        <v>0.2</v>
      </c>
      <c r="G78" s="50">
        <v>70</v>
      </c>
      <c r="H78" s="50">
        <v>48</v>
      </c>
      <c r="I78" s="50">
        <v>48</v>
      </c>
      <c r="J78" s="28" t="s">
        <v>171</v>
      </c>
      <c r="K78" s="28" t="s">
        <v>172</v>
      </c>
      <c r="L78" s="28" t="s">
        <v>173</v>
      </c>
      <c r="M78" s="31" t="s">
        <v>174</v>
      </c>
      <c r="N78" s="31" t="s">
        <v>175</v>
      </c>
      <c r="O78" s="31" t="s">
        <v>176</v>
      </c>
      <c r="P78" s="31" t="s">
        <v>177</v>
      </c>
      <c r="Q78" s="31" t="s">
        <v>178</v>
      </c>
      <c r="R78" s="31" t="s">
        <v>179</v>
      </c>
      <c r="S78" s="40" t="s">
        <v>180</v>
      </c>
      <c r="T78" s="40" t="s">
        <v>181</v>
      </c>
      <c r="U78" s="40" t="s">
        <v>182</v>
      </c>
    </row>
    <row r="79" spans="1:21">
      <c r="A79" s="52">
        <v>10</v>
      </c>
      <c r="B79" s="47">
        <v>0</v>
      </c>
      <c r="C79" s="48">
        <v>3700</v>
      </c>
      <c r="D79" s="48">
        <v>0.35</v>
      </c>
      <c r="E79" s="52">
        <f t="shared" si="0"/>
        <v>40000</v>
      </c>
      <c r="F79" s="54">
        <v>0.2</v>
      </c>
      <c r="G79" s="50">
        <v>70</v>
      </c>
      <c r="H79" s="50">
        <v>80</v>
      </c>
      <c r="I79" s="50">
        <v>80</v>
      </c>
      <c r="J79" s="28" t="s">
        <v>183</v>
      </c>
      <c r="K79" s="28" t="s">
        <v>184</v>
      </c>
      <c r="L79" s="28" t="s">
        <v>185</v>
      </c>
      <c r="M79" s="31" t="s">
        <v>186</v>
      </c>
      <c r="N79" s="31" t="s">
        <v>187</v>
      </c>
      <c r="O79" s="31" t="s">
        <v>188</v>
      </c>
      <c r="P79" s="31" t="s">
        <v>189</v>
      </c>
      <c r="Q79" s="31" t="s">
        <v>190</v>
      </c>
      <c r="R79" s="31" t="s">
        <v>191</v>
      </c>
      <c r="S79" s="40" t="s">
        <v>192</v>
      </c>
      <c r="T79" s="40" t="s">
        <v>193</v>
      </c>
      <c r="U79" s="40" t="s">
        <v>194</v>
      </c>
    </row>
    <row r="80" spans="1:21">
      <c r="A80" s="53">
        <v>5</v>
      </c>
      <c r="B80" s="47">
        <v>0</v>
      </c>
      <c r="C80" s="48">
        <v>3700</v>
      </c>
      <c r="D80" s="48">
        <v>0.35</v>
      </c>
      <c r="E80" s="53">
        <f t="shared" si="0"/>
        <v>1136000</v>
      </c>
      <c r="F80" s="54">
        <v>0.2</v>
      </c>
      <c r="G80" s="50">
        <v>70</v>
      </c>
      <c r="H80" s="50">
        <v>40</v>
      </c>
      <c r="I80" s="50">
        <v>40</v>
      </c>
      <c r="J80" s="28" t="s">
        <v>195</v>
      </c>
      <c r="K80" s="28" t="s">
        <v>196</v>
      </c>
      <c r="L80" s="28" t="s">
        <v>197</v>
      </c>
      <c r="M80" s="31" t="s">
        <v>198</v>
      </c>
      <c r="N80" s="31" t="s">
        <v>199</v>
      </c>
      <c r="O80" s="31" t="s">
        <v>200</v>
      </c>
      <c r="P80" s="31" t="s">
        <v>201</v>
      </c>
      <c r="Q80" s="31" t="s">
        <v>202</v>
      </c>
      <c r="R80" s="31" t="s">
        <v>203</v>
      </c>
      <c r="S80" s="40" t="s">
        <v>204</v>
      </c>
      <c r="T80" s="40" t="s">
        <v>205</v>
      </c>
      <c r="U80" s="40" t="s">
        <v>206</v>
      </c>
    </row>
    <row r="81" spans="1:21">
      <c r="A81" s="52">
        <v>142</v>
      </c>
      <c r="B81" s="47">
        <v>0</v>
      </c>
      <c r="C81" s="48">
        <v>3700</v>
      </c>
      <c r="D81" s="48">
        <v>0.35</v>
      </c>
      <c r="E81" s="52">
        <f t="shared" si="0"/>
        <v>96000</v>
      </c>
      <c r="F81" s="54">
        <v>0.21</v>
      </c>
      <c r="G81" s="50">
        <v>70</v>
      </c>
      <c r="H81" s="50">
        <v>1136</v>
      </c>
      <c r="I81" s="50">
        <v>1136</v>
      </c>
      <c r="J81" s="28" t="s">
        <v>207</v>
      </c>
      <c r="K81" s="28" t="s">
        <v>208</v>
      </c>
      <c r="L81" s="28" t="s">
        <v>209</v>
      </c>
      <c r="M81" s="31" t="s">
        <v>210</v>
      </c>
      <c r="N81" s="31" t="s">
        <v>211</v>
      </c>
      <c r="O81" s="31" t="s">
        <v>212</v>
      </c>
      <c r="P81" s="31" t="s">
        <v>213</v>
      </c>
      <c r="Q81" s="31" t="s">
        <v>214</v>
      </c>
      <c r="R81" s="31" t="s">
        <v>215</v>
      </c>
      <c r="S81" s="40" t="s">
        <v>216</v>
      </c>
      <c r="T81" s="40" t="s">
        <v>217</v>
      </c>
      <c r="U81" s="40" t="s">
        <v>218</v>
      </c>
    </row>
    <row r="82" spans="1:21">
      <c r="A82" s="53">
        <v>12</v>
      </c>
      <c r="B82" s="47">
        <v>0</v>
      </c>
      <c r="C82" s="48">
        <v>3700</v>
      </c>
      <c r="D82" s="48">
        <v>0.35</v>
      </c>
      <c r="E82" s="53">
        <f t="shared" si="0"/>
        <v>1016000</v>
      </c>
      <c r="F82" s="54">
        <v>0.34</v>
      </c>
      <c r="G82" s="50">
        <v>70</v>
      </c>
      <c r="H82" s="50">
        <v>96</v>
      </c>
      <c r="I82" s="50">
        <v>96</v>
      </c>
      <c r="J82" s="28" t="s">
        <v>219</v>
      </c>
      <c r="K82" s="28" t="s">
        <v>220</v>
      </c>
      <c r="L82" s="28" t="s">
        <v>221</v>
      </c>
      <c r="M82" s="31" t="s">
        <v>222</v>
      </c>
      <c r="N82" s="31" t="s">
        <v>223</v>
      </c>
      <c r="O82" s="31" t="s">
        <v>224</v>
      </c>
      <c r="P82" s="31" t="s">
        <v>225</v>
      </c>
      <c r="Q82" s="31" t="s">
        <v>226</v>
      </c>
      <c r="R82" s="31" t="s">
        <v>227</v>
      </c>
      <c r="S82" s="40" t="s">
        <v>228</v>
      </c>
      <c r="T82" s="40" t="s">
        <v>229</v>
      </c>
      <c r="U82" s="40" t="s">
        <v>230</v>
      </c>
    </row>
    <row r="83" spans="1:21">
      <c r="A83" s="52">
        <v>127</v>
      </c>
      <c r="B83" s="47">
        <v>0</v>
      </c>
      <c r="C83" s="48">
        <v>3700</v>
      </c>
      <c r="D83" s="48">
        <v>0.35</v>
      </c>
      <c r="E83" s="52">
        <f t="shared" si="0"/>
        <v>120000</v>
      </c>
      <c r="F83" s="54">
        <v>0.25</v>
      </c>
      <c r="G83" s="50">
        <v>70</v>
      </c>
      <c r="H83" s="50">
        <v>1016</v>
      </c>
      <c r="I83" s="50">
        <v>1016</v>
      </c>
      <c r="J83" s="28" t="s">
        <v>231</v>
      </c>
      <c r="K83" s="28" t="s">
        <v>232</v>
      </c>
      <c r="L83" s="28" t="s">
        <v>233</v>
      </c>
      <c r="M83" s="31" t="s">
        <v>234</v>
      </c>
      <c r="N83" s="31" t="s">
        <v>235</v>
      </c>
      <c r="O83" s="31" t="s">
        <v>236</v>
      </c>
      <c r="P83" s="31" t="s">
        <v>237</v>
      </c>
      <c r="Q83" s="31" t="s">
        <v>238</v>
      </c>
      <c r="R83" s="31" t="s">
        <v>239</v>
      </c>
      <c r="S83" s="40" t="s">
        <v>240</v>
      </c>
      <c r="T83" s="40" t="s">
        <v>241</v>
      </c>
      <c r="U83" s="40" t="s">
        <v>242</v>
      </c>
    </row>
    <row r="84" spans="1:21">
      <c r="A84" s="53">
        <v>15</v>
      </c>
      <c r="B84" s="47">
        <v>0</v>
      </c>
      <c r="C84" s="48">
        <v>3700</v>
      </c>
      <c r="D84" s="48">
        <v>0.35</v>
      </c>
      <c r="E84" s="53">
        <f t="shared" si="0"/>
        <v>160000</v>
      </c>
      <c r="F84" s="54">
        <v>0.25</v>
      </c>
      <c r="G84" s="50">
        <v>70</v>
      </c>
      <c r="H84" s="50">
        <v>120</v>
      </c>
      <c r="I84" s="50">
        <v>120</v>
      </c>
      <c r="J84" s="28" t="s">
        <v>243</v>
      </c>
      <c r="K84" s="28" t="s">
        <v>244</v>
      </c>
      <c r="L84" s="28" t="s">
        <v>245</v>
      </c>
      <c r="M84" s="31" t="s">
        <v>246</v>
      </c>
      <c r="N84" s="31" t="s">
        <v>247</v>
      </c>
      <c r="O84" s="31" t="s">
        <v>248</v>
      </c>
      <c r="P84" s="31" t="s">
        <v>249</v>
      </c>
      <c r="Q84" s="31" t="s">
        <v>250</v>
      </c>
      <c r="R84" s="31" t="s">
        <v>251</v>
      </c>
      <c r="S84" s="40" t="s">
        <v>228</v>
      </c>
      <c r="T84" s="40" t="s">
        <v>252</v>
      </c>
      <c r="U84" s="40" t="s">
        <v>253</v>
      </c>
    </row>
    <row r="85" spans="1:21">
      <c r="A85" s="52">
        <v>20</v>
      </c>
      <c r="B85" s="47">
        <v>0</v>
      </c>
      <c r="C85" s="48">
        <v>3700</v>
      </c>
      <c r="D85" s="48">
        <v>0.35</v>
      </c>
      <c r="E85" s="52">
        <f t="shared" si="0"/>
        <v>80000</v>
      </c>
      <c r="F85" s="54">
        <v>0.25</v>
      </c>
      <c r="G85" s="50">
        <v>70</v>
      </c>
      <c r="H85" s="50">
        <v>160</v>
      </c>
      <c r="I85" s="50">
        <v>160</v>
      </c>
      <c r="J85" s="28" t="s">
        <v>254</v>
      </c>
      <c r="K85" s="28" t="s">
        <v>255</v>
      </c>
      <c r="L85" s="28" t="s">
        <v>256</v>
      </c>
      <c r="M85" s="31" t="s">
        <v>257</v>
      </c>
      <c r="N85" s="31" t="s">
        <v>258</v>
      </c>
      <c r="O85" s="31" t="s">
        <v>259</v>
      </c>
      <c r="P85" s="31" t="s">
        <v>260</v>
      </c>
      <c r="Q85" s="31" t="s">
        <v>261</v>
      </c>
      <c r="R85" s="31" t="s">
        <v>262</v>
      </c>
      <c r="S85" s="40" t="s">
        <v>263</v>
      </c>
      <c r="T85" s="40" t="s">
        <v>264</v>
      </c>
      <c r="U85" s="40" t="s">
        <v>265</v>
      </c>
    </row>
    <row r="86" spans="1:21">
      <c r="A86" s="53">
        <v>10</v>
      </c>
      <c r="B86" s="47">
        <v>0</v>
      </c>
      <c r="C86" s="48">
        <v>3700</v>
      </c>
      <c r="D86" s="48">
        <v>0.35</v>
      </c>
      <c r="E86" s="53">
        <f t="shared" si="0"/>
        <v>126000</v>
      </c>
      <c r="F86" s="54">
        <v>0.23</v>
      </c>
      <c r="G86" s="50">
        <v>70</v>
      </c>
      <c r="H86" s="50">
        <v>80</v>
      </c>
      <c r="I86" s="50">
        <v>80</v>
      </c>
      <c r="J86" s="28" t="s">
        <v>266</v>
      </c>
      <c r="K86" s="28" t="s">
        <v>267</v>
      </c>
      <c r="L86" s="28" t="s">
        <v>268</v>
      </c>
      <c r="M86" s="31" t="s">
        <v>269</v>
      </c>
      <c r="N86" s="31" t="s">
        <v>270</v>
      </c>
      <c r="O86" s="31" t="s">
        <v>271</v>
      </c>
      <c r="P86" s="31" t="s">
        <v>272</v>
      </c>
      <c r="Q86" s="31" t="s">
        <v>273</v>
      </c>
      <c r="R86" s="31" t="s">
        <v>274</v>
      </c>
      <c r="S86" s="40" t="s">
        <v>275</v>
      </c>
      <c r="T86" s="40" t="s">
        <v>276</v>
      </c>
      <c r="U86" s="40" t="s">
        <v>277</v>
      </c>
    </row>
    <row r="87" spans="1:21">
      <c r="A87" s="52">
        <v>14</v>
      </c>
      <c r="B87" s="51">
        <v>0</v>
      </c>
      <c r="C87" s="51">
        <v>3700</v>
      </c>
      <c r="D87" s="51">
        <v>0.35</v>
      </c>
      <c r="E87" s="52">
        <f t="shared" si="0"/>
        <v>405000</v>
      </c>
      <c r="F87" s="54">
        <v>0.22</v>
      </c>
      <c r="G87" s="51">
        <v>70</v>
      </c>
      <c r="H87" s="51">
        <v>126</v>
      </c>
      <c r="I87" s="51">
        <v>126</v>
      </c>
      <c r="J87" s="35" t="s">
        <v>278</v>
      </c>
      <c r="K87" s="35" t="s">
        <v>279</v>
      </c>
      <c r="L87" s="35" t="s">
        <v>280</v>
      </c>
      <c r="M87" s="42" t="s">
        <v>281</v>
      </c>
      <c r="N87" s="42" t="s">
        <v>282</v>
      </c>
      <c r="O87" s="42" t="s">
        <v>283</v>
      </c>
      <c r="P87" s="42" t="s">
        <v>284</v>
      </c>
      <c r="Q87" s="42" t="s">
        <v>285</v>
      </c>
      <c r="R87" s="42" t="s">
        <v>286</v>
      </c>
      <c r="S87" s="35" t="s">
        <v>287</v>
      </c>
      <c r="T87" s="35" t="s">
        <v>288</v>
      </c>
      <c r="U87" s="35" t="s">
        <v>289</v>
      </c>
    </row>
    <row r="88" spans="1:21">
      <c r="A88" s="55">
        <v>45</v>
      </c>
      <c r="B88" s="47">
        <v>0</v>
      </c>
      <c r="C88" s="48">
        <v>3700</v>
      </c>
      <c r="D88" s="48">
        <v>0.35</v>
      </c>
      <c r="E88" s="49">
        <v>275000</v>
      </c>
      <c r="F88" s="49">
        <v>0.22</v>
      </c>
      <c r="G88" s="50">
        <v>70</v>
      </c>
      <c r="H88" s="50">
        <v>405</v>
      </c>
      <c r="I88" s="50">
        <v>405</v>
      </c>
      <c r="J88" s="28" t="s">
        <v>290</v>
      </c>
      <c r="K88" s="28" t="s">
        <v>291</v>
      </c>
      <c r="L88" s="28" t="s">
        <v>292</v>
      </c>
      <c r="M88" s="31" t="s">
        <v>293</v>
      </c>
      <c r="N88" s="31" t="s">
        <v>294</v>
      </c>
      <c r="O88" s="31" t="s">
        <v>295</v>
      </c>
      <c r="P88" s="31" t="s">
        <v>296</v>
      </c>
      <c r="Q88" s="31" t="s">
        <v>297</v>
      </c>
      <c r="R88" s="31" t="s">
        <v>298</v>
      </c>
      <c r="S88" s="40" t="s">
        <v>299</v>
      </c>
      <c r="T88" s="40" t="s">
        <v>300</v>
      </c>
      <c r="U88" s="40" t="s">
        <v>301</v>
      </c>
    </row>
    <row r="89" spans="1:21">
      <c r="A89" s="55">
        <v>50</v>
      </c>
      <c r="B89" s="47">
        <v>0</v>
      </c>
      <c r="C89" s="48">
        <v>3700</v>
      </c>
      <c r="D89" s="48">
        <v>0.35</v>
      </c>
      <c r="E89" s="49">
        <v>275000</v>
      </c>
      <c r="F89" s="49">
        <v>0.22</v>
      </c>
      <c r="G89" s="50">
        <v>70</v>
      </c>
      <c r="H89" s="50">
        <v>450</v>
      </c>
      <c r="I89" s="50">
        <v>450</v>
      </c>
      <c r="J89" s="28" t="s">
        <v>302</v>
      </c>
      <c r="K89" s="28" t="s">
        <v>303</v>
      </c>
      <c r="L89" s="28" t="s">
        <v>304</v>
      </c>
      <c r="M89" s="31" t="s">
        <v>305</v>
      </c>
      <c r="N89" s="31" t="s">
        <v>306</v>
      </c>
      <c r="O89" s="31" t="s">
        <v>307</v>
      </c>
      <c r="P89" s="31" t="s">
        <v>308</v>
      </c>
      <c r="Q89" s="31" t="s">
        <v>309</v>
      </c>
      <c r="R89" s="31" t="s">
        <v>310</v>
      </c>
      <c r="S89" s="40" t="s">
        <v>311</v>
      </c>
      <c r="T89" s="40" t="s">
        <v>312</v>
      </c>
      <c r="U89" s="40" t="s">
        <v>313</v>
      </c>
    </row>
    <row r="90" spans="1:21">
      <c r="A90" s="55">
        <v>55</v>
      </c>
      <c r="B90" s="47">
        <v>0</v>
      </c>
      <c r="C90" s="48">
        <v>3700</v>
      </c>
      <c r="D90" s="48">
        <v>0.35</v>
      </c>
      <c r="E90" s="49">
        <v>275000</v>
      </c>
      <c r="F90" s="49">
        <v>0.22</v>
      </c>
      <c r="G90" s="50">
        <v>70</v>
      </c>
      <c r="H90" s="50">
        <v>495</v>
      </c>
      <c r="I90" s="50">
        <v>495</v>
      </c>
      <c r="J90" s="28" t="s">
        <v>314</v>
      </c>
      <c r="K90" s="28" t="s">
        <v>315</v>
      </c>
      <c r="L90" s="28" t="s">
        <v>316</v>
      </c>
      <c r="M90" s="31" t="s">
        <v>317</v>
      </c>
      <c r="N90" s="31" t="s">
        <v>318</v>
      </c>
      <c r="O90" s="31" t="s">
        <v>319</v>
      </c>
      <c r="P90" s="31" t="s">
        <v>320</v>
      </c>
      <c r="Q90" s="31" t="s">
        <v>321</v>
      </c>
      <c r="R90" s="31" t="s">
        <v>322</v>
      </c>
      <c r="S90" s="40" t="s">
        <v>323</v>
      </c>
      <c r="T90" s="40" t="s">
        <v>324</v>
      </c>
      <c r="U90" s="40" t="s">
        <v>325</v>
      </c>
    </row>
    <row r="91" spans="1:21">
      <c r="A91" s="55">
        <v>60</v>
      </c>
      <c r="B91" s="47">
        <v>0</v>
      </c>
      <c r="C91" s="48">
        <v>3700</v>
      </c>
      <c r="D91" s="48">
        <v>0.35</v>
      </c>
      <c r="E91" s="49">
        <v>275000</v>
      </c>
      <c r="F91" s="49">
        <v>0.22</v>
      </c>
      <c r="G91" s="50">
        <v>70</v>
      </c>
      <c r="H91" s="50">
        <v>540</v>
      </c>
      <c r="I91" s="50">
        <v>540</v>
      </c>
      <c r="J91" s="28" t="s">
        <v>326</v>
      </c>
      <c r="K91" s="28" t="s">
        <v>327</v>
      </c>
      <c r="L91" s="28" t="s">
        <v>328</v>
      </c>
      <c r="M91" s="31" t="s">
        <v>329</v>
      </c>
      <c r="N91" s="31" t="s">
        <v>330</v>
      </c>
      <c r="O91" s="31" t="s">
        <v>331</v>
      </c>
      <c r="P91" s="31" t="s">
        <v>332</v>
      </c>
      <c r="Q91" s="31" t="s">
        <v>333</v>
      </c>
      <c r="R91" s="31" t="s">
        <v>334</v>
      </c>
      <c r="S91" s="40" t="s">
        <v>335</v>
      </c>
      <c r="T91" s="40" t="s">
        <v>336</v>
      </c>
      <c r="U91" s="40" t="s">
        <v>337</v>
      </c>
    </row>
    <row r="92" spans="1:21">
      <c r="A92" s="55">
        <v>70</v>
      </c>
      <c r="B92" s="47">
        <v>0</v>
      </c>
      <c r="C92" s="48">
        <v>3700</v>
      </c>
      <c r="D92" s="48">
        <v>0.35</v>
      </c>
      <c r="E92" s="49">
        <v>275000</v>
      </c>
      <c r="F92" s="49">
        <v>0.22</v>
      </c>
      <c r="G92" s="50">
        <v>70</v>
      </c>
      <c r="H92" s="50">
        <v>630</v>
      </c>
      <c r="I92" s="50">
        <v>630</v>
      </c>
      <c r="J92" s="28" t="s">
        <v>338</v>
      </c>
      <c r="K92" s="28" t="s">
        <v>339</v>
      </c>
      <c r="L92" s="28" t="s">
        <v>340</v>
      </c>
      <c r="M92" s="31" t="s">
        <v>341</v>
      </c>
      <c r="N92" s="31" t="s">
        <v>342</v>
      </c>
      <c r="O92" s="31" t="s">
        <v>162</v>
      </c>
      <c r="P92" s="31" t="s">
        <v>343</v>
      </c>
      <c r="Q92" s="31" t="s">
        <v>344</v>
      </c>
      <c r="R92" s="31" t="s">
        <v>334</v>
      </c>
      <c r="S92" s="40" t="s">
        <v>345</v>
      </c>
      <c r="T92" s="40" t="s">
        <v>346</v>
      </c>
      <c r="U92" s="40" t="s">
        <v>347</v>
      </c>
    </row>
    <row r="93" spans="1:21">
      <c r="A93" s="55">
        <v>75</v>
      </c>
      <c r="B93" s="47">
        <v>0</v>
      </c>
      <c r="C93" s="48">
        <v>3700</v>
      </c>
      <c r="D93" s="48">
        <v>0.35</v>
      </c>
      <c r="E93" s="49">
        <v>275000</v>
      </c>
      <c r="F93" s="49">
        <v>0.22</v>
      </c>
      <c r="G93" s="50">
        <v>70</v>
      </c>
      <c r="H93" s="50">
        <v>675</v>
      </c>
      <c r="I93" s="50">
        <v>675</v>
      </c>
      <c r="J93" s="28" t="s">
        <v>348</v>
      </c>
      <c r="K93" s="28" t="s">
        <v>349</v>
      </c>
      <c r="L93" s="28" t="s">
        <v>350</v>
      </c>
      <c r="M93" s="31" t="s">
        <v>351</v>
      </c>
      <c r="N93" s="31" t="s">
        <v>352</v>
      </c>
      <c r="O93" s="31" t="s">
        <v>353</v>
      </c>
      <c r="P93" s="31" t="s">
        <v>354</v>
      </c>
      <c r="Q93" s="31" t="s">
        <v>355</v>
      </c>
      <c r="R93" s="31" t="s">
        <v>356</v>
      </c>
      <c r="S93" s="40" t="s">
        <v>357</v>
      </c>
      <c r="T93" s="40" t="s">
        <v>358</v>
      </c>
      <c r="U93" s="40" t="s">
        <v>359</v>
      </c>
    </row>
    <row r="94" spans="1:21">
      <c r="A94" s="55">
        <v>80</v>
      </c>
      <c r="B94" s="47">
        <v>0</v>
      </c>
      <c r="C94" s="48">
        <v>3700</v>
      </c>
      <c r="D94" s="48">
        <v>0.35</v>
      </c>
      <c r="E94" s="49">
        <v>275000</v>
      </c>
      <c r="F94" s="49">
        <v>0.22</v>
      </c>
      <c r="G94" s="50">
        <v>70</v>
      </c>
      <c r="H94" s="50">
        <v>720</v>
      </c>
      <c r="I94" s="50">
        <v>720</v>
      </c>
      <c r="J94" s="28" t="s">
        <v>360</v>
      </c>
      <c r="K94" s="28" t="s">
        <v>361</v>
      </c>
      <c r="L94" s="28" t="s">
        <v>362</v>
      </c>
      <c r="M94" s="31" t="s">
        <v>363</v>
      </c>
      <c r="N94" s="31" t="s">
        <v>364</v>
      </c>
      <c r="O94" s="31" t="s">
        <v>365</v>
      </c>
      <c r="P94" s="31" t="s">
        <v>366</v>
      </c>
      <c r="Q94" s="31" t="s">
        <v>367</v>
      </c>
      <c r="R94" s="31" t="s">
        <v>368</v>
      </c>
      <c r="S94" s="40" t="s">
        <v>369</v>
      </c>
      <c r="T94" s="40" t="s">
        <v>370</v>
      </c>
      <c r="U94" s="40" t="s">
        <v>371</v>
      </c>
    </row>
    <row r="95" spans="1:21">
      <c r="A95" s="55">
        <v>85</v>
      </c>
      <c r="B95" s="47">
        <v>0</v>
      </c>
      <c r="C95" s="48">
        <v>3700</v>
      </c>
      <c r="D95" s="48">
        <v>0.35</v>
      </c>
      <c r="E95" s="49">
        <v>275000</v>
      </c>
      <c r="F95" s="49">
        <v>0.22</v>
      </c>
      <c r="G95" s="50">
        <v>70</v>
      </c>
      <c r="H95" s="50">
        <v>765</v>
      </c>
      <c r="I95" s="50">
        <v>765</v>
      </c>
      <c r="J95" s="28" t="s">
        <v>372</v>
      </c>
      <c r="K95" s="28" t="s">
        <v>373</v>
      </c>
      <c r="L95" s="28" t="s">
        <v>374</v>
      </c>
      <c r="M95" s="31" t="s">
        <v>375</v>
      </c>
      <c r="N95" s="31" t="s">
        <v>376</v>
      </c>
      <c r="O95" s="31" t="s">
        <v>377</v>
      </c>
      <c r="P95" s="31" t="s">
        <v>378</v>
      </c>
      <c r="Q95" s="31" t="s">
        <v>379</v>
      </c>
      <c r="R95" s="31" t="s">
        <v>380</v>
      </c>
      <c r="S95" s="40" t="s">
        <v>381</v>
      </c>
      <c r="T95" s="40" t="s">
        <v>382</v>
      </c>
      <c r="U95" s="40" t="s">
        <v>383</v>
      </c>
    </row>
    <row r="96" spans="1:21">
      <c r="A96" s="55">
        <v>90</v>
      </c>
      <c r="B96" s="47">
        <v>0</v>
      </c>
      <c r="C96" s="48">
        <v>3700</v>
      </c>
      <c r="D96" s="48">
        <v>0.35</v>
      </c>
      <c r="E96" s="49">
        <v>275000</v>
      </c>
      <c r="F96" s="49">
        <v>0.22</v>
      </c>
      <c r="G96" s="50">
        <v>70</v>
      </c>
      <c r="H96" s="50">
        <v>810</v>
      </c>
      <c r="I96" s="50">
        <v>810</v>
      </c>
      <c r="J96" s="28" t="s">
        <v>384</v>
      </c>
      <c r="K96" s="28" t="s">
        <v>385</v>
      </c>
      <c r="L96" s="28" t="s">
        <v>386</v>
      </c>
      <c r="M96" s="31" t="s">
        <v>387</v>
      </c>
      <c r="N96" s="31" t="s">
        <v>388</v>
      </c>
      <c r="O96" s="31" t="s">
        <v>389</v>
      </c>
      <c r="P96" s="31" t="s">
        <v>390</v>
      </c>
      <c r="Q96" s="31" t="s">
        <v>391</v>
      </c>
      <c r="R96" s="31" t="s">
        <v>392</v>
      </c>
      <c r="S96" s="40" t="s">
        <v>393</v>
      </c>
      <c r="T96" s="40" t="s">
        <v>394</v>
      </c>
      <c r="U96" s="40" t="s">
        <v>395</v>
      </c>
    </row>
    <row r="97" spans="1:21">
      <c r="A97" s="51">
        <v>40</v>
      </c>
      <c r="B97" s="51">
        <v>0</v>
      </c>
      <c r="C97" s="51">
        <v>3700</v>
      </c>
      <c r="D97" s="51">
        <v>0.35</v>
      </c>
      <c r="E97" s="51">
        <v>275000</v>
      </c>
      <c r="F97" s="51">
        <v>0.22</v>
      </c>
      <c r="G97" s="51">
        <v>70</v>
      </c>
      <c r="H97" s="51">
        <v>400</v>
      </c>
      <c r="I97" s="51">
        <v>400</v>
      </c>
      <c r="J97" s="35" t="s">
        <v>396</v>
      </c>
      <c r="K97" s="35" t="s">
        <v>397</v>
      </c>
      <c r="L97" s="35" t="s">
        <v>398</v>
      </c>
      <c r="M97" s="42" t="s">
        <v>399</v>
      </c>
      <c r="N97" s="42" t="s">
        <v>400</v>
      </c>
      <c r="O97" s="42" t="s">
        <v>401</v>
      </c>
      <c r="P97" s="42" t="s">
        <v>402</v>
      </c>
      <c r="Q97" s="42" t="s">
        <v>403</v>
      </c>
      <c r="R97" s="42" t="s">
        <v>404</v>
      </c>
      <c r="S97" s="35" t="s">
        <v>405</v>
      </c>
      <c r="T97" s="35" t="s">
        <v>406</v>
      </c>
      <c r="U97" s="35" t="s">
        <v>407</v>
      </c>
    </row>
    <row r="98" spans="1:21">
      <c r="A98" s="55">
        <v>45</v>
      </c>
      <c r="B98" s="47">
        <v>0</v>
      </c>
      <c r="C98" s="48">
        <v>3700</v>
      </c>
      <c r="D98" s="48">
        <v>0.35</v>
      </c>
      <c r="E98" s="49">
        <v>275000</v>
      </c>
      <c r="F98" s="49">
        <v>0.22</v>
      </c>
      <c r="G98" s="50">
        <v>70</v>
      </c>
      <c r="H98" s="50">
        <v>450</v>
      </c>
      <c r="I98" s="50">
        <v>450</v>
      </c>
      <c r="J98" s="28" t="s">
        <v>408</v>
      </c>
      <c r="K98" s="28" t="s">
        <v>409</v>
      </c>
      <c r="L98" s="28" t="s">
        <v>410</v>
      </c>
      <c r="M98" s="31" t="s">
        <v>411</v>
      </c>
      <c r="N98" s="31" t="s">
        <v>412</v>
      </c>
      <c r="O98" s="31" t="s">
        <v>413</v>
      </c>
      <c r="P98" s="31" t="s">
        <v>414</v>
      </c>
      <c r="Q98" s="31" t="s">
        <v>415</v>
      </c>
      <c r="R98" s="31" t="s">
        <v>416</v>
      </c>
      <c r="S98" s="40" t="s">
        <v>417</v>
      </c>
      <c r="T98" s="40" t="s">
        <v>418</v>
      </c>
      <c r="U98" s="40" t="s">
        <v>419</v>
      </c>
    </row>
    <row r="99" spans="1:21">
      <c r="A99" s="55">
        <v>50</v>
      </c>
      <c r="B99" s="47">
        <v>0</v>
      </c>
      <c r="C99" s="48">
        <v>3700</v>
      </c>
      <c r="D99" s="48">
        <v>0.35</v>
      </c>
      <c r="E99" s="49">
        <v>275000</v>
      </c>
      <c r="F99" s="49">
        <v>0.22</v>
      </c>
      <c r="G99" s="50">
        <v>70</v>
      </c>
      <c r="H99" s="50">
        <v>500</v>
      </c>
      <c r="I99" s="50">
        <v>500</v>
      </c>
      <c r="J99" s="28" t="s">
        <v>420</v>
      </c>
      <c r="K99" s="28" t="s">
        <v>421</v>
      </c>
      <c r="L99" s="28" t="s">
        <v>422</v>
      </c>
      <c r="M99" s="31" t="s">
        <v>423</v>
      </c>
      <c r="N99" s="31" t="s">
        <v>424</v>
      </c>
      <c r="O99" s="31" t="s">
        <v>425</v>
      </c>
      <c r="P99" s="31" t="s">
        <v>426</v>
      </c>
      <c r="Q99" s="31" t="s">
        <v>427</v>
      </c>
      <c r="R99" s="31" t="s">
        <v>428</v>
      </c>
      <c r="S99" s="40" t="s">
        <v>429</v>
      </c>
      <c r="T99" s="40" t="s">
        <v>430</v>
      </c>
      <c r="U99" s="40" t="s">
        <v>431</v>
      </c>
    </row>
    <row r="100" spans="1:21">
      <c r="A100" s="55">
        <v>55</v>
      </c>
      <c r="B100" s="47">
        <v>0</v>
      </c>
      <c r="C100" s="48">
        <v>3700</v>
      </c>
      <c r="D100" s="48">
        <v>0.35</v>
      </c>
      <c r="E100" s="49">
        <v>275000</v>
      </c>
      <c r="F100" s="49">
        <v>0.22</v>
      </c>
      <c r="G100" s="50">
        <v>70</v>
      </c>
      <c r="H100" s="50">
        <v>550</v>
      </c>
      <c r="I100" s="50">
        <v>550</v>
      </c>
      <c r="J100" s="28" t="s">
        <v>432</v>
      </c>
      <c r="K100" s="28" t="s">
        <v>433</v>
      </c>
      <c r="L100" s="28" t="s">
        <v>434</v>
      </c>
      <c r="M100" s="31" t="s">
        <v>435</v>
      </c>
      <c r="N100" s="31" t="s">
        <v>436</v>
      </c>
      <c r="O100" s="31" t="s">
        <v>437</v>
      </c>
      <c r="P100" s="31" t="s">
        <v>438</v>
      </c>
      <c r="Q100" s="31" t="s">
        <v>439</v>
      </c>
      <c r="R100" s="31" t="s">
        <v>440</v>
      </c>
      <c r="S100" s="40" t="s">
        <v>441</v>
      </c>
      <c r="T100" s="40" t="s">
        <v>442</v>
      </c>
      <c r="U100" s="40" t="s">
        <v>443</v>
      </c>
    </row>
    <row r="101" spans="1:21">
      <c r="A101" s="55">
        <v>60</v>
      </c>
      <c r="B101" s="47">
        <v>0</v>
      </c>
      <c r="C101" s="48">
        <v>3700</v>
      </c>
      <c r="D101" s="48">
        <v>0.35</v>
      </c>
      <c r="E101" s="49">
        <v>275000</v>
      </c>
      <c r="F101" s="49">
        <v>0.22</v>
      </c>
      <c r="G101" s="50">
        <v>70</v>
      </c>
      <c r="H101" s="50">
        <v>600</v>
      </c>
      <c r="I101" s="50">
        <v>600</v>
      </c>
      <c r="J101" s="28" t="s">
        <v>444</v>
      </c>
      <c r="K101" s="28" t="s">
        <v>445</v>
      </c>
      <c r="L101" s="28" t="s">
        <v>446</v>
      </c>
      <c r="M101" s="31" t="s">
        <v>447</v>
      </c>
      <c r="N101" s="31" t="s">
        <v>448</v>
      </c>
      <c r="O101" s="31" t="s">
        <v>449</v>
      </c>
      <c r="P101" s="31" t="s">
        <v>450</v>
      </c>
      <c r="Q101" s="31" t="s">
        <v>451</v>
      </c>
      <c r="R101" s="31" t="s">
        <v>310</v>
      </c>
      <c r="S101" s="40" t="s">
        <v>452</v>
      </c>
      <c r="T101" s="40" t="s">
        <v>453</v>
      </c>
      <c r="U101" s="40" t="s">
        <v>454</v>
      </c>
    </row>
    <row r="102" spans="1:21">
      <c r="A102" s="55">
        <v>70</v>
      </c>
      <c r="B102" s="47">
        <v>0</v>
      </c>
      <c r="C102" s="48">
        <v>3700</v>
      </c>
      <c r="D102" s="48">
        <v>0.35</v>
      </c>
      <c r="E102" s="49">
        <v>275000</v>
      </c>
      <c r="F102" s="49">
        <v>0.22</v>
      </c>
      <c r="G102" s="50">
        <v>70</v>
      </c>
      <c r="H102" s="50">
        <v>700</v>
      </c>
      <c r="I102" s="50">
        <v>700</v>
      </c>
      <c r="J102" s="28" t="s">
        <v>455</v>
      </c>
      <c r="K102" s="28" t="s">
        <v>456</v>
      </c>
      <c r="L102" s="28" t="s">
        <v>457</v>
      </c>
      <c r="M102" s="31" t="s">
        <v>458</v>
      </c>
      <c r="N102" s="31" t="s">
        <v>459</v>
      </c>
      <c r="O102" s="31" t="s">
        <v>460</v>
      </c>
      <c r="P102" s="31" t="s">
        <v>461</v>
      </c>
      <c r="Q102" s="31" t="s">
        <v>462</v>
      </c>
      <c r="R102" s="31" t="s">
        <v>463</v>
      </c>
      <c r="S102" s="40" t="s">
        <v>464</v>
      </c>
      <c r="T102" s="40" t="s">
        <v>465</v>
      </c>
      <c r="U102" s="40" t="s">
        <v>170</v>
      </c>
    </row>
    <row r="103" spans="1:21">
      <c r="A103" s="55">
        <v>75</v>
      </c>
      <c r="B103" s="47">
        <v>0</v>
      </c>
      <c r="C103" s="48">
        <v>3700</v>
      </c>
      <c r="D103" s="48">
        <v>0.35</v>
      </c>
      <c r="E103" s="49">
        <v>275000</v>
      </c>
      <c r="F103" s="49">
        <v>0.22</v>
      </c>
      <c r="G103" s="50">
        <v>70</v>
      </c>
      <c r="H103" s="50">
        <v>750</v>
      </c>
      <c r="I103" s="50">
        <v>750</v>
      </c>
      <c r="J103" s="28" t="s">
        <v>466</v>
      </c>
      <c r="K103" s="28" t="s">
        <v>467</v>
      </c>
      <c r="L103" s="28" t="s">
        <v>468</v>
      </c>
      <c r="M103" s="31" t="s">
        <v>469</v>
      </c>
      <c r="N103" s="31" t="s">
        <v>470</v>
      </c>
      <c r="O103" s="31" t="s">
        <v>471</v>
      </c>
      <c r="P103" s="31" t="s">
        <v>472</v>
      </c>
      <c r="Q103" s="31" t="s">
        <v>473</v>
      </c>
      <c r="R103" s="31" t="s">
        <v>474</v>
      </c>
      <c r="S103" s="40" t="s">
        <v>475</v>
      </c>
      <c r="T103" s="40" t="s">
        <v>476</v>
      </c>
      <c r="U103" s="40" t="s">
        <v>477</v>
      </c>
    </row>
    <row r="104" spans="1:21">
      <c r="A104" s="55">
        <v>80</v>
      </c>
      <c r="B104" s="47">
        <v>0</v>
      </c>
      <c r="C104" s="48">
        <v>3700</v>
      </c>
      <c r="D104" s="48">
        <v>0.35</v>
      </c>
      <c r="E104" s="49">
        <v>275000</v>
      </c>
      <c r="F104" s="49">
        <v>0.22</v>
      </c>
      <c r="G104" s="50">
        <v>70</v>
      </c>
      <c r="H104" s="50">
        <v>800</v>
      </c>
      <c r="I104" s="50">
        <v>800</v>
      </c>
      <c r="J104" s="28" t="s">
        <v>478</v>
      </c>
      <c r="K104" s="28" t="s">
        <v>479</v>
      </c>
      <c r="L104" s="28" t="s">
        <v>480</v>
      </c>
      <c r="M104" s="31" t="s">
        <v>481</v>
      </c>
      <c r="N104" s="31" t="s">
        <v>482</v>
      </c>
      <c r="O104" s="31" t="s">
        <v>483</v>
      </c>
      <c r="P104" s="31" t="s">
        <v>484</v>
      </c>
      <c r="Q104" s="31" t="s">
        <v>485</v>
      </c>
      <c r="R104" s="31" t="s">
        <v>486</v>
      </c>
      <c r="S104" s="40" t="s">
        <v>487</v>
      </c>
      <c r="T104" s="40" t="s">
        <v>488</v>
      </c>
      <c r="U104" s="40" t="s">
        <v>489</v>
      </c>
    </row>
    <row r="105" spans="1:21">
      <c r="A105" s="55">
        <v>85</v>
      </c>
      <c r="B105" s="47">
        <v>0</v>
      </c>
      <c r="C105" s="48">
        <v>3700</v>
      </c>
      <c r="D105" s="48">
        <v>0.35</v>
      </c>
      <c r="E105" s="49">
        <v>275000</v>
      </c>
      <c r="F105" s="49">
        <v>0.22</v>
      </c>
      <c r="G105" s="50">
        <v>70</v>
      </c>
      <c r="H105" s="50">
        <v>850</v>
      </c>
      <c r="I105" s="50">
        <v>850</v>
      </c>
      <c r="J105" s="28" t="s">
        <v>490</v>
      </c>
      <c r="K105" s="28" t="s">
        <v>491</v>
      </c>
      <c r="L105" s="28" t="s">
        <v>492</v>
      </c>
      <c r="M105" s="31" t="s">
        <v>493</v>
      </c>
      <c r="N105" s="31" t="s">
        <v>494</v>
      </c>
      <c r="O105" s="31" t="s">
        <v>495</v>
      </c>
      <c r="P105" s="31" t="s">
        <v>496</v>
      </c>
      <c r="Q105" s="31" t="s">
        <v>497</v>
      </c>
      <c r="R105" s="31" t="s">
        <v>498</v>
      </c>
      <c r="S105" s="40" t="s">
        <v>499</v>
      </c>
      <c r="T105" s="40" t="s">
        <v>500</v>
      </c>
      <c r="U105" s="40" t="s">
        <v>501</v>
      </c>
    </row>
    <row r="106" spans="1:21">
      <c r="A106" s="55">
        <v>90</v>
      </c>
      <c r="B106" s="47">
        <v>0</v>
      </c>
      <c r="C106" s="48">
        <v>3700</v>
      </c>
      <c r="D106" s="48">
        <v>0.35</v>
      </c>
      <c r="E106" s="49">
        <v>275000</v>
      </c>
      <c r="F106" s="49">
        <v>0.22</v>
      </c>
      <c r="G106" s="50">
        <v>70</v>
      </c>
      <c r="H106" s="50">
        <v>900</v>
      </c>
      <c r="I106" s="50">
        <v>900</v>
      </c>
      <c r="J106" s="28" t="s">
        <v>502</v>
      </c>
      <c r="K106" s="28" t="s">
        <v>503</v>
      </c>
      <c r="L106" s="28" t="s">
        <v>504</v>
      </c>
      <c r="M106" s="31" t="s">
        <v>505</v>
      </c>
      <c r="N106" s="31" t="s">
        <v>506</v>
      </c>
      <c r="O106" s="31" t="s">
        <v>507</v>
      </c>
      <c r="P106" s="31" t="s">
        <v>508</v>
      </c>
      <c r="Q106" s="31" t="s">
        <v>509</v>
      </c>
      <c r="R106" s="31" t="s">
        <v>510</v>
      </c>
      <c r="S106" s="40" t="s">
        <v>511</v>
      </c>
      <c r="T106" s="40" t="s">
        <v>512</v>
      </c>
      <c r="U106" s="40" t="s">
        <v>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99"/>
  <sheetViews>
    <sheetView workbookViewId="0">
      <selection activeCell="K410" sqref="K410"/>
    </sheetView>
  </sheetViews>
  <sheetFormatPr defaultRowHeight="14.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5164</v>
      </c>
      <c r="G1" t="s">
        <v>124</v>
      </c>
      <c r="H1" t="s">
        <v>7</v>
      </c>
      <c r="I1" t="s">
        <v>8</v>
      </c>
      <c r="J1" t="s">
        <v>5163</v>
      </c>
      <c r="K1" t="s">
        <v>125</v>
      </c>
      <c r="L1" t="s">
        <v>126</v>
      </c>
      <c r="M1" t="s">
        <v>514</v>
      </c>
      <c r="N1" t="s">
        <v>515</v>
      </c>
      <c r="O1" t="s">
        <v>22</v>
      </c>
      <c r="P1" t="s">
        <v>23</v>
      </c>
      <c r="Q1" t="s">
        <v>24</v>
      </c>
      <c r="R1" s="46" t="s">
        <v>1875</v>
      </c>
      <c r="S1" t="s">
        <v>5187</v>
      </c>
      <c r="T1" t="s">
        <v>5188</v>
      </c>
      <c r="U1" t="s">
        <v>5189</v>
      </c>
      <c r="V1" t="s">
        <v>5190</v>
      </c>
      <c r="W1" t="s">
        <v>5191</v>
      </c>
      <c r="X1" t="s">
        <v>5192</v>
      </c>
      <c r="Y1" t="s">
        <v>5193</v>
      </c>
      <c r="Z1" t="s">
        <v>5194</v>
      </c>
      <c r="AA1" t="s">
        <v>5195</v>
      </c>
      <c r="AB1" t="s">
        <v>5196</v>
      </c>
      <c r="AC1" t="s">
        <v>5197</v>
      </c>
      <c r="AD1" t="s">
        <v>5198</v>
      </c>
      <c r="AE1" t="s">
        <v>5199</v>
      </c>
      <c r="AF1" t="s">
        <v>5200</v>
      </c>
      <c r="AG1" t="s">
        <v>5201</v>
      </c>
      <c r="AH1" t="s">
        <v>5202</v>
      </c>
      <c r="AI1" t="s">
        <v>5203</v>
      </c>
      <c r="AJ1" t="s">
        <v>5204</v>
      </c>
      <c r="AK1" t="s">
        <v>5205</v>
      </c>
      <c r="AL1" t="s">
        <v>5206</v>
      </c>
      <c r="AM1" t="s">
        <v>5207</v>
      </c>
    </row>
    <row r="2" spans="1:39">
      <c r="A2">
        <v>1</v>
      </c>
      <c r="B2">
        <v>1</v>
      </c>
      <c r="C2">
        <v>1</v>
      </c>
      <c r="D2">
        <v>1</v>
      </c>
      <c r="E2">
        <v>60</v>
      </c>
      <c r="F2">
        <v>70</v>
      </c>
      <c r="G2">
        <v>0.44999999999999996</v>
      </c>
      <c r="H2">
        <v>0</v>
      </c>
      <c r="I2">
        <v>90</v>
      </c>
      <c r="J2">
        <v>0</v>
      </c>
      <c r="K2">
        <v>6750</v>
      </c>
      <c r="L2">
        <v>0.37</v>
      </c>
      <c r="M2">
        <v>427550</v>
      </c>
      <c r="N2">
        <v>0.30000000000000004</v>
      </c>
      <c r="O2">
        <v>70</v>
      </c>
      <c r="P2">
        <v>480</v>
      </c>
      <c r="Q2">
        <v>480</v>
      </c>
      <c r="R2" s="46">
        <v>1</v>
      </c>
      <c r="S2">
        <v>201023.6</v>
      </c>
      <c r="T2">
        <v>13315.415000000001</v>
      </c>
      <c r="U2">
        <v>13007.584999999999</v>
      </c>
      <c r="V2">
        <v>5.0073100000000001E-3</v>
      </c>
      <c r="W2">
        <v>272.58</v>
      </c>
      <c r="X2">
        <v>-5.6162484499999998E-3</v>
      </c>
      <c r="Y2">
        <v>27267.62</v>
      </c>
      <c r="Z2">
        <v>12811.77</v>
      </c>
      <c r="AA2">
        <v>5.0389294999999999E-3</v>
      </c>
      <c r="AB2">
        <v>326.84300000000002</v>
      </c>
      <c r="AC2">
        <v>-4.2803829999999996E-3</v>
      </c>
      <c r="AD2">
        <v>26236.71</v>
      </c>
      <c r="AE2">
        <v>2.5940360000000001E-3</v>
      </c>
      <c r="AF2">
        <v>586.80809999999997</v>
      </c>
      <c r="AG2">
        <v>-9.2599215000000006E-3</v>
      </c>
      <c r="AH2">
        <v>7231.5169999999998</v>
      </c>
      <c r="AI2">
        <v>4.1226102500000004E-3</v>
      </c>
      <c r="AJ2">
        <v>345.88299999999998</v>
      </c>
      <c r="AK2">
        <v>7354.2070000000003</v>
      </c>
      <c r="AL2">
        <v>3.0668414999999999E-4</v>
      </c>
      <c r="AM2">
        <v>6962.21</v>
      </c>
    </row>
    <row r="3" spans="1:39">
      <c r="A3">
        <v>2</v>
      </c>
      <c r="B3">
        <v>1</v>
      </c>
      <c r="C3">
        <v>2</v>
      </c>
      <c r="D3">
        <v>1</v>
      </c>
      <c r="E3">
        <v>60</v>
      </c>
      <c r="F3">
        <v>70</v>
      </c>
      <c r="G3">
        <v>0.52499999999999991</v>
      </c>
      <c r="H3">
        <v>0</v>
      </c>
      <c r="I3">
        <v>90</v>
      </c>
      <c r="J3">
        <v>0</v>
      </c>
      <c r="K3">
        <v>8375</v>
      </c>
      <c r="L3">
        <v>0.31</v>
      </c>
      <c r="M3">
        <v>606825</v>
      </c>
      <c r="N3">
        <v>0.25</v>
      </c>
      <c r="O3">
        <v>70</v>
      </c>
      <c r="P3">
        <v>480</v>
      </c>
      <c r="Q3">
        <v>480</v>
      </c>
      <c r="R3" s="46">
        <v>2</v>
      </c>
      <c r="S3">
        <v>321844.59999999998</v>
      </c>
      <c r="T3">
        <v>12627.825000000001</v>
      </c>
      <c r="U3">
        <v>12157.57</v>
      </c>
      <c r="V3">
        <v>2.8277149999999997E-4</v>
      </c>
      <c r="W3">
        <v>151.25235000000001</v>
      </c>
      <c r="X3">
        <v>3.2081931999999999E-3</v>
      </c>
      <c r="Y3">
        <v>34265.26</v>
      </c>
      <c r="Z3">
        <v>12334.05</v>
      </c>
      <c r="AA3">
        <v>-1.06592245E-2</v>
      </c>
      <c r="AB3">
        <v>-62.097655000000003</v>
      </c>
      <c r="AC3">
        <v>7.5618374999999998E-3</v>
      </c>
      <c r="AD3">
        <v>32376.16</v>
      </c>
      <c r="AE3">
        <v>-1.2201682E-2</v>
      </c>
      <c r="AF3">
        <v>669.68050000000005</v>
      </c>
      <c r="AG3">
        <v>4.0632725000000003E-3</v>
      </c>
      <c r="AH3">
        <v>12263.36</v>
      </c>
      <c r="AI3">
        <v>3.2006865000000001E-3</v>
      </c>
      <c r="AJ3">
        <v>247.36150000000001</v>
      </c>
      <c r="AK3">
        <v>11518.92</v>
      </c>
      <c r="AL3">
        <v>-1.1744435E-3</v>
      </c>
      <c r="AM3">
        <v>11412.66</v>
      </c>
    </row>
    <row r="4" spans="1:39">
      <c r="A4">
        <v>3</v>
      </c>
      <c r="B4">
        <v>1</v>
      </c>
      <c r="C4">
        <v>3</v>
      </c>
      <c r="D4">
        <v>1</v>
      </c>
      <c r="E4">
        <v>60</v>
      </c>
      <c r="F4">
        <v>70</v>
      </c>
      <c r="G4">
        <v>0.375</v>
      </c>
      <c r="H4">
        <v>0</v>
      </c>
      <c r="I4">
        <v>90</v>
      </c>
      <c r="J4">
        <v>0</v>
      </c>
      <c r="K4">
        <v>5125</v>
      </c>
      <c r="L4">
        <v>0.43</v>
      </c>
      <c r="M4">
        <v>248275</v>
      </c>
      <c r="N4">
        <v>0.35000000000000003</v>
      </c>
      <c r="O4">
        <v>70</v>
      </c>
      <c r="P4">
        <v>480</v>
      </c>
      <c r="Q4">
        <v>480</v>
      </c>
      <c r="R4" s="46">
        <v>3</v>
      </c>
      <c r="S4">
        <v>108459.7</v>
      </c>
      <c r="T4">
        <v>16939.03</v>
      </c>
      <c r="U4">
        <v>17004.474999999999</v>
      </c>
      <c r="V4">
        <v>4.84465973E-3</v>
      </c>
      <c r="W4">
        <v>76.282415</v>
      </c>
      <c r="X4">
        <v>-7.1803877500000004E-3</v>
      </c>
      <c r="Y4">
        <v>25963.52</v>
      </c>
      <c r="Z4">
        <v>16753.025000000001</v>
      </c>
      <c r="AA4">
        <v>5.8737704400000004E-3</v>
      </c>
      <c r="AB4">
        <v>207.101</v>
      </c>
      <c r="AC4">
        <v>-5.5301229499999998E-3</v>
      </c>
      <c r="AD4">
        <v>26152.68</v>
      </c>
      <c r="AE4">
        <v>8.7848542299999999E-3</v>
      </c>
      <c r="AF4">
        <v>13.033804999999999</v>
      </c>
      <c r="AG4">
        <v>-9.7552512000000004E-3</v>
      </c>
      <c r="AH4">
        <v>4068.1619999999998</v>
      </c>
      <c r="AI4">
        <v>2.2481833000000001E-4</v>
      </c>
      <c r="AJ4">
        <v>45.470804999999999</v>
      </c>
      <c r="AK4">
        <v>4651.268</v>
      </c>
      <c r="AL4">
        <v>-1.2551654999999999E-4</v>
      </c>
      <c r="AM4">
        <v>4173.5079999999998</v>
      </c>
    </row>
    <row r="5" spans="1:39">
      <c r="A5">
        <v>4</v>
      </c>
      <c r="B5">
        <v>1</v>
      </c>
      <c r="C5">
        <v>4</v>
      </c>
      <c r="D5">
        <v>1</v>
      </c>
      <c r="E5">
        <v>60</v>
      </c>
      <c r="F5">
        <v>70</v>
      </c>
      <c r="G5">
        <v>0.5625</v>
      </c>
      <c r="H5">
        <v>0</v>
      </c>
      <c r="I5">
        <v>90</v>
      </c>
      <c r="J5">
        <v>0</v>
      </c>
      <c r="K5">
        <v>5937.5</v>
      </c>
      <c r="L5">
        <v>0.33999999999999997</v>
      </c>
      <c r="M5">
        <v>517187.5</v>
      </c>
      <c r="N5">
        <v>0.22500000000000001</v>
      </c>
      <c r="O5">
        <v>70</v>
      </c>
      <c r="P5">
        <v>480</v>
      </c>
      <c r="Q5">
        <v>480</v>
      </c>
      <c r="R5" s="46">
        <v>4</v>
      </c>
      <c r="S5">
        <v>291962.09999999998</v>
      </c>
      <c r="T5">
        <v>10418.530000000001</v>
      </c>
      <c r="U5">
        <v>10658.225</v>
      </c>
      <c r="V5">
        <v>3.5293437000000001E-3</v>
      </c>
      <c r="W5">
        <v>10.233140000000001</v>
      </c>
      <c r="X5">
        <v>-2.8643989499999999E-3</v>
      </c>
      <c r="Y5">
        <v>28601.360000000001</v>
      </c>
      <c r="Z5">
        <v>10866.594999999999</v>
      </c>
      <c r="AA5">
        <v>4.7725155000000003E-3</v>
      </c>
      <c r="AB5">
        <v>160.32079999999999</v>
      </c>
      <c r="AC5">
        <v>-6.3056665000000005E-4</v>
      </c>
      <c r="AD5">
        <v>29676.62</v>
      </c>
      <c r="AE5">
        <v>-2.67089108E-3</v>
      </c>
      <c r="AF5">
        <v>-114.41930000000001</v>
      </c>
      <c r="AG5">
        <v>-7.9932045E-3</v>
      </c>
      <c r="AH5">
        <v>9092.3790000000008</v>
      </c>
      <c r="AI5">
        <v>-1.04332638E-3</v>
      </c>
      <c r="AJ5">
        <v>-20.668790000000001</v>
      </c>
      <c r="AK5">
        <v>9262.4349999999995</v>
      </c>
      <c r="AL5">
        <v>-5.900733E-3</v>
      </c>
      <c r="AM5">
        <v>9351.0470000000005</v>
      </c>
    </row>
    <row r="6" spans="1:39">
      <c r="A6">
        <v>5</v>
      </c>
      <c r="B6">
        <v>1</v>
      </c>
      <c r="C6">
        <v>5</v>
      </c>
      <c r="D6">
        <v>1</v>
      </c>
      <c r="E6">
        <v>60</v>
      </c>
      <c r="F6">
        <v>70</v>
      </c>
      <c r="G6">
        <v>0.41249999999999998</v>
      </c>
      <c r="H6">
        <v>0</v>
      </c>
      <c r="I6">
        <v>90</v>
      </c>
      <c r="J6">
        <v>0</v>
      </c>
      <c r="K6">
        <v>9187.5</v>
      </c>
      <c r="L6">
        <v>0.45999999999999996</v>
      </c>
      <c r="M6">
        <v>158637.5</v>
      </c>
      <c r="N6">
        <v>0.32500000000000001</v>
      </c>
      <c r="O6">
        <v>70</v>
      </c>
      <c r="P6">
        <v>480</v>
      </c>
      <c r="Q6">
        <v>480</v>
      </c>
      <c r="R6" s="46">
        <v>5</v>
      </c>
      <c r="S6">
        <v>107920</v>
      </c>
      <c r="T6">
        <v>47553.22</v>
      </c>
      <c r="U6">
        <v>47292.695</v>
      </c>
      <c r="V6">
        <v>-8.8601499999999998E-4</v>
      </c>
      <c r="W6">
        <v>24.663170000000001</v>
      </c>
      <c r="X6">
        <v>9.7827867499999995E-3</v>
      </c>
      <c r="Y6">
        <v>68789.86</v>
      </c>
      <c r="Z6">
        <v>49806.035000000003</v>
      </c>
      <c r="AA6">
        <v>-2.5576072E-3</v>
      </c>
      <c r="AB6">
        <v>-150.9152</v>
      </c>
      <c r="AC6">
        <v>9.8601104999999998E-3</v>
      </c>
      <c r="AD6">
        <v>67874.539999999994</v>
      </c>
      <c r="AE6">
        <v>-1.1879614999999999E-3</v>
      </c>
      <c r="AF6">
        <v>237.55135000000001</v>
      </c>
      <c r="AG6">
        <v>1.45656686E-2</v>
      </c>
      <c r="AH6">
        <v>7516.9889999999996</v>
      </c>
      <c r="AI6">
        <v>4.4489740000000001E-4</v>
      </c>
      <c r="AJ6">
        <v>48.426119999999997</v>
      </c>
      <c r="AK6">
        <v>8929.1139999999996</v>
      </c>
      <c r="AL6">
        <v>4.6513335000000003E-5</v>
      </c>
      <c r="AM6">
        <v>7277.6450000000004</v>
      </c>
    </row>
    <row r="7" spans="1:39">
      <c r="A7">
        <v>6</v>
      </c>
      <c r="B7">
        <v>1</v>
      </c>
      <c r="C7">
        <v>6</v>
      </c>
      <c r="D7">
        <v>1</v>
      </c>
      <c r="E7">
        <v>60</v>
      </c>
      <c r="F7">
        <v>70</v>
      </c>
      <c r="G7">
        <v>0.33749999999999997</v>
      </c>
      <c r="H7">
        <v>0</v>
      </c>
      <c r="I7">
        <v>90</v>
      </c>
      <c r="J7">
        <v>0</v>
      </c>
      <c r="K7">
        <v>7562.5</v>
      </c>
      <c r="L7">
        <v>0.28000000000000003</v>
      </c>
      <c r="M7">
        <v>337912.5</v>
      </c>
      <c r="N7">
        <v>0.27500000000000002</v>
      </c>
      <c r="O7">
        <v>70</v>
      </c>
      <c r="P7">
        <v>480</v>
      </c>
      <c r="Q7">
        <v>480</v>
      </c>
      <c r="R7" s="46">
        <v>6</v>
      </c>
      <c r="S7">
        <v>121537.2</v>
      </c>
      <c r="T7">
        <v>6956.6994999999997</v>
      </c>
      <c r="U7">
        <v>6475.5735000000004</v>
      </c>
      <c r="V7">
        <v>3.2183365E-4</v>
      </c>
      <c r="W7">
        <v>-70.171925000000002</v>
      </c>
      <c r="X7">
        <v>-4.6070349999999998E-4</v>
      </c>
      <c r="Y7">
        <v>18923.169999999998</v>
      </c>
      <c r="Z7">
        <v>6134.1724999999997</v>
      </c>
      <c r="AA7">
        <v>-1.98774015E-4</v>
      </c>
      <c r="AB7">
        <v>-191.13845000000001</v>
      </c>
      <c r="AC7">
        <v>-2.03984895E-3</v>
      </c>
      <c r="AD7">
        <v>17172.84</v>
      </c>
      <c r="AE7">
        <v>2.39780225E-3</v>
      </c>
      <c r="AF7">
        <v>-64.133409999999998</v>
      </c>
      <c r="AG7">
        <v>1.8018335E-3</v>
      </c>
      <c r="AH7">
        <v>6879.2820000000002</v>
      </c>
      <c r="AI7">
        <v>-4.6630665E-4</v>
      </c>
      <c r="AJ7">
        <v>-177.92175</v>
      </c>
      <c r="AK7">
        <v>5564.598</v>
      </c>
      <c r="AL7">
        <v>-2.0527594999999999E-4</v>
      </c>
      <c r="AM7">
        <v>5993.6019999999999</v>
      </c>
    </row>
    <row r="8" spans="1:39">
      <c r="A8">
        <v>7</v>
      </c>
      <c r="B8">
        <v>1</v>
      </c>
      <c r="C8">
        <v>7</v>
      </c>
      <c r="D8">
        <v>1</v>
      </c>
      <c r="E8">
        <v>60</v>
      </c>
      <c r="F8">
        <v>70</v>
      </c>
      <c r="G8">
        <v>0.48749999999999999</v>
      </c>
      <c r="H8">
        <v>0</v>
      </c>
      <c r="I8">
        <v>90</v>
      </c>
      <c r="J8">
        <v>0</v>
      </c>
      <c r="K8">
        <v>4312.5</v>
      </c>
      <c r="L8">
        <v>0.4</v>
      </c>
      <c r="M8">
        <v>696462.5</v>
      </c>
      <c r="N8">
        <v>0.375</v>
      </c>
      <c r="O8">
        <v>70</v>
      </c>
      <c r="P8">
        <v>480</v>
      </c>
      <c r="Q8">
        <v>480</v>
      </c>
      <c r="R8" s="46">
        <v>7</v>
      </c>
      <c r="S8">
        <v>344649.9</v>
      </c>
      <c r="T8">
        <v>13570.95</v>
      </c>
      <c r="U8">
        <v>13421.605</v>
      </c>
      <c r="V8">
        <v>-5.3007150499999999E-3</v>
      </c>
      <c r="W8">
        <v>398.15699999999998</v>
      </c>
      <c r="X8">
        <v>1.416801E-2</v>
      </c>
      <c r="Y8">
        <v>23291.85</v>
      </c>
      <c r="Z8">
        <v>11880.575000000001</v>
      </c>
      <c r="AA8">
        <v>-1.05626422E-2</v>
      </c>
      <c r="AB8">
        <v>472.65809999999999</v>
      </c>
      <c r="AC8">
        <v>-6.5155279999999996E-3</v>
      </c>
      <c r="AD8">
        <v>22893.5</v>
      </c>
      <c r="AE8">
        <v>-9.2965085000000004E-4</v>
      </c>
      <c r="AF8">
        <v>589.63724999999999</v>
      </c>
      <c r="AG8">
        <v>4.55212636E-2</v>
      </c>
      <c r="AH8">
        <v>5315.17</v>
      </c>
      <c r="AI8">
        <v>-1.1170985E-4</v>
      </c>
      <c r="AJ8">
        <v>360.07425000000001</v>
      </c>
      <c r="AK8">
        <v>6080.4750000000004</v>
      </c>
      <c r="AL8">
        <v>5.652144E-4</v>
      </c>
      <c r="AM8">
        <v>5083.7259999999997</v>
      </c>
    </row>
    <row r="9" spans="1:39">
      <c r="A9">
        <v>8</v>
      </c>
      <c r="B9">
        <v>1</v>
      </c>
      <c r="C9">
        <v>8</v>
      </c>
      <c r="D9">
        <v>1</v>
      </c>
      <c r="E9">
        <v>60</v>
      </c>
      <c r="F9">
        <v>70</v>
      </c>
      <c r="G9">
        <v>0.46875</v>
      </c>
      <c r="H9">
        <v>0</v>
      </c>
      <c r="I9">
        <v>90</v>
      </c>
      <c r="J9">
        <v>0</v>
      </c>
      <c r="K9">
        <v>4718.75</v>
      </c>
      <c r="L9">
        <v>0.32500000000000001</v>
      </c>
      <c r="M9">
        <v>293093.75</v>
      </c>
      <c r="N9">
        <v>0.33750000000000002</v>
      </c>
      <c r="O9">
        <v>70</v>
      </c>
      <c r="P9">
        <v>480</v>
      </c>
      <c r="Q9">
        <v>480</v>
      </c>
      <c r="R9" s="46">
        <v>8</v>
      </c>
      <c r="S9">
        <v>144064.6</v>
      </c>
      <c r="T9">
        <v>7946.7124999999996</v>
      </c>
      <c r="U9">
        <v>7887.3950000000004</v>
      </c>
      <c r="V9">
        <v>-3.7577499999999998E-3</v>
      </c>
      <c r="W9">
        <v>-47.08802</v>
      </c>
      <c r="X9">
        <v>1.9813991E-3</v>
      </c>
      <c r="Y9">
        <v>17178</v>
      </c>
      <c r="Z9">
        <v>6736.9949999999999</v>
      </c>
      <c r="AA9">
        <v>-5.5391989999999999E-3</v>
      </c>
      <c r="AB9">
        <v>-240.62575000000001</v>
      </c>
      <c r="AC9">
        <v>6.4717124999999996E-4</v>
      </c>
      <c r="AD9">
        <v>17002.05</v>
      </c>
      <c r="AE9">
        <v>-2.4310505999999999E-3</v>
      </c>
      <c r="AF9">
        <v>101.17815</v>
      </c>
      <c r="AG9">
        <v>1.3189396999999999E-3</v>
      </c>
      <c r="AH9">
        <v>5473.0460000000003</v>
      </c>
      <c r="AI9">
        <v>-1.680363E-3</v>
      </c>
      <c r="AJ9">
        <v>-45.88212</v>
      </c>
      <c r="AK9">
        <v>5276.3670000000002</v>
      </c>
      <c r="AL9">
        <v>-8.5272004999999997E-4</v>
      </c>
      <c r="AM9">
        <v>5556.0510000000004</v>
      </c>
    </row>
    <row r="10" spans="1:39">
      <c r="A10">
        <v>9</v>
      </c>
      <c r="B10">
        <v>1</v>
      </c>
      <c r="C10">
        <v>9</v>
      </c>
      <c r="D10">
        <v>1</v>
      </c>
      <c r="E10">
        <v>60</v>
      </c>
      <c r="F10">
        <v>70</v>
      </c>
      <c r="G10">
        <v>0.31874999999999998</v>
      </c>
      <c r="H10">
        <v>0</v>
      </c>
      <c r="I10">
        <v>90</v>
      </c>
      <c r="J10">
        <v>0</v>
      </c>
      <c r="K10">
        <v>7968.75</v>
      </c>
      <c r="L10">
        <v>0.44500000000000001</v>
      </c>
      <c r="M10">
        <v>651643.75</v>
      </c>
      <c r="N10">
        <v>0.23750000000000002</v>
      </c>
      <c r="O10">
        <v>70</v>
      </c>
      <c r="P10">
        <v>480</v>
      </c>
      <c r="Q10">
        <v>480</v>
      </c>
      <c r="R10" s="46">
        <v>9</v>
      </c>
      <c r="S10">
        <v>228376.7</v>
      </c>
      <c r="T10">
        <v>27985.264999999999</v>
      </c>
      <c r="U10">
        <v>27868.805</v>
      </c>
      <c r="V10">
        <v>5.7910944999999998E-3</v>
      </c>
      <c r="W10">
        <v>-160.3569</v>
      </c>
      <c r="X10">
        <v>-1.7906629999999999E-4</v>
      </c>
      <c r="Y10">
        <v>44084.9</v>
      </c>
      <c r="Z10">
        <v>31099.24</v>
      </c>
      <c r="AA10">
        <v>7.2015495000000004E-3</v>
      </c>
      <c r="AB10">
        <v>-387.09739999999999</v>
      </c>
      <c r="AC10">
        <v>7.3223899999999995E-5</v>
      </c>
      <c r="AD10">
        <v>43570.31</v>
      </c>
      <c r="AE10">
        <v>1.0658053000000001E-2</v>
      </c>
      <c r="AF10">
        <v>-320.66804999999999</v>
      </c>
      <c r="AG10">
        <v>2.1331176499999999E-3</v>
      </c>
      <c r="AH10">
        <v>5709.2539999999999</v>
      </c>
      <c r="AI10">
        <v>4.4630324999999998E-4</v>
      </c>
      <c r="AJ10">
        <v>-195.54225</v>
      </c>
      <c r="AK10">
        <v>6313.2219999999998</v>
      </c>
      <c r="AL10">
        <v>-2.6002118799999999E-4</v>
      </c>
      <c r="AM10">
        <v>5525.3639999999996</v>
      </c>
    </row>
    <row r="11" spans="1:39">
      <c r="A11">
        <v>10</v>
      </c>
      <c r="B11">
        <v>1</v>
      </c>
      <c r="C11">
        <v>10</v>
      </c>
      <c r="D11">
        <v>1</v>
      </c>
      <c r="E11">
        <v>60</v>
      </c>
      <c r="F11">
        <v>70</v>
      </c>
      <c r="G11">
        <v>0.39374999999999999</v>
      </c>
      <c r="H11">
        <v>0</v>
      </c>
      <c r="I11">
        <v>90</v>
      </c>
      <c r="J11">
        <v>0</v>
      </c>
      <c r="K11">
        <v>9593.75</v>
      </c>
      <c r="L11">
        <v>0.26500000000000001</v>
      </c>
      <c r="M11">
        <v>472368.75</v>
      </c>
      <c r="N11">
        <v>0.38750000000000001</v>
      </c>
      <c r="O11">
        <v>70</v>
      </c>
      <c r="P11">
        <v>480</v>
      </c>
      <c r="Q11">
        <v>480</v>
      </c>
      <c r="R11" s="46">
        <v>10</v>
      </c>
      <c r="S11">
        <v>198943.5</v>
      </c>
      <c r="T11">
        <v>11327.225</v>
      </c>
      <c r="U11">
        <v>10929.815000000001</v>
      </c>
      <c r="V11">
        <v>9.9876489999999995E-3</v>
      </c>
      <c r="W11">
        <v>20.66377</v>
      </c>
      <c r="X11">
        <v>-1.6339161500000001E-3</v>
      </c>
      <c r="Y11">
        <v>25973.66</v>
      </c>
      <c r="Z11">
        <v>8297.6574999999993</v>
      </c>
      <c r="AA11">
        <v>9.2900624999999997E-3</v>
      </c>
      <c r="AB11">
        <v>200.03389999999999</v>
      </c>
      <c r="AC11">
        <v>-5.3393314999999998E-3</v>
      </c>
      <c r="AD11">
        <v>24951.48</v>
      </c>
      <c r="AE11">
        <v>2.5627534999999998E-3</v>
      </c>
      <c r="AF11">
        <v>-146.8904</v>
      </c>
      <c r="AG11">
        <v>5.288081E-4</v>
      </c>
      <c r="AH11">
        <v>9747.5869999999995</v>
      </c>
      <c r="AI11">
        <v>-1.45613069E-3</v>
      </c>
      <c r="AJ11">
        <v>48.478254999999997</v>
      </c>
      <c r="AK11">
        <v>8434.2000000000007</v>
      </c>
      <c r="AL11">
        <v>9.7143670000000002E-4</v>
      </c>
      <c r="AM11">
        <v>9277.241</v>
      </c>
    </row>
    <row r="12" spans="1:39">
      <c r="A12">
        <v>11</v>
      </c>
      <c r="B12">
        <v>1</v>
      </c>
      <c r="C12">
        <v>11</v>
      </c>
      <c r="D12">
        <v>1</v>
      </c>
      <c r="E12">
        <v>60</v>
      </c>
      <c r="F12">
        <v>70</v>
      </c>
      <c r="G12">
        <v>0.54374999999999996</v>
      </c>
      <c r="H12">
        <v>0</v>
      </c>
      <c r="I12">
        <v>90</v>
      </c>
      <c r="J12">
        <v>0</v>
      </c>
      <c r="K12">
        <v>6343.75</v>
      </c>
      <c r="L12">
        <v>0.38500000000000001</v>
      </c>
      <c r="M12">
        <v>113818.75</v>
      </c>
      <c r="N12">
        <v>0.28750000000000003</v>
      </c>
      <c r="O12">
        <v>70</v>
      </c>
      <c r="P12">
        <v>480</v>
      </c>
      <c r="Q12">
        <v>480</v>
      </c>
      <c r="R12" s="46">
        <v>11</v>
      </c>
      <c r="S12">
        <v>73593.16</v>
      </c>
      <c r="T12">
        <v>14726.625</v>
      </c>
      <c r="U12">
        <v>14661.625</v>
      </c>
      <c r="V12">
        <v>-9.6085435000000004E-4</v>
      </c>
      <c r="W12">
        <v>24.785795</v>
      </c>
      <c r="X12">
        <v>-6.1404864E-4</v>
      </c>
      <c r="Y12">
        <v>30605.21</v>
      </c>
      <c r="Z12">
        <v>14778.665000000001</v>
      </c>
      <c r="AA12">
        <v>-1.66836532E-3</v>
      </c>
      <c r="AB12">
        <v>362.20585</v>
      </c>
      <c r="AC12">
        <v>-5.0454904999999999E-4</v>
      </c>
      <c r="AD12">
        <v>30370.54</v>
      </c>
      <c r="AE12">
        <v>-1.5881854000000001E-4</v>
      </c>
      <c r="AF12">
        <v>-272.78244999999998</v>
      </c>
      <c r="AG12">
        <v>-1.1527131499999999E-3</v>
      </c>
      <c r="AH12">
        <v>7757.01</v>
      </c>
      <c r="AI12">
        <v>3.4915685000000001E-5</v>
      </c>
      <c r="AJ12">
        <v>-8.5665089999999999</v>
      </c>
      <c r="AK12">
        <v>8179.58</v>
      </c>
      <c r="AL12">
        <v>6.9221374999999999E-5</v>
      </c>
      <c r="AM12">
        <v>7647.009</v>
      </c>
    </row>
    <row r="13" spans="1:39">
      <c r="A13">
        <v>12</v>
      </c>
      <c r="B13">
        <v>1</v>
      </c>
      <c r="C13">
        <v>12</v>
      </c>
      <c r="D13">
        <v>1</v>
      </c>
      <c r="E13">
        <v>60</v>
      </c>
      <c r="F13">
        <v>70</v>
      </c>
      <c r="G13">
        <v>0.43125000000000002</v>
      </c>
      <c r="H13">
        <v>0</v>
      </c>
      <c r="I13">
        <v>90</v>
      </c>
      <c r="J13">
        <v>0</v>
      </c>
      <c r="K13">
        <v>5531.25</v>
      </c>
      <c r="L13">
        <v>0.29499999999999998</v>
      </c>
      <c r="M13">
        <v>741281.25</v>
      </c>
      <c r="N13">
        <v>0.3125</v>
      </c>
      <c r="O13">
        <v>70</v>
      </c>
      <c r="P13">
        <v>480</v>
      </c>
      <c r="Q13">
        <v>480</v>
      </c>
      <c r="R13" s="46">
        <v>12</v>
      </c>
      <c r="S13">
        <v>325802</v>
      </c>
      <c r="T13">
        <v>7165.4054999999998</v>
      </c>
      <c r="U13">
        <v>7081.5844999999999</v>
      </c>
      <c r="V13">
        <v>9.5427000000000001E-4</v>
      </c>
      <c r="W13">
        <v>-76.679429999999996</v>
      </c>
      <c r="X13">
        <v>-3.5170420000000002E-3</v>
      </c>
      <c r="Y13">
        <v>17495.400000000001</v>
      </c>
      <c r="Z13">
        <v>6012.0355</v>
      </c>
      <c r="AA13">
        <v>5.2159019999999997E-3</v>
      </c>
      <c r="AB13">
        <v>-49.432504999999999</v>
      </c>
      <c r="AC13">
        <v>4.1901889999999999E-4</v>
      </c>
      <c r="AD13">
        <v>17227.32</v>
      </c>
      <c r="AE13">
        <v>9.2833154999999998E-4</v>
      </c>
      <c r="AF13">
        <v>-195.84825000000001</v>
      </c>
      <c r="AG13">
        <v>-1.3499569999999999E-3</v>
      </c>
      <c r="AH13">
        <v>6227.9430000000002</v>
      </c>
      <c r="AI13">
        <v>-4.0511695000000001E-4</v>
      </c>
      <c r="AJ13">
        <v>-118.27345</v>
      </c>
      <c r="AK13">
        <v>5645.9160000000002</v>
      </c>
      <c r="AL13">
        <v>6.6060844999999997E-4</v>
      </c>
      <c r="AM13">
        <v>6145.9129999999996</v>
      </c>
    </row>
    <row r="14" spans="1:39">
      <c r="A14">
        <v>13</v>
      </c>
      <c r="B14">
        <v>1</v>
      </c>
      <c r="C14">
        <v>13</v>
      </c>
      <c r="D14">
        <v>1</v>
      </c>
      <c r="E14">
        <v>60</v>
      </c>
      <c r="F14">
        <v>70</v>
      </c>
      <c r="G14">
        <v>0.58125000000000004</v>
      </c>
      <c r="H14">
        <v>0</v>
      </c>
      <c r="I14">
        <v>90</v>
      </c>
      <c r="J14">
        <v>0</v>
      </c>
      <c r="K14">
        <v>8781.25</v>
      </c>
      <c r="L14">
        <v>0.41499999999999998</v>
      </c>
      <c r="M14">
        <v>382731.25</v>
      </c>
      <c r="N14">
        <v>0.21250000000000002</v>
      </c>
      <c r="O14">
        <v>70</v>
      </c>
      <c r="P14">
        <v>480</v>
      </c>
      <c r="Q14">
        <v>480</v>
      </c>
      <c r="R14" s="46">
        <v>13</v>
      </c>
      <c r="S14">
        <v>237840.8</v>
      </c>
      <c r="T14">
        <v>26134.15</v>
      </c>
      <c r="U14">
        <v>26075.325000000001</v>
      </c>
      <c r="V14">
        <v>2.1214025999999999E-3</v>
      </c>
      <c r="W14">
        <v>-113.02200000000001</v>
      </c>
      <c r="X14">
        <v>1.4303398499999999E-3</v>
      </c>
      <c r="Y14">
        <v>61975.88</v>
      </c>
      <c r="Z14">
        <v>29988.65</v>
      </c>
      <c r="AA14">
        <v>6.9282055000000004E-3</v>
      </c>
      <c r="AB14">
        <v>422.54295000000002</v>
      </c>
      <c r="AC14">
        <v>-1.9763073000000002E-3</v>
      </c>
      <c r="AD14">
        <v>61678.92</v>
      </c>
      <c r="AE14">
        <v>2.8496350000000001E-3</v>
      </c>
      <c r="AF14">
        <v>-993.15835000000004</v>
      </c>
      <c r="AG14">
        <v>-3.4347815000000002E-3</v>
      </c>
      <c r="AH14">
        <v>13300.06</v>
      </c>
      <c r="AI14">
        <v>4.7690287099999996E-3</v>
      </c>
      <c r="AJ14">
        <v>-189.57335</v>
      </c>
      <c r="AK14">
        <v>16792.97</v>
      </c>
      <c r="AL14">
        <v>3.1691875000000001E-3</v>
      </c>
      <c r="AM14">
        <v>13172.04</v>
      </c>
    </row>
    <row r="15" spans="1:39">
      <c r="A15">
        <v>14</v>
      </c>
      <c r="B15">
        <v>1</v>
      </c>
      <c r="C15">
        <v>14</v>
      </c>
      <c r="D15">
        <v>1</v>
      </c>
      <c r="E15">
        <v>60</v>
      </c>
      <c r="F15">
        <v>70</v>
      </c>
      <c r="G15">
        <v>0.50624999999999998</v>
      </c>
      <c r="H15">
        <v>0</v>
      </c>
      <c r="I15">
        <v>90</v>
      </c>
      <c r="J15">
        <v>0</v>
      </c>
      <c r="K15">
        <v>7156.25</v>
      </c>
      <c r="L15">
        <v>0.35499999999999998</v>
      </c>
      <c r="M15">
        <v>203456.25</v>
      </c>
      <c r="N15">
        <v>0.36250000000000004</v>
      </c>
      <c r="O15">
        <v>70</v>
      </c>
      <c r="P15">
        <v>480</v>
      </c>
      <c r="Q15">
        <v>480</v>
      </c>
      <c r="R15" s="46">
        <v>14</v>
      </c>
      <c r="S15">
        <v>116889.1</v>
      </c>
      <c r="T15">
        <v>15954.215</v>
      </c>
      <c r="U15">
        <v>15713.09</v>
      </c>
      <c r="V15">
        <v>-3.0371135500000001E-3</v>
      </c>
      <c r="W15">
        <v>418.13144999999997</v>
      </c>
      <c r="X15">
        <v>2.3624316100000001E-3</v>
      </c>
      <c r="Y15">
        <v>30665</v>
      </c>
      <c r="Z15">
        <v>13705.65</v>
      </c>
      <c r="AA15">
        <v>-3.4144503800000001E-3</v>
      </c>
      <c r="AB15">
        <v>556.82074999999998</v>
      </c>
      <c r="AC15">
        <v>1.20113004E-3</v>
      </c>
      <c r="AD15">
        <v>30000.53</v>
      </c>
      <c r="AE15">
        <v>-5.2913775200000004E-3</v>
      </c>
      <c r="AF15">
        <v>595.84564999999998</v>
      </c>
      <c r="AG15">
        <v>5.80813997E-3</v>
      </c>
      <c r="AH15">
        <v>8683.2119999999995</v>
      </c>
      <c r="AI15">
        <v>-1.2080599999999999E-4</v>
      </c>
      <c r="AJ15">
        <v>373.76564999999999</v>
      </c>
      <c r="AK15">
        <v>8621.1540000000005</v>
      </c>
      <c r="AL15">
        <v>1.4062045000000001E-4</v>
      </c>
      <c r="AM15">
        <v>8443.7549999999992</v>
      </c>
    </row>
    <row r="16" spans="1:39">
      <c r="A16">
        <v>15</v>
      </c>
      <c r="B16">
        <v>1</v>
      </c>
      <c r="C16">
        <v>15</v>
      </c>
      <c r="D16">
        <v>1</v>
      </c>
      <c r="E16">
        <v>60</v>
      </c>
      <c r="F16">
        <v>70</v>
      </c>
      <c r="G16">
        <v>0.35624999999999996</v>
      </c>
      <c r="H16">
        <v>0</v>
      </c>
      <c r="I16">
        <v>90</v>
      </c>
      <c r="J16">
        <v>0</v>
      </c>
      <c r="K16">
        <v>3906.25</v>
      </c>
      <c r="L16">
        <v>0.47499999999999998</v>
      </c>
      <c r="M16">
        <v>562006.25</v>
      </c>
      <c r="N16">
        <v>0.26250000000000001</v>
      </c>
      <c r="O16">
        <v>70</v>
      </c>
      <c r="P16">
        <v>480</v>
      </c>
      <c r="Q16">
        <v>480</v>
      </c>
      <c r="R16" s="46">
        <v>15</v>
      </c>
      <c r="S16">
        <v>229443.4</v>
      </c>
      <c r="T16">
        <v>32857.445</v>
      </c>
      <c r="U16">
        <v>33281.635000000002</v>
      </c>
      <c r="V16">
        <v>-2.63223715E-2</v>
      </c>
      <c r="W16">
        <v>176.06524999999999</v>
      </c>
      <c r="X16">
        <v>1.9122137800000001E-2</v>
      </c>
      <c r="Y16">
        <v>47206.49</v>
      </c>
      <c r="Z16">
        <v>36580.44</v>
      </c>
      <c r="AA16">
        <v>-2.8808489E-2</v>
      </c>
      <c r="AB16">
        <v>-62.819560000000003</v>
      </c>
      <c r="AC16">
        <v>2.2089742200000002E-2</v>
      </c>
      <c r="AD16">
        <v>48904.639999999999</v>
      </c>
      <c r="AE16">
        <v>-4.4049680000000001E-2</v>
      </c>
      <c r="AF16">
        <v>767.70119999999997</v>
      </c>
      <c r="AG16">
        <v>2.7784133700000001E-2</v>
      </c>
      <c r="AH16">
        <v>3218.8229999999999</v>
      </c>
      <c r="AI16">
        <v>-2.2173000000000002E-3</v>
      </c>
      <c r="AJ16">
        <v>69.115814999999998</v>
      </c>
      <c r="AK16">
        <v>4373.8760000000002</v>
      </c>
      <c r="AL16">
        <v>8.9350010000000001E-4</v>
      </c>
      <c r="AM16">
        <v>3436.817</v>
      </c>
    </row>
    <row r="17" spans="1:39">
      <c r="A17">
        <v>16</v>
      </c>
      <c r="B17">
        <v>1</v>
      </c>
      <c r="C17">
        <v>16</v>
      </c>
      <c r="D17">
        <v>1</v>
      </c>
      <c r="E17">
        <v>60</v>
      </c>
      <c r="F17">
        <v>70</v>
      </c>
      <c r="G17">
        <v>0.38437499999999997</v>
      </c>
      <c r="H17">
        <v>0</v>
      </c>
      <c r="I17">
        <v>90</v>
      </c>
      <c r="J17">
        <v>0</v>
      </c>
      <c r="K17">
        <v>4109.375</v>
      </c>
      <c r="L17">
        <v>0.36249999999999999</v>
      </c>
      <c r="M17">
        <v>674053.125</v>
      </c>
      <c r="N17">
        <v>0.28125</v>
      </c>
      <c r="O17">
        <v>70</v>
      </c>
      <c r="P17">
        <v>480</v>
      </c>
      <c r="Q17">
        <v>480</v>
      </c>
      <c r="R17" s="46">
        <v>16</v>
      </c>
      <c r="S17">
        <v>263813.8</v>
      </c>
      <c r="T17">
        <v>6676.3445000000002</v>
      </c>
      <c r="U17">
        <v>6634.2669999999998</v>
      </c>
      <c r="V17">
        <v>-8.0517080199999994E-3</v>
      </c>
      <c r="W17">
        <v>-97.201480000000004</v>
      </c>
      <c r="X17">
        <v>-1.42588935E-3</v>
      </c>
      <c r="Y17">
        <v>14022.87</v>
      </c>
      <c r="Z17">
        <v>6572.2330000000002</v>
      </c>
      <c r="AA17">
        <v>-4.6805872499999998E-3</v>
      </c>
      <c r="AB17">
        <v>-159.76054999999999</v>
      </c>
      <c r="AC17">
        <v>2.4161174500000001E-3</v>
      </c>
      <c r="AD17">
        <v>13872.82</v>
      </c>
      <c r="AE17">
        <v>-1.33615725E-2</v>
      </c>
      <c r="AF17">
        <v>-186.76410000000001</v>
      </c>
      <c r="AG17">
        <v>-1.1116724E-2</v>
      </c>
      <c r="AH17">
        <v>3778.9769999999999</v>
      </c>
      <c r="AI17">
        <v>-1.1668933499999999E-3</v>
      </c>
      <c r="AJ17">
        <v>-198.41095000000001</v>
      </c>
      <c r="AK17">
        <v>3654.6480000000001</v>
      </c>
      <c r="AL17">
        <v>4.0058900000000002E-4</v>
      </c>
      <c r="AM17">
        <v>3698.7510000000002</v>
      </c>
    </row>
    <row r="18" spans="1:39">
      <c r="A18">
        <v>17</v>
      </c>
      <c r="B18">
        <v>1</v>
      </c>
      <c r="C18">
        <v>17</v>
      </c>
      <c r="D18">
        <v>1</v>
      </c>
      <c r="E18">
        <v>60</v>
      </c>
      <c r="F18">
        <v>70</v>
      </c>
      <c r="G18">
        <v>0.53437500000000004</v>
      </c>
      <c r="H18">
        <v>0</v>
      </c>
      <c r="I18">
        <v>90</v>
      </c>
      <c r="J18">
        <v>0</v>
      </c>
      <c r="K18">
        <v>7359.375</v>
      </c>
      <c r="L18">
        <v>0.48249999999999998</v>
      </c>
      <c r="M18">
        <v>315503.125</v>
      </c>
      <c r="N18">
        <v>0.38125000000000003</v>
      </c>
      <c r="O18">
        <v>70</v>
      </c>
      <c r="P18">
        <v>480</v>
      </c>
      <c r="Q18">
        <v>480</v>
      </c>
      <c r="R18" s="46">
        <v>17</v>
      </c>
      <c r="S18">
        <v>266709.09999999998</v>
      </c>
      <c r="T18">
        <v>114558.95</v>
      </c>
      <c r="U18">
        <v>114325.8</v>
      </c>
      <c r="V18">
        <v>-2.4188497499999999E-3</v>
      </c>
      <c r="W18">
        <v>708.32285000000002</v>
      </c>
      <c r="X18">
        <v>-5.4702598700000001E-2</v>
      </c>
      <c r="Y18">
        <v>150851.1</v>
      </c>
      <c r="Z18">
        <v>117783.2</v>
      </c>
      <c r="AA18">
        <v>-1.0171268000000001E-2</v>
      </c>
      <c r="AB18">
        <v>788.64800000000002</v>
      </c>
      <c r="AC18">
        <v>-6.3390227699999996E-2</v>
      </c>
      <c r="AD18">
        <v>150210</v>
      </c>
      <c r="AE18">
        <v>5.9605067399999996E-3</v>
      </c>
      <c r="AF18">
        <v>1158.6690000000001</v>
      </c>
      <c r="AG18">
        <v>-6.0815778799999998E-2</v>
      </c>
      <c r="AH18">
        <v>9263.7090000000007</v>
      </c>
      <c r="AI18">
        <v>9.966026949999999E-4</v>
      </c>
      <c r="AJ18">
        <v>382.00364999999999</v>
      </c>
      <c r="AK18">
        <v>18545.939999999999</v>
      </c>
      <c r="AL18">
        <v>4.601459E-4</v>
      </c>
      <c r="AM18">
        <v>8911.4189999999999</v>
      </c>
    </row>
    <row r="19" spans="1:39">
      <c r="A19">
        <v>18</v>
      </c>
      <c r="B19">
        <v>1</v>
      </c>
      <c r="C19">
        <v>18</v>
      </c>
      <c r="D19">
        <v>1</v>
      </c>
      <c r="E19">
        <v>60</v>
      </c>
      <c r="F19">
        <v>70</v>
      </c>
      <c r="G19">
        <v>0.45937499999999998</v>
      </c>
      <c r="H19">
        <v>0</v>
      </c>
      <c r="I19">
        <v>90</v>
      </c>
      <c r="J19">
        <v>0</v>
      </c>
      <c r="K19">
        <v>8984.375</v>
      </c>
      <c r="L19">
        <v>0.30249999999999999</v>
      </c>
      <c r="M19">
        <v>136228.125</v>
      </c>
      <c r="N19">
        <v>0.23125000000000001</v>
      </c>
      <c r="O19">
        <v>70</v>
      </c>
      <c r="P19">
        <v>480</v>
      </c>
      <c r="Q19">
        <v>480</v>
      </c>
      <c r="R19" s="46">
        <v>18</v>
      </c>
      <c r="S19">
        <v>71558.7</v>
      </c>
      <c r="T19">
        <v>9494.33</v>
      </c>
      <c r="U19">
        <v>9326.3235000000004</v>
      </c>
      <c r="V19">
        <v>-3.2057387400000002E-3</v>
      </c>
      <c r="W19">
        <v>96.003320000000002</v>
      </c>
      <c r="X19">
        <v>-3.5155214999999998E-4</v>
      </c>
      <c r="Y19">
        <v>26493.09</v>
      </c>
      <c r="Z19">
        <v>9718.3624999999993</v>
      </c>
      <c r="AA19">
        <v>-3.47158297E-3</v>
      </c>
      <c r="AB19">
        <v>86.125784999999993</v>
      </c>
      <c r="AC19">
        <v>-4.1878780499999998E-4</v>
      </c>
      <c r="AD19">
        <v>25745.4</v>
      </c>
      <c r="AE19">
        <v>-8.2574412500000006E-3</v>
      </c>
      <c r="AF19">
        <v>341.22624999999999</v>
      </c>
      <c r="AG19">
        <v>-1.5386531999999999E-3</v>
      </c>
      <c r="AH19">
        <v>9174.6129999999994</v>
      </c>
      <c r="AI19">
        <v>-2.6855126E-4</v>
      </c>
      <c r="AJ19">
        <v>192.98734999999999</v>
      </c>
      <c r="AK19">
        <v>8585.2729999999992</v>
      </c>
      <c r="AL19">
        <v>9.5704109999999998E-4</v>
      </c>
      <c r="AM19">
        <v>8701.7260000000006</v>
      </c>
    </row>
    <row r="20" spans="1:39">
      <c r="A20">
        <v>19</v>
      </c>
      <c r="B20">
        <v>1</v>
      </c>
      <c r="C20">
        <v>19</v>
      </c>
      <c r="D20">
        <v>1</v>
      </c>
      <c r="E20">
        <v>60</v>
      </c>
      <c r="F20">
        <v>70</v>
      </c>
      <c r="G20">
        <v>0.30937500000000001</v>
      </c>
      <c r="H20">
        <v>0</v>
      </c>
      <c r="I20">
        <v>90</v>
      </c>
      <c r="J20">
        <v>0</v>
      </c>
      <c r="K20">
        <v>5734.375</v>
      </c>
      <c r="L20">
        <v>0.42249999999999999</v>
      </c>
      <c r="M20">
        <v>494778.125</v>
      </c>
      <c r="N20">
        <v>0.33125000000000004</v>
      </c>
      <c r="O20">
        <v>70</v>
      </c>
      <c r="P20">
        <v>480</v>
      </c>
      <c r="Q20">
        <v>480</v>
      </c>
      <c r="R20" s="46">
        <v>19</v>
      </c>
      <c r="S20">
        <v>169449</v>
      </c>
      <c r="T20">
        <v>15689.29</v>
      </c>
      <c r="U20">
        <v>15576.735000000001</v>
      </c>
      <c r="V20">
        <v>3.6112104999999999E-3</v>
      </c>
      <c r="W20">
        <v>-152.1867</v>
      </c>
      <c r="X20">
        <v>-1.1423912E-3</v>
      </c>
      <c r="Y20">
        <v>24596.49</v>
      </c>
      <c r="Z20">
        <v>15697.445</v>
      </c>
      <c r="AA20">
        <v>8.8702999999999994E-5</v>
      </c>
      <c r="AB20">
        <v>-255.02359999999999</v>
      </c>
      <c r="AC20">
        <v>-1.051588E-4</v>
      </c>
      <c r="AD20">
        <v>24254.71</v>
      </c>
      <c r="AE20">
        <v>6.6890415000000003E-3</v>
      </c>
      <c r="AF20">
        <v>-207.4956</v>
      </c>
      <c r="AG20">
        <v>6.9889100000000001E-5</v>
      </c>
      <c r="AH20">
        <v>4170.0330000000004</v>
      </c>
      <c r="AI20">
        <v>-1.3906817500000001E-4</v>
      </c>
      <c r="AJ20">
        <v>-142.53155000000001</v>
      </c>
      <c r="AK20">
        <v>4346.4560000000001</v>
      </c>
      <c r="AL20">
        <v>-9.8770400000000006E-5</v>
      </c>
      <c r="AM20">
        <v>4036.2049999999999</v>
      </c>
    </row>
    <row r="21" spans="1:39">
      <c r="A21">
        <v>20</v>
      </c>
      <c r="B21">
        <v>1</v>
      </c>
      <c r="C21">
        <v>20</v>
      </c>
      <c r="D21">
        <v>1</v>
      </c>
      <c r="E21">
        <v>60</v>
      </c>
      <c r="F21">
        <v>70</v>
      </c>
      <c r="G21">
        <v>0.49687499999999996</v>
      </c>
      <c r="H21">
        <v>0</v>
      </c>
      <c r="I21">
        <v>90</v>
      </c>
      <c r="J21">
        <v>0</v>
      </c>
      <c r="K21">
        <v>6546.875</v>
      </c>
      <c r="L21">
        <v>0.27250000000000002</v>
      </c>
      <c r="M21">
        <v>405140.625</v>
      </c>
      <c r="N21">
        <v>0.25625000000000003</v>
      </c>
      <c r="O21">
        <v>70</v>
      </c>
      <c r="P21">
        <v>480</v>
      </c>
      <c r="Q21">
        <v>480</v>
      </c>
      <c r="R21" s="46">
        <v>20</v>
      </c>
      <c r="S21">
        <v>205294.3</v>
      </c>
      <c r="T21">
        <v>7692.7389999999996</v>
      </c>
      <c r="U21">
        <v>7645.8315000000002</v>
      </c>
      <c r="V21">
        <v>7.6070375000000003E-3</v>
      </c>
      <c r="W21">
        <v>145.82820000000001</v>
      </c>
      <c r="X21">
        <v>-8.3361695000000006E-3</v>
      </c>
      <c r="Y21">
        <v>22364.07</v>
      </c>
      <c r="Z21">
        <v>6959.1914999999999</v>
      </c>
      <c r="AA21">
        <v>5.0871394999999998E-3</v>
      </c>
      <c r="AB21">
        <v>281.65294999999998</v>
      </c>
      <c r="AC21">
        <v>-1.1227758500000001E-2</v>
      </c>
      <c r="AD21">
        <v>22180.79</v>
      </c>
      <c r="AE21">
        <v>1.04285035E-2</v>
      </c>
      <c r="AF21">
        <v>288.05380000000002</v>
      </c>
      <c r="AG21">
        <v>-1.5795805E-2</v>
      </c>
      <c r="AH21">
        <v>8563.5259999999998</v>
      </c>
      <c r="AI21">
        <v>-1.254722E-3</v>
      </c>
      <c r="AJ21">
        <v>228.291</v>
      </c>
      <c r="AK21">
        <v>7729.8869999999997</v>
      </c>
      <c r="AL21">
        <v>-1.2087555E-4</v>
      </c>
      <c r="AM21">
        <v>8416.4189999999999</v>
      </c>
    </row>
    <row r="22" spans="1:39">
      <c r="A22">
        <v>21</v>
      </c>
      <c r="B22">
        <v>1</v>
      </c>
      <c r="C22">
        <v>21</v>
      </c>
      <c r="D22">
        <v>1</v>
      </c>
      <c r="E22">
        <v>60</v>
      </c>
      <c r="F22">
        <v>70</v>
      </c>
      <c r="G22">
        <v>0.34687499999999999</v>
      </c>
      <c r="H22">
        <v>0</v>
      </c>
      <c r="I22">
        <v>90</v>
      </c>
      <c r="J22">
        <v>0</v>
      </c>
      <c r="K22">
        <v>9796.875</v>
      </c>
      <c r="L22">
        <v>0.39249999999999996</v>
      </c>
      <c r="M22">
        <v>763690.625</v>
      </c>
      <c r="N22">
        <v>0.35625000000000001</v>
      </c>
      <c r="O22">
        <v>70</v>
      </c>
      <c r="P22">
        <v>480</v>
      </c>
      <c r="Q22">
        <v>480</v>
      </c>
      <c r="R22" s="46">
        <v>21</v>
      </c>
      <c r="S22">
        <v>286261.8</v>
      </c>
      <c r="T22">
        <v>20702.16</v>
      </c>
      <c r="U22">
        <v>21084.724999999999</v>
      </c>
      <c r="V22">
        <v>-1.6304049999999999E-3</v>
      </c>
      <c r="W22">
        <v>159.77535</v>
      </c>
      <c r="X22">
        <v>1.19539221E-2</v>
      </c>
      <c r="Y22">
        <v>35284.730000000003</v>
      </c>
      <c r="Z22">
        <v>19533.994999999999</v>
      </c>
      <c r="AA22">
        <v>2.0409828000000001E-2</v>
      </c>
      <c r="AB22">
        <v>176.09254999999999</v>
      </c>
      <c r="AC22">
        <v>8.0246080400000006E-3</v>
      </c>
      <c r="AD22">
        <v>36360.629999999997</v>
      </c>
      <c r="AE22">
        <v>-3.4038999999999999E-4</v>
      </c>
      <c r="AF22">
        <v>273.17014999999998</v>
      </c>
      <c r="AG22">
        <v>2.3583851999999999E-2</v>
      </c>
      <c r="AH22">
        <v>7604.3329999999996</v>
      </c>
      <c r="AI22">
        <v>1.9421888999999999E-3</v>
      </c>
      <c r="AJ22">
        <v>164.53980000000001</v>
      </c>
      <c r="AK22">
        <v>7811.4210000000003</v>
      </c>
      <c r="AL22">
        <v>7.3545719999999998E-4</v>
      </c>
      <c r="AM22">
        <v>8123.8940000000002</v>
      </c>
    </row>
    <row r="23" spans="1:39">
      <c r="A23">
        <v>22</v>
      </c>
      <c r="B23">
        <v>1</v>
      </c>
      <c r="C23">
        <v>22</v>
      </c>
      <c r="D23">
        <v>1</v>
      </c>
      <c r="E23">
        <v>60</v>
      </c>
      <c r="F23">
        <v>70</v>
      </c>
      <c r="G23">
        <v>0.421875</v>
      </c>
      <c r="H23">
        <v>0</v>
      </c>
      <c r="I23">
        <v>90</v>
      </c>
      <c r="J23">
        <v>0</v>
      </c>
      <c r="K23">
        <v>8171.875</v>
      </c>
      <c r="L23">
        <v>0.33250000000000002</v>
      </c>
      <c r="M23">
        <v>584415.625</v>
      </c>
      <c r="N23">
        <v>0.20625000000000002</v>
      </c>
      <c r="O23">
        <v>70</v>
      </c>
      <c r="P23">
        <v>480</v>
      </c>
      <c r="Q23">
        <v>480</v>
      </c>
      <c r="R23" s="46">
        <v>22</v>
      </c>
      <c r="S23">
        <v>254012.79999999999</v>
      </c>
      <c r="T23">
        <v>9960.1319999999996</v>
      </c>
      <c r="U23">
        <v>9980.3395</v>
      </c>
      <c r="V23">
        <v>6.3765960000000004E-4</v>
      </c>
      <c r="W23">
        <v>159.89349999999999</v>
      </c>
      <c r="X23">
        <v>2.7524534999999998E-4</v>
      </c>
      <c r="Y23">
        <v>26353.119999999999</v>
      </c>
      <c r="Z23">
        <v>10997.105</v>
      </c>
      <c r="AA23">
        <v>-5.65140515E-4</v>
      </c>
      <c r="AB23">
        <v>115.41055</v>
      </c>
      <c r="AC23">
        <v>1.0486094200000001E-3</v>
      </c>
      <c r="AD23">
        <v>26452.39</v>
      </c>
      <c r="AE23">
        <v>-4.9656780000000001E-4</v>
      </c>
      <c r="AF23">
        <v>670.75464999999997</v>
      </c>
      <c r="AG23">
        <v>2.9930619999999999E-3</v>
      </c>
      <c r="AH23">
        <v>8362.5290000000005</v>
      </c>
      <c r="AI23">
        <v>-2.0397501500000002E-3</v>
      </c>
      <c r="AJ23">
        <v>377.69974999999999</v>
      </c>
      <c r="AK23">
        <v>7824.5780000000004</v>
      </c>
      <c r="AL23">
        <v>-1.9975183999999999E-3</v>
      </c>
      <c r="AM23">
        <v>8296.0589999999993</v>
      </c>
    </row>
    <row r="24" spans="1:39">
      <c r="A24">
        <v>23</v>
      </c>
      <c r="B24">
        <v>1</v>
      </c>
      <c r="C24">
        <v>23</v>
      </c>
      <c r="D24">
        <v>1</v>
      </c>
      <c r="E24">
        <v>60</v>
      </c>
      <c r="F24">
        <v>70</v>
      </c>
      <c r="G24">
        <v>0.57187499999999991</v>
      </c>
      <c r="H24">
        <v>0</v>
      </c>
      <c r="I24">
        <v>90</v>
      </c>
      <c r="J24">
        <v>0</v>
      </c>
      <c r="K24">
        <v>4921.875</v>
      </c>
      <c r="L24">
        <v>0.45250000000000001</v>
      </c>
      <c r="M24">
        <v>225865.625</v>
      </c>
      <c r="N24">
        <v>0.30625000000000002</v>
      </c>
      <c r="O24">
        <v>70</v>
      </c>
      <c r="P24">
        <v>480</v>
      </c>
      <c r="Q24">
        <v>480</v>
      </c>
      <c r="R24" s="46">
        <v>23</v>
      </c>
      <c r="S24">
        <v>150581.6</v>
      </c>
      <c r="T24">
        <v>29804.22</v>
      </c>
      <c r="U24">
        <v>30281.55</v>
      </c>
      <c r="V24">
        <v>2.1875434500000001E-3</v>
      </c>
      <c r="W24">
        <v>-27.188124999999999</v>
      </c>
      <c r="X24">
        <v>1.0049810899999999E-2</v>
      </c>
      <c r="Y24">
        <v>51380.639999999999</v>
      </c>
      <c r="Z24">
        <v>30834.87</v>
      </c>
      <c r="AA24">
        <v>2.8398755000000001E-3</v>
      </c>
      <c r="AB24">
        <v>297.23475000000002</v>
      </c>
      <c r="AC24">
        <v>1.15393574E-2</v>
      </c>
      <c r="AD24">
        <v>53007.13</v>
      </c>
      <c r="AE24">
        <v>-1.52043855E-3</v>
      </c>
      <c r="AF24">
        <v>-389.86860000000001</v>
      </c>
      <c r="AG24">
        <v>1.6316435899999999E-2</v>
      </c>
      <c r="AH24">
        <v>7004.6980000000003</v>
      </c>
      <c r="AI24">
        <v>6.4249765000000002E-6</v>
      </c>
      <c r="AJ24">
        <v>-178.7492</v>
      </c>
      <c r="AK24">
        <v>10428.41</v>
      </c>
      <c r="AL24">
        <v>4.2159469999999998E-4</v>
      </c>
      <c r="AM24">
        <v>7321.2280000000001</v>
      </c>
    </row>
    <row r="25" spans="1:39">
      <c r="A25">
        <v>24</v>
      </c>
      <c r="B25">
        <v>1</v>
      </c>
      <c r="C25">
        <v>24</v>
      </c>
      <c r="D25">
        <v>1</v>
      </c>
      <c r="E25">
        <v>60</v>
      </c>
      <c r="F25">
        <v>70</v>
      </c>
      <c r="G25">
        <v>0.55312499999999998</v>
      </c>
      <c r="H25">
        <v>0</v>
      </c>
      <c r="I25">
        <v>90</v>
      </c>
      <c r="J25">
        <v>0</v>
      </c>
      <c r="K25">
        <v>4515.625</v>
      </c>
      <c r="L25">
        <v>0.28749999999999998</v>
      </c>
      <c r="M25">
        <v>449959.375</v>
      </c>
      <c r="N25">
        <v>0.36875000000000002</v>
      </c>
      <c r="O25">
        <v>70</v>
      </c>
      <c r="P25">
        <v>480</v>
      </c>
      <c r="Q25">
        <v>480</v>
      </c>
      <c r="R25" s="46">
        <v>24</v>
      </c>
      <c r="S25">
        <v>254986</v>
      </c>
      <c r="T25">
        <v>8777.8510000000006</v>
      </c>
      <c r="U25">
        <v>9056.5930000000008</v>
      </c>
      <c r="V25">
        <v>2.8468015000000001E-3</v>
      </c>
      <c r="W25">
        <v>11.774150000000001</v>
      </c>
      <c r="X25">
        <v>-5.2646720199999997E-3</v>
      </c>
      <c r="Y25">
        <v>19304.93</v>
      </c>
      <c r="Z25">
        <v>6292.1785</v>
      </c>
      <c r="AA25">
        <v>4.0420394999999996E-3</v>
      </c>
      <c r="AB25">
        <v>106.16065</v>
      </c>
      <c r="AC25">
        <v>-1.25997435E-3</v>
      </c>
      <c r="AD25">
        <v>20059.84</v>
      </c>
      <c r="AE25">
        <v>5.4615004999999999E-3</v>
      </c>
      <c r="AF25">
        <v>-74.279290000000003</v>
      </c>
      <c r="AG25">
        <v>-1.3170836999999999E-2</v>
      </c>
      <c r="AH25">
        <v>7190.3689999999997</v>
      </c>
      <c r="AI25">
        <v>3.4679170499999998E-3</v>
      </c>
      <c r="AJ25">
        <v>-16.25807</v>
      </c>
      <c r="AK25">
        <v>6777.5749999999998</v>
      </c>
      <c r="AL25">
        <v>-3.0672285000000001E-3</v>
      </c>
      <c r="AM25">
        <v>7394.7030000000004</v>
      </c>
    </row>
    <row r="26" spans="1:39">
      <c r="A26">
        <v>25</v>
      </c>
      <c r="B26">
        <v>1</v>
      </c>
      <c r="C26">
        <v>25</v>
      </c>
      <c r="D26">
        <v>1</v>
      </c>
      <c r="E26">
        <v>60</v>
      </c>
      <c r="F26">
        <v>70</v>
      </c>
      <c r="G26">
        <v>0.40312499999999996</v>
      </c>
      <c r="H26">
        <v>0</v>
      </c>
      <c r="I26">
        <v>90</v>
      </c>
      <c r="J26">
        <v>0</v>
      </c>
      <c r="K26">
        <v>7765.625</v>
      </c>
      <c r="L26">
        <v>0.40749999999999997</v>
      </c>
      <c r="M26">
        <v>91409.375</v>
      </c>
      <c r="N26">
        <v>0.26875000000000004</v>
      </c>
      <c r="O26">
        <v>70</v>
      </c>
      <c r="P26">
        <v>480</v>
      </c>
      <c r="Q26">
        <v>480</v>
      </c>
      <c r="R26" s="46">
        <v>25</v>
      </c>
      <c r="S26">
        <v>51871.15</v>
      </c>
      <c r="T26">
        <v>16178.245000000001</v>
      </c>
      <c r="U26">
        <v>16070.385</v>
      </c>
      <c r="V26">
        <v>5.005486E-3</v>
      </c>
      <c r="W26">
        <v>6.4803309999999996</v>
      </c>
      <c r="X26">
        <v>7.5103002E-4</v>
      </c>
      <c r="Y26">
        <v>29834.61</v>
      </c>
      <c r="Z26">
        <v>17052.98</v>
      </c>
      <c r="AA26">
        <v>6.0410732999999998E-3</v>
      </c>
      <c r="AB26">
        <v>184.49154999999999</v>
      </c>
      <c r="AC26">
        <v>4.4441290999999998E-4</v>
      </c>
      <c r="AD26">
        <v>29377.66</v>
      </c>
      <c r="AE26">
        <v>5.5101580000000002E-3</v>
      </c>
      <c r="AF26">
        <v>-157.02070000000001</v>
      </c>
      <c r="AG26">
        <v>7.4088384000000002E-4</v>
      </c>
      <c r="AH26">
        <v>6168.0680000000002</v>
      </c>
      <c r="AI26">
        <v>-7.0492639999999995E-4</v>
      </c>
      <c r="AJ26">
        <v>20.14602</v>
      </c>
      <c r="AK26">
        <v>6194.317</v>
      </c>
      <c r="AL26">
        <v>6.53085E-5</v>
      </c>
      <c r="AM26">
        <v>5962.0659999999998</v>
      </c>
    </row>
    <row r="27" spans="1:39">
      <c r="A27">
        <v>26</v>
      </c>
      <c r="B27">
        <v>1</v>
      </c>
      <c r="C27">
        <v>26</v>
      </c>
      <c r="D27">
        <v>1</v>
      </c>
      <c r="E27">
        <v>60</v>
      </c>
      <c r="F27">
        <v>70</v>
      </c>
      <c r="G27">
        <v>0.328125</v>
      </c>
      <c r="H27">
        <v>0</v>
      </c>
      <c r="I27">
        <v>90</v>
      </c>
      <c r="J27">
        <v>0</v>
      </c>
      <c r="K27">
        <v>9390.625</v>
      </c>
      <c r="L27">
        <v>0.34750000000000003</v>
      </c>
      <c r="M27">
        <v>270684.375</v>
      </c>
      <c r="N27">
        <v>0.31875000000000003</v>
      </c>
      <c r="O27">
        <v>70</v>
      </c>
      <c r="P27">
        <v>480</v>
      </c>
      <c r="Q27">
        <v>480</v>
      </c>
      <c r="R27" s="46">
        <v>26</v>
      </c>
      <c r="S27">
        <v>101897.9</v>
      </c>
      <c r="T27">
        <v>12701.535</v>
      </c>
      <c r="U27">
        <v>12465.09</v>
      </c>
      <c r="V27">
        <v>-4.1409454999999998E-3</v>
      </c>
      <c r="W27">
        <v>-65.441289999999995</v>
      </c>
      <c r="X27">
        <v>6.2135502499999998E-3</v>
      </c>
      <c r="Y27">
        <v>25912.17</v>
      </c>
      <c r="Z27">
        <v>11931.815000000001</v>
      </c>
      <c r="AA27">
        <v>-7.0975563999999998E-3</v>
      </c>
      <c r="AB27">
        <v>-64.725504999999998</v>
      </c>
      <c r="AC27">
        <v>5.9756150000000001E-3</v>
      </c>
      <c r="AD27">
        <v>25166.97</v>
      </c>
      <c r="AE27">
        <v>-2.2876254500000001E-3</v>
      </c>
      <c r="AF27">
        <v>-141.35814999999999</v>
      </c>
      <c r="AG27">
        <v>1.26847296E-2</v>
      </c>
      <c r="AH27">
        <v>7171.3720000000003</v>
      </c>
      <c r="AI27">
        <v>6.5976649999999995E-4</v>
      </c>
      <c r="AJ27">
        <v>-152.70175</v>
      </c>
      <c r="AK27">
        <v>6619.1279999999997</v>
      </c>
      <c r="AL27">
        <v>-5.304067E-4</v>
      </c>
      <c r="AM27">
        <v>6914.2520000000004</v>
      </c>
    </row>
    <row r="28" spans="1:39">
      <c r="A28">
        <v>27</v>
      </c>
      <c r="B28">
        <v>1</v>
      </c>
      <c r="C28">
        <v>27</v>
      </c>
      <c r="D28">
        <v>1</v>
      </c>
      <c r="E28">
        <v>60</v>
      </c>
      <c r="F28">
        <v>70</v>
      </c>
      <c r="G28">
        <v>0.47812500000000002</v>
      </c>
      <c r="H28">
        <v>0</v>
      </c>
      <c r="I28">
        <v>90</v>
      </c>
      <c r="J28">
        <v>0</v>
      </c>
      <c r="K28">
        <v>6140.625</v>
      </c>
      <c r="L28">
        <v>0.46750000000000003</v>
      </c>
      <c r="M28">
        <v>629234.375</v>
      </c>
      <c r="N28">
        <v>0.21875</v>
      </c>
      <c r="O28">
        <v>70</v>
      </c>
      <c r="P28">
        <v>480</v>
      </c>
      <c r="Q28">
        <v>480</v>
      </c>
      <c r="R28" s="46">
        <v>27</v>
      </c>
      <c r="S28">
        <v>324630.40000000002</v>
      </c>
      <c r="T28">
        <v>41757.33</v>
      </c>
      <c r="U28">
        <v>41538.394999999997</v>
      </c>
      <c r="V28">
        <v>3.5061318199999997E-2</v>
      </c>
      <c r="W28">
        <v>-78.600560000000002</v>
      </c>
      <c r="X28">
        <v>7.5565779499999999E-2</v>
      </c>
      <c r="Y28">
        <v>71993.89</v>
      </c>
      <c r="Z28">
        <v>50691.925000000003</v>
      </c>
      <c r="AA28">
        <v>4.41151958E-2</v>
      </c>
      <c r="AB28">
        <v>-876.05775000000006</v>
      </c>
      <c r="AC28">
        <v>9.0303467499999998E-2</v>
      </c>
      <c r="AD28">
        <v>70899.11</v>
      </c>
      <c r="AE28">
        <v>6.2166135499999997E-2</v>
      </c>
      <c r="AF28">
        <v>483.07215000000002</v>
      </c>
      <c r="AG28">
        <v>0.125808054</v>
      </c>
      <c r="AH28">
        <v>6623.4639999999999</v>
      </c>
      <c r="AI28">
        <v>2.2594780000000001E-3</v>
      </c>
      <c r="AJ28">
        <v>-55.895690000000002</v>
      </c>
      <c r="AK28">
        <v>10741.37</v>
      </c>
      <c r="AL28">
        <v>1.3630109499999999E-3</v>
      </c>
      <c r="AM28">
        <v>6740.1379999999999</v>
      </c>
    </row>
    <row r="29" spans="1:39">
      <c r="A29">
        <v>28</v>
      </c>
      <c r="B29">
        <v>1</v>
      </c>
      <c r="C29">
        <v>28</v>
      </c>
      <c r="D29">
        <v>1</v>
      </c>
      <c r="E29">
        <v>60</v>
      </c>
      <c r="F29">
        <v>70</v>
      </c>
      <c r="G29">
        <v>0.36562499999999998</v>
      </c>
      <c r="H29">
        <v>0</v>
      </c>
      <c r="I29">
        <v>90</v>
      </c>
      <c r="J29">
        <v>0</v>
      </c>
      <c r="K29">
        <v>5328.125</v>
      </c>
      <c r="L29">
        <v>0.3175</v>
      </c>
      <c r="M29">
        <v>181046.875</v>
      </c>
      <c r="N29">
        <v>0.39375000000000004</v>
      </c>
      <c r="O29">
        <v>70</v>
      </c>
      <c r="P29">
        <v>480</v>
      </c>
      <c r="Q29">
        <v>480</v>
      </c>
      <c r="R29" s="46">
        <v>28</v>
      </c>
      <c r="S29">
        <v>73397.47</v>
      </c>
      <c r="T29">
        <v>7253.0020000000004</v>
      </c>
      <c r="U29">
        <v>7550.6944999999996</v>
      </c>
      <c r="V29">
        <v>8.6496024999999999E-4</v>
      </c>
      <c r="W29">
        <v>121.976</v>
      </c>
      <c r="X29">
        <v>3.5902540000000002E-3</v>
      </c>
      <c r="Y29">
        <v>14608.28</v>
      </c>
      <c r="Z29">
        <v>5923.3525</v>
      </c>
      <c r="AA29">
        <v>8.2258449999999996E-4</v>
      </c>
      <c r="AB29">
        <v>16.974074999999999</v>
      </c>
      <c r="AC29">
        <v>5.3347189200000002E-3</v>
      </c>
      <c r="AD29">
        <v>15361.7</v>
      </c>
      <c r="AE29">
        <v>-2.3683095E-3</v>
      </c>
      <c r="AF29">
        <v>291.69740000000002</v>
      </c>
      <c r="AG29">
        <v>5.6080454499999998E-3</v>
      </c>
      <c r="AH29">
        <v>4586.8599999999997</v>
      </c>
      <c r="AI29">
        <v>-1.4713144999999999E-4</v>
      </c>
      <c r="AJ29">
        <v>75.935329999999993</v>
      </c>
      <c r="AK29">
        <v>4168.2809999999999</v>
      </c>
      <c r="AL29">
        <v>-1.8258607000000001E-5</v>
      </c>
      <c r="AM29">
        <v>4830.59</v>
      </c>
    </row>
    <row r="30" spans="1:39">
      <c r="A30">
        <v>29</v>
      </c>
      <c r="B30">
        <v>1</v>
      </c>
      <c r="C30">
        <v>29</v>
      </c>
      <c r="D30">
        <v>1</v>
      </c>
      <c r="E30">
        <v>60</v>
      </c>
      <c r="F30">
        <v>70</v>
      </c>
      <c r="G30">
        <v>0.515625</v>
      </c>
      <c r="H30">
        <v>0</v>
      </c>
      <c r="I30">
        <v>90</v>
      </c>
      <c r="J30">
        <v>0</v>
      </c>
      <c r="K30">
        <v>8578.125</v>
      </c>
      <c r="L30">
        <v>0.4375</v>
      </c>
      <c r="M30">
        <v>539596.875</v>
      </c>
      <c r="N30">
        <v>0.29375000000000001</v>
      </c>
      <c r="O30">
        <v>70</v>
      </c>
      <c r="P30">
        <v>480</v>
      </c>
      <c r="Q30">
        <v>480</v>
      </c>
      <c r="R30" s="46">
        <v>29</v>
      </c>
      <c r="S30">
        <v>307677.90000000002</v>
      </c>
      <c r="T30">
        <v>38215.355000000003</v>
      </c>
      <c r="U30">
        <v>37467.72</v>
      </c>
      <c r="V30">
        <v>1.4672484999999999E-3</v>
      </c>
      <c r="W30">
        <v>263.76855</v>
      </c>
      <c r="X30">
        <v>8.3432300000000001E-3</v>
      </c>
      <c r="Y30">
        <v>67978.06</v>
      </c>
      <c r="Z30">
        <v>40215.644999999997</v>
      </c>
      <c r="AA30">
        <v>1.1326414999999999E-3</v>
      </c>
      <c r="AB30">
        <v>-270.97584999999998</v>
      </c>
      <c r="AC30">
        <v>7.0520584000000001E-3</v>
      </c>
      <c r="AD30">
        <v>65369.93</v>
      </c>
      <c r="AE30">
        <v>7.9985999999999998E-3</v>
      </c>
      <c r="AF30">
        <v>1191.1814999999999</v>
      </c>
      <c r="AG30">
        <v>4.6957266499999999E-3</v>
      </c>
      <c r="AH30">
        <v>11380.87</v>
      </c>
      <c r="AI30">
        <v>3.2342909999999998E-3</v>
      </c>
      <c r="AJ30">
        <v>227.12565000000001</v>
      </c>
      <c r="AK30">
        <v>15128.36</v>
      </c>
      <c r="AL30">
        <v>-1.89496515E-3</v>
      </c>
      <c r="AM30">
        <v>10599.87</v>
      </c>
    </row>
    <row r="31" spans="1:39">
      <c r="A31">
        <v>30</v>
      </c>
      <c r="B31">
        <v>1</v>
      </c>
      <c r="C31">
        <v>30</v>
      </c>
      <c r="D31">
        <v>1</v>
      </c>
      <c r="E31">
        <v>60</v>
      </c>
      <c r="F31">
        <v>70</v>
      </c>
      <c r="G31">
        <v>0.59062499999999996</v>
      </c>
      <c r="H31">
        <v>0</v>
      </c>
      <c r="I31">
        <v>90</v>
      </c>
      <c r="J31">
        <v>0</v>
      </c>
      <c r="K31">
        <v>6953.125</v>
      </c>
      <c r="L31">
        <v>0.25750000000000001</v>
      </c>
      <c r="M31">
        <v>718871.875</v>
      </c>
      <c r="N31">
        <v>0.34375</v>
      </c>
      <c r="O31">
        <v>70</v>
      </c>
      <c r="P31">
        <v>480</v>
      </c>
      <c r="Q31">
        <v>480</v>
      </c>
      <c r="R31" s="46">
        <v>30</v>
      </c>
      <c r="S31">
        <v>431649.4</v>
      </c>
      <c r="T31">
        <v>13233.584999999999</v>
      </c>
      <c r="U31">
        <v>13827.184999999999</v>
      </c>
      <c r="V31">
        <v>7.5072204999999999E-3</v>
      </c>
      <c r="W31">
        <v>-46.492055000000001</v>
      </c>
      <c r="X31">
        <v>2.2369654999999998E-3</v>
      </c>
      <c r="Y31">
        <v>32342.880000000001</v>
      </c>
      <c r="Z31">
        <v>8964.3770000000004</v>
      </c>
      <c r="AA31">
        <v>6.2452949999999997E-3</v>
      </c>
      <c r="AB31">
        <v>90.722115000000002</v>
      </c>
      <c r="AC31">
        <v>2.3841000000000001E-3</v>
      </c>
      <c r="AD31">
        <v>34066.67</v>
      </c>
      <c r="AE31">
        <v>4.8847789999999997E-3</v>
      </c>
      <c r="AF31">
        <v>-225.74260000000001</v>
      </c>
      <c r="AG31">
        <v>6.6758400000000004E-4</v>
      </c>
      <c r="AH31">
        <v>12903</v>
      </c>
      <c r="AI31">
        <v>4.04753405E-3</v>
      </c>
      <c r="AJ31">
        <v>1.4031340000000001</v>
      </c>
      <c r="AK31">
        <v>11855.91</v>
      </c>
      <c r="AL31">
        <v>-4.2626049999999998E-4</v>
      </c>
      <c r="AM31">
        <v>13752.67</v>
      </c>
    </row>
    <row r="32" spans="1:39">
      <c r="A32">
        <v>31</v>
      </c>
      <c r="B32">
        <v>1</v>
      </c>
      <c r="C32">
        <v>31</v>
      </c>
      <c r="D32">
        <v>1</v>
      </c>
      <c r="E32">
        <v>60</v>
      </c>
      <c r="F32">
        <v>70</v>
      </c>
      <c r="G32">
        <v>0.44062499999999999</v>
      </c>
      <c r="H32">
        <v>0</v>
      </c>
      <c r="I32">
        <v>90</v>
      </c>
      <c r="J32">
        <v>0</v>
      </c>
      <c r="K32">
        <v>3703.125</v>
      </c>
      <c r="L32">
        <v>0.3775</v>
      </c>
      <c r="M32">
        <v>360321.875</v>
      </c>
      <c r="N32">
        <v>0.24375000000000002</v>
      </c>
      <c r="O32">
        <v>70</v>
      </c>
      <c r="P32">
        <v>480</v>
      </c>
      <c r="Q32">
        <v>480</v>
      </c>
      <c r="R32" s="46">
        <v>31</v>
      </c>
      <c r="S32">
        <v>161121.20000000001</v>
      </c>
      <c r="T32">
        <v>6931.4279999999999</v>
      </c>
      <c r="U32">
        <v>6879.1395000000002</v>
      </c>
      <c r="V32">
        <v>4.9200144999999999E-4</v>
      </c>
      <c r="W32">
        <v>-45.483004999999999</v>
      </c>
      <c r="X32">
        <v>-1.7232071899999999E-3</v>
      </c>
      <c r="Y32">
        <v>15319.65</v>
      </c>
      <c r="Z32">
        <v>7221.8239999999996</v>
      </c>
      <c r="AA32">
        <v>2.3245322999999999E-3</v>
      </c>
      <c r="AB32">
        <v>-24.554715000000002</v>
      </c>
      <c r="AC32">
        <v>-4.7014650000000002E-4</v>
      </c>
      <c r="AD32">
        <v>15102.79</v>
      </c>
      <c r="AE32">
        <v>3.5059965E-4</v>
      </c>
      <c r="AF32">
        <v>-164.0917</v>
      </c>
      <c r="AG32">
        <v>-1.344217E-3</v>
      </c>
      <c r="AH32">
        <v>3896.7190000000001</v>
      </c>
      <c r="AI32">
        <v>-6.8315850000000004E-5</v>
      </c>
      <c r="AJ32">
        <v>-73.003304999999997</v>
      </c>
      <c r="AK32">
        <v>3970.6950000000002</v>
      </c>
      <c r="AL32">
        <v>-1.07721335E-4</v>
      </c>
      <c r="AM32">
        <v>3846.0340000000001</v>
      </c>
    </row>
    <row r="33" spans="1:39">
      <c r="A33">
        <v>32</v>
      </c>
      <c r="B33">
        <v>1</v>
      </c>
      <c r="C33">
        <v>32</v>
      </c>
      <c r="D33">
        <v>1</v>
      </c>
      <c r="E33">
        <v>60</v>
      </c>
      <c r="F33">
        <v>70</v>
      </c>
      <c r="G33">
        <v>0.51093750000000004</v>
      </c>
      <c r="H33">
        <v>0</v>
      </c>
      <c r="I33">
        <v>90</v>
      </c>
      <c r="J33">
        <v>0</v>
      </c>
      <c r="K33">
        <v>3804.6875</v>
      </c>
      <c r="L33">
        <v>0.31374999999999997</v>
      </c>
      <c r="M33">
        <v>505982.8125</v>
      </c>
      <c r="N33">
        <v>0.31562500000000004</v>
      </c>
      <c r="O33">
        <v>70</v>
      </c>
      <c r="P33">
        <v>480</v>
      </c>
      <c r="Q33">
        <v>480</v>
      </c>
      <c r="R33" s="46">
        <v>32</v>
      </c>
      <c r="S33">
        <v>259554.5</v>
      </c>
      <c r="T33">
        <v>6664.3235000000004</v>
      </c>
      <c r="U33">
        <v>6526.9695000000002</v>
      </c>
      <c r="V33">
        <v>-1.1851821300000001E-2</v>
      </c>
      <c r="W33">
        <v>242.80645000000001</v>
      </c>
      <c r="X33">
        <v>-9.5641930000000003E-3</v>
      </c>
      <c r="Y33">
        <v>15513.08</v>
      </c>
      <c r="Z33">
        <v>5647.1139999999996</v>
      </c>
      <c r="AA33">
        <v>-8.3834235000000007E-3</v>
      </c>
      <c r="AB33">
        <v>370.76094999999998</v>
      </c>
      <c r="AC33">
        <v>-9.1504094999999997E-3</v>
      </c>
      <c r="AD33">
        <v>15077.95</v>
      </c>
      <c r="AE33">
        <v>-3.1153808599999999E-2</v>
      </c>
      <c r="AF33">
        <v>398.48905000000002</v>
      </c>
      <c r="AG33">
        <v>-2.0101002199999999E-2</v>
      </c>
      <c r="AH33">
        <v>5377.4390000000003</v>
      </c>
      <c r="AI33">
        <v>-6.9227405000000001E-4</v>
      </c>
      <c r="AJ33">
        <v>289.12885</v>
      </c>
      <c r="AK33">
        <v>5008.527</v>
      </c>
      <c r="AL33">
        <v>-1.46455395E-4</v>
      </c>
      <c r="AM33">
        <v>5190.5460000000003</v>
      </c>
    </row>
    <row r="34" spans="1:39">
      <c r="A34">
        <v>33</v>
      </c>
      <c r="B34">
        <v>1</v>
      </c>
      <c r="C34">
        <v>33</v>
      </c>
      <c r="D34">
        <v>1</v>
      </c>
      <c r="E34">
        <v>60</v>
      </c>
      <c r="F34">
        <v>70</v>
      </c>
      <c r="G34">
        <v>0.36093749999999997</v>
      </c>
      <c r="H34">
        <v>0</v>
      </c>
      <c r="I34">
        <v>90</v>
      </c>
      <c r="J34">
        <v>0</v>
      </c>
      <c r="K34">
        <v>7054.6875</v>
      </c>
      <c r="L34">
        <v>0.43374999999999997</v>
      </c>
      <c r="M34">
        <v>147432.8125</v>
      </c>
      <c r="N34">
        <v>0.21562500000000001</v>
      </c>
      <c r="O34">
        <v>70</v>
      </c>
      <c r="P34">
        <v>480</v>
      </c>
      <c r="Q34">
        <v>480</v>
      </c>
      <c r="R34" s="46">
        <v>33</v>
      </c>
      <c r="S34">
        <v>70758.649999999994</v>
      </c>
      <c r="T34">
        <v>19218.105</v>
      </c>
      <c r="U34">
        <v>19374.404999999999</v>
      </c>
      <c r="V34">
        <v>-2.9803760999999999E-3</v>
      </c>
      <c r="W34">
        <v>63.730759999999997</v>
      </c>
      <c r="X34">
        <v>3.7094423000000001E-4</v>
      </c>
      <c r="Y34">
        <v>33904.53</v>
      </c>
      <c r="Z34">
        <v>21569.66</v>
      </c>
      <c r="AA34">
        <v>-3.07338686E-3</v>
      </c>
      <c r="AB34">
        <v>-51.080419999999997</v>
      </c>
      <c r="AC34">
        <v>7.4250287000000002E-4</v>
      </c>
      <c r="AD34">
        <v>34825.32</v>
      </c>
      <c r="AE34">
        <v>-5.9763959500000003E-3</v>
      </c>
      <c r="AF34">
        <v>426.791</v>
      </c>
      <c r="AG34">
        <v>1.52973179E-3</v>
      </c>
      <c r="AH34">
        <v>5452.1949999999997</v>
      </c>
      <c r="AI34">
        <v>7.3846670000000004E-5</v>
      </c>
      <c r="AJ34">
        <v>82.658635000000004</v>
      </c>
      <c r="AK34">
        <v>5664.808</v>
      </c>
      <c r="AL34">
        <v>-2.4168150000000001E-6</v>
      </c>
      <c r="AM34">
        <v>5719.2529999999997</v>
      </c>
    </row>
    <row r="35" spans="1:39">
      <c r="A35">
        <v>34</v>
      </c>
      <c r="B35">
        <v>1</v>
      </c>
      <c r="C35">
        <v>34</v>
      </c>
      <c r="D35">
        <v>1</v>
      </c>
      <c r="E35">
        <v>60</v>
      </c>
      <c r="F35">
        <v>70</v>
      </c>
      <c r="G35">
        <v>0.43593749999999998</v>
      </c>
      <c r="H35">
        <v>0</v>
      </c>
      <c r="I35">
        <v>90</v>
      </c>
      <c r="J35">
        <v>0</v>
      </c>
      <c r="K35">
        <v>8679.6875</v>
      </c>
      <c r="L35">
        <v>0.25374999999999998</v>
      </c>
      <c r="M35">
        <v>326707.8125</v>
      </c>
      <c r="N35">
        <v>0.36562500000000003</v>
      </c>
      <c r="O35">
        <v>70</v>
      </c>
      <c r="P35">
        <v>480</v>
      </c>
      <c r="Q35">
        <v>480</v>
      </c>
      <c r="R35" s="46">
        <v>34</v>
      </c>
      <c r="S35">
        <v>151734.9</v>
      </c>
      <c r="T35">
        <v>10214.379999999999</v>
      </c>
      <c r="U35">
        <v>10087.76</v>
      </c>
      <c r="V35">
        <v>1.4557995E-3</v>
      </c>
      <c r="W35">
        <v>-115.4789</v>
      </c>
      <c r="X35">
        <v>-1.6713975E-3</v>
      </c>
      <c r="Y35">
        <v>24557.599999999999</v>
      </c>
      <c r="Z35">
        <v>7591.634</v>
      </c>
      <c r="AA35">
        <v>3.1006091500000001E-3</v>
      </c>
      <c r="AB35">
        <v>-75.630520000000004</v>
      </c>
      <c r="AC35">
        <v>2.3111525499999999E-3</v>
      </c>
      <c r="AD35">
        <v>24213.16</v>
      </c>
      <c r="AE35">
        <v>-3.0459649999999998E-4</v>
      </c>
      <c r="AF35">
        <v>-238.6704</v>
      </c>
      <c r="AG35">
        <v>2.1950720000000001E-4</v>
      </c>
      <c r="AH35">
        <v>9413.81</v>
      </c>
      <c r="AI35">
        <v>-3.0018265000000003E-4</v>
      </c>
      <c r="AJ35">
        <v>-151.86314999999999</v>
      </c>
      <c r="AK35">
        <v>8356.3539999999994</v>
      </c>
      <c r="AL35">
        <v>-5.4675155000000002E-4</v>
      </c>
      <c r="AM35">
        <v>9310.4500000000007</v>
      </c>
    </row>
    <row r="36" spans="1:39">
      <c r="A36">
        <v>35</v>
      </c>
      <c r="B36">
        <v>1</v>
      </c>
      <c r="C36">
        <v>35</v>
      </c>
      <c r="D36">
        <v>1</v>
      </c>
      <c r="E36">
        <v>60</v>
      </c>
      <c r="F36">
        <v>70</v>
      </c>
      <c r="G36">
        <v>0.5859375</v>
      </c>
      <c r="H36">
        <v>0</v>
      </c>
      <c r="I36">
        <v>90</v>
      </c>
      <c r="J36">
        <v>0</v>
      </c>
      <c r="K36">
        <v>5429.6875</v>
      </c>
      <c r="L36">
        <v>0.37375000000000003</v>
      </c>
      <c r="M36">
        <v>685257.8125</v>
      </c>
      <c r="N36">
        <v>0.265625</v>
      </c>
      <c r="O36">
        <v>70</v>
      </c>
      <c r="P36">
        <v>480</v>
      </c>
      <c r="Q36">
        <v>480</v>
      </c>
      <c r="R36" s="46">
        <v>35</v>
      </c>
      <c r="S36">
        <v>402892</v>
      </c>
      <c r="T36">
        <v>14027.02</v>
      </c>
      <c r="U36">
        <v>13959.385</v>
      </c>
      <c r="V36">
        <v>-2.2159975000000001E-3</v>
      </c>
      <c r="W36">
        <v>-108.95740000000001</v>
      </c>
      <c r="X36">
        <v>7.5465469999999998E-3</v>
      </c>
      <c r="Y36">
        <v>33155.769999999997</v>
      </c>
      <c r="Z36">
        <v>13453.71</v>
      </c>
      <c r="AA36">
        <v>1.125637E-2</v>
      </c>
      <c r="AB36">
        <v>218.1781</v>
      </c>
      <c r="AC36">
        <v>8.2180094999999998E-3</v>
      </c>
      <c r="AD36">
        <v>32899.94</v>
      </c>
      <c r="AE36">
        <v>2.6167107999999998E-3</v>
      </c>
      <c r="AF36">
        <v>-630.68880000000001</v>
      </c>
      <c r="AG36">
        <v>-9.4052040000000003E-3</v>
      </c>
      <c r="AH36">
        <v>9098.8060000000005</v>
      </c>
      <c r="AI36">
        <v>1.1196536E-2</v>
      </c>
      <c r="AJ36">
        <v>-138.56344999999999</v>
      </c>
      <c r="AK36">
        <v>10240.950000000001</v>
      </c>
      <c r="AL36">
        <v>8.3482025000000005E-3</v>
      </c>
      <c r="AM36">
        <v>8973.777</v>
      </c>
    </row>
    <row r="37" spans="1:39">
      <c r="A37">
        <v>36</v>
      </c>
      <c r="B37">
        <v>1</v>
      </c>
      <c r="C37">
        <v>36</v>
      </c>
      <c r="D37">
        <v>1</v>
      </c>
      <c r="E37">
        <v>60</v>
      </c>
      <c r="F37">
        <v>70</v>
      </c>
      <c r="G37">
        <v>0.3984375</v>
      </c>
      <c r="H37">
        <v>0</v>
      </c>
      <c r="I37">
        <v>90</v>
      </c>
      <c r="J37">
        <v>0</v>
      </c>
      <c r="K37">
        <v>6242.1875</v>
      </c>
      <c r="L37">
        <v>0.28375</v>
      </c>
      <c r="M37">
        <v>237070.3125</v>
      </c>
      <c r="N37">
        <v>0.34062500000000001</v>
      </c>
      <c r="O37">
        <v>70</v>
      </c>
      <c r="P37">
        <v>480</v>
      </c>
      <c r="Q37">
        <v>480</v>
      </c>
      <c r="R37" s="46">
        <v>36</v>
      </c>
      <c r="S37">
        <v>101485.3</v>
      </c>
      <c r="T37">
        <v>7262.6859999999997</v>
      </c>
      <c r="U37">
        <v>7046.4084999999995</v>
      </c>
      <c r="V37">
        <v>2.81811325E-3</v>
      </c>
      <c r="W37">
        <v>11.244285</v>
      </c>
      <c r="X37">
        <v>-1.5070322499999999E-4</v>
      </c>
      <c r="Y37">
        <v>17244.71</v>
      </c>
      <c r="Z37">
        <v>5913.1710000000003</v>
      </c>
      <c r="AA37">
        <v>1.5623728999999999E-3</v>
      </c>
      <c r="AB37">
        <v>132.2945</v>
      </c>
      <c r="AC37">
        <v>-7.2712152500000002E-4</v>
      </c>
      <c r="AD37">
        <v>16611.93</v>
      </c>
      <c r="AE37">
        <v>4.0369637499999998E-3</v>
      </c>
      <c r="AF37">
        <v>-99.397239999999996</v>
      </c>
      <c r="AG37">
        <v>-2.3138322000000001E-4</v>
      </c>
      <c r="AH37">
        <v>6155.4790000000003</v>
      </c>
      <c r="AI37">
        <v>2.1537625000000001E-4</v>
      </c>
      <c r="AJ37">
        <v>29.245149999999999</v>
      </c>
      <c r="AK37">
        <v>5414.4520000000002</v>
      </c>
      <c r="AL37">
        <v>-3.4582249999999999E-5</v>
      </c>
      <c r="AM37">
        <v>5869.4719999999998</v>
      </c>
    </row>
    <row r="38" spans="1:39">
      <c r="A38">
        <v>37</v>
      </c>
      <c r="B38">
        <v>1</v>
      </c>
      <c r="C38">
        <v>37</v>
      </c>
      <c r="D38">
        <v>1</v>
      </c>
      <c r="E38">
        <v>60</v>
      </c>
      <c r="F38">
        <v>70</v>
      </c>
      <c r="G38">
        <v>0.54843749999999991</v>
      </c>
      <c r="H38">
        <v>0</v>
      </c>
      <c r="I38">
        <v>90</v>
      </c>
      <c r="J38">
        <v>0</v>
      </c>
      <c r="K38">
        <v>9492.1875</v>
      </c>
      <c r="L38">
        <v>0.40375</v>
      </c>
      <c r="M38">
        <v>595620.3125</v>
      </c>
      <c r="N38">
        <v>0.24062500000000001</v>
      </c>
      <c r="O38">
        <v>70</v>
      </c>
      <c r="P38">
        <v>480</v>
      </c>
      <c r="Q38">
        <v>480</v>
      </c>
      <c r="R38" s="46">
        <v>37</v>
      </c>
      <c r="S38">
        <v>340241</v>
      </c>
      <c r="T38">
        <v>26644.645</v>
      </c>
      <c r="U38">
        <v>26496.535</v>
      </c>
      <c r="V38">
        <v>-4.5538795499999998E-3</v>
      </c>
      <c r="W38">
        <v>36.242665000000002</v>
      </c>
      <c r="X38">
        <v>-5.15239905E-3</v>
      </c>
      <c r="Y38">
        <v>59159.08</v>
      </c>
      <c r="Z38">
        <v>29181.915000000001</v>
      </c>
      <c r="AA38">
        <v>-7.0617095E-3</v>
      </c>
      <c r="AB38">
        <v>1011.9375</v>
      </c>
      <c r="AC38">
        <v>-6.5798810000000001E-3</v>
      </c>
      <c r="AD38">
        <v>58525.599999999999</v>
      </c>
      <c r="AE38">
        <v>-2.5028555000000002E-3</v>
      </c>
      <c r="AF38">
        <v>-857.15015000000005</v>
      </c>
      <c r="AG38">
        <v>-9.8825035000000006E-3</v>
      </c>
      <c r="AH38">
        <v>13548.21</v>
      </c>
      <c r="AI38">
        <v>-4.4972645E-4</v>
      </c>
      <c r="AJ38">
        <v>-85.086794999999995</v>
      </c>
      <c r="AK38">
        <v>15721.66</v>
      </c>
      <c r="AL38">
        <v>-6.2898190000000001E-4</v>
      </c>
      <c r="AM38">
        <v>13339.2</v>
      </c>
    </row>
    <row r="39" spans="1:39">
      <c r="A39">
        <v>38</v>
      </c>
      <c r="B39">
        <v>1</v>
      </c>
      <c r="C39">
        <v>38</v>
      </c>
      <c r="D39">
        <v>1</v>
      </c>
      <c r="E39">
        <v>60</v>
      </c>
      <c r="F39">
        <v>70</v>
      </c>
      <c r="G39">
        <v>0.47343749999999996</v>
      </c>
      <c r="H39">
        <v>0</v>
      </c>
      <c r="I39">
        <v>90</v>
      </c>
      <c r="J39">
        <v>0</v>
      </c>
      <c r="K39">
        <v>7867.1875</v>
      </c>
      <c r="L39">
        <v>0.34375</v>
      </c>
      <c r="M39">
        <v>774895.3125</v>
      </c>
      <c r="N39">
        <v>0.390625</v>
      </c>
      <c r="O39">
        <v>70</v>
      </c>
      <c r="P39">
        <v>480</v>
      </c>
      <c r="Q39">
        <v>480</v>
      </c>
      <c r="R39" s="46">
        <v>38</v>
      </c>
      <c r="S39">
        <v>376530.4</v>
      </c>
      <c r="T39">
        <v>16290.825000000001</v>
      </c>
      <c r="U39">
        <v>16158.22</v>
      </c>
      <c r="V39">
        <v>-7.4827794999999999E-3</v>
      </c>
      <c r="W39">
        <v>-100.559</v>
      </c>
      <c r="X39">
        <v>8.2644054000000008E-3</v>
      </c>
      <c r="Y39">
        <v>30967.61</v>
      </c>
      <c r="Z39">
        <v>12963.67</v>
      </c>
      <c r="AA39">
        <v>2.4876095000000002E-3</v>
      </c>
      <c r="AB39">
        <v>-454.81259999999997</v>
      </c>
      <c r="AC39">
        <v>4.6847345E-3</v>
      </c>
      <c r="AD39">
        <v>30628.45</v>
      </c>
      <c r="AE39">
        <v>-1.4825E-4</v>
      </c>
      <c r="AF39">
        <v>197.589</v>
      </c>
      <c r="AG39">
        <v>4.842402E-3</v>
      </c>
      <c r="AH39">
        <v>9185.3089999999993</v>
      </c>
      <c r="AI39">
        <v>1.32447325E-2</v>
      </c>
      <c r="AJ39">
        <v>-77.433224999999993</v>
      </c>
      <c r="AK39">
        <v>9102.6530000000002</v>
      </c>
      <c r="AL39">
        <v>-5.2073129999999999E-3</v>
      </c>
      <c r="AM39">
        <v>9339.9860000000008</v>
      </c>
    </row>
    <row r="40" spans="1:39">
      <c r="A40">
        <v>39</v>
      </c>
      <c r="B40">
        <v>1</v>
      </c>
      <c r="C40">
        <v>39</v>
      </c>
      <c r="D40">
        <v>1</v>
      </c>
      <c r="E40">
        <v>60</v>
      </c>
      <c r="F40">
        <v>70</v>
      </c>
      <c r="G40">
        <v>0.32343749999999999</v>
      </c>
      <c r="H40">
        <v>0</v>
      </c>
      <c r="I40">
        <v>90</v>
      </c>
      <c r="J40">
        <v>0</v>
      </c>
      <c r="K40">
        <v>4617.1875</v>
      </c>
      <c r="L40">
        <v>0.46375</v>
      </c>
      <c r="M40">
        <v>416345.3125</v>
      </c>
      <c r="N40">
        <v>0.29062500000000002</v>
      </c>
      <c r="O40">
        <v>70</v>
      </c>
      <c r="P40">
        <v>480</v>
      </c>
      <c r="Q40">
        <v>480</v>
      </c>
      <c r="R40" s="46">
        <v>39</v>
      </c>
      <c r="S40">
        <v>158324.20000000001</v>
      </c>
      <c r="T40">
        <v>26418.634999999998</v>
      </c>
      <c r="U40">
        <v>26208.544999999998</v>
      </c>
      <c r="V40">
        <v>-6.7343395000000004E-3</v>
      </c>
      <c r="W40">
        <v>-26.656939999999999</v>
      </c>
      <c r="X40">
        <v>1.5645400600000001E-2</v>
      </c>
      <c r="Y40">
        <v>37279.99</v>
      </c>
      <c r="Z40">
        <v>28497.064999999999</v>
      </c>
      <c r="AA40">
        <v>5.5099000000000002E-5</v>
      </c>
      <c r="AB40">
        <v>56.619070000000001</v>
      </c>
      <c r="AC40">
        <v>1.7633276900000001E-2</v>
      </c>
      <c r="AD40">
        <v>36530.769999999997</v>
      </c>
      <c r="AE40">
        <v>-3.5701654999999999E-3</v>
      </c>
      <c r="AF40">
        <v>-151.75735</v>
      </c>
      <c r="AG40">
        <v>2.4172478099999999E-2</v>
      </c>
      <c r="AH40">
        <v>3418.3449999999998</v>
      </c>
      <c r="AI40">
        <v>4.9027925000000002E-4</v>
      </c>
      <c r="AJ40">
        <v>-87.665379999999999</v>
      </c>
      <c r="AK40">
        <v>3947</v>
      </c>
      <c r="AL40">
        <v>-1.036878E-4</v>
      </c>
      <c r="AM40">
        <v>3277.7820000000002</v>
      </c>
    </row>
    <row r="41" spans="1:39">
      <c r="A41">
        <v>40</v>
      </c>
      <c r="B41">
        <v>1</v>
      </c>
      <c r="C41">
        <v>40</v>
      </c>
      <c r="D41">
        <v>1</v>
      </c>
      <c r="E41">
        <v>60</v>
      </c>
      <c r="F41">
        <v>70</v>
      </c>
      <c r="G41">
        <v>0.34218749999999998</v>
      </c>
      <c r="H41">
        <v>0</v>
      </c>
      <c r="I41">
        <v>90</v>
      </c>
      <c r="J41">
        <v>0</v>
      </c>
      <c r="K41">
        <v>5023.4375</v>
      </c>
      <c r="L41">
        <v>0.26874999999999999</v>
      </c>
      <c r="M41">
        <v>640439.0625</v>
      </c>
      <c r="N41">
        <v>0.22812500000000002</v>
      </c>
      <c r="O41">
        <v>70</v>
      </c>
      <c r="P41">
        <v>480</v>
      </c>
      <c r="Q41">
        <v>480</v>
      </c>
      <c r="R41" s="46">
        <v>40</v>
      </c>
      <c r="S41">
        <v>219057.1</v>
      </c>
      <c r="T41">
        <v>4112.8625000000002</v>
      </c>
      <c r="U41">
        <v>3812.123</v>
      </c>
      <c r="V41">
        <v>5.8633337499999997E-3</v>
      </c>
      <c r="W41">
        <v>-43.60698</v>
      </c>
      <c r="X41">
        <v>4.5961353999999996E-3</v>
      </c>
      <c r="Y41">
        <v>12674.66</v>
      </c>
      <c r="Z41">
        <v>3842.6005</v>
      </c>
      <c r="AA41">
        <v>5.4872445000000002E-3</v>
      </c>
      <c r="AB41">
        <v>-140.23310000000001</v>
      </c>
      <c r="AC41">
        <v>2.4650965000000001E-3</v>
      </c>
      <c r="AD41">
        <v>11354.21</v>
      </c>
      <c r="AE41">
        <v>1.7262587499999999E-2</v>
      </c>
      <c r="AF41">
        <v>-51.228834999999997</v>
      </c>
      <c r="AG41">
        <v>1.7635822999999998E-2</v>
      </c>
      <c r="AH41">
        <v>4829.8360000000002</v>
      </c>
      <c r="AI41">
        <v>8.533646E-4</v>
      </c>
      <c r="AJ41">
        <v>-141.35714999999999</v>
      </c>
      <c r="AK41">
        <v>3796.8919999999998</v>
      </c>
      <c r="AL41">
        <v>-5.1861145000000003E-4</v>
      </c>
      <c r="AM41">
        <v>4131.47</v>
      </c>
    </row>
    <row r="42" spans="1:39">
      <c r="A42">
        <v>41</v>
      </c>
      <c r="B42">
        <v>1</v>
      </c>
      <c r="C42">
        <v>41</v>
      </c>
      <c r="D42">
        <v>1</v>
      </c>
      <c r="E42">
        <v>60</v>
      </c>
      <c r="F42">
        <v>70</v>
      </c>
      <c r="G42">
        <v>0.4921875</v>
      </c>
      <c r="H42">
        <v>0</v>
      </c>
      <c r="I42">
        <v>90</v>
      </c>
      <c r="J42">
        <v>0</v>
      </c>
      <c r="K42">
        <v>8273.4375</v>
      </c>
      <c r="L42">
        <v>0.38874999999999998</v>
      </c>
      <c r="M42">
        <v>281889.0625</v>
      </c>
      <c r="N42">
        <v>0.328125</v>
      </c>
      <c r="O42">
        <v>70</v>
      </c>
      <c r="P42">
        <v>480</v>
      </c>
      <c r="Q42">
        <v>480</v>
      </c>
      <c r="R42" s="46">
        <v>41</v>
      </c>
      <c r="S42">
        <v>156794.5</v>
      </c>
      <c r="T42">
        <v>20987.535</v>
      </c>
      <c r="U42">
        <v>20911.169999999998</v>
      </c>
      <c r="V42">
        <v>5.3883339999999998E-3</v>
      </c>
      <c r="W42">
        <v>250.19815</v>
      </c>
      <c r="X42">
        <v>-4.6370437000000002E-3</v>
      </c>
      <c r="Y42">
        <v>39668.239999999998</v>
      </c>
      <c r="Z42">
        <v>19618.555</v>
      </c>
      <c r="AA42">
        <v>3.0101722500000001E-3</v>
      </c>
      <c r="AB42">
        <v>328.57159999999999</v>
      </c>
      <c r="AC42">
        <v>-6.2658183499999997E-3</v>
      </c>
      <c r="AD42">
        <v>39434.269999999997</v>
      </c>
      <c r="AE42">
        <v>8.7727580000000003E-3</v>
      </c>
      <c r="AF42">
        <v>440.37670000000003</v>
      </c>
      <c r="AG42">
        <v>-6.7538126499999997E-3</v>
      </c>
      <c r="AH42">
        <v>9461.3680000000004</v>
      </c>
      <c r="AI42">
        <v>4.8985299999999995E-4</v>
      </c>
      <c r="AJ42">
        <v>223.72665000000001</v>
      </c>
      <c r="AK42">
        <v>10130.32</v>
      </c>
      <c r="AL42">
        <v>4.5025045000000001E-4</v>
      </c>
      <c r="AM42">
        <v>9323.6239999999998</v>
      </c>
    </row>
    <row r="43" spans="1:39">
      <c r="A43">
        <v>42</v>
      </c>
      <c r="B43">
        <v>1</v>
      </c>
      <c r="C43">
        <v>42</v>
      </c>
      <c r="D43">
        <v>1</v>
      </c>
      <c r="E43">
        <v>60</v>
      </c>
      <c r="F43">
        <v>70</v>
      </c>
      <c r="G43">
        <v>0.56718749999999996</v>
      </c>
      <c r="H43">
        <v>0</v>
      </c>
      <c r="I43">
        <v>90</v>
      </c>
      <c r="J43">
        <v>0</v>
      </c>
      <c r="K43">
        <v>9898.4375</v>
      </c>
      <c r="L43">
        <v>0.32874999999999999</v>
      </c>
      <c r="M43">
        <v>102614.0625</v>
      </c>
      <c r="N43">
        <v>0.27812500000000001</v>
      </c>
      <c r="O43">
        <v>70</v>
      </c>
      <c r="P43">
        <v>480</v>
      </c>
      <c r="Q43">
        <v>480</v>
      </c>
      <c r="R43" s="46">
        <v>42</v>
      </c>
      <c r="S43">
        <v>70878.87</v>
      </c>
      <c r="T43">
        <v>15126.584999999999</v>
      </c>
      <c r="U43">
        <v>15364.06</v>
      </c>
      <c r="V43">
        <v>1.67536301E-3</v>
      </c>
      <c r="W43">
        <v>-32.337519999999998</v>
      </c>
      <c r="X43">
        <v>1.32638875E-3</v>
      </c>
      <c r="Y43">
        <v>36632.42</v>
      </c>
      <c r="Z43">
        <v>14527.83</v>
      </c>
      <c r="AA43">
        <v>3.4049301499999999E-3</v>
      </c>
      <c r="AB43">
        <v>83.945734999999999</v>
      </c>
      <c r="AC43">
        <v>1.43865344E-3</v>
      </c>
      <c r="AD43">
        <v>37508.080000000002</v>
      </c>
      <c r="AE43">
        <v>1.8171038000000001E-3</v>
      </c>
      <c r="AF43">
        <v>-203.1823</v>
      </c>
      <c r="AG43">
        <v>7.9004506000000005E-4</v>
      </c>
      <c r="AH43">
        <v>11380.79</v>
      </c>
      <c r="AI43">
        <v>9.2690025000000004E-5</v>
      </c>
      <c r="AJ43">
        <v>-114.71935000000001</v>
      </c>
      <c r="AK43">
        <v>11192.95</v>
      </c>
      <c r="AL43">
        <v>-8.221178E-6</v>
      </c>
      <c r="AM43">
        <v>11685.49</v>
      </c>
    </row>
    <row r="44" spans="1:39">
      <c r="A44">
        <v>43</v>
      </c>
      <c r="B44">
        <v>1</v>
      </c>
      <c r="C44">
        <v>43</v>
      </c>
      <c r="D44">
        <v>1</v>
      </c>
      <c r="E44">
        <v>60</v>
      </c>
      <c r="F44">
        <v>70</v>
      </c>
      <c r="G44">
        <v>0.41718749999999999</v>
      </c>
      <c r="H44">
        <v>0</v>
      </c>
      <c r="I44">
        <v>90</v>
      </c>
      <c r="J44">
        <v>0</v>
      </c>
      <c r="K44">
        <v>6648.4375</v>
      </c>
      <c r="L44">
        <v>0.44874999999999998</v>
      </c>
      <c r="M44">
        <v>461164.0625</v>
      </c>
      <c r="N44">
        <v>0.37812500000000004</v>
      </c>
      <c r="O44">
        <v>70</v>
      </c>
      <c r="P44">
        <v>480</v>
      </c>
      <c r="Q44">
        <v>480</v>
      </c>
      <c r="R44" s="46">
        <v>43</v>
      </c>
      <c r="S44">
        <v>218493.8</v>
      </c>
      <c r="T44">
        <v>33430.894999999997</v>
      </c>
      <c r="U44">
        <v>32960.824999999997</v>
      </c>
      <c r="V44">
        <v>-1.32892905E-2</v>
      </c>
      <c r="W44">
        <v>42.168475000000001</v>
      </c>
      <c r="X44">
        <v>2.1930664499999999E-2</v>
      </c>
      <c r="Y44">
        <v>48302.55</v>
      </c>
      <c r="Z44">
        <v>31972.674999999999</v>
      </c>
      <c r="AA44">
        <v>-1.7687616999999999E-2</v>
      </c>
      <c r="AB44">
        <v>-219.17670000000001</v>
      </c>
      <c r="AC44">
        <v>1.9991543800000001E-2</v>
      </c>
      <c r="AD44">
        <v>47051.24</v>
      </c>
      <c r="AE44">
        <v>-1.7479969000000001E-2</v>
      </c>
      <c r="AF44">
        <v>331.39920000000001</v>
      </c>
      <c r="AG44">
        <v>2.7025490400000001E-2</v>
      </c>
      <c r="AH44">
        <v>6078.0810000000001</v>
      </c>
      <c r="AI44">
        <v>9.809116000000001E-4</v>
      </c>
      <c r="AJ44">
        <v>49.199759999999998</v>
      </c>
      <c r="AK44">
        <v>7451.7650000000003</v>
      </c>
      <c r="AL44">
        <v>-1.0816015100000001E-3</v>
      </c>
      <c r="AM44">
        <v>5838.0649999999996</v>
      </c>
    </row>
    <row r="45" spans="1:39">
      <c r="A45">
        <v>44</v>
      </c>
      <c r="B45">
        <v>1</v>
      </c>
      <c r="C45">
        <v>44</v>
      </c>
      <c r="D45">
        <v>1</v>
      </c>
      <c r="E45">
        <v>60</v>
      </c>
      <c r="F45">
        <v>70</v>
      </c>
      <c r="G45">
        <v>0.52968749999999998</v>
      </c>
      <c r="H45">
        <v>0</v>
      </c>
      <c r="I45">
        <v>90</v>
      </c>
      <c r="J45">
        <v>0</v>
      </c>
      <c r="K45">
        <v>5835.9375</v>
      </c>
      <c r="L45">
        <v>0.35875000000000001</v>
      </c>
      <c r="M45">
        <v>371526.5625</v>
      </c>
      <c r="N45">
        <v>0.203125</v>
      </c>
      <c r="O45">
        <v>70</v>
      </c>
      <c r="P45">
        <v>480</v>
      </c>
      <c r="Q45">
        <v>480</v>
      </c>
      <c r="R45" s="46">
        <v>44</v>
      </c>
      <c r="S45">
        <v>203051.3</v>
      </c>
      <c r="T45">
        <v>10269.445</v>
      </c>
      <c r="U45">
        <v>10158.434999999999</v>
      </c>
      <c r="V45">
        <v>5.2606776999999999E-3</v>
      </c>
      <c r="W45">
        <v>198.05445</v>
      </c>
      <c r="X45">
        <v>-7.0441955000000002E-3</v>
      </c>
      <c r="Y45">
        <v>27750.69</v>
      </c>
      <c r="Z45">
        <v>11717.98</v>
      </c>
      <c r="AA45">
        <v>5.2752408499999997E-3</v>
      </c>
      <c r="AB45">
        <v>444.79244999999997</v>
      </c>
      <c r="AC45">
        <v>-9.4550250000000006E-3</v>
      </c>
      <c r="AD45">
        <v>27191.4</v>
      </c>
      <c r="AE45">
        <v>1.9038895199999999E-2</v>
      </c>
      <c r="AF45">
        <v>553.27179999999998</v>
      </c>
      <c r="AG45">
        <v>-1.9885528999999999E-2</v>
      </c>
      <c r="AH45">
        <v>8335.1479999999992</v>
      </c>
      <c r="AI45">
        <v>1.3937382499999999E-3</v>
      </c>
      <c r="AJ45">
        <v>373.82324999999997</v>
      </c>
      <c r="AK45">
        <v>8527.4860000000008</v>
      </c>
      <c r="AL45">
        <v>7.5984150000000007E-5</v>
      </c>
      <c r="AM45">
        <v>7993.7659999999996</v>
      </c>
    </row>
    <row r="46" spans="1:39">
      <c r="A46">
        <v>45</v>
      </c>
      <c r="B46">
        <v>1</v>
      </c>
      <c r="C46">
        <v>45</v>
      </c>
      <c r="D46">
        <v>1</v>
      </c>
      <c r="E46">
        <v>60</v>
      </c>
      <c r="F46">
        <v>70</v>
      </c>
      <c r="G46">
        <v>0.37968749999999996</v>
      </c>
      <c r="H46">
        <v>0</v>
      </c>
      <c r="I46">
        <v>90</v>
      </c>
      <c r="J46">
        <v>0</v>
      </c>
      <c r="K46">
        <v>9085.9375</v>
      </c>
      <c r="L46">
        <v>0.47875000000000001</v>
      </c>
      <c r="M46">
        <v>730076.5625</v>
      </c>
      <c r="N46">
        <v>0.30312500000000003</v>
      </c>
      <c r="O46">
        <v>70</v>
      </c>
      <c r="P46">
        <v>480</v>
      </c>
      <c r="Q46">
        <v>480</v>
      </c>
      <c r="R46" s="46">
        <v>45</v>
      </c>
      <c r="S46">
        <v>350770.3</v>
      </c>
      <c r="T46">
        <v>91467.464999999997</v>
      </c>
      <c r="U46">
        <v>91547.11</v>
      </c>
      <c r="V46">
        <v>-2.0457317499999999E-2</v>
      </c>
      <c r="W46">
        <v>191.45914999999999</v>
      </c>
      <c r="X46">
        <v>-5.61640812E-2</v>
      </c>
      <c r="Y46">
        <v>122896.1</v>
      </c>
      <c r="Z46">
        <v>100239.35</v>
      </c>
      <c r="AA46">
        <v>-2.34955489E-2</v>
      </c>
      <c r="AB46">
        <v>706.92930000000001</v>
      </c>
      <c r="AC46">
        <v>-5.6409666999999997E-2</v>
      </c>
      <c r="AD46">
        <v>123178.8</v>
      </c>
      <c r="AE46">
        <v>-2.0107492800000001E-2</v>
      </c>
      <c r="AF46">
        <v>-30.952120000000001</v>
      </c>
      <c r="AG46">
        <v>-7.3219368699999995E-2</v>
      </c>
      <c r="AH46">
        <v>7107.2860000000001</v>
      </c>
      <c r="AI46">
        <v>-9.89339405E-4</v>
      </c>
      <c r="AJ46">
        <v>83.412215000000003</v>
      </c>
      <c r="AK46">
        <v>11300.01</v>
      </c>
      <c r="AL46">
        <v>2.18506E-5</v>
      </c>
      <c r="AM46">
        <v>7302.6459999999997</v>
      </c>
    </row>
    <row r="47" spans="1:39">
      <c r="A47">
        <v>46</v>
      </c>
      <c r="B47">
        <v>1</v>
      </c>
      <c r="C47">
        <v>46</v>
      </c>
      <c r="D47">
        <v>1</v>
      </c>
      <c r="E47">
        <v>60</v>
      </c>
      <c r="F47">
        <v>70</v>
      </c>
      <c r="G47">
        <v>0.3046875</v>
      </c>
      <c r="H47">
        <v>0</v>
      </c>
      <c r="I47">
        <v>90</v>
      </c>
      <c r="J47">
        <v>0</v>
      </c>
      <c r="K47">
        <v>7460.9375</v>
      </c>
      <c r="L47">
        <v>0.29875000000000002</v>
      </c>
      <c r="M47">
        <v>550801.5625</v>
      </c>
      <c r="N47">
        <v>0.25312500000000004</v>
      </c>
      <c r="O47">
        <v>70</v>
      </c>
      <c r="P47">
        <v>480</v>
      </c>
      <c r="Q47">
        <v>480</v>
      </c>
      <c r="R47" s="46">
        <v>46</v>
      </c>
      <c r="S47">
        <v>173104.9</v>
      </c>
      <c r="T47">
        <v>6656.4549999999999</v>
      </c>
      <c r="U47">
        <v>6498.4279999999999</v>
      </c>
      <c r="V47">
        <v>4.6856000000000003E-4</v>
      </c>
      <c r="W47">
        <v>-89.265749999999997</v>
      </c>
      <c r="X47">
        <v>1.8517495E-4</v>
      </c>
      <c r="Y47">
        <v>17479.38</v>
      </c>
      <c r="Z47">
        <v>6272.8064999999997</v>
      </c>
      <c r="AA47">
        <v>1.6676519999999999E-3</v>
      </c>
      <c r="AB47">
        <v>-243.73894999999999</v>
      </c>
      <c r="AC47">
        <v>5.0150490000000004E-4</v>
      </c>
      <c r="AD47">
        <v>16853.23</v>
      </c>
      <c r="AE47">
        <v>3.38853355E-3</v>
      </c>
      <c r="AF47">
        <v>-109.9525</v>
      </c>
      <c r="AG47">
        <v>-1.4037050000000001E-3</v>
      </c>
      <c r="AH47">
        <v>5817.9080000000004</v>
      </c>
      <c r="AI47">
        <v>-2.4814070000000001E-3</v>
      </c>
      <c r="AJ47">
        <v>-146.22825</v>
      </c>
      <c r="AK47">
        <v>5068.1009999999997</v>
      </c>
      <c r="AL47">
        <v>6.8601635000000002E-4</v>
      </c>
      <c r="AM47">
        <v>5471.3419999999996</v>
      </c>
    </row>
    <row r="48" spans="1:39">
      <c r="A48">
        <v>47</v>
      </c>
      <c r="B48">
        <v>1</v>
      </c>
      <c r="C48">
        <v>47</v>
      </c>
      <c r="D48">
        <v>1</v>
      </c>
      <c r="E48">
        <v>60</v>
      </c>
      <c r="F48">
        <v>70</v>
      </c>
      <c r="G48">
        <v>0.45468750000000002</v>
      </c>
      <c r="H48">
        <v>0</v>
      </c>
      <c r="I48">
        <v>90</v>
      </c>
      <c r="J48">
        <v>0</v>
      </c>
      <c r="K48">
        <v>4210.9375</v>
      </c>
      <c r="L48">
        <v>0.41874999999999996</v>
      </c>
      <c r="M48">
        <v>192251.5625</v>
      </c>
      <c r="N48">
        <v>0.35312500000000002</v>
      </c>
      <c r="O48">
        <v>70</v>
      </c>
      <c r="P48">
        <v>480</v>
      </c>
      <c r="Q48">
        <v>480</v>
      </c>
      <c r="R48" s="46">
        <v>47</v>
      </c>
      <c r="S48">
        <v>100201.4</v>
      </c>
      <c r="T48">
        <v>14192.15</v>
      </c>
      <c r="U48">
        <v>14001.545</v>
      </c>
      <c r="V48">
        <v>-4.9855918200000003E-3</v>
      </c>
      <c r="W48">
        <v>132.52005</v>
      </c>
      <c r="X48">
        <v>-2.3883099999999998E-5</v>
      </c>
      <c r="Y48">
        <v>23396.58</v>
      </c>
      <c r="Z48">
        <v>13535.15</v>
      </c>
      <c r="AA48">
        <v>-5.4537554000000004E-3</v>
      </c>
      <c r="AB48">
        <v>38.405859999999997</v>
      </c>
      <c r="AC48">
        <v>-1.1755803E-3</v>
      </c>
      <c r="AD48">
        <v>22852.55</v>
      </c>
      <c r="AE48">
        <v>-5.9006159100000004E-3</v>
      </c>
      <c r="AF48">
        <v>339.62105000000003</v>
      </c>
      <c r="AG48">
        <v>-1.0572451499999999E-3</v>
      </c>
      <c r="AH48">
        <v>4525.6620000000003</v>
      </c>
      <c r="AI48">
        <v>-1.77405E-4</v>
      </c>
      <c r="AJ48">
        <v>112.24460000000001</v>
      </c>
      <c r="AK48">
        <v>5214.1049999999996</v>
      </c>
      <c r="AL48">
        <v>1.4582825E-4</v>
      </c>
      <c r="AM48">
        <v>4206.7839999999997</v>
      </c>
    </row>
    <row r="49" spans="1:39">
      <c r="A49">
        <v>48</v>
      </c>
      <c r="B49">
        <v>1</v>
      </c>
      <c r="C49">
        <v>48</v>
      </c>
      <c r="D49">
        <v>1</v>
      </c>
      <c r="E49">
        <v>60</v>
      </c>
      <c r="F49">
        <v>70</v>
      </c>
      <c r="G49">
        <v>0.59531249999999991</v>
      </c>
      <c r="H49">
        <v>0</v>
      </c>
      <c r="I49">
        <v>90</v>
      </c>
      <c r="J49">
        <v>0</v>
      </c>
      <c r="K49">
        <v>4007.8125</v>
      </c>
      <c r="L49">
        <v>0.30625000000000002</v>
      </c>
      <c r="M49">
        <v>259479.6875</v>
      </c>
      <c r="N49">
        <v>0.39687500000000003</v>
      </c>
      <c r="O49">
        <v>70</v>
      </c>
      <c r="P49">
        <v>480</v>
      </c>
      <c r="Q49">
        <v>480</v>
      </c>
      <c r="R49" s="46">
        <v>48</v>
      </c>
      <c r="S49">
        <v>160851.70000000001</v>
      </c>
      <c r="T49">
        <v>9982.7009999999991</v>
      </c>
      <c r="U49">
        <v>10366.67</v>
      </c>
      <c r="V49">
        <v>4.5841088000000002E-3</v>
      </c>
      <c r="W49">
        <v>-35.733854999999998</v>
      </c>
      <c r="X49">
        <v>3.7883787499999998E-3</v>
      </c>
      <c r="Y49">
        <v>20145.2</v>
      </c>
      <c r="Z49">
        <v>6777.5519999999997</v>
      </c>
      <c r="AA49">
        <v>-2.2877459999999998E-3</v>
      </c>
      <c r="AB49">
        <v>41.587069999999997</v>
      </c>
      <c r="AC49">
        <v>-5.4907411900000005E-4</v>
      </c>
      <c r="AD49">
        <v>21110.91</v>
      </c>
      <c r="AE49">
        <v>8.0102895E-3</v>
      </c>
      <c r="AF49">
        <v>-131.4443</v>
      </c>
      <c r="AG49">
        <v>5.1665558999999996E-3</v>
      </c>
      <c r="AH49">
        <v>6900.67</v>
      </c>
      <c r="AI49">
        <v>3.2438129999999999E-4</v>
      </c>
      <c r="AJ49">
        <v>-4.7508109999999997</v>
      </c>
      <c r="AK49">
        <v>6774.2089999999998</v>
      </c>
      <c r="AL49">
        <v>2.4246935E-4</v>
      </c>
      <c r="AM49">
        <v>7326.67</v>
      </c>
    </row>
    <row r="50" spans="1:39">
      <c r="A50">
        <v>49</v>
      </c>
      <c r="B50">
        <v>1</v>
      </c>
      <c r="C50">
        <v>49</v>
      </c>
      <c r="D50">
        <v>1</v>
      </c>
      <c r="E50">
        <v>60</v>
      </c>
      <c r="F50">
        <v>70</v>
      </c>
      <c r="G50">
        <v>0.4453125</v>
      </c>
      <c r="H50">
        <v>0</v>
      </c>
      <c r="I50">
        <v>90</v>
      </c>
      <c r="J50">
        <v>0</v>
      </c>
      <c r="K50">
        <v>7257.8125</v>
      </c>
      <c r="L50">
        <v>0.42625000000000002</v>
      </c>
      <c r="M50">
        <v>618029.6875</v>
      </c>
      <c r="N50">
        <v>0.296875</v>
      </c>
      <c r="O50">
        <v>70</v>
      </c>
      <c r="P50">
        <v>480</v>
      </c>
      <c r="Q50">
        <v>480</v>
      </c>
      <c r="R50" s="46">
        <v>49</v>
      </c>
      <c r="S50">
        <v>294237.3</v>
      </c>
      <c r="T50">
        <v>24698.45</v>
      </c>
      <c r="U50">
        <v>24244.134999999998</v>
      </c>
      <c r="V50">
        <v>3.4369134999999999E-3</v>
      </c>
      <c r="W50">
        <v>367.85599999999999</v>
      </c>
      <c r="X50">
        <v>-7.0426665000000001E-3</v>
      </c>
      <c r="Y50">
        <v>43126.83</v>
      </c>
      <c r="Z50">
        <v>25482.67</v>
      </c>
      <c r="AA50">
        <v>2.3546489999999999E-3</v>
      </c>
      <c r="AB50">
        <v>446.12344999999999</v>
      </c>
      <c r="AC50">
        <v>-4.8967979999999999E-3</v>
      </c>
      <c r="AD50">
        <v>41576.35</v>
      </c>
      <c r="AE50">
        <v>5.8508296999999999E-3</v>
      </c>
      <c r="AF50">
        <v>809.54134999999997</v>
      </c>
      <c r="AG50">
        <v>-7.1865185E-3</v>
      </c>
      <c r="AH50">
        <v>7582.81</v>
      </c>
      <c r="AI50">
        <v>-1.4160531500000001E-3</v>
      </c>
      <c r="AJ50">
        <v>376.85969999999998</v>
      </c>
      <c r="AK50">
        <v>8985.2139999999999</v>
      </c>
      <c r="AL50">
        <v>-1.6988337499999999E-3</v>
      </c>
      <c r="AM50">
        <v>7292.0630000000001</v>
      </c>
    </row>
    <row r="51" spans="1:39">
      <c r="A51">
        <v>50</v>
      </c>
      <c r="B51">
        <v>1</v>
      </c>
      <c r="C51">
        <v>50</v>
      </c>
      <c r="D51">
        <v>1</v>
      </c>
      <c r="E51">
        <v>60</v>
      </c>
      <c r="F51">
        <v>70</v>
      </c>
      <c r="G51">
        <v>0.37031249999999999</v>
      </c>
      <c r="H51">
        <v>0</v>
      </c>
      <c r="I51">
        <v>90</v>
      </c>
      <c r="J51">
        <v>0</v>
      </c>
      <c r="K51">
        <v>8882.8125</v>
      </c>
      <c r="L51">
        <v>0.36624999999999996</v>
      </c>
      <c r="M51">
        <v>438754.6875</v>
      </c>
      <c r="N51">
        <v>0.34687500000000004</v>
      </c>
      <c r="O51">
        <v>70</v>
      </c>
      <c r="P51">
        <v>480</v>
      </c>
      <c r="Q51">
        <v>480</v>
      </c>
      <c r="R51" s="46">
        <v>50</v>
      </c>
      <c r="S51">
        <v>178839</v>
      </c>
      <c r="T51">
        <v>15451.684999999999</v>
      </c>
      <c r="U51">
        <v>15563.58</v>
      </c>
      <c r="V51">
        <v>-2.40599006E-3</v>
      </c>
      <c r="W51">
        <v>102.77255</v>
      </c>
      <c r="X51">
        <v>-3.7546455699999999E-3</v>
      </c>
      <c r="Y51">
        <v>28950.39</v>
      </c>
      <c r="Z51">
        <v>14261.945</v>
      </c>
      <c r="AA51">
        <v>-3.6166764999999998E-4</v>
      </c>
      <c r="AB51">
        <v>260.23185000000001</v>
      </c>
      <c r="AC51">
        <v>-1.9241744E-3</v>
      </c>
      <c r="AD51">
        <v>29273.64</v>
      </c>
      <c r="AE51">
        <v>1.9395978699999999E-3</v>
      </c>
      <c r="AF51">
        <v>36.436124999999997</v>
      </c>
      <c r="AG51">
        <v>-3.1035819100000001E-3</v>
      </c>
      <c r="AH51">
        <v>7372.56</v>
      </c>
      <c r="AI51">
        <v>2.4674733499999998E-4</v>
      </c>
      <c r="AJ51">
        <v>82.187785000000005</v>
      </c>
      <c r="AK51">
        <v>7422.7179999999998</v>
      </c>
      <c r="AL51">
        <v>-2.2062977E-4</v>
      </c>
      <c r="AM51">
        <v>7562.9160000000002</v>
      </c>
    </row>
    <row r="52" spans="1:39">
      <c r="A52">
        <v>51</v>
      </c>
      <c r="B52">
        <v>1</v>
      </c>
      <c r="C52">
        <v>51</v>
      </c>
      <c r="D52">
        <v>1</v>
      </c>
      <c r="E52">
        <v>60</v>
      </c>
      <c r="F52">
        <v>70</v>
      </c>
      <c r="G52">
        <v>0.52031249999999996</v>
      </c>
      <c r="H52">
        <v>0</v>
      </c>
      <c r="I52">
        <v>90</v>
      </c>
      <c r="J52">
        <v>0</v>
      </c>
      <c r="K52">
        <v>5632.8125</v>
      </c>
      <c r="L52">
        <v>0.48624999999999996</v>
      </c>
      <c r="M52">
        <v>80204.6875</v>
      </c>
      <c r="N52">
        <v>0.24687500000000001</v>
      </c>
      <c r="O52">
        <v>70</v>
      </c>
      <c r="P52">
        <v>480</v>
      </c>
      <c r="Q52">
        <v>480</v>
      </c>
      <c r="R52" s="46">
        <v>51</v>
      </c>
      <c r="S52">
        <v>79219.649999999994</v>
      </c>
      <c r="T52">
        <v>48003.785000000003</v>
      </c>
      <c r="U52">
        <v>48177.544999999998</v>
      </c>
      <c r="V52">
        <v>-1.0163177499999999E-3</v>
      </c>
      <c r="W52">
        <v>-63.327640000000002</v>
      </c>
      <c r="X52">
        <v>-5.2634000000000003E-4</v>
      </c>
      <c r="Y52">
        <v>74560.34</v>
      </c>
      <c r="Z52">
        <v>57523.53</v>
      </c>
      <c r="AA52">
        <v>-1.0853965E-4</v>
      </c>
      <c r="AB52">
        <v>-401.20434999999998</v>
      </c>
      <c r="AC52">
        <v>-1.02561285E-4</v>
      </c>
      <c r="AD52">
        <v>74612.73</v>
      </c>
      <c r="AE52">
        <v>-1.7359195E-3</v>
      </c>
      <c r="AF52">
        <v>382.09755000000001</v>
      </c>
      <c r="AG52">
        <v>-1.07102717E-3</v>
      </c>
      <c r="AH52">
        <v>5975.192</v>
      </c>
      <c r="AI52">
        <v>3.9251239999999997E-5</v>
      </c>
      <c r="AJ52">
        <v>82.325154999999995</v>
      </c>
      <c r="AK52">
        <v>9284.7289999999994</v>
      </c>
      <c r="AL52">
        <v>6.1366215000000003E-5</v>
      </c>
      <c r="AM52">
        <v>5686.8010000000004</v>
      </c>
    </row>
    <row r="53" spans="1:39">
      <c r="A53">
        <v>52</v>
      </c>
      <c r="B53">
        <v>1</v>
      </c>
      <c r="C53">
        <v>52</v>
      </c>
      <c r="D53">
        <v>1</v>
      </c>
      <c r="E53">
        <v>60</v>
      </c>
      <c r="F53">
        <v>70</v>
      </c>
      <c r="G53">
        <v>0.33281250000000001</v>
      </c>
      <c r="H53">
        <v>0</v>
      </c>
      <c r="I53">
        <v>90</v>
      </c>
      <c r="J53">
        <v>0</v>
      </c>
      <c r="K53">
        <v>6445.3125</v>
      </c>
      <c r="L53">
        <v>0.33624999999999999</v>
      </c>
      <c r="M53">
        <v>707667.1875</v>
      </c>
      <c r="N53">
        <v>0.37187500000000001</v>
      </c>
      <c r="O53">
        <v>70</v>
      </c>
      <c r="P53">
        <v>480</v>
      </c>
      <c r="Q53">
        <v>480</v>
      </c>
      <c r="R53" s="46">
        <v>52</v>
      </c>
      <c r="S53">
        <v>246901.9</v>
      </c>
      <c r="T53">
        <v>9495.9269999999997</v>
      </c>
      <c r="U53">
        <v>8813.5305000000008</v>
      </c>
      <c r="V53">
        <v>5.2753790000000002E-3</v>
      </c>
      <c r="W53">
        <v>-94.227199999999996</v>
      </c>
      <c r="X53">
        <v>7.7338729999999996E-3</v>
      </c>
      <c r="Y53">
        <v>19181.25</v>
      </c>
      <c r="Z53">
        <v>7756.0649999999996</v>
      </c>
      <c r="AA53">
        <v>-2.8042235E-3</v>
      </c>
      <c r="AB53">
        <v>-191.78704999999999</v>
      </c>
      <c r="AC53">
        <v>8.1355025000000008E-3</v>
      </c>
      <c r="AD53">
        <v>17347.41</v>
      </c>
      <c r="AE53">
        <v>1.488453E-3</v>
      </c>
      <c r="AF53">
        <v>-61.415849999999999</v>
      </c>
      <c r="AG53">
        <v>1.8963994500000001E-2</v>
      </c>
      <c r="AH53">
        <v>5849.335</v>
      </c>
      <c r="AI53">
        <v>-1.10891805E-3</v>
      </c>
      <c r="AJ53">
        <v>-168.61455000000001</v>
      </c>
      <c r="AK53">
        <v>4805.9359999999997</v>
      </c>
      <c r="AL53">
        <v>-5.0907044999999997E-4</v>
      </c>
      <c r="AM53">
        <v>5015.527</v>
      </c>
    </row>
    <row r="54" spans="1:39">
      <c r="A54">
        <v>53</v>
      </c>
      <c r="B54">
        <v>1</v>
      </c>
      <c r="C54">
        <v>53</v>
      </c>
      <c r="D54">
        <v>1</v>
      </c>
      <c r="E54">
        <v>60</v>
      </c>
      <c r="F54">
        <v>70</v>
      </c>
      <c r="G54">
        <v>0.48281249999999998</v>
      </c>
      <c r="H54">
        <v>0</v>
      </c>
      <c r="I54">
        <v>90</v>
      </c>
      <c r="J54">
        <v>0</v>
      </c>
      <c r="K54">
        <v>9695.3125</v>
      </c>
      <c r="L54">
        <v>0.45624999999999999</v>
      </c>
      <c r="M54">
        <v>349117.1875</v>
      </c>
      <c r="N54">
        <v>0.27187500000000003</v>
      </c>
      <c r="O54">
        <v>70</v>
      </c>
      <c r="P54">
        <v>480</v>
      </c>
      <c r="Q54">
        <v>480</v>
      </c>
      <c r="R54" s="46">
        <v>53</v>
      </c>
      <c r="S54">
        <v>207963.6</v>
      </c>
      <c r="T54">
        <v>50359.805</v>
      </c>
      <c r="U54">
        <v>50160.845000000001</v>
      </c>
      <c r="V54">
        <v>4.7347343600000003E-3</v>
      </c>
      <c r="W54">
        <v>480.36309999999997</v>
      </c>
      <c r="X54">
        <v>2.41888265E-2</v>
      </c>
      <c r="Y54">
        <v>83819.14</v>
      </c>
      <c r="Z54">
        <v>56073.345000000001</v>
      </c>
      <c r="AA54">
        <v>3.6080541199999998E-3</v>
      </c>
      <c r="AB54">
        <v>892.45585000000005</v>
      </c>
      <c r="AC54">
        <v>2.8162684300000001E-2</v>
      </c>
      <c r="AD54">
        <v>83006.990000000005</v>
      </c>
      <c r="AE54">
        <v>6.9295300299999996E-3</v>
      </c>
      <c r="AF54">
        <v>1066.681</v>
      </c>
      <c r="AG54">
        <v>4.1354283700000001E-2</v>
      </c>
      <c r="AH54">
        <v>10634.17</v>
      </c>
      <c r="AI54">
        <v>8.2118546499999998E-4</v>
      </c>
      <c r="AJ54">
        <v>603.06489999999997</v>
      </c>
      <c r="AK54">
        <v>14999.65</v>
      </c>
      <c r="AL54">
        <v>-1.60524015E-3</v>
      </c>
      <c r="AM54">
        <v>10242.870000000001</v>
      </c>
    </row>
    <row r="55" spans="1:39">
      <c r="A55">
        <v>54</v>
      </c>
      <c r="B55">
        <v>1</v>
      </c>
      <c r="C55">
        <v>54</v>
      </c>
      <c r="D55">
        <v>1</v>
      </c>
      <c r="E55">
        <v>60</v>
      </c>
      <c r="F55">
        <v>70</v>
      </c>
      <c r="G55">
        <v>0.55781250000000004</v>
      </c>
      <c r="H55">
        <v>0</v>
      </c>
      <c r="I55">
        <v>90</v>
      </c>
      <c r="J55">
        <v>0</v>
      </c>
      <c r="K55">
        <v>8070.3125</v>
      </c>
      <c r="L55">
        <v>0.27625</v>
      </c>
      <c r="M55">
        <v>169842.1875</v>
      </c>
      <c r="N55">
        <v>0.32187500000000002</v>
      </c>
      <c r="O55">
        <v>70</v>
      </c>
      <c r="P55">
        <v>480</v>
      </c>
      <c r="Q55">
        <v>480</v>
      </c>
      <c r="R55" s="46">
        <v>54</v>
      </c>
      <c r="S55">
        <v>104468.4</v>
      </c>
      <c r="T55">
        <v>12322.74</v>
      </c>
      <c r="U55">
        <v>12596.834999999999</v>
      </c>
      <c r="V55">
        <v>-2.6832199999999998E-4</v>
      </c>
      <c r="W55">
        <v>8.3246155000000002</v>
      </c>
      <c r="X55">
        <v>-3.7350585000000001E-4</v>
      </c>
      <c r="Y55">
        <v>30004.41</v>
      </c>
      <c r="Z55">
        <v>10132.434999999999</v>
      </c>
      <c r="AA55">
        <v>-2.4314061499999999E-3</v>
      </c>
      <c r="AB55">
        <v>108.3549</v>
      </c>
      <c r="AC55">
        <v>1.9476585000000001E-3</v>
      </c>
      <c r="AD55">
        <v>30851.17</v>
      </c>
      <c r="AE55">
        <v>5.4821815E-4</v>
      </c>
      <c r="AF55">
        <v>-82.64049</v>
      </c>
      <c r="AG55">
        <v>1.291518E-3</v>
      </c>
      <c r="AH55">
        <v>10897.68</v>
      </c>
      <c r="AI55">
        <v>-5.239868E-4</v>
      </c>
      <c r="AJ55">
        <v>-10.205925000000001</v>
      </c>
      <c r="AK55">
        <v>10252.58</v>
      </c>
      <c r="AL55">
        <v>6.9577637499999997E-4</v>
      </c>
      <c r="AM55">
        <v>11130.34</v>
      </c>
    </row>
    <row r="56" spans="1:39">
      <c r="A56">
        <v>55</v>
      </c>
      <c r="B56">
        <v>1</v>
      </c>
      <c r="C56">
        <v>55</v>
      </c>
      <c r="D56">
        <v>1</v>
      </c>
      <c r="E56">
        <v>60</v>
      </c>
      <c r="F56">
        <v>70</v>
      </c>
      <c r="G56">
        <v>0.40781249999999997</v>
      </c>
      <c r="H56">
        <v>0</v>
      </c>
      <c r="I56">
        <v>90</v>
      </c>
      <c r="J56">
        <v>0</v>
      </c>
      <c r="K56">
        <v>4820.3125</v>
      </c>
      <c r="L56">
        <v>0.39624999999999999</v>
      </c>
      <c r="M56">
        <v>528392.1875</v>
      </c>
      <c r="N56">
        <v>0.22187500000000002</v>
      </c>
      <c r="O56">
        <v>70</v>
      </c>
      <c r="P56">
        <v>480</v>
      </c>
      <c r="Q56">
        <v>480</v>
      </c>
      <c r="R56" s="46">
        <v>55</v>
      </c>
      <c r="S56">
        <v>223168.4</v>
      </c>
      <c r="T56">
        <v>9892.9429999999993</v>
      </c>
      <c r="U56">
        <v>9746.6304999999993</v>
      </c>
      <c r="V56">
        <v>1.4853514999999999E-3</v>
      </c>
      <c r="W56">
        <v>13.143599999999999</v>
      </c>
      <c r="X56">
        <v>-4.9760604999999996E-4</v>
      </c>
      <c r="Y56">
        <v>21000.43</v>
      </c>
      <c r="Z56">
        <v>10771.205</v>
      </c>
      <c r="AA56">
        <v>3.8740954999999999E-4</v>
      </c>
      <c r="AB56">
        <v>-114.7765</v>
      </c>
      <c r="AC56">
        <v>-2.6722075000000002E-4</v>
      </c>
      <c r="AD56">
        <v>20329.38</v>
      </c>
      <c r="AE56">
        <v>5.6551405000000001E-3</v>
      </c>
      <c r="AF56">
        <v>175.0549</v>
      </c>
      <c r="AG56">
        <v>-2.590752E-3</v>
      </c>
      <c r="AH56">
        <v>4651.009</v>
      </c>
      <c r="AI56">
        <v>1.4274706999999999E-3</v>
      </c>
      <c r="AJ56">
        <v>39.100805000000001</v>
      </c>
      <c r="AK56">
        <v>4824.3239999999996</v>
      </c>
      <c r="AL56">
        <v>-7.1486230000000002E-4</v>
      </c>
      <c r="AM56">
        <v>4461.3289999999997</v>
      </c>
    </row>
    <row r="57" spans="1:39">
      <c r="A57">
        <v>56</v>
      </c>
      <c r="B57">
        <v>1</v>
      </c>
      <c r="C57">
        <v>56</v>
      </c>
      <c r="D57">
        <v>1</v>
      </c>
      <c r="E57">
        <v>60</v>
      </c>
      <c r="F57">
        <v>70</v>
      </c>
      <c r="G57">
        <v>0.42656249999999996</v>
      </c>
      <c r="H57">
        <v>0</v>
      </c>
      <c r="I57">
        <v>90</v>
      </c>
      <c r="J57">
        <v>0</v>
      </c>
      <c r="K57">
        <v>4414.0625</v>
      </c>
      <c r="L57">
        <v>0.35125000000000001</v>
      </c>
      <c r="M57">
        <v>125023.4375</v>
      </c>
      <c r="N57">
        <v>0.25937500000000002</v>
      </c>
      <c r="O57">
        <v>70</v>
      </c>
      <c r="P57">
        <v>480</v>
      </c>
      <c r="Q57">
        <v>480</v>
      </c>
      <c r="R57" s="46">
        <v>56</v>
      </c>
      <c r="S57">
        <v>58685.49</v>
      </c>
      <c r="T57">
        <v>6437.4449999999997</v>
      </c>
      <c r="U57">
        <v>6450.8029999999999</v>
      </c>
      <c r="V57">
        <v>1.3497037500000001E-4</v>
      </c>
      <c r="W57">
        <v>92.166420000000002</v>
      </c>
      <c r="X57">
        <v>-8.3458844999999998E-4</v>
      </c>
      <c r="Y57">
        <v>14520.89</v>
      </c>
      <c r="Z57">
        <v>6610.7719999999999</v>
      </c>
      <c r="AA57">
        <v>-5.3993982499999998E-4</v>
      </c>
      <c r="AB57">
        <v>49.860205000000001</v>
      </c>
      <c r="AC57">
        <v>-4.3631209999999999E-4</v>
      </c>
      <c r="AD57">
        <v>14573.46</v>
      </c>
      <c r="AE57">
        <v>2.4589859000000001E-4</v>
      </c>
      <c r="AF57">
        <v>312.69709999999998</v>
      </c>
      <c r="AG57">
        <v>-4.6689285000000002E-4</v>
      </c>
      <c r="AH57">
        <v>4192.6379999999999</v>
      </c>
      <c r="AI57">
        <v>-2.05181095E-4</v>
      </c>
      <c r="AJ57">
        <v>166.36584999999999</v>
      </c>
      <c r="AK57">
        <v>4030.45</v>
      </c>
      <c r="AL57">
        <v>-2.5314149999999999E-5</v>
      </c>
      <c r="AM57">
        <v>4169.268</v>
      </c>
    </row>
    <row r="58" spans="1:39">
      <c r="A58">
        <v>57</v>
      </c>
      <c r="B58">
        <v>1</v>
      </c>
      <c r="C58">
        <v>57</v>
      </c>
      <c r="D58">
        <v>1</v>
      </c>
      <c r="E58">
        <v>60</v>
      </c>
      <c r="F58">
        <v>70</v>
      </c>
      <c r="G58">
        <v>0.57656249999999998</v>
      </c>
      <c r="H58">
        <v>0</v>
      </c>
      <c r="I58">
        <v>90</v>
      </c>
      <c r="J58">
        <v>0</v>
      </c>
      <c r="K58">
        <v>7664.0625</v>
      </c>
      <c r="L58">
        <v>0.47125</v>
      </c>
      <c r="M58">
        <v>483573.4375</v>
      </c>
      <c r="N58">
        <v>0.359375</v>
      </c>
      <c r="O58">
        <v>70</v>
      </c>
      <c r="P58">
        <v>480</v>
      </c>
      <c r="Q58">
        <v>480</v>
      </c>
      <c r="R58" s="46">
        <v>57</v>
      </c>
      <c r="S58">
        <v>342334.9</v>
      </c>
      <c r="T58">
        <v>83547.520000000004</v>
      </c>
      <c r="U58">
        <v>84793.59</v>
      </c>
      <c r="V58">
        <v>3.5835494999999998E-3</v>
      </c>
      <c r="W58">
        <v>-14.502554999999999</v>
      </c>
      <c r="X58">
        <v>1.8323521400000001E-2</v>
      </c>
      <c r="Y58">
        <v>124118.6</v>
      </c>
      <c r="Z58">
        <v>82955.535000000003</v>
      </c>
      <c r="AA58">
        <v>1.1626287500000001E-2</v>
      </c>
      <c r="AB58">
        <v>784.75395000000003</v>
      </c>
      <c r="AC58">
        <v>2.1744471500000001E-2</v>
      </c>
      <c r="AD58">
        <v>127671.5</v>
      </c>
      <c r="AE58">
        <v>1.2406385E-3</v>
      </c>
      <c r="AF58">
        <v>-826.10530000000006</v>
      </c>
      <c r="AG58">
        <v>2.2394909099999999E-2</v>
      </c>
      <c r="AH58">
        <v>11063.37</v>
      </c>
      <c r="AI58">
        <v>2.9205733499999999E-4</v>
      </c>
      <c r="AJ58">
        <v>-305.1694</v>
      </c>
      <c r="AK58">
        <v>20818.88</v>
      </c>
      <c r="AL58">
        <v>1.8041442799999999E-3</v>
      </c>
      <c r="AM58">
        <v>11581.42</v>
      </c>
    </row>
    <row r="59" spans="1:39">
      <c r="A59">
        <v>58</v>
      </c>
      <c r="B59">
        <v>1</v>
      </c>
      <c r="C59">
        <v>58</v>
      </c>
      <c r="D59">
        <v>1</v>
      </c>
      <c r="E59">
        <v>60</v>
      </c>
      <c r="F59">
        <v>70</v>
      </c>
      <c r="G59">
        <v>0.50156250000000002</v>
      </c>
      <c r="H59">
        <v>0</v>
      </c>
      <c r="I59">
        <v>90</v>
      </c>
      <c r="J59">
        <v>0</v>
      </c>
      <c r="K59">
        <v>9289.0625</v>
      </c>
      <c r="L59">
        <v>0.29125000000000001</v>
      </c>
      <c r="M59">
        <v>662848.4375</v>
      </c>
      <c r="N59">
        <v>0.20937500000000001</v>
      </c>
      <c r="O59">
        <v>70</v>
      </c>
      <c r="P59">
        <v>480</v>
      </c>
      <c r="Q59">
        <v>480</v>
      </c>
      <c r="R59" s="46">
        <v>58</v>
      </c>
      <c r="S59">
        <v>333668.5</v>
      </c>
      <c r="T59">
        <v>10556.385</v>
      </c>
      <c r="U59">
        <v>10500.29</v>
      </c>
      <c r="V59">
        <v>1.4134187499999999E-2</v>
      </c>
      <c r="W59">
        <v>176.61199999999999</v>
      </c>
      <c r="X59">
        <v>-4.9750679500000002E-3</v>
      </c>
      <c r="Y59">
        <v>33016.31</v>
      </c>
      <c r="Z59">
        <v>10858.19</v>
      </c>
      <c r="AA59">
        <v>1.52485955E-2</v>
      </c>
      <c r="AB59">
        <v>417.18959999999998</v>
      </c>
      <c r="AC59">
        <v>-4.065712E-3</v>
      </c>
      <c r="AD59">
        <v>32746.33</v>
      </c>
      <c r="AE59">
        <v>8.0191680000000001E-3</v>
      </c>
      <c r="AF59">
        <v>432.51069999999999</v>
      </c>
      <c r="AG59">
        <v>-4.194924E-3</v>
      </c>
      <c r="AH59">
        <v>12112.96</v>
      </c>
      <c r="AI59">
        <v>-8.3338599999999998E-4</v>
      </c>
      <c r="AJ59">
        <v>332.4212</v>
      </c>
      <c r="AK59">
        <v>11126.6</v>
      </c>
      <c r="AL59">
        <v>1.6531549999999999E-5</v>
      </c>
      <c r="AM59">
        <v>11896.46</v>
      </c>
    </row>
    <row r="60" spans="1:39">
      <c r="A60">
        <v>59</v>
      </c>
      <c r="B60">
        <v>1</v>
      </c>
      <c r="C60">
        <v>59</v>
      </c>
      <c r="D60">
        <v>1</v>
      </c>
      <c r="E60">
        <v>60</v>
      </c>
      <c r="F60">
        <v>70</v>
      </c>
      <c r="G60">
        <v>0.3515625</v>
      </c>
      <c r="H60">
        <v>0</v>
      </c>
      <c r="I60">
        <v>90</v>
      </c>
      <c r="J60">
        <v>0</v>
      </c>
      <c r="K60">
        <v>6039.0625</v>
      </c>
      <c r="L60">
        <v>0.41125</v>
      </c>
      <c r="M60">
        <v>304298.4375</v>
      </c>
      <c r="N60">
        <v>0.30937500000000001</v>
      </c>
      <c r="O60">
        <v>70</v>
      </c>
      <c r="P60">
        <v>480</v>
      </c>
      <c r="Q60">
        <v>480</v>
      </c>
      <c r="R60" s="46">
        <v>59</v>
      </c>
      <c r="S60">
        <v>120003.2</v>
      </c>
      <c r="T60">
        <v>14495.235000000001</v>
      </c>
      <c r="U60">
        <v>14692.344999999999</v>
      </c>
      <c r="V60">
        <v>4.4560792999999996E-3</v>
      </c>
      <c r="W60">
        <v>81.686584999999994</v>
      </c>
      <c r="X60">
        <v>2.4060624000000002E-3</v>
      </c>
      <c r="Y60">
        <v>24449.8</v>
      </c>
      <c r="Z60">
        <v>14668.605</v>
      </c>
      <c r="AA60">
        <v>2.1870922500000002E-3</v>
      </c>
      <c r="AB60">
        <v>104.01609999999999</v>
      </c>
      <c r="AC60">
        <v>1.6318050500000001E-3</v>
      </c>
      <c r="AD60">
        <v>25095.84</v>
      </c>
      <c r="AE60">
        <v>3.6352329999999999E-3</v>
      </c>
      <c r="AF60">
        <v>163.65525</v>
      </c>
      <c r="AG60">
        <v>5.82025995E-3</v>
      </c>
      <c r="AH60">
        <v>4569.1769999999997</v>
      </c>
      <c r="AI60">
        <v>-1.3522708E-4</v>
      </c>
      <c r="AJ60">
        <v>94.754585000000006</v>
      </c>
      <c r="AK60">
        <v>4822.4080000000004</v>
      </c>
      <c r="AL60">
        <v>5.6100504999999996E-4</v>
      </c>
      <c r="AM60">
        <v>4870.2979999999998</v>
      </c>
    </row>
    <row r="61" spans="1:39">
      <c r="A61">
        <v>60</v>
      </c>
      <c r="B61">
        <v>1</v>
      </c>
      <c r="C61">
        <v>60</v>
      </c>
      <c r="D61">
        <v>1</v>
      </c>
      <c r="E61">
        <v>60</v>
      </c>
      <c r="F61">
        <v>70</v>
      </c>
      <c r="G61">
        <v>0.46406249999999999</v>
      </c>
      <c r="H61">
        <v>0</v>
      </c>
      <c r="I61">
        <v>90</v>
      </c>
      <c r="J61">
        <v>0</v>
      </c>
      <c r="K61">
        <v>5226.5625</v>
      </c>
      <c r="L61">
        <v>0.26124999999999998</v>
      </c>
      <c r="M61">
        <v>573210.9375</v>
      </c>
      <c r="N61">
        <v>0.28437500000000004</v>
      </c>
      <c r="O61">
        <v>70</v>
      </c>
      <c r="P61">
        <v>480</v>
      </c>
      <c r="Q61">
        <v>480</v>
      </c>
      <c r="R61" s="46">
        <v>60</v>
      </c>
      <c r="S61">
        <v>265585.59999999998</v>
      </c>
      <c r="T61">
        <v>5915.8109999999997</v>
      </c>
      <c r="U61">
        <v>5704.7115000000003</v>
      </c>
      <c r="V61">
        <v>5.8273109500000001E-3</v>
      </c>
      <c r="W61">
        <v>103.75539999999999</v>
      </c>
      <c r="X61">
        <v>-1.0041615E-2</v>
      </c>
      <c r="Y61">
        <v>16413.919999999998</v>
      </c>
      <c r="Z61">
        <v>5085.7865000000002</v>
      </c>
      <c r="AA61">
        <v>5.6461315000000002E-3</v>
      </c>
      <c r="AB61">
        <v>49.27948</v>
      </c>
      <c r="AC61">
        <v>-8.7471702500000002E-3</v>
      </c>
      <c r="AD61">
        <v>15672.03</v>
      </c>
      <c r="AE61">
        <v>1.7624872900000001E-2</v>
      </c>
      <c r="AF61">
        <v>315.32350000000002</v>
      </c>
      <c r="AG61">
        <v>-3.2842205499999999E-2</v>
      </c>
      <c r="AH61">
        <v>6612.41</v>
      </c>
      <c r="AI61">
        <v>1.2271320499999999E-3</v>
      </c>
      <c r="AJ61">
        <v>170.08295000000001</v>
      </c>
      <c r="AK61">
        <v>5827.2020000000002</v>
      </c>
      <c r="AL61">
        <v>-1.2291949999999999E-4</v>
      </c>
      <c r="AM61">
        <v>6098.375</v>
      </c>
    </row>
    <row r="62" spans="1:39">
      <c r="A62">
        <v>61</v>
      </c>
      <c r="B62">
        <v>1</v>
      </c>
      <c r="C62">
        <v>61</v>
      </c>
      <c r="D62">
        <v>1</v>
      </c>
      <c r="E62">
        <v>60</v>
      </c>
      <c r="F62">
        <v>70</v>
      </c>
      <c r="G62">
        <v>0.31406249999999997</v>
      </c>
      <c r="H62">
        <v>0</v>
      </c>
      <c r="I62">
        <v>90</v>
      </c>
      <c r="J62">
        <v>0</v>
      </c>
      <c r="K62">
        <v>8476.5625</v>
      </c>
      <c r="L62">
        <v>0.38124999999999998</v>
      </c>
      <c r="M62">
        <v>214660.9375</v>
      </c>
      <c r="N62">
        <v>0.38437500000000002</v>
      </c>
      <c r="O62">
        <v>70</v>
      </c>
      <c r="P62">
        <v>480</v>
      </c>
      <c r="Q62">
        <v>480</v>
      </c>
      <c r="R62" s="46">
        <v>61</v>
      </c>
      <c r="S62">
        <v>84182.7</v>
      </c>
      <c r="T62">
        <v>15536.3</v>
      </c>
      <c r="U62">
        <v>15396.01</v>
      </c>
      <c r="V62">
        <v>3.2721607500000001E-3</v>
      </c>
      <c r="W62">
        <v>-188.02430000000001</v>
      </c>
      <c r="X62">
        <v>3.5016686000000001E-3</v>
      </c>
      <c r="Y62">
        <v>26264.05</v>
      </c>
      <c r="Z62">
        <v>14360.385</v>
      </c>
      <c r="AA62">
        <v>1.7748758500000001E-3</v>
      </c>
      <c r="AB62">
        <v>-272.06414999999998</v>
      </c>
      <c r="AC62">
        <v>2.3816867400000001E-3</v>
      </c>
      <c r="AD62">
        <v>25899.31</v>
      </c>
      <c r="AE62">
        <v>6.3515039000000004E-3</v>
      </c>
      <c r="AF62">
        <v>-216.93915000000001</v>
      </c>
      <c r="AG62">
        <v>7.6962095500000003E-3</v>
      </c>
      <c r="AH62">
        <v>6006.6139999999996</v>
      </c>
      <c r="AI62">
        <v>-3.5373249999999999E-5</v>
      </c>
      <c r="AJ62">
        <v>-175.72094999999999</v>
      </c>
      <c r="AK62">
        <v>5867.7430000000004</v>
      </c>
      <c r="AL62">
        <v>-2.4336664999999999E-4</v>
      </c>
      <c r="AM62">
        <v>5847.4740000000002</v>
      </c>
    </row>
    <row r="63" spans="1:39">
      <c r="A63">
        <v>62</v>
      </c>
      <c r="B63">
        <v>1</v>
      </c>
      <c r="C63">
        <v>62</v>
      </c>
      <c r="D63">
        <v>1</v>
      </c>
      <c r="E63">
        <v>60</v>
      </c>
      <c r="F63">
        <v>70</v>
      </c>
      <c r="G63">
        <v>0.38906249999999998</v>
      </c>
      <c r="H63">
        <v>0</v>
      </c>
      <c r="I63">
        <v>90</v>
      </c>
      <c r="J63">
        <v>0</v>
      </c>
      <c r="K63">
        <v>6851.5625</v>
      </c>
      <c r="L63">
        <v>0.32124999999999998</v>
      </c>
      <c r="M63">
        <v>393935.9375</v>
      </c>
      <c r="N63">
        <v>0.234375</v>
      </c>
      <c r="O63">
        <v>70</v>
      </c>
      <c r="P63">
        <v>480</v>
      </c>
      <c r="Q63">
        <v>480</v>
      </c>
      <c r="R63" s="46">
        <v>62</v>
      </c>
      <c r="S63">
        <v>158713.5</v>
      </c>
      <c r="T63">
        <v>7700.4915000000001</v>
      </c>
      <c r="U63">
        <v>7653.8715000000002</v>
      </c>
      <c r="V63">
        <v>-1.1856136099999999E-2</v>
      </c>
      <c r="W63">
        <v>-117.01685000000001</v>
      </c>
      <c r="X63">
        <v>-4.6954238999999997E-3</v>
      </c>
      <c r="Y63">
        <v>19727.37</v>
      </c>
      <c r="Z63">
        <v>7871.4144999999999</v>
      </c>
      <c r="AA63">
        <v>-1.11570043E-2</v>
      </c>
      <c r="AB63">
        <v>-237.03665000000001</v>
      </c>
      <c r="AC63">
        <v>-3.2984765E-3</v>
      </c>
      <c r="AD63">
        <v>19526.61</v>
      </c>
      <c r="AE63">
        <v>-2.7782385999999999E-2</v>
      </c>
      <c r="AF63">
        <v>-266.85295000000002</v>
      </c>
      <c r="AG63">
        <v>-1.31306115E-2</v>
      </c>
      <c r="AH63">
        <v>6316.0339999999997</v>
      </c>
      <c r="AI63">
        <v>-1.9625204999999999E-4</v>
      </c>
      <c r="AJ63">
        <v>-308.5976</v>
      </c>
      <c r="AK63">
        <v>5838.9960000000001</v>
      </c>
      <c r="AL63">
        <v>4.369423E-4</v>
      </c>
      <c r="AM63">
        <v>6197.0780000000004</v>
      </c>
    </row>
    <row r="64" spans="1:39">
      <c r="A64">
        <v>63</v>
      </c>
      <c r="B64">
        <v>1</v>
      </c>
      <c r="C64">
        <v>63</v>
      </c>
      <c r="D64">
        <v>1</v>
      </c>
      <c r="E64">
        <v>60</v>
      </c>
      <c r="F64">
        <v>70</v>
      </c>
      <c r="G64">
        <v>0.5390625</v>
      </c>
      <c r="H64">
        <v>0</v>
      </c>
      <c r="I64">
        <v>90</v>
      </c>
      <c r="J64">
        <v>0</v>
      </c>
      <c r="K64">
        <v>3601.5625</v>
      </c>
      <c r="L64">
        <v>0.44125000000000003</v>
      </c>
      <c r="M64">
        <v>752485.9375</v>
      </c>
      <c r="N64">
        <v>0.33437499999999998</v>
      </c>
      <c r="O64">
        <v>70</v>
      </c>
      <c r="P64">
        <v>480</v>
      </c>
      <c r="Q64">
        <v>480</v>
      </c>
      <c r="R64" s="46">
        <v>63</v>
      </c>
      <c r="S64">
        <v>411157.3</v>
      </c>
      <c r="T64">
        <v>19578.96</v>
      </c>
      <c r="U64">
        <v>19413.755000000001</v>
      </c>
      <c r="V64">
        <v>1.99602288E-2</v>
      </c>
      <c r="W64">
        <v>386.53429999999997</v>
      </c>
      <c r="X64">
        <v>-2.1288367999999998E-2</v>
      </c>
      <c r="Y64">
        <v>32552.61</v>
      </c>
      <c r="Z64">
        <v>19328.095000000001</v>
      </c>
      <c r="AA64">
        <v>1.7178142E-2</v>
      </c>
      <c r="AB64">
        <v>519.80145000000005</v>
      </c>
      <c r="AC64">
        <v>-2.5800551000000001E-2</v>
      </c>
      <c r="AD64">
        <v>32056.6</v>
      </c>
      <c r="AE64">
        <v>3.9877345100000003E-2</v>
      </c>
      <c r="AF64">
        <v>640.89925000000005</v>
      </c>
      <c r="AG64">
        <v>-3.2137543499999997E-2</v>
      </c>
      <c r="AH64">
        <v>5105.3890000000001</v>
      </c>
      <c r="AI64">
        <v>1.5355925000000001E-3</v>
      </c>
      <c r="AJ64">
        <v>255.50725</v>
      </c>
      <c r="AK64">
        <v>7308.6710000000003</v>
      </c>
      <c r="AL64">
        <v>1.9368584999999999E-4</v>
      </c>
      <c r="AM64">
        <v>4875.7870000000003</v>
      </c>
    </row>
    <row r="65" spans="1:39">
      <c r="A65">
        <v>64</v>
      </c>
      <c r="B65">
        <v>1</v>
      </c>
      <c r="C65">
        <v>64</v>
      </c>
      <c r="D65">
        <v>1</v>
      </c>
      <c r="E65">
        <v>60</v>
      </c>
      <c r="F65">
        <v>70</v>
      </c>
      <c r="G65">
        <v>0.36328125</v>
      </c>
      <c r="H65">
        <v>0</v>
      </c>
      <c r="I65">
        <v>90</v>
      </c>
      <c r="J65">
        <v>0</v>
      </c>
      <c r="K65">
        <v>3652.34375</v>
      </c>
      <c r="L65">
        <v>0.34562500000000002</v>
      </c>
      <c r="M65">
        <v>388333.59375</v>
      </c>
      <c r="N65">
        <v>0.36093750000000002</v>
      </c>
      <c r="O65">
        <v>70</v>
      </c>
      <c r="P65">
        <v>480</v>
      </c>
      <c r="Q65">
        <v>480</v>
      </c>
      <c r="R65" s="46">
        <v>64</v>
      </c>
      <c r="S65">
        <v>145277.70000000001</v>
      </c>
      <c r="T65">
        <v>5713.2120000000004</v>
      </c>
      <c r="U65">
        <v>5956.4314999999997</v>
      </c>
      <c r="V65">
        <v>1.961099E-3</v>
      </c>
      <c r="W65">
        <v>100.83635</v>
      </c>
      <c r="X65">
        <v>5.14192355E-3</v>
      </c>
      <c r="Y65">
        <v>11268.52</v>
      </c>
      <c r="Z65">
        <v>4930.8464999999997</v>
      </c>
      <c r="AA65">
        <v>2.7854400000000001E-3</v>
      </c>
      <c r="AB65">
        <v>12.015180000000001</v>
      </c>
      <c r="AC65">
        <v>5.1751820000000004E-3</v>
      </c>
      <c r="AD65">
        <v>11941.99</v>
      </c>
      <c r="AE65">
        <v>-5.7949915499999997E-3</v>
      </c>
      <c r="AF65">
        <v>267.25695000000002</v>
      </c>
      <c r="AG65">
        <v>4.1944985000000002E-3</v>
      </c>
      <c r="AH65">
        <v>3264.4720000000002</v>
      </c>
      <c r="AI65">
        <v>3.1809859999999999E-4</v>
      </c>
      <c r="AJ65">
        <v>67.381915000000006</v>
      </c>
      <c r="AK65">
        <v>3003.5949999999998</v>
      </c>
      <c r="AL65">
        <v>9.6400659999999999E-4</v>
      </c>
      <c r="AM65">
        <v>3477.7240000000002</v>
      </c>
    </row>
    <row r="66" spans="1:39">
      <c r="A66">
        <v>65</v>
      </c>
      <c r="B66">
        <v>1</v>
      </c>
      <c r="C66">
        <v>65</v>
      </c>
      <c r="D66">
        <v>1</v>
      </c>
      <c r="E66">
        <v>60</v>
      </c>
      <c r="F66">
        <v>70</v>
      </c>
      <c r="G66">
        <v>0.51328125000000002</v>
      </c>
      <c r="H66">
        <v>0</v>
      </c>
      <c r="I66">
        <v>90</v>
      </c>
      <c r="J66">
        <v>0</v>
      </c>
      <c r="K66">
        <v>6902.34375</v>
      </c>
      <c r="L66">
        <v>0.46562499999999996</v>
      </c>
      <c r="M66">
        <v>746883.59375</v>
      </c>
      <c r="N66">
        <v>0.26093750000000004</v>
      </c>
      <c r="O66">
        <v>70</v>
      </c>
      <c r="P66">
        <v>480</v>
      </c>
      <c r="Q66">
        <v>480</v>
      </c>
      <c r="R66" s="46">
        <v>65</v>
      </c>
      <c r="S66">
        <v>413632.7</v>
      </c>
      <c r="T66">
        <v>50830.7</v>
      </c>
      <c r="U66">
        <v>50402.025000000001</v>
      </c>
      <c r="V66">
        <v>-3.4841246300000003E-2</v>
      </c>
      <c r="W66">
        <v>728.00244999999995</v>
      </c>
      <c r="X66">
        <v>6.1635492E-3</v>
      </c>
      <c r="Y66">
        <v>85972.06</v>
      </c>
      <c r="Z66">
        <v>58585.21</v>
      </c>
      <c r="AA66">
        <v>-4.16798627E-2</v>
      </c>
      <c r="AB66">
        <v>1415.4</v>
      </c>
      <c r="AC66">
        <v>3.5662795000000001E-3</v>
      </c>
      <c r="AD66">
        <v>84248.18</v>
      </c>
      <c r="AE66">
        <v>-6.2326407E-2</v>
      </c>
      <c r="AF66">
        <v>1508.8585</v>
      </c>
      <c r="AG66">
        <v>1.7000730299999999E-2</v>
      </c>
      <c r="AH66">
        <v>8726.6110000000008</v>
      </c>
      <c r="AI66">
        <v>-1.9166219E-3</v>
      </c>
      <c r="AJ66">
        <v>467.5145</v>
      </c>
      <c r="AK66">
        <v>14303.56</v>
      </c>
      <c r="AL66">
        <v>-8.7035000000000006E-6</v>
      </c>
      <c r="AM66">
        <v>8424.7129999999997</v>
      </c>
    </row>
    <row r="67" spans="1:39">
      <c r="A67">
        <v>66</v>
      </c>
      <c r="B67">
        <v>1</v>
      </c>
      <c r="C67">
        <v>66</v>
      </c>
      <c r="D67">
        <v>1</v>
      </c>
      <c r="E67">
        <v>60</v>
      </c>
      <c r="F67">
        <v>70</v>
      </c>
      <c r="G67">
        <v>0.58828124999999998</v>
      </c>
      <c r="H67">
        <v>0</v>
      </c>
      <c r="I67">
        <v>90</v>
      </c>
      <c r="J67">
        <v>0</v>
      </c>
      <c r="K67">
        <v>8527.34375</v>
      </c>
      <c r="L67">
        <v>0.28562500000000002</v>
      </c>
      <c r="M67">
        <v>567608.59375</v>
      </c>
      <c r="N67">
        <v>0.31093750000000003</v>
      </c>
      <c r="O67">
        <v>70</v>
      </c>
      <c r="P67">
        <v>480</v>
      </c>
      <c r="Q67">
        <v>480</v>
      </c>
      <c r="R67" s="46">
        <v>66</v>
      </c>
      <c r="S67">
        <v>337750.6</v>
      </c>
      <c r="T67">
        <v>15360.11</v>
      </c>
      <c r="U67">
        <v>15291.725</v>
      </c>
      <c r="V67">
        <v>5.0755729999999999E-3</v>
      </c>
      <c r="W67">
        <v>-150.34399999999999</v>
      </c>
      <c r="X67">
        <v>1.2440873E-2</v>
      </c>
      <c r="Y67">
        <v>38616.06</v>
      </c>
      <c r="Z67">
        <v>12003.18</v>
      </c>
      <c r="AA67">
        <v>2.2056675000000001E-2</v>
      </c>
      <c r="AB67">
        <v>163.0094</v>
      </c>
      <c r="AC67">
        <v>1.1541586E-2</v>
      </c>
      <c r="AD67">
        <v>38395.83</v>
      </c>
      <c r="AE67">
        <v>1.0556059499999999E-2</v>
      </c>
      <c r="AF67">
        <v>-645.97130000000004</v>
      </c>
      <c r="AG67">
        <v>6.1454070000000003E-3</v>
      </c>
      <c r="AH67">
        <v>14563.14</v>
      </c>
      <c r="AI67">
        <v>-4.7250076499999998E-3</v>
      </c>
      <c r="AJ67">
        <v>-212.64224999999999</v>
      </c>
      <c r="AK67">
        <v>13738.02</v>
      </c>
      <c r="AL67">
        <v>3.2568050000000002E-3</v>
      </c>
      <c r="AM67">
        <v>14404.44</v>
      </c>
    </row>
    <row r="68" spans="1:39">
      <c r="A68">
        <v>67</v>
      </c>
      <c r="B68">
        <v>1</v>
      </c>
      <c r="C68">
        <v>67</v>
      </c>
      <c r="D68">
        <v>1</v>
      </c>
      <c r="E68">
        <v>60</v>
      </c>
      <c r="F68">
        <v>70</v>
      </c>
      <c r="G68">
        <v>0.43828124999999996</v>
      </c>
      <c r="H68">
        <v>0</v>
      </c>
      <c r="I68">
        <v>90</v>
      </c>
      <c r="J68">
        <v>0</v>
      </c>
      <c r="K68">
        <v>5277.34375</v>
      </c>
      <c r="L68">
        <v>0.40562500000000001</v>
      </c>
      <c r="M68">
        <v>209058.59375</v>
      </c>
      <c r="N68">
        <v>0.2109375</v>
      </c>
      <c r="O68">
        <v>70</v>
      </c>
      <c r="P68">
        <v>480</v>
      </c>
      <c r="Q68">
        <v>480</v>
      </c>
      <c r="R68" s="46">
        <v>67</v>
      </c>
      <c r="S68">
        <v>99989.440000000002</v>
      </c>
      <c r="T68">
        <v>11538.98</v>
      </c>
      <c r="U68">
        <v>11481.485000000001</v>
      </c>
      <c r="V68">
        <v>-6.4508623900000003E-4</v>
      </c>
      <c r="W68">
        <v>-46.667700000000004</v>
      </c>
      <c r="X68">
        <v>1.146235E-6</v>
      </c>
      <c r="Y68">
        <v>24464.14</v>
      </c>
      <c r="Z68">
        <v>13040.69</v>
      </c>
      <c r="AA68">
        <v>1.80648131E-3</v>
      </c>
      <c r="AB68">
        <v>-19.846585000000001</v>
      </c>
      <c r="AC68">
        <v>-2.5044809999999999E-4</v>
      </c>
      <c r="AD68">
        <v>24172.05</v>
      </c>
      <c r="AE68">
        <v>-4.2259916500000001E-3</v>
      </c>
      <c r="AF68">
        <v>-216.98845</v>
      </c>
      <c r="AG68">
        <v>1.71398855E-3</v>
      </c>
      <c r="AH68">
        <v>5221.5309999999999</v>
      </c>
      <c r="AI68">
        <v>2.3773564999999999E-4</v>
      </c>
      <c r="AJ68">
        <v>-88.881074999999996</v>
      </c>
      <c r="AK68">
        <v>5598.4979999999996</v>
      </c>
      <c r="AL68">
        <v>-9.0151900000000007E-5</v>
      </c>
      <c r="AM68">
        <v>5160.5129999999999</v>
      </c>
    </row>
    <row r="69" spans="1:39">
      <c r="A69">
        <v>68</v>
      </c>
      <c r="B69">
        <v>1</v>
      </c>
      <c r="C69">
        <v>68</v>
      </c>
      <c r="D69">
        <v>1</v>
      </c>
      <c r="E69">
        <v>60</v>
      </c>
      <c r="F69">
        <v>70</v>
      </c>
      <c r="G69">
        <v>0.55078125</v>
      </c>
      <c r="H69">
        <v>0</v>
      </c>
      <c r="I69">
        <v>90</v>
      </c>
      <c r="J69">
        <v>0</v>
      </c>
      <c r="K69">
        <v>6089.84375</v>
      </c>
      <c r="L69">
        <v>0.25562499999999999</v>
      </c>
      <c r="M69">
        <v>657246.09375</v>
      </c>
      <c r="N69">
        <v>0.38593750000000004</v>
      </c>
      <c r="O69">
        <v>70</v>
      </c>
      <c r="P69">
        <v>480</v>
      </c>
      <c r="Q69">
        <v>480</v>
      </c>
      <c r="R69" s="46">
        <v>68</v>
      </c>
      <c r="S69">
        <v>363079</v>
      </c>
      <c r="T69">
        <v>10943.73</v>
      </c>
      <c r="U69">
        <v>10811.58</v>
      </c>
      <c r="V69">
        <v>3.8714633499999998E-3</v>
      </c>
      <c r="W69">
        <v>11.230869999999999</v>
      </c>
      <c r="X69">
        <v>-1.09509338E-2</v>
      </c>
      <c r="Y69">
        <v>24391.13</v>
      </c>
      <c r="Z69">
        <v>7280.6665000000003</v>
      </c>
      <c r="AA69">
        <v>1.50717831E-2</v>
      </c>
      <c r="AB69">
        <v>355.85034999999999</v>
      </c>
      <c r="AC69">
        <v>-1.5515174E-2</v>
      </c>
      <c r="AD69">
        <v>24049.45</v>
      </c>
      <c r="AE69">
        <v>9.8143320799999999E-3</v>
      </c>
      <c r="AF69">
        <v>-326.80104999999998</v>
      </c>
      <c r="AG69">
        <v>-1.21519365E-2</v>
      </c>
      <c r="AH69">
        <v>9913.1820000000007</v>
      </c>
      <c r="AI69">
        <v>-3.9041660000000003E-4</v>
      </c>
      <c r="AJ69">
        <v>-70.929595000000006</v>
      </c>
      <c r="AK69">
        <v>8835.0959999999995</v>
      </c>
      <c r="AL69">
        <v>-1.08144155E-3</v>
      </c>
      <c r="AM69">
        <v>9761.5079999999998</v>
      </c>
    </row>
    <row r="70" spans="1:39">
      <c r="A70">
        <v>69</v>
      </c>
      <c r="B70">
        <v>1</v>
      </c>
      <c r="C70">
        <v>69</v>
      </c>
      <c r="D70">
        <v>1</v>
      </c>
      <c r="E70">
        <v>60</v>
      </c>
      <c r="F70">
        <v>70</v>
      </c>
      <c r="G70">
        <v>0.40078124999999998</v>
      </c>
      <c r="H70">
        <v>0</v>
      </c>
      <c r="I70">
        <v>90</v>
      </c>
      <c r="J70">
        <v>0</v>
      </c>
      <c r="K70">
        <v>9339.84375</v>
      </c>
      <c r="L70">
        <v>0.37562499999999999</v>
      </c>
      <c r="M70">
        <v>298696.09375</v>
      </c>
      <c r="N70">
        <v>0.28593750000000001</v>
      </c>
      <c r="O70">
        <v>70</v>
      </c>
      <c r="P70">
        <v>480</v>
      </c>
      <c r="Q70">
        <v>480</v>
      </c>
      <c r="R70" s="46">
        <v>69</v>
      </c>
      <c r="S70">
        <v>134190</v>
      </c>
      <c r="T70">
        <v>16727.150000000001</v>
      </c>
      <c r="U70">
        <v>16454.830000000002</v>
      </c>
      <c r="V70">
        <v>7.72404775E-3</v>
      </c>
      <c r="W70">
        <v>13.96987</v>
      </c>
      <c r="X70">
        <v>2.149125E-4</v>
      </c>
      <c r="Y70">
        <v>33824</v>
      </c>
      <c r="Z70">
        <v>16496.314999999999</v>
      </c>
      <c r="AA70">
        <v>7.5691609999999996E-3</v>
      </c>
      <c r="AB70">
        <v>277.42935</v>
      </c>
      <c r="AC70">
        <v>-1.1807457400000001E-3</v>
      </c>
      <c r="AD70">
        <v>32855.730000000003</v>
      </c>
      <c r="AE70">
        <v>9.2118324500000005E-3</v>
      </c>
      <c r="AF70">
        <v>-227.74950000000001</v>
      </c>
      <c r="AG70">
        <v>2.7806641E-3</v>
      </c>
      <c r="AH70">
        <v>8552.5300000000007</v>
      </c>
      <c r="AI70">
        <v>1.2240235000000001E-4</v>
      </c>
      <c r="AJ70">
        <v>40.03828</v>
      </c>
      <c r="AK70">
        <v>8243.2549999999992</v>
      </c>
      <c r="AL70">
        <v>2.0330890000000001E-4</v>
      </c>
      <c r="AM70">
        <v>8160.1869999999999</v>
      </c>
    </row>
    <row r="71" spans="1:39">
      <c r="A71">
        <v>70</v>
      </c>
      <c r="B71">
        <v>1</v>
      </c>
      <c r="C71">
        <v>70</v>
      </c>
      <c r="D71">
        <v>1</v>
      </c>
      <c r="E71">
        <v>60</v>
      </c>
      <c r="F71">
        <v>70</v>
      </c>
      <c r="G71">
        <v>0.32578124999999997</v>
      </c>
      <c r="H71">
        <v>0</v>
      </c>
      <c r="I71">
        <v>90</v>
      </c>
      <c r="J71">
        <v>0</v>
      </c>
      <c r="K71">
        <v>7714.84375</v>
      </c>
      <c r="L71">
        <v>0.31562499999999999</v>
      </c>
      <c r="M71">
        <v>119421.09375</v>
      </c>
      <c r="N71">
        <v>0.3359375</v>
      </c>
      <c r="O71">
        <v>70</v>
      </c>
      <c r="P71">
        <v>480</v>
      </c>
      <c r="Q71">
        <v>480</v>
      </c>
      <c r="R71" s="46">
        <v>70</v>
      </c>
      <c r="S71">
        <v>49127.58</v>
      </c>
      <c r="T71">
        <v>8532.6854999999996</v>
      </c>
      <c r="U71">
        <v>8370.9560000000001</v>
      </c>
      <c r="V71">
        <v>-3.6851574999999998E-3</v>
      </c>
      <c r="W71">
        <v>-47.551279999999998</v>
      </c>
      <c r="X71">
        <v>2.2162169999999999E-3</v>
      </c>
      <c r="Y71">
        <v>18601.990000000002</v>
      </c>
      <c r="Z71">
        <v>7719.924</v>
      </c>
      <c r="AA71">
        <v>-2.8429362500000002E-3</v>
      </c>
      <c r="AB71">
        <v>-49.290495</v>
      </c>
      <c r="AC71">
        <v>1.8619073E-3</v>
      </c>
      <c r="AD71">
        <v>18122.32</v>
      </c>
      <c r="AE71">
        <v>-3.5644355000000001E-3</v>
      </c>
      <c r="AF71">
        <v>-91.726984999999999</v>
      </c>
      <c r="AG71">
        <v>3.0316588500000001E-3</v>
      </c>
      <c r="AH71">
        <v>5684.3620000000001</v>
      </c>
      <c r="AI71">
        <v>6.2039495000000002E-4</v>
      </c>
      <c r="AJ71">
        <v>-96.678240000000002</v>
      </c>
      <c r="AK71">
        <v>5209.1379999999999</v>
      </c>
      <c r="AL71">
        <v>-3.29612065E-5</v>
      </c>
      <c r="AM71">
        <v>5512.6440000000002</v>
      </c>
    </row>
    <row r="72" spans="1:39">
      <c r="A72">
        <v>71</v>
      </c>
      <c r="B72">
        <v>1</v>
      </c>
      <c r="C72">
        <v>71</v>
      </c>
      <c r="D72">
        <v>1</v>
      </c>
      <c r="E72">
        <v>60</v>
      </c>
      <c r="F72">
        <v>70</v>
      </c>
      <c r="G72">
        <v>0.47578124999999999</v>
      </c>
      <c r="H72">
        <v>0</v>
      </c>
      <c r="I72">
        <v>90</v>
      </c>
      <c r="J72">
        <v>0</v>
      </c>
      <c r="K72">
        <v>4464.84375</v>
      </c>
      <c r="L72">
        <v>0.43562499999999998</v>
      </c>
      <c r="M72">
        <v>477971.09375</v>
      </c>
      <c r="N72">
        <v>0.23593750000000002</v>
      </c>
      <c r="O72">
        <v>70</v>
      </c>
      <c r="P72">
        <v>480</v>
      </c>
      <c r="Q72">
        <v>480</v>
      </c>
      <c r="R72" s="46">
        <v>71</v>
      </c>
      <c r="S72">
        <v>235534.5</v>
      </c>
      <c r="T72">
        <v>16390.985000000001</v>
      </c>
      <c r="U72">
        <v>16286.235000000001</v>
      </c>
      <c r="V72">
        <v>-1.4666073999999999E-3</v>
      </c>
      <c r="W72">
        <v>-47.885210000000001</v>
      </c>
      <c r="X72">
        <v>9.9850599999999992E-4</v>
      </c>
      <c r="Y72">
        <v>31090.22</v>
      </c>
      <c r="Z72">
        <v>18676.009999999998</v>
      </c>
      <c r="AA72">
        <v>-2.5503849999999997E-4</v>
      </c>
      <c r="AB72">
        <v>-437.51814999999999</v>
      </c>
      <c r="AC72">
        <v>-9.107233E-4</v>
      </c>
      <c r="AD72">
        <v>30633.16</v>
      </c>
      <c r="AE72">
        <v>-1.3558380000000001E-3</v>
      </c>
      <c r="AF72">
        <v>228.52109999999999</v>
      </c>
      <c r="AG72">
        <v>-1.087715E-4</v>
      </c>
      <c r="AH72">
        <v>4924.0110000000004</v>
      </c>
      <c r="AI72">
        <v>3.062319E-3</v>
      </c>
      <c r="AJ72">
        <v>-41.548585000000003</v>
      </c>
      <c r="AK72">
        <v>6289.26</v>
      </c>
      <c r="AL72">
        <v>1.375305E-4</v>
      </c>
      <c r="AM72">
        <v>5010.6840000000002</v>
      </c>
    </row>
    <row r="73" spans="1:39">
      <c r="A73">
        <v>72</v>
      </c>
      <c r="B73">
        <v>1</v>
      </c>
      <c r="C73">
        <v>72</v>
      </c>
      <c r="D73">
        <v>1</v>
      </c>
      <c r="E73">
        <v>60</v>
      </c>
      <c r="F73">
        <v>70</v>
      </c>
      <c r="G73">
        <v>0.49453124999999998</v>
      </c>
      <c r="H73">
        <v>0</v>
      </c>
      <c r="I73">
        <v>90</v>
      </c>
      <c r="J73">
        <v>0</v>
      </c>
      <c r="K73">
        <v>4871.09375</v>
      </c>
      <c r="L73">
        <v>0.30062499999999998</v>
      </c>
      <c r="M73">
        <v>164239.84375</v>
      </c>
      <c r="N73">
        <v>0.29843750000000002</v>
      </c>
      <c r="O73">
        <v>70</v>
      </c>
      <c r="P73">
        <v>480</v>
      </c>
      <c r="Q73">
        <v>480</v>
      </c>
      <c r="R73" s="46">
        <v>72</v>
      </c>
      <c r="S73">
        <v>86846.2</v>
      </c>
      <c r="T73">
        <v>6899.2595000000001</v>
      </c>
      <c r="U73">
        <v>6864.8305</v>
      </c>
      <c r="V73">
        <v>2.3053800000000001E-3</v>
      </c>
      <c r="W73">
        <v>111.18785</v>
      </c>
      <c r="X73">
        <v>-1.60453675E-3</v>
      </c>
      <c r="Y73">
        <v>17026.560000000001</v>
      </c>
      <c r="Z73">
        <v>6025.2344999999996</v>
      </c>
      <c r="AA73">
        <v>-8.5846814999999998E-4</v>
      </c>
      <c r="AB73">
        <v>174.87975</v>
      </c>
      <c r="AC73">
        <v>-3.3320247000000001E-3</v>
      </c>
      <c r="AD73">
        <v>16911.189999999999</v>
      </c>
      <c r="AE73">
        <v>9.5526349999999999E-4</v>
      </c>
      <c r="AF73">
        <v>197.7646</v>
      </c>
      <c r="AG73">
        <v>-2.4256323000000002E-3</v>
      </c>
      <c r="AH73">
        <v>5914.2569999999996</v>
      </c>
      <c r="AI73">
        <v>4.4568165000000002E-4</v>
      </c>
      <c r="AJ73">
        <v>137.79855000000001</v>
      </c>
      <c r="AK73">
        <v>5530.7120000000004</v>
      </c>
      <c r="AL73">
        <v>2.8931050000000001E-5</v>
      </c>
      <c r="AM73">
        <v>5829.8770000000004</v>
      </c>
    </row>
    <row r="74" spans="1:39">
      <c r="A74">
        <v>73</v>
      </c>
      <c r="B74">
        <v>1</v>
      </c>
      <c r="C74">
        <v>73</v>
      </c>
      <c r="D74">
        <v>1</v>
      </c>
      <c r="E74">
        <v>60</v>
      </c>
      <c r="F74">
        <v>70</v>
      </c>
      <c r="G74">
        <v>0.34453125000000001</v>
      </c>
      <c r="H74">
        <v>0</v>
      </c>
      <c r="I74">
        <v>90</v>
      </c>
      <c r="J74">
        <v>0</v>
      </c>
      <c r="K74">
        <v>8121.09375</v>
      </c>
      <c r="L74">
        <v>0.42062500000000003</v>
      </c>
      <c r="M74">
        <v>522789.84375</v>
      </c>
      <c r="N74">
        <v>0.3984375</v>
      </c>
      <c r="O74">
        <v>70</v>
      </c>
      <c r="P74">
        <v>480</v>
      </c>
      <c r="Q74">
        <v>480</v>
      </c>
      <c r="R74" s="46">
        <v>73</v>
      </c>
      <c r="S74">
        <v>206236.9</v>
      </c>
      <c r="T74">
        <v>24277.974999999999</v>
      </c>
      <c r="U74">
        <v>24657.61</v>
      </c>
      <c r="V74">
        <v>1.539568E-2</v>
      </c>
      <c r="W74">
        <v>159.90950000000001</v>
      </c>
      <c r="X74">
        <v>2.46838044E-3</v>
      </c>
      <c r="Y74">
        <v>36218.879999999997</v>
      </c>
      <c r="Z74">
        <v>22735.125</v>
      </c>
      <c r="AA74">
        <v>8.7320790000000002E-3</v>
      </c>
      <c r="AB74">
        <v>157.68835000000001</v>
      </c>
      <c r="AC74">
        <v>-1.7686149E-3</v>
      </c>
      <c r="AD74">
        <v>37172.49</v>
      </c>
      <c r="AE74">
        <v>9.0691880000000006E-3</v>
      </c>
      <c r="AF74">
        <v>244.10714999999999</v>
      </c>
      <c r="AG74">
        <v>1.2346768500000001E-2</v>
      </c>
      <c r="AH74">
        <v>6142.9219999999996</v>
      </c>
      <c r="AI74">
        <v>-3.0439659999999999E-3</v>
      </c>
      <c r="AJ74">
        <v>130.28115</v>
      </c>
      <c r="AK74">
        <v>6623.6059999999998</v>
      </c>
      <c r="AL74">
        <v>5.7837209999999999E-4</v>
      </c>
      <c r="AM74">
        <v>6555.7629999999999</v>
      </c>
    </row>
    <row r="75" spans="1:39">
      <c r="A75">
        <v>74</v>
      </c>
      <c r="B75">
        <v>1</v>
      </c>
      <c r="C75">
        <v>74</v>
      </c>
      <c r="D75">
        <v>1</v>
      </c>
      <c r="E75">
        <v>60</v>
      </c>
      <c r="F75">
        <v>70</v>
      </c>
      <c r="G75">
        <v>0.41953124999999997</v>
      </c>
      <c r="H75">
        <v>0</v>
      </c>
      <c r="I75">
        <v>90</v>
      </c>
      <c r="J75">
        <v>0</v>
      </c>
      <c r="K75">
        <v>9746.09375</v>
      </c>
      <c r="L75">
        <v>0.36062499999999997</v>
      </c>
      <c r="M75">
        <v>702064.84375</v>
      </c>
      <c r="N75">
        <v>0.24843750000000001</v>
      </c>
      <c r="O75">
        <v>70</v>
      </c>
      <c r="P75">
        <v>480</v>
      </c>
      <c r="Q75">
        <v>480</v>
      </c>
      <c r="R75" s="46">
        <v>74</v>
      </c>
      <c r="S75">
        <v>308137</v>
      </c>
      <c r="T75">
        <v>15521.645</v>
      </c>
      <c r="U75">
        <v>15558.63</v>
      </c>
      <c r="V75">
        <v>5.4327049999999995E-4</v>
      </c>
      <c r="W75">
        <v>240.95179999999999</v>
      </c>
      <c r="X75">
        <v>-5.2074620000000004E-3</v>
      </c>
      <c r="Y75">
        <v>34851.160000000003</v>
      </c>
      <c r="Z75">
        <v>16292.45</v>
      </c>
      <c r="AA75">
        <v>2.1850112699999999E-3</v>
      </c>
      <c r="AB75">
        <v>119.2517</v>
      </c>
      <c r="AC75">
        <v>-5.1662799999999997E-3</v>
      </c>
      <c r="AD75">
        <v>35001.660000000003</v>
      </c>
      <c r="AE75">
        <v>-3.7991800000000001E-3</v>
      </c>
      <c r="AF75">
        <v>861.03205000000003</v>
      </c>
      <c r="AG75">
        <v>-6.5896100000000001E-3</v>
      </c>
      <c r="AH75">
        <v>9764.7250000000004</v>
      </c>
      <c r="AI75">
        <v>-1.69083725E-3</v>
      </c>
      <c r="AJ75">
        <v>440.80680000000001</v>
      </c>
      <c r="AK75">
        <v>9463.0990000000002</v>
      </c>
      <c r="AL75">
        <v>-6.7952300000000002E-4</v>
      </c>
      <c r="AM75">
        <v>9687.2330000000002</v>
      </c>
    </row>
    <row r="76" spans="1:39">
      <c r="A76">
        <v>75</v>
      </c>
      <c r="B76">
        <v>1</v>
      </c>
      <c r="C76">
        <v>75</v>
      </c>
      <c r="D76">
        <v>1</v>
      </c>
      <c r="E76">
        <v>60</v>
      </c>
      <c r="F76">
        <v>70</v>
      </c>
      <c r="G76">
        <v>0.56953125000000004</v>
      </c>
      <c r="H76">
        <v>0</v>
      </c>
      <c r="I76">
        <v>90</v>
      </c>
      <c r="J76">
        <v>0</v>
      </c>
      <c r="K76">
        <v>6496.09375</v>
      </c>
      <c r="L76">
        <v>0.48062499999999997</v>
      </c>
      <c r="M76">
        <v>343514.84375</v>
      </c>
      <c r="N76">
        <v>0.34843750000000001</v>
      </c>
      <c r="O76">
        <v>70</v>
      </c>
      <c r="P76">
        <v>480</v>
      </c>
      <c r="Q76">
        <v>480</v>
      </c>
      <c r="R76" s="46">
        <v>75</v>
      </c>
      <c r="S76">
        <v>271178.59999999998</v>
      </c>
      <c r="T76">
        <v>93730.945000000007</v>
      </c>
      <c r="U76">
        <v>94600.554999999993</v>
      </c>
      <c r="V76">
        <v>3.3986225000000002E-3</v>
      </c>
      <c r="W76">
        <v>32.901960000000003</v>
      </c>
      <c r="X76">
        <v>1.1748092999999999E-2</v>
      </c>
      <c r="Y76">
        <v>136045.1</v>
      </c>
      <c r="Z76">
        <v>97081.24</v>
      </c>
      <c r="AA76">
        <v>1.4442221999999999E-2</v>
      </c>
      <c r="AB76">
        <v>815.97810000000004</v>
      </c>
      <c r="AC76">
        <v>1.28091002E-2</v>
      </c>
      <c r="AD76">
        <v>138698.5</v>
      </c>
      <c r="AE76">
        <v>3.6954739999999998E-3</v>
      </c>
      <c r="AF76">
        <v>-715.63895000000002</v>
      </c>
      <c r="AG76">
        <v>1.12921002E-2</v>
      </c>
      <c r="AH76">
        <v>9186.1579999999994</v>
      </c>
      <c r="AI76">
        <v>2.4054570000000002E-3</v>
      </c>
      <c r="AJ76">
        <v>-243.2431</v>
      </c>
      <c r="AK76">
        <v>19479.490000000002</v>
      </c>
      <c r="AL76">
        <v>4.2998566500000003E-3</v>
      </c>
      <c r="AM76">
        <v>9608.7739999999994</v>
      </c>
    </row>
    <row r="77" spans="1:39">
      <c r="A77">
        <v>76</v>
      </c>
      <c r="B77">
        <v>1</v>
      </c>
      <c r="C77">
        <v>76</v>
      </c>
      <c r="D77">
        <v>1</v>
      </c>
      <c r="E77">
        <v>60</v>
      </c>
      <c r="F77">
        <v>70</v>
      </c>
      <c r="G77">
        <v>0.38203124999999999</v>
      </c>
      <c r="H77">
        <v>0</v>
      </c>
      <c r="I77">
        <v>90</v>
      </c>
      <c r="J77">
        <v>0</v>
      </c>
      <c r="K77">
        <v>5683.59375</v>
      </c>
      <c r="L77">
        <v>0.330625</v>
      </c>
      <c r="M77">
        <v>433152.34375</v>
      </c>
      <c r="N77">
        <v>0.2734375</v>
      </c>
      <c r="O77">
        <v>70</v>
      </c>
      <c r="P77">
        <v>480</v>
      </c>
      <c r="Q77">
        <v>480</v>
      </c>
      <c r="R77" s="46">
        <v>76</v>
      </c>
      <c r="S77">
        <v>173037.7</v>
      </c>
      <c r="T77">
        <v>7284.9930000000004</v>
      </c>
      <c r="U77">
        <v>7236.1265000000003</v>
      </c>
      <c r="V77">
        <v>-4.6909986899999999E-3</v>
      </c>
      <c r="W77">
        <v>-119.24639999999999</v>
      </c>
      <c r="X77">
        <v>-1.6510718999999999E-3</v>
      </c>
      <c r="Y77">
        <v>16999.150000000001</v>
      </c>
      <c r="Z77">
        <v>7046.8114999999998</v>
      </c>
      <c r="AA77">
        <v>-2.0461333E-3</v>
      </c>
      <c r="AB77">
        <v>-205.3459</v>
      </c>
      <c r="AC77">
        <v>-1.6255450000000001E-4</v>
      </c>
      <c r="AD77">
        <v>16819.849999999999</v>
      </c>
      <c r="AE77">
        <v>-1.0376178600000001E-2</v>
      </c>
      <c r="AF77">
        <v>-232.31979999999999</v>
      </c>
      <c r="AG77">
        <v>-5.3059114999999997E-3</v>
      </c>
      <c r="AH77">
        <v>5253.4489999999996</v>
      </c>
      <c r="AI77">
        <v>-5.9419089999999996E-4</v>
      </c>
      <c r="AJ77">
        <v>-263.17734999999999</v>
      </c>
      <c r="AK77">
        <v>4896.04</v>
      </c>
      <c r="AL77">
        <v>6.8168635000000004E-4</v>
      </c>
      <c r="AM77">
        <v>5150.1840000000002</v>
      </c>
    </row>
    <row r="78" spans="1:39">
      <c r="A78">
        <v>77</v>
      </c>
      <c r="B78">
        <v>1</v>
      </c>
      <c r="C78">
        <v>77</v>
      </c>
      <c r="D78">
        <v>1</v>
      </c>
      <c r="E78">
        <v>60</v>
      </c>
      <c r="F78">
        <v>70</v>
      </c>
      <c r="G78">
        <v>0.53203124999999996</v>
      </c>
      <c r="H78">
        <v>0</v>
      </c>
      <c r="I78">
        <v>90</v>
      </c>
      <c r="J78">
        <v>0</v>
      </c>
      <c r="K78">
        <v>8933.59375</v>
      </c>
      <c r="L78">
        <v>0.450625</v>
      </c>
      <c r="M78">
        <v>74602.34375</v>
      </c>
      <c r="N78">
        <v>0.37343750000000003</v>
      </c>
      <c r="O78">
        <v>70</v>
      </c>
      <c r="P78">
        <v>480</v>
      </c>
      <c r="Q78">
        <v>480</v>
      </c>
      <c r="R78" s="46">
        <v>77</v>
      </c>
      <c r="S78">
        <v>77651.759999999995</v>
      </c>
      <c r="T78">
        <v>42033</v>
      </c>
      <c r="U78">
        <v>41956.785000000003</v>
      </c>
      <c r="V78">
        <v>4.1827328899999997E-3</v>
      </c>
      <c r="W78">
        <v>141.34610000000001</v>
      </c>
      <c r="X78">
        <v>-2.0530203000000001E-3</v>
      </c>
      <c r="Y78">
        <v>60635.24</v>
      </c>
      <c r="Z78">
        <v>42483.144999999997</v>
      </c>
      <c r="AA78">
        <v>6.5551413799999998E-3</v>
      </c>
      <c r="AB78">
        <v>145.10730000000001</v>
      </c>
      <c r="AC78">
        <v>-2.4072088299999998E-3</v>
      </c>
      <c r="AD78">
        <v>60413.06</v>
      </c>
      <c r="AE78">
        <v>5.1385777099999998E-3</v>
      </c>
      <c r="AF78">
        <v>268.41674999999998</v>
      </c>
      <c r="AG78">
        <v>-2.9910277599999998E-3</v>
      </c>
      <c r="AH78">
        <v>8259.8539999999994</v>
      </c>
      <c r="AI78">
        <v>2.3159957199999999E-4</v>
      </c>
      <c r="AJ78">
        <v>160.74445</v>
      </c>
      <c r="AK78">
        <v>9515.2720000000008</v>
      </c>
      <c r="AL78">
        <v>7.9129629999999997E-5</v>
      </c>
      <c r="AM78">
        <v>8107.4620000000004</v>
      </c>
    </row>
    <row r="79" spans="1:39">
      <c r="A79">
        <v>78</v>
      </c>
      <c r="B79">
        <v>1</v>
      </c>
      <c r="C79">
        <v>78</v>
      </c>
      <c r="D79">
        <v>1</v>
      </c>
      <c r="E79">
        <v>60</v>
      </c>
      <c r="F79">
        <v>70</v>
      </c>
      <c r="G79">
        <v>0.45703125</v>
      </c>
      <c r="H79">
        <v>0</v>
      </c>
      <c r="I79">
        <v>90</v>
      </c>
      <c r="J79">
        <v>0</v>
      </c>
      <c r="K79">
        <v>7308.59375</v>
      </c>
      <c r="L79">
        <v>0.270625</v>
      </c>
      <c r="M79">
        <v>253877.34375</v>
      </c>
      <c r="N79">
        <v>0.22343750000000001</v>
      </c>
      <c r="O79">
        <v>70</v>
      </c>
      <c r="P79">
        <v>480</v>
      </c>
      <c r="Q79">
        <v>480</v>
      </c>
      <c r="R79" s="46">
        <v>78</v>
      </c>
      <c r="S79">
        <v>122352.5</v>
      </c>
      <c r="T79">
        <v>7085.8445000000002</v>
      </c>
      <c r="U79">
        <v>6897.2830000000004</v>
      </c>
      <c r="V79">
        <v>-2.1827652999999998E-3</v>
      </c>
      <c r="W79">
        <v>98.772350000000003</v>
      </c>
      <c r="X79">
        <v>-8.3391620000000004E-4</v>
      </c>
      <c r="Y79">
        <v>22084.93</v>
      </c>
      <c r="Z79">
        <v>7101.7365</v>
      </c>
      <c r="AA79">
        <v>-2.2767098999999999E-3</v>
      </c>
      <c r="AB79">
        <v>74.711865000000003</v>
      </c>
      <c r="AC79">
        <v>-8.1872158499999995E-4</v>
      </c>
      <c r="AD79">
        <v>21234.36</v>
      </c>
      <c r="AE79">
        <v>-6.4293747500000003E-3</v>
      </c>
      <c r="AF79">
        <v>370.59129999999999</v>
      </c>
      <c r="AG79">
        <v>-2.9964018500000002E-3</v>
      </c>
      <c r="AH79">
        <v>8554.0380000000005</v>
      </c>
      <c r="AI79">
        <v>-2.2031295000000001E-4</v>
      </c>
      <c r="AJ79">
        <v>207.0866</v>
      </c>
      <c r="AK79">
        <v>7686.9250000000002</v>
      </c>
      <c r="AL79">
        <v>1.2664E-3</v>
      </c>
      <c r="AM79">
        <v>7983.68</v>
      </c>
    </row>
    <row r="80" spans="1:39">
      <c r="A80">
        <v>79</v>
      </c>
      <c r="B80">
        <v>1</v>
      </c>
      <c r="C80">
        <v>79</v>
      </c>
      <c r="D80">
        <v>1</v>
      </c>
      <c r="E80">
        <v>60</v>
      </c>
      <c r="F80">
        <v>70</v>
      </c>
      <c r="G80">
        <v>0.30703124999999998</v>
      </c>
      <c r="H80">
        <v>0</v>
      </c>
      <c r="I80">
        <v>90</v>
      </c>
      <c r="J80">
        <v>0</v>
      </c>
      <c r="K80">
        <v>4058.59375</v>
      </c>
      <c r="L80">
        <v>0.390625</v>
      </c>
      <c r="M80">
        <v>612427.34375</v>
      </c>
      <c r="N80">
        <v>0.32343750000000004</v>
      </c>
      <c r="O80">
        <v>70</v>
      </c>
      <c r="P80">
        <v>480</v>
      </c>
      <c r="Q80">
        <v>480</v>
      </c>
      <c r="R80" s="46">
        <v>79</v>
      </c>
      <c r="S80">
        <v>198216.6</v>
      </c>
      <c r="T80">
        <v>7800.7494999999999</v>
      </c>
      <c r="U80">
        <v>7726.8909999999996</v>
      </c>
      <c r="V80">
        <v>-2.3990754999999998E-3</v>
      </c>
      <c r="W80">
        <v>-97.427104999999997</v>
      </c>
      <c r="X80">
        <v>2.2473000999999999E-3</v>
      </c>
      <c r="Y80">
        <v>13752.95</v>
      </c>
      <c r="Z80">
        <v>7611.0519999999997</v>
      </c>
      <c r="AA80">
        <v>-6.6966650000000003E-4</v>
      </c>
      <c r="AB80">
        <v>-167.15625</v>
      </c>
      <c r="AC80">
        <v>4.9507919999999999E-3</v>
      </c>
      <c r="AD80">
        <v>13523.97</v>
      </c>
      <c r="AE80">
        <v>8.7884000000000001E-5</v>
      </c>
      <c r="AF80">
        <v>-134.71709999999999</v>
      </c>
      <c r="AG80">
        <v>3.966621E-3</v>
      </c>
      <c r="AH80">
        <v>3047.6729999999998</v>
      </c>
      <c r="AI80">
        <v>-1.2465303499999999E-3</v>
      </c>
      <c r="AJ80">
        <v>-106.8296</v>
      </c>
      <c r="AK80">
        <v>3005.9569999999999</v>
      </c>
      <c r="AL80">
        <v>-5.0089220000000003E-4</v>
      </c>
      <c r="AM80">
        <v>2946.7109999999998</v>
      </c>
    </row>
    <row r="81" spans="1:39">
      <c r="A81">
        <v>80</v>
      </c>
      <c r="B81">
        <v>1</v>
      </c>
      <c r="C81">
        <v>80</v>
      </c>
      <c r="D81">
        <v>1</v>
      </c>
      <c r="E81">
        <v>60</v>
      </c>
      <c r="F81">
        <v>70</v>
      </c>
      <c r="G81">
        <v>0.44765624999999998</v>
      </c>
      <c r="H81">
        <v>0</v>
      </c>
      <c r="I81">
        <v>90</v>
      </c>
      <c r="J81">
        <v>0</v>
      </c>
      <c r="K81">
        <v>4261.71875</v>
      </c>
      <c r="L81">
        <v>0.27812500000000001</v>
      </c>
      <c r="M81">
        <v>545199.21875</v>
      </c>
      <c r="N81">
        <v>0.32968750000000002</v>
      </c>
      <c r="O81">
        <v>70</v>
      </c>
      <c r="P81">
        <v>480</v>
      </c>
      <c r="Q81">
        <v>480</v>
      </c>
      <c r="R81" s="46">
        <v>80</v>
      </c>
      <c r="S81">
        <v>246040.7</v>
      </c>
      <c r="T81">
        <v>5477.067</v>
      </c>
      <c r="U81">
        <v>5292.1009999999997</v>
      </c>
      <c r="V81">
        <v>5.5876064000000003E-3</v>
      </c>
      <c r="W81">
        <v>179.72004999999999</v>
      </c>
      <c r="X81">
        <v>-4.1913515E-3</v>
      </c>
      <c r="Y81">
        <v>13346.56</v>
      </c>
      <c r="Z81">
        <v>4431.4840000000004</v>
      </c>
      <c r="AA81">
        <v>6.4561115000000002E-3</v>
      </c>
      <c r="AB81">
        <v>203.0658</v>
      </c>
      <c r="AC81">
        <v>-4.0603045000000004E-3</v>
      </c>
      <c r="AD81">
        <v>12786.02</v>
      </c>
      <c r="AE81">
        <v>2.2895055E-3</v>
      </c>
      <c r="AF81">
        <v>341.52334999999999</v>
      </c>
      <c r="AG81">
        <v>-8.8618380000000004E-3</v>
      </c>
      <c r="AH81">
        <v>5014.1679999999997</v>
      </c>
      <c r="AI81">
        <v>-1.1418464999999999E-3</v>
      </c>
      <c r="AJ81">
        <v>255.06035</v>
      </c>
      <c r="AK81">
        <v>4518.3969999999999</v>
      </c>
      <c r="AL81">
        <v>-1.2521099999999999E-4</v>
      </c>
      <c r="AM81">
        <v>4818.6409999999996</v>
      </c>
    </row>
    <row r="82" spans="1:39">
      <c r="A82">
        <v>81</v>
      </c>
      <c r="B82">
        <v>1</v>
      </c>
      <c r="C82">
        <v>81</v>
      </c>
      <c r="D82">
        <v>1</v>
      </c>
      <c r="E82">
        <v>60</v>
      </c>
      <c r="F82">
        <v>70</v>
      </c>
      <c r="G82">
        <v>0.59765625</v>
      </c>
      <c r="H82">
        <v>0</v>
      </c>
      <c r="I82">
        <v>90</v>
      </c>
      <c r="J82">
        <v>0</v>
      </c>
      <c r="K82">
        <v>7511.71875</v>
      </c>
      <c r="L82">
        <v>0.39812500000000001</v>
      </c>
      <c r="M82">
        <v>186649.21875</v>
      </c>
      <c r="N82">
        <v>0.22968750000000002</v>
      </c>
      <c r="O82">
        <v>70</v>
      </c>
      <c r="P82">
        <v>480</v>
      </c>
      <c r="Q82">
        <v>480</v>
      </c>
      <c r="R82" s="46">
        <v>81</v>
      </c>
      <c r="S82">
        <v>123189.8</v>
      </c>
      <c r="T82">
        <v>18879.25</v>
      </c>
      <c r="U82">
        <v>19141.494999999999</v>
      </c>
      <c r="V82">
        <v>2.8178715000000002E-3</v>
      </c>
      <c r="W82">
        <v>-43.214514999999999</v>
      </c>
      <c r="X82">
        <v>-1.9350211999999999E-3</v>
      </c>
      <c r="Y82">
        <v>45383.91</v>
      </c>
      <c r="Z82">
        <v>20474.16</v>
      </c>
      <c r="AA82">
        <v>2.0729571500000001E-3</v>
      </c>
      <c r="AB82">
        <v>25.963460000000001</v>
      </c>
      <c r="AC82">
        <v>-2.6980330999999999E-3</v>
      </c>
      <c r="AD82">
        <v>46619.7</v>
      </c>
      <c r="AE82">
        <v>5.9038789000000003E-3</v>
      </c>
      <c r="AF82">
        <v>-229.5806</v>
      </c>
      <c r="AG82">
        <v>-7.0296925000000003E-3</v>
      </c>
      <c r="AH82">
        <v>10925.38</v>
      </c>
      <c r="AI82">
        <v>-1.3258445000000001E-4</v>
      </c>
      <c r="AJ82">
        <v>-23.651330000000002</v>
      </c>
      <c r="AK82">
        <v>12542.57</v>
      </c>
      <c r="AL82">
        <v>3.4416199999999998E-5</v>
      </c>
      <c r="AM82">
        <v>11491.05</v>
      </c>
    </row>
    <row r="83" spans="1:39">
      <c r="A83">
        <v>82</v>
      </c>
      <c r="B83">
        <v>1</v>
      </c>
      <c r="C83">
        <v>82</v>
      </c>
      <c r="D83">
        <v>1</v>
      </c>
      <c r="E83">
        <v>60</v>
      </c>
      <c r="F83">
        <v>70</v>
      </c>
      <c r="G83">
        <v>0.52265625000000004</v>
      </c>
      <c r="H83">
        <v>0</v>
      </c>
      <c r="I83">
        <v>90</v>
      </c>
      <c r="J83">
        <v>0</v>
      </c>
      <c r="K83">
        <v>9136.71875</v>
      </c>
      <c r="L83">
        <v>0.33812500000000001</v>
      </c>
      <c r="M83">
        <v>365924.21875</v>
      </c>
      <c r="N83">
        <v>0.37968750000000001</v>
      </c>
      <c r="O83">
        <v>70</v>
      </c>
      <c r="P83">
        <v>480</v>
      </c>
      <c r="Q83">
        <v>480</v>
      </c>
      <c r="R83" s="46">
        <v>82</v>
      </c>
      <c r="S83">
        <v>206619.4</v>
      </c>
      <c r="T83">
        <v>20420.97</v>
      </c>
      <c r="U83">
        <v>19685.54</v>
      </c>
      <c r="V83">
        <v>6.9500550000000001E-3</v>
      </c>
      <c r="W83">
        <v>238.18355</v>
      </c>
      <c r="X83">
        <v>1.2103993E-2</v>
      </c>
      <c r="Y83">
        <v>39573.85</v>
      </c>
      <c r="Z83">
        <v>16443.939999999999</v>
      </c>
      <c r="AA83">
        <v>2.4626940000000001E-3</v>
      </c>
      <c r="AB83">
        <v>-68.927409999999995</v>
      </c>
      <c r="AC83">
        <v>1.17440371E-2</v>
      </c>
      <c r="AD83">
        <v>37640.93</v>
      </c>
      <c r="AE83">
        <v>4.2610297999999998E-3</v>
      </c>
      <c r="AF83">
        <v>694.89964999999995</v>
      </c>
      <c r="AG83">
        <v>4.5110862000000002E-3</v>
      </c>
      <c r="AH83">
        <v>12326.26</v>
      </c>
      <c r="AI83">
        <v>3.9465449999999999E-4</v>
      </c>
      <c r="AJ83">
        <v>221.85855000000001</v>
      </c>
      <c r="AK83">
        <v>12132.45</v>
      </c>
      <c r="AL83">
        <v>-1.5854085E-4</v>
      </c>
      <c r="AM83">
        <v>11560.66</v>
      </c>
    </row>
    <row r="84" spans="1:39">
      <c r="A84">
        <v>83</v>
      </c>
      <c r="B84">
        <v>1</v>
      </c>
      <c r="C84">
        <v>83</v>
      </c>
      <c r="D84">
        <v>1</v>
      </c>
      <c r="E84">
        <v>60</v>
      </c>
      <c r="F84">
        <v>70</v>
      </c>
      <c r="G84">
        <v>0.37265624999999997</v>
      </c>
      <c r="H84">
        <v>0</v>
      </c>
      <c r="I84">
        <v>90</v>
      </c>
      <c r="J84">
        <v>0</v>
      </c>
      <c r="K84">
        <v>5886.71875</v>
      </c>
      <c r="L84">
        <v>0.458125</v>
      </c>
      <c r="M84">
        <v>724474.21875</v>
      </c>
      <c r="N84">
        <v>0.27968750000000003</v>
      </c>
      <c r="O84">
        <v>70</v>
      </c>
      <c r="P84">
        <v>480</v>
      </c>
      <c r="Q84">
        <v>480</v>
      </c>
      <c r="R84" s="46">
        <v>83</v>
      </c>
      <c r="S84">
        <v>295115.90000000002</v>
      </c>
      <c r="T84">
        <v>30496.42</v>
      </c>
      <c r="U84">
        <v>30565.05</v>
      </c>
      <c r="V84">
        <v>9.8058269E-3</v>
      </c>
      <c r="W84">
        <v>101.50109999999999</v>
      </c>
      <c r="X84">
        <v>-1.19592915E-2</v>
      </c>
      <c r="Y84">
        <v>45734.28</v>
      </c>
      <c r="Z84">
        <v>33316.205000000002</v>
      </c>
      <c r="AA84">
        <v>1.35480914E-2</v>
      </c>
      <c r="AB84">
        <v>355.07504999999998</v>
      </c>
      <c r="AC84">
        <v>-7.1978854500000002E-3</v>
      </c>
      <c r="AD84">
        <v>45985.67</v>
      </c>
      <c r="AE84">
        <v>1.7243920699999998E-2</v>
      </c>
      <c r="AF84">
        <v>17.092860000000002</v>
      </c>
      <c r="AG84">
        <v>-1.3071582E-2</v>
      </c>
      <c r="AH84">
        <v>4710.66</v>
      </c>
      <c r="AI84">
        <v>8.1957565999999998E-4</v>
      </c>
      <c r="AJ84">
        <v>56.520515000000003</v>
      </c>
      <c r="AK84">
        <v>6258.451</v>
      </c>
      <c r="AL84">
        <v>1.7371545E-4</v>
      </c>
      <c r="AM84">
        <v>4843.6779999999999</v>
      </c>
    </row>
    <row r="85" spans="1:39">
      <c r="A85">
        <v>84</v>
      </c>
      <c r="B85">
        <v>1</v>
      </c>
      <c r="C85">
        <v>84</v>
      </c>
      <c r="D85">
        <v>1</v>
      </c>
      <c r="E85">
        <v>60</v>
      </c>
      <c r="F85">
        <v>70</v>
      </c>
      <c r="G85">
        <v>0.48515624999999996</v>
      </c>
      <c r="H85">
        <v>0</v>
      </c>
      <c r="I85">
        <v>90</v>
      </c>
      <c r="J85">
        <v>0</v>
      </c>
      <c r="K85">
        <v>6699.21875</v>
      </c>
      <c r="L85">
        <v>0.36812499999999998</v>
      </c>
      <c r="M85">
        <v>97011.71875</v>
      </c>
      <c r="N85">
        <v>0.3046875</v>
      </c>
      <c r="O85">
        <v>70</v>
      </c>
      <c r="P85">
        <v>480</v>
      </c>
      <c r="Q85">
        <v>480</v>
      </c>
      <c r="R85" s="46">
        <v>84</v>
      </c>
      <c r="S85">
        <v>58058.47</v>
      </c>
      <c r="T85">
        <v>12520.55</v>
      </c>
      <c r="U85">
        <v>12427.495000000001</v>
      </c>
      <c r="V85">
        <v>-1.35907575E-4</v>
      </c>
      <c r="W85">
        <v>201.71365</v>
      </c>
      <c r="X85">
        <v>7.3306825E-4</v>
      </c>
      <c r="Y85">
        <v>25489.919999999998</v>
      </c>
      <c r="Z85">
        <v>12167.875</v>
      </c>
      <c r="AA85">
        <v>-1.06776756E-3</v>
      </c>
      <c r="AB85">
        <v>320.43265000000002</v>
      </c>
      <c r="AC85">
        <v>5.7376678799999996E-4</v>
      </c>
      <c r="AD85">
        <v>25177.47</v>
      </c>
      <c r="AE85">
        <v>2.7292491200000001E-4</v>
      </c>
      <c r="AF85">
        <v>356.84944999999999</v>
      </c>
      <c r="AG85">
        <v>1.4260817000000001E-3</v>
      </c>
      <c r="AH85">
        <v>6772.9120000000003</v>
      </c>
      <c r="AI85">
        <v>-1.18056548E-5</v>
      </c>
      <c r="AJ85">
        <v>272.36380000000003</v>
      </c>
      <c r="AK85">
        <v>6892.1859999999997</v>
      </c>
      <c r="AL85">
        <v>-2.2920849999999999E-5</v>
      </c>
      <c r="AM85">
        <v>6596.9530000000004</v>
      </c>
    </row>
    <row r="86" spans="1:39">
      <c r="A86">
        <v>85</v>
      </c>
      <c r="B86">
        <v>1</v>
      </c>
      <c r="C86">
        <v>85</v>
      </c>
      <c r="D86">
        <v>1</v>
      </c>
      <c r="E86">
        <v>60</v>
      </c>
      <c r="F86">
        <v>70</v>
      </c>
      <c r="G86">
        <v>0.33515624999999999</v>
      </c>
      <c r="H86">
        <v>0</v>
      </c>
      <c r="I86">
        <v>90</v>
      </c>
      <c r="J86">
        <v>0</v>
      </c>
      <c r="K86">
        <v>9949.21875</v>
      </c>
      <c r="L86">
        <v>0.48812500000000003</v>
      </c>
      <c r="M86">
        <v>455561.71875</v>
      </c>
      <c r="N86">
        <v>0.20468750000000002</v>
      </c>
      <c r="O86">
        <v>70</v>
      </c>
      <c r="P86">
        <v>480</v>
      </c>
      <c r="Q86">
        <v>480</v>
      </c>
      <c r="R86" s="46">
        <v>85</v>
      </c>
      <c r="S86">
        <v>265905.7</v>
      </c>
      <c r="T86">
        <v>136193.25</v>
      </c>
      <c r="U86">
        <v>136242.6</v>
      </c>
      <c r="V86">
        <v>4.2135089999999998E-3</v>
      </c>
      <c r="W86">
        <v>4.9131919999999996</v>
      </c>
      <c r="X86">
        <v>1.25144721E-2</v>
      </c>
      <c r="Y86">
        <v>188910.8</v>
      </c>
      <c r="Z86">
        <v>161330.95000000001</v>
      </c>
      <c r="AA86">
        <v>5.2976500000000001E-3</v>
      </c>
      <c r="AB86">
        <v>-472.44355000000002</v>
      </c>
      <c r="AC86">
        <v>1.6061107599999999E-2</v>
      </c>
      <c r="AD86">
        <v>185912.2</v>
      </c>
      <c r="AE86">
        <v>9.1802105499999998E-3</v>
      </c>
      <c r="AF86">
        <v>194.67085</v>
      </c>
      <c r="AG86">
        <v>1.7333233699999999E-2</v>
      </c>
      <c r="AH86">
        <v>7893.9059999999999</v>
      </c>
      <c r="AI86">
        <v>-2.7393799999999999E-4</v>
      </c>
      <c r="AJ86">
        <v>-212.05025000000001</v>
      </c>
      <c r="AK86">
        <v>9602.0079999999998</v>
      </c>
      <c r="AL86">
        <v>-7.4898985E-4</v>
      </c>
      <c r="AM86">
        <v>6841.03</v>
      </c>
    </row>
    <row r="87" spans="1:39">
      <c r="A87">
        <v>86</v>
      </c>
      <c r="B87">
        <v>1</v>
      </c>
      <c r="C87">
        <v>86</v>
      </c>
      <c r="D87">
        <v>1</v>
      </c>
      <c r="E87">
        <v>60</v>
      </c>
      <c r="F87">
        <v>70</v>
      </c>
      <c r="G87">
        <v>0.41015625</v>
      </c>
      <c r="H87">
        <v>0</v>
      </c>
      <c r="I87">
        <v>90</v>
      </c>
      <c r="J87">
        <v>0</v>
      </c>
      <c r="K87">
        <v>8324.21875</v>
      </c>
      <c r="L87">
        <v>0.30812499999999998</v>
      </c>
      <c r="M87">
        <v>634836.71875</v>
      </c>
      <c r="N87">
        <v>0.35468750000000004</v>
      </c>
      <c r="O87">
        <v>70</v>
      </c>
      <c r="P87">
        <v>480</v>
      </c>
      <c r="Q87">
        <v>480</v>
      </c>
      <c r="R87" s="46">
        <v>86</v>
      </c>
      <c r="S87">
        <v>269716.5</v>
      </c>
      <c r="T87">
        <v>11505.97</v>
      </c>
      <c r="U87">
        <v>11191.895</v>
      </c>
      <c r="V87">
        <v>3.3621409999999999E-3</v>
      </c>
      <c r="W87">
        <v>31.577655</v>
      </c>
      <c r="X87">
        <v>3.7172584500000001E-3</v>
      </c>
      <c r="Y87">
        <v>25295.13</v>
      </c>
      <c r="Z87">
        <v>9296.9164999999994</v>
      </c>
      <c r="AA87">
        <v>-4.7575877700000001E-3</v>
      </c>
      <c r="AB87">
        <v>-124.53735</v>
      </c>
      <c r="AC87">
        <v>9.7775594999999996E-3</v>
      </c>
      <c r="AD87">
        <v>24410.86</v>
      </c>
      <c r="AE87">
        <v>8.5079225000000008E-3</v>
      </c>
      <c r="AF87">
        <v>213.44425000000001</v>
      </c>
      <c r="AG87">
        <v>1.0574649999999999E-4</v>
      </c>
      <c r="AH87">
        <v>8431.5759999999991</v>
      </c>
      <c r="AI87">
        <v>6.5467429999999998E-3</v>
      </c>
      <c r="AJ87">
        <v>68.311965000000001</v>
      </c>
      <c r="AK87">
        <v>7697.48</v>
      </c>
      <c r="AL87">
        <v>-1.8386094500000001E-3</v>
      </c>
      <c r="AM87">
        <v>8098.5529999999999</v>
      </c>
    </row>
    <row r="88" spans="1:39">
      <c r="A88">
        <v>87</v>
      </c>
      <c r="B88">
        <v>1</v>
      </c>
      <c r="C88">
        <v>87</v>
      </c>
      <c r="D88">
        <v>1</v>
      </c>
      <c r="E88">
        <v>60</v>
      </c>
      <c r="F88">
        <v>70</v>
      </c>
      <c r="G88">
        <v>0.56015624999999991</v>
      </c>
      <c r="H88">
        <v>0</v>
      </c>
      <c r="I88">
        <v>90</v>
      </c>
      <c r="J88">
        <v>0</v>
      </c>
      <c r="K88">
        <v>5074.21875</v>
      </c>
      <c r="L88">
        <v>0.42812499999999998</v>
      </c>
      <c r="M88">
        <v>276286.71875</v>
      </c>
      <c r="N88">
        <v>0.25468750000000001</v>
      </c>
      <c r="O88">
        <v>70</v>
      </c>
      <c r="P88">
        <v>480</v>
      </c>
      <c r="Q88">
        <v>480</v>
      </c>
      <c r="R88" s="46">
        <v>87</v>
      </c>
      <c r="S88">
        <v>166241.79999999999</v>
      </c>
      <c r="T88">
        <v>19030.264999999999</v>
      </c>
      <c r="U88">
        <v>19327.145</v>
      </c>
      <c r="V88">
        <v>-3.6599000000000001E-4</v>
      </c>
      <c r="W88">
        <v>10.488944999999999</v>
      </c>
      <c r="X88">
        <v>-5.2040499999999998E-5</v>
      </c>
      <c r="Y88">
        <v>38446.559999999998</v>
      </c>
      <c r="Z88">
        <v>20812.48</v>
      </c>
      <c r="AA88">
        <v>-3.4413785500000001E-3</v>
      </c>
      <c r="AB88">
        <v>174.20904999999999</v>
      </c>
      <c r="AC88">
        <v>4.0720825E-3</v>
      </c>
      <c r="AD88">
        <v>39660.58</v>
      </c>
      <c r="AE88">
        <v>-2.8789430000000001E-3</v>
      </c>
      <c r="AF88">
        <v>-131.32405</v>
      </c>
      <c r="AG88">
        <v>6.117335E-4</v>
      </c>
      <c r="AH88">
        <v>7085.0259999999998</v>
      </c>
      <c r="AI88">
        <v>2.0148175E-4</v>
      </c>
      <c r="AJ88">
        <v>-13.63503</v>
      </c>
      <c r="AK88">
        <v>9264.2489999999998</v>
      </c>
      <c r="AL88">
        <v>-1.53904755E-3</v>
      </c>
      <c r="AM88">
        <v>7277.36</v>
      </c>
    </row>
    <row r="89" spans="1:39">
      <c r="A89">
        <v>88</v>
      </c>
      <c r="B89">
        <v>1</v>
      </c>
      <c r="C89">
        <v>88</v>
      </c>
      <c r="D89">
        <v>1</v>
      </c>
      <c r="E89">
        <v>60</v>
      </c>
      <c r="F89">
        <v>70</v>
      </c>
      <c r="G89">
        <v>0.57890624999999996</v>
      </c>
      <c r="H89">
        <v>0</v>
      </c>
      <c r="I89">
        <v>90</v>
      </c>
      <c r="J89">
        <v>0</v>
      </c>
      <c r="K89">
        <v>4667.96875</v>
      </c>
      <c r="L89">
        <v>0.323125</v>
      </c>
      <c r="M89">
        <v>769292.96875</v>
      </c>
      <c r="N89">
        <v>0.21718750000000001</v>
      </c>
      <c r="O89">
        <v>70</v>
      </c>
      <c r="P89">
        <v>480</v>
      </c>
      <c r="Q89">
        <v>480</v>
      </c>
      <c r="R89" s="46">
        <v>88</v>
      </c>
      <c r="S89">
        <v>446204.6</v>
      </c>
      <c r="T89">
        <v>7971.0355</v>
      </c>
      <c r="U89">
        <v>7932.0084999999999</v>
      </c>
      <c r="V89">
        <v>-1.2055877E-2</v>
      </c>
      <c r="W89">
        <v>-68.626104999999995</v>
      </c>
      <c r="X89">
        <v>9.3018225499999999E-3</v>
      </c>
      <c r="Y89">
        <v>23887.119999999999</v>
      </c>
      <c r="Z89">
        <v>8045.6594999999998</v>
      </c>
      <c r="AA89">
        <v>-5.6345075000000001E-3</v>
      </c>
      <c r="AB89">
        <v>134.54235</v>
      </c>
      <c r="AC89">
        <v>8.0010759999999993E-3</v>
      </c>
      <c r="AD89">
        <v>23706.69</v>
      </c>
      <c r="AE89">
        <v>-7.3749949999999996E-3</v>
      </c>
      <c r="AF89">
        <v>-451.91264999999999</v>
      </c>
      <c r="AG89">
        <v>-1.3289389999999999E-3</v>
      </c>
      <c r="AH89">
        <v>8208.6309999999994</v>
      </c>
      <c r="AI89">
        <v>-7.0943880000000001E-3</v>
      </c>
      <c r="AJ89">
        <v>-126.0628</v>
      </c>
      <c r="AK89">
        <v>8194.2000000000007</v>
      </c>
      <c r="AL89">
        <v>1.0313745E-3</v>
      </c>
      <c r="AM89">
        <v>8089.9359999999997</v>
      </c>
    </row>
    <row r="90" spans="1:39">
      <c r="A90">
        <v>89</v>
      </c>
      <c r="B90">
        <v>1</v>
      </c>
      <c r="C90">
        <v>89</v>
      </c>
      <c r="D90">
        <v>1</v>
      </c>
      <c r="E90">
        <v>60</v>
      </c>
      <c r="F90">
        <v>70</v>
      </c>
      <c r="G90">
        <v>0.42890624999999999</v>
      </c>
      <c r="H90">
        <v>0</v>
      </c>
      <c r="I90">
        <v>90</v>
      </c>
      <c r="J90">
        <v>0</v>
      </c>
      <c r="K90">
        <v>7917.96875</v>
      </c>
      <c r="L90">
        <v>0.44312499999999999</v>
      </c>
      <c r="M90">
        <v>410742.96875</v>
      </c>
      <c r="N90">
        <v>0.31718750000000001</v>
      </c>
      <c r="O90">
        <v>70</v>
      </c>
      <c r="P90">
        <v>480</v>
      </c>
      <c r="Q90">
        <v>480</v>
      </c>
      <c r="R90" s="46">
        <v>89</v>
      </c>
      <c r="S90">
        <v>201549.3</v>
      </c>
      <c r="T90">
        <v>33073.760000000002</v>
      </c>
      <c r="U90">
        <v>33151.31</v>
      </c>
      <c r="V90">
        <v>5.57848722E-3</v>
      </c>
      <c r="W90">
        <v>289.41500000000002</v>
      </c>
      <c r="X90">
        <v>2.7499365500000001E-3</v>
      </c>
      <c r="Y90">
        <v>51520.46</v>
      </c>
      <c r="Z90">
        <v>34500.339999999997</v>
      </c>
      <c r="AA90">
        <v>5.0755266800000002E-3</v>
      </c>
      <c r="AB90">
        <v>-20.380610000000001</v>
      </c>
      <c r="AC90">
        <v>3.2166863500000002E-3</v>
      </c>
      <c r="AD90">
        <v>51770.54</v>
      </c>
      <c r="AE90">
        <v>8.3824073700000008E-3</v>
      </c>
      <c r="AF90">
        <v>955.06745000000001</v>
      </c>
      <c r="AG90">
        <v>4.5667266000000003E-3</v>
      </c>
      <c r="AH90">
        <v>7366.5240000000003</v>
      </c>
      <c r="AI90">
        <v>-3.2715639999999998E-5</v>
      </c>
      <c r="AJ90">
        <v>322.13979999999998</v>
      </c>
      <c r="AK90">
        <v>8589.7690000000002</v>
      </c>
      <c r="AL90">
        <v>-2.1694450000000001E-4</v>
      </c>
      <c r="AM90">
        <v>7313.0870000000004</v>
      </c>
    </row>
    <row r="91" spans="1:39">
      <c r="A91">
        <v>90</v>
      </c>
      <c r="B91">
        <v>1</v>
      </c>
      <c r="C91">
        <v>90</v>
      </c>
      <c r="D91">
        <v>1</v>
      </c>
      <c r="E91">
        <v>60</v>
      </c>
      <c r="F91">
        <v>70</v>
      </c>
      <c r="G91">
        <v>0.35390624999999998</v>
      </c>
      <c r="H91">
        <v>0</v>
      </c>
      <c r="I91">
        <v>90</v>
      </c>
      <c r="J91">
        <v>0</v>
      </c>
      <c r="K91">
        <v>9542.96875</v>
      </c>
      <c r="L91">
        <v>0.263125</v>
      </c>
      <c r="M91">
        <v>231467.96875</v>
      </c>
      <c r="N91">
        <v>0.26718750000000002</v>
      </c>
      <c r="O91">
        <v>70</v>
      </c>
      <c r="P91">
        <v>480</v>
      </c>
      <c r="Q91">
        <v>480</v>
      </c>
      <c r="R91" s="46">
        <v>90</v>
      </c>
      <c r="S91">
        <v>90308.94</v>
      </c>
      <c r="T91">
        <v>7494.3744999999999</v>
      </c>
      <c r="U91">
        <v>7696.1909999999998</v>
      </c>
      <c r="V91">
        <v>1.4437843499999999E-3</v>
      </c>
      <c r="W91">
        <v>76.170029999999997</v>
      </c>
      <c r="X91">
        <v>9.364776E-4</v>
      </c>
      <c r="Y91">
        <v>21221.26</v>
      </c>
      <c r="Z91">
        <v>7062.0514999999996</v>
      </c>
      <c r="AA91">
        <v>-1.4861341999999999E-3</v>
      </c>
      <c r="AB91">
        <v>111.5295</v>
      </c>
      <c r="AC91">
        <v>2.1704738500000001E-3</v>
      </c>
      <c r="AD91">
        <v>21976.03</v>
      </c>
      <c r="AE91">
        <v>-3.6279800000000001E-4</v>
      </c>
      <c r="AF91">
        <v>173.36435</v>
      </c>
      <c r="AG91">
        <v>2.6735224999999997E-4</v>
      </c>
      <c r="AH91">
        <v>7716.625</v>
      </c>
      <c r="AI91">
        <v>-6.3926380999999996E-4</v>
      </c>
      <c r="AJ91">
        <v>136.75715</v>
      </c>
      <c r="AK91">
        <v>7135.5320000000002</v>
      </c>
      <c r="AL91">
        <v>9.5775900000000006E-5</v>
      </c>
      <c r="AM91">
        <v>8160.424</v>
      </c>
    </row>
    <row r="92" spans="1:39">
      <c r="A92">
        <v>91</v>
      </c>
      <c r="B92">
        <v>1</v>
      </c>
      <c r="C92">
        <v>91</v>
      </c>
      <c r="D92">
        <v>1</v>
      </c>
      <c r="E92">
        <v>60</v>
      </c>
      <c r="F92">
        <v>70</v>
      </c>
      <c r="G92">
        <v>0.50390625</v>
      </c>
      <c r="H92">
        <v>0</v>
      </c>
      <c r="I92">
        <v>90</v>
      </c>
      <c r="J92">
        <v>0</v>
      </c>
      <c r="K92">
        <v>6292.96875</v>
      </c>
      <c r="L92">
        <v>0.38312499999999999</v>
      </c>
      <c r="M92">
        <v>590017.96875</v>
      </c>
      <c r="N92">
        <v>0.3671875</v>
      </c>
      <c r="O92">
        <v>70</v>
      </c>
      <c r="P92">
        <v>480</v>
      </c>
      <c r="Q92">
        <v>480</v>
      </c>
      <c r="R92" s="46">
        <v>91</v>
      </c>
      <c r="S92">
        <v>312176.5</v>
      </c>
      <c r="T92">
        <v>18130.834999999999</v>
      </c>
      <c r="U92">
        <v>17824.174999999999</v>
      </c>
      <c r="V92">
        <v>-8.8196815600000006E-3</v>
      </c>
      <c r="W92">
        <v>548.41399999999999</v>
      </c>
      <c r="X92">
        <v>-3.9799480500000003E-3</v>
      </c>
      <c r="Y92">
        <v>32898.559999999998</v>
      </c>
      <c r="Z92">
        <v>15649.674999999999</v>
      </c>
      <c r="AA92">
        <v>-6.5153668000000001E-3</v>
      </c>
      <c r="AB92">
        <v>715.35135000000002</v>
      </c>
      <c r="AC92">
        <v>-3.4750639999999999E-3</v>
      </c>
      <c r="AD92">
        <v>32062.92</v>
      </c>
      <c r="AE92">
        <v>-1.9447014200000001E-2</v>
      </c>
      <c r="AF92">
        <v>778.98969999999997</v>
      </c>
      <c r="AG92">
        <v>-1.93781355E-3</v>
      </c>
      <c r="AH92">
        <v>8326.9969999999994</v>
      </c>
      <c r="AI92">
        <v>-3.0479150000000001E-5</v>
      </c>
      <c r="AJ92">
        <v>436.33530000000002</v>
      </c>
      <c r="AK92">
        <v>8822.3729999999996</v>
      </c>
      <c r="AL92">
        <v>1.0621494E-3</v>
      </c>
      <c r="AM92">
        <v>8045.5309999999999</v>
      </c>
    </row>
    <row r="93" spans="1:39">
      <c r="A93">
        <v>92</v>
      </c>
      <c r="B93">
        <v>1</v>
      </c>
      <c r="C93">
        <v>92</v>
      </c>
      <c r="D93">
        <v>1</v>
      </c>
      <c r="E93">
        <v>60</v>
      </c>
      <c r="F93">
        <v>70</v>
      </c>
      <c r="G93">
        <v>0.31640625</v>
      </c>
      <c r="H93">
        <v>0</v>
      </c>
      <c r="I93">
        <v>90</v>
      </c>
      <c r="J93">
        <v>0</v>
      </c>
      <c r="K93">
        <v>5480.46875</v>
      </c>
      <c r="L93">
        <v>0.29312499999999997</v>
      </c>
      <c r="M93">
        <v>321105.46875</v>
      </c>
      <c r="N93">
        <v>0.2421875</v>
      </c>
      <c r="O93">
        <v>70</v>
      </c>
      <c r="P93">
        <v>480</v>
      </c>
      <c r="Q93">
        <v>480</v>
      </c>
      <c r="R93" s="46">
        <v>92</v>
      </c>
      <c r="S93">
        <v>105817.1</v>
      </c>
      <c r="T93">
        <v>4710.1605</v>
      </c>
      <c r="U93">
        <v>4651.0919999999996</v>
      </c>
      <c r="V93">
        <v>-6.6288435000000003E-3</v>
      </c>
      <c r="W93">
        <v>-74.969729999999998</v>
      </c>
      <c r="X93">
        <v>1.5024673000000001E-3</v>
      </c>
      <c r="Y93">
        <v>12644.74</v>
      </c>
      <c r="Z93">
        <v>4680.2790000000005</v>
      </c>
      <c r="AA93">
        <v>-3.1557599999999998E-4</v>
      </c>
      <c r="AB93">
        <v>-172.03344999999999</v>
      </c>
      <c r="AC93">
        <v>3.7739832500000002E-3</v>
      </c>
      <c r="AD93">
        <v>12399.69</v>
      </c>
      <c r="AE93">
        <v>8.6718260000000005E-3</v>
      </c>
      <c r="AF93">
        <v>-138.88385</v>
      </c>
      <c r="AG93">
        <v>4.6061679500000001E-3</v>
      </c>
      <c r="AH93">
        <v>4334.9160000000002</v>
      </c>
      <c r="AI93">
        <v>-9.2304615000000001E-4</v>
      </c>
      <c r="AJ93">
        <v>-143.70734999999999</v>
      </c>
      <c r="AK93">
        <v>3917.538</v>
      </c>
      <c r="AL93">
        <v>-7.9225455000000002E-4</v>
      </c>
      <c r="AM93">
        <v>4201.0969999999998</v>
      </c>
    </row>
    <row r="94" spans="1:39">
      <c r="A94">
        <v>93</v>
      </c>
      <c r="B94">
        <v>1</v>
      </c>
      <c r="C94">
        <v>93</v>
      </c>
      <c r="D94">
        <v>1</v>
      </c>
      <c r="E94">
        <v>60</v>
      </c>
      <c r="F94">
        <v>70</v>
      </c>
      <c r="G94">
        <v>0.46640625000000002</v>
      </c>
      <c r="H94">
        <v>0</v>
      </c>
      <c r="I94">
        <v>90</v>
      </c>
      <c r="J94">
        <v>0</v>
      </c>
      <c r="K94">
        <v>8730.46875</v>
      </c>
      <c r="L94">
        <v>0.41312499999999996</v>
      </c>
      <c r="M94">
        <v>679655.46875</v>
      </c>
      <c r="N94">
        <v>0.34218749999999998</v>
      </c>
      <c r="O94">
        <v>70</v>
      </c>
      <c r="P94">
        <v>480</v>
      </c>
      <c r="Q94">
        <v>480</v>
      </c>
      <c r="R94" s="46">
        <v>93</v>
      </c>
      <c r="S94">
        <v>341950.2</v>
      </c>
      <c r="T94">
        <v>28452.355</v>
      </c>
      <c r="U94">
        <v>28225.764999999999</v>
      </c>
      <c r="V94">
        <v>-9.1854594999999997E-3</v>
      </c>
      <c r="W94">
        <v>-118.22175</v>
      </c>
      <c r="X94">
        <v>2.0294969500000001E-3</v>
      </c>
      <c r="Y94">
        <v>48978.6</v>
      </c>
      <c r="Z94">
        <v>26987.05</v>
      </c>
      <c r="AA94">
        <v>-9.4205945000000006E-3</v>
      </c>
      <c r="AB94">
        <v>-683.29755</v>
      </c>
      <c r="AC94">
        <v>-2.3812280499999998E-3</v>
      </c>
      <c r="AD94">
        <v>48313.279999999999</v>
      </c>
      <c r="AE94">
        <v>-9.5156035000000007E-3</v>
      </c>
      <c r="AF94">
        <v>336.17959999999999</v>
      </c>
      <c r="AG94">
        <v>1.7783375E-3</v>
      </c>
      <c r="AH94">
        <v>9633.3389999999999</v>
      </c>
      <c r="AI94">
        <v>9.4696899999999998E-4</v>
      </c>
      <c r="AJ94">
        <v>-81.125829999999993</v>
      </c>
      <c r="AK94">
        <v>11138.05</v>
      </c>
      <c r="AL94">
        <v>-1.2189350900000001E-3</v>
      </c>
      <c r="AM94">
        <v>9790.35</v>
      </c>
    </row>
    <row r="95" spans="1:39">
      <c r="A95">
        <v>94</v>
      </c>
      <c r="B95">
        <v>1</v>
      </c>
      <c r="C95">
        <v>94</v>
      </c>
      <c r="D95">
        <v>1</v>
      </c>
      <c r="E95">
        <v>60</v>
      </c>
      <c r="F95">
        <v>70</v>
      </c>
      <c r="G95">
        <v>0.54140624999999998</v>
      </c>
      <c r="H95">
        <v>0</v>
      </c>
      <c r="I95">
        <v>90</v>
      </c>
      <c r="J95">
        <v>0</v>
      </c>
      <c r="K95">
        <v>7105.46875</v>
      </c>
      <c r="L95">
        <v>0.35312500000000002</v>
      </c>
      <c r="M95">
        <v>500380.46875</v>
      </c>
      <c r="N95">
        <v>0.29218750000000004</v>
      </c>
      <c r="O95">
        <v>70</v>
      </c>
      <c r="P95">
        <v>480</v>
      </c>
      <c r="Q95">
        <v>480</v>
      </c>
      <c r="R95" s="46">
        <v>94</v>
      </c>
      <c r="S95">
        <v>281516.09999999998</v>
      </c>
      <c r="T95">
        <v>15508.525</v>
      </c>
      <c r="U95">
        <v>15384.205</v>
      </c>
      <c r="V95">
        <v>-3.4023272000000002E-3</v>
      </c>
      <c r="W95">
        <v>21.637119999999999</v>
      </c>
      <c r="X95">
        <v>-5.8873980000000003E-3</v>
      </c>
      <c r="Y95">
        <v>35083.79</v>
      </c>
      <c r="Z95">
        <v>14394.205</v>
      </c>
      <c r="AA95">
        <v>-4.341442E-3</v>
      </c>
      <c r="AB95">
        <v>570.90885000000003</v>
      </c>
      <c r="AC95">
        <v>-4.1636333500000003E-3</v>
      </c>
      <c r="AD95">
        <v>34656.559999999998</v>
      </c>
      <c r="AE95">
        <v>-1.8005299199999999E-3</v>
      </c>
      <c r="AF95">
        <v>-496.55110000000002</v>
      </c>
      <c r="AG95">
        <v>-1.2087721500000001E-2</v>
      </c>
      <c r="AH95">
        <v>10549.1</v>
      </c>
      <c r="AI95">
        <v>-1.3468982000000001E-3</v>
      </c>
      <c r="AJ95">
        <v>-67.449555000000004</v>
      </c>
      <c r="AK95">
        <v>10774.2</v>
      </c>
      <c r="AL95">
        <v>-2.7693785000000001E-4</v>
      </c>
      <c r="AM95">
        <v>10386.76</v>
      </c>
    </row>
    <row r="96" spans="1:39">
      <c r="A96">
        <v>95</v>
      </c>
      <c r="B96">
        <v>1</v>
      </c>
      <c r="C96">
        <v>95</v>
      </c>
      <c r="D96">
        <v>1</v>
      </c>
      <c r="E96">
        <v>60</v>
      </c>
      <c r="F96">
        <v>70</v>
      </c>
      <c r="G96">
        <v>0.39140624999999996</v>
      </c>
      <c r="H96">
        <v>0</v>
      </c>
      <c r="I96">
        <v>90</v>
      </c>
      <c r="J96">
        <v>0</v>
      </c>
      <c r="K96">
        <v>3855.46875</v>
      </c>
      <c r="L96">
        <v>0.47312500000000002</v>
      </c>
      <c r="M96">
        <v>141830.46875</v>
      </c>
      <c r="N96">
        <v>0.39218750000000002</v>
      </c>
      <c r="O96">
        <v>70</v>
      </c>
      <c r="P96">
        <v>480</v>
      </c>
      <c r="Q96">
        <v>480</v>
      </c>
      <c r="R96" s="46">
        <v>95</v>
      </c>
      <c r="S96">
        <v>86197.13</v>
      </c>
      <c r="T96">
        <v>33801.39</v>
      </c>
      <c r="U96">
        <v>33744.559999999998</v>
      </c>
      <c r="V96">
        <v>-6.9646268499999999E-3</v>
      </c>
      <c r="W96">
        <v>-120.75664999999999</v>
      </c>
      <c r="X96">
        <v>-7.4423211500000003E-4</v>
      </c>
      <c r="Y96">
        <v>42735.88</v>
      </c>
      <c r="Z96">
        <v>34068.67</v>
      </c>
      <c r="AA96">
        <v>-6.2655862899999998E-3</v>
      </c>
      <c r="AB96">
        <v>-119.1433</v>
      </c>
      <c r="AC96">
        <v>-4.5848459999999998E-4</v>
      </c>
      <c r="AD96">
        <v>42587.82</v>
      </c>
      <c r="AE96">
        <v>-6.9663589500000003E-3</v>
      </c>
      <c r="AF96">
        <v>-196.24385000000001</v>
      </c>
      <c r="AG96">
        <v>-1.74006231E-3</v>
      </c>
      <c r="AH96">
        <v>3111.7310000000002</v>
      </c>
      <c r="AI96">
        <v>-4.9814947E-4</v>
      </c>
      <c r="AJ96">
        <v>-142.78309999999999</v>
      </c>
      <c r="AK96">
        <v>4187.3360000000002</v>
      </c>
      <c r="AL96">
        <v>1.6042034000000001E-4</v>
      </c>
      <c r="AM96">
        <v>3059.1179999999999</v>
      </c>
    </row>
    <row r="97" spans="1:39">
      <c r="A97">
        <v>96</v>
      </c>
      <c r="B97">
        <v>1</v>
      </c>
      <c r="C97">
        <v>96</v>
      </c>
      <c r="D97">
        <v>1</v>
      </c>
      <c r="E97">
        <v>60</v>
      </c>
      <c r="F97">
        <v>70</v>
      </c>
      <c r="G97">
        <v>0.45234374999999999</v>
      </c>
      <c r="H97">
        <v>0</v>
      </c>
      <c r="I97">
        <v>90</v>
      </c>
      <c r="J97">
        <v>0</v>
      </c>
      <c r="K97">
        <v>3753.90625</v>
      </c>
      <c r="L97">
        <v>0.28187499999999999</v>
      </c>
      <c r="M97">
        <v>735678.90625</v>
      </c>
      <c r="N97">
        <v>0.27031250000000001</v>
      </c>
      <c r="O97">
        <v>70</v>
      </c>
      <c r="P97">
        <v>480</v>
      </c>
      <c r="Q97">
        <v>480</v>
      </c>
      <c r="R97" s="46">
        <v>96</v>
      </c>
      <c r="S97">
        <v>328773.7</v>
      </c>
      <c r="T97">
        <v>4368.4655000000002</v>
      </c>
      <c r="U97">
        <v>4231.2479999999996</v>
      </c>
      <c r="V97">
        <v>4.5232919999999999E-3</v>
      </c>
      <c r="W97">
        <v>133.62700000000001</v>
      </c>
      <c r="X97">
        <v>-2.5659290000000002E-3</v>
      </c>
      <c r="Y97">
        <v>11900.45</v>
      </c>
      <c r="Z97">
        <v>3975.3249999999998</v>
      </c>
      <c r="AA97">
        <v>1.3481954000000001E-2</v>
      </c>
      <c r="AB97">
        <v>184.16919999999999</v>
      </c>
      <c r="AC97">
        <v>-2.2901735000000001E-3</v>
      </c>
      <c r="AD97">
        <v>11392.78</v>
      </c>
      <c r="AE97">
        <v>1.8859819999999999E-2</v>
      </c>
      <c r="AF97">
        <v>310.28865000000002</v>
      </c>
      <c r="AG97">
        <v>-4.8387125E-3</v>
      </c>
      <c r="AH97">
        <v>4453.7079999999996</v>
      </c>
      <c r="AI97">
        <v>1.7482532E-3</v>
      </c>
      <c r="AJ97">
        <v>233.12504999999999</v>
      </c>
      <c r="AK97">
        <v>4018.9989999999998</v>
      </c>
      <c r="AL97">
        <v>-3.1484579999999998E-3</v>
      </c>
      <c r="AM97">
        <v>4276.5360000000001</v>
      </c>
    </row>
    <row r="98" spans="1:39">
      <c r="A98">
        <v>97</v>
      </c>
      <c r="B98">
        <v>1</v>
      </c>
      <c r="C98">
        <v>97</v>
      </c>
      <c r="D98">
        <v>1</v>
      </c>
      <c r="E98">
        <v>60</v>
      </c>
      <c r="F98">
        <v>70</v>
      </c>
      <c r="G98">
        <v>0.30234374999999997</v>
      </c>
      <c r="H98">
        <v>0</v>
      </c>
      <c r="I98">
        <v>90</v>
      </c>
      <c r="J98">
        <v>0</v>
      </c>
      <c r="K98">
        <v>7003.90625</v>
      </c>
      <c r="L98">
        <v>0.40187499999999998</v>
      </c>
      <c r="M98">
        <v>377128.90625</v>
      </c>
      <c r="N98">
        <v>0.37031250000000004</v>
      </c>
      <c r="O98">
        <v>70</v>
      </c>
      <c r="P98">
        <v>480</v>
      </c>
      <c r="Q98">
        <v>480</v>
      </c>
      <c r="R98" s="46">
        <v>97</v>
      </c>
      <c r="S98">
        <v>129224.9</v>
      </c>
      <c r="T98">
        <v>15358.635</v>
      </c>
      <c r="U98">
        <v>15107.35</v>
      </c>
      <c r="V98">
        <v>9.0869755000000003E-3</v>
      </c>
      <c r="W98">
        <v>-145.94845000000001</v>
      </c>
      <c r="X98">
        <v>6.7944069499999999E-3</v>
      </c>
      <c r="Y98">
        <v>25147.41</v>
      </c>
      <c r="Z98">
        <v>14186.54</v>
      </c>
      <c r="AA98">
        <v>7.4092074999999999E-3</v>
      </c>
      <c r="AB98">
        <v>-270.42610000000002</v>
      </c>
      <c r="AC98">
        <v>8.6649754999999998E-3</v>
      </c>
      <c r="AD98">
        <v>24467.33</v>
      </c>
      <c r="AE98">
        <v>8.5263844999999994E-3</v>
      </c>
      <c r="AF98">
        <v>-124.52405</v>
      </c>
      <c r="AG98">
        <v>1.03460116E-2</v>
      </c>
      <c r="AH98">
        <v>5009.2179999999998</v>
      </c>
      <c r="AI98">
        <v>-1.5700187999999999E-3</v>
      </c>
      <c r="AJ98">
        <v>-123.24015</v>
      </c>
      <c r="AK98">
        <v>4759.9560000000001</v>
      </c>
      <c r="AL98">
        <v>-4.0228194999999999E-4</v>
      </c>
      <c r="AM98">
        <v>4719.3649999999998</v>
      </c>
    </row>
    <row r="99" spans="1:39">
      <c r="A99">
        <v>98</v>
      </c>
      <c r="B99">
        <v>1</v>
      </c>
      <c r="C99">
        <v>98</v>
      </c>
      <c r="D99">
        <v>1</v>
      </c>
      <c r="E99">
        <v>60</v>
      </c>
      <c r="F99">
        <v>70</v>
      </c>
      <c r="G99">
        <v>0.37734374999999998</v>
      </c>
      <c r="H99">
        <v>0</v>
      </c>
      <c r="I99">
        <v>90</v>
      </c>
      <c r="J99">
        <v>0</v>
      </c>
      <c r="K99">
        <v>8628.90625</v>
      </c>
      <c r="L99">
        <v>0.34187499999999998</v>
      </c>
      <c r="M99">
        <v>197853.90625</v>
      </c>
      <c r="N99">
        <v>0.22031250000000002</v>
      </c>
      <c r="O99">
        <v>70</v>
      </c>
      <c r="P99">
        <v>480</v>
      </c>
      <c r="Q99">
        <v>480</v>
      </c>
      <c r="R99" s="46">
        <v>98</v>
      </c>
      <c r="S99">
        <v>84394.9</v>
      </c>
      <c r="T99">
        <v>10054.879999999999</v>
      </c>
      <c r="U99">
        <v>10106.985000000001</v>
      </c>
      <c r="V99">
        <v>3.2647328399999999E-3</v>
      </c>
      <c r="W99">
        <v>45.404625000000003</v>
      </c>
      <c r="X99">
        <v>-5.2420441499999998E-3</v>
      </c>
      <c r="Y99">
        <v>24283.45</v>
      </c>
      <c r="Z99">
        <v>10748.41</v>
      </c>
      <c r="AA99">
        <v>4.3377424700000002E-3</v>
      </c>
      <c r="AB99">
        <v>194.86445000000001</v>
      </c>
      <c r="AC99">
        <v>-5.2467555000000003E-3</v>
      </c>
      <c r="AD99">
        <v>24530.21</v>
      </c>
      <c r="AE99">
        <v>8.9996989299999993E-3</v>
      </c>
      <c r="AF99">
        <v>20.183724999999999</v>
      </c>
      <c r="AG99">
        <v>-1.2689812999999999E-2</v>
      </c>
      <c r="AH99">
        <v>6998.348</v>
      </c>
      <c r="AI99">
        <v>-1.3172455E-4</v>
      </c>
      <c r="AJ99">
        <v>69.825935000000001</v>
      </c>
      <c r="AK99">
        <v>6830.7879999999996</v>
      </c>
      <c r="AL99">
        <v>1.084632E-4</v>
      </c>
      <c r="AM99">
        <v>7156.3630000000003</v>
      </c>
    </row>
    <row r="100" spans="1:39">
      <c r="A100">
        <v>99</v>
      </c>
      <c r="B100">
        <v>1</v>
      </c>
      <c r="C100">
        <v>99</v>
      </c>
      <c r="D100">
        <v>1</v>
      </c>
      <c r="E100">
        <v>60</v>
      </c>
      <c r="F100">
        <v>70</v>
      </c>
      <c r="G100">
        <v>0.52734375</v>
      </c>
      <c r="H100">
        <v>0</v>
      </c>
      <c r="I100">
        <v>90</v>
      </c>
      <c r="J100">
        <v>0</v>
      </c>
      <c r="K100">
        <v>5378.90625</v>
      </c>
      <c r="L100">
        <v>0.46187499999999998</v>
      </c>
      <c r="M100">
        <v>556403.90625</v>
      </c>
      <c r="N100">
        <v>0.3203125</v>
      </c>
      <c r="O100">
        <v>70</v>
      </c>
      <c r="P100">
        <v>480</v>
      </c>
      <c r="Q100">
        <v>480</v>
      </c>
      <c r="R100" s="46">
        <v>99</v>
      </c>
      <c r="S100">
        <v>318756.8</v>
      </c>
      <c r="T100">
        <v>40795.625</v>
      </c>
      <c r="U100">
        <v>40080.18</v>
      </c>
      <c r="V100">
        <v>2.59764E-4</v>
      </c>
      <c r="W100">
        <v>264.37835000000001</v>
      </c>
      <c r="X100">
        <v>2.5765974800000001E-2</v>
      </c>
      <c r="Y100">
        <v>64401.94</v>
      </c>
      <c r="Z100">
        <v>42749.584999999999</v>
      </c>
      <c r="AA100">
        <v>6.8073839999999997E-3</v>
      </c>
      <c r="AB100">
        <v>-283.16359999999997</v>
      </c>
      <c r="AC100">
        <v>2.1589536999999999E-2</v>
      </c>
      <c r="AD100">
        <v>62126.38</v>
      </c>
      <c r="AE100">
        <v>-1.2559884E-2</v>
      </c>
      <c r="AF100">
        <v>1124.5350000000001</v>
      </c>
      <c r="AG100">
        <v>3.4194480999999999E-2</v>
      </c>
      <c r="AH100">
        <v>7222.4480000000003</v>
      </c>
      <c r="AI100">
        <v>1.4644831E-3</v>
      </c>
      <c r="AJ100">
        <v>151.98740000000001</v>
      </c>
      <c r="AK100">
        <v>12040.3</v>
      </c>
      <c r="AL100">
        <v>-1.9650414E-3</v>
      </c>
      <c r="AM100">
        <v>6700.1980000000003</v>
      </c>
    </row>
    <row r="101" spans="1:39">
      <c r="A101">
        <v>100</v>
      </c>
      <c r="B101">
        <v>1</v>
      </c>
      <c r="C101">
        <v>100</v>
      </c>
      <c r="D101">
        <v>1</v>
      </c>
      <c r="E101">
        <v>60</v>
      </c>
      <c r="F101">
        <v>70</v>
      </c>
      <c r="G101">
        <v>0.41484374999999996</v>
      </c>
      <c r="H101">
        <v>0</v>
      </c>
      <c r="I101">
        <v>90</v>
      </c>
      <c r="J101">
        <v>0</v>
      </c>
      <c r="K101">
        <v>6191.40625</v>
      </c>
      <c r="L101">
        <v>0.31187500000000001</v>
      </c>
      <c r="M101">
        <v>287491.40625</v>
      </c>
      <c r="N101">
        <v>0.29531250000000003</v>
      </c>
      <c r="O101">
        <v>70</v>
      </c>
      <c r="P101">
        <v>480</v>
      </c>
      <c r="Q101">
        <v>480</v>
      </c>
      <c r="R101" s="46">
        <v>100</v>
      </c>
      <c r="S101">
        <v>124817.7</v>
      </c>
      <c r="T101">
        <v>7757.5694999999996</v>
      </c>
      <c r="U101">
        <v>7575.4160000000002</v>
      </c>
      <c r="V101">
        <v>5.9205870000000004E-4</v>
      </c>
      <c r="W101">
        <v>18.530919999999998</v>
      </c>
      <c r="X101">
        <v>5.2530727000000004E-4</v>
      </c>
      <c r="Y101">
        <v>18618.79</v>
      </c>
      <c r="Z101">
        <v>6964.0884999999998</v>
      </c>
      <c r="AA101">
        <v>-1.53809245E-4</v>
      </c>
      <c r="AB101">
        <v>-83.312780000000004</v>
      </c>
      <c r="AC101">
        <v>-1.1726218500000001E-3</v>
      </c>
      <c r="AD101">
        <v>18001.28</v>
      </c>
      <c r="AE101">
        <v>3.3020664999999999E-4</v>
      </c>
      <c r="AF101">
        <v>146.14845</v>
      </c>
      <c r="AG101">
        <v>-2.0660144999999999E-3</v>
      </c>
      <c r="AH101">
        <v>6117.0450000000001</v>
      </c>
      <c r="AI101">
        <v>1.1142814999999999E-3</v>
      </c>
      <c r="AJ101">
        <v>47.212235</v>
      </c>
      <c r="AK101">
        <v>5618.415</v>
      </c>
      <c r="AL101">
        <v>-4.1481150000000002E-4</v>
      </c>
      <c r="AM101">
        <v>5885.6980000000003</v>
      </c>
    </row>
    <row r="102" spans="1:39">
      <c r="A102">
        <v>101</v>
      </c>
      <c r="B102">
        <v>2</v>
      </c>
      <c r="C102">
        <v>1</v>
      </c>
      <c r="D102">
        <v>1</v>
      </c>
      <c r="E102">
        <v>60</v>
      </c>
      <c r="F102">
        <v>70</v>
      </c>
      <c r="G102">
        <v>0.56484374999999998</v>
      </c>
      <c r="H102">
        <v>0</v>
      </c>
      <c r="I102">
        <v>90</v>
      </c>
      <c r="J102">
        <v>0</v>
      </c>
      <c r="K102">
        <v>9441.40625</v>
      </c>
      <c r="L102">
        <v>0.43187500000000001</v>
      </c>
      <c r="M102">
        <v>646041.40625</v>
      </c>
      <c r="N102">
        <v>0.39531250000000001</v>
      </c>
      <c r="O102">
        <v>70</v>
      </c>
      <c r="P102">
        <v>480</v>
      </c>
      <c r="Q102">
        <v>480</v>
      </c>
      <c r="R102" s="46">
        <v>101</v>
      </c>
      <c r="S102">
        <v>409308.8</v>
      </c>
      <c r="T102">
        <v>52043.5</v>
      </c>
      <c r="U102">
        <v>53487.48</v>
      </c>
      <c r="V102">
        <v>4.2062959499999997E-2</v>
      </c>
      <c r="W102">
        <v>-158.10845</v>
      </c>
      <c r="X102">
        <v>2.1508933099999999E-2</v>
      </c>
      <c r="Y102">
        <v>82136.08</v>
      </c>
      <c r="Z102">
        <v>45205.3</v>
      </c>
      <c r="AA102">
        <v>5.3347047000000002E-2</v>
      </c>
      <c r="AB102">
        <v>421.63720000000001</v>
      </c>
      <c r="AC102">
        <v>1.5265411099999999E-2</v>
      </c>
      <c r="AD102">
        <v>85795.23</v>
      </c>
      <c r="AE102">
        <v>4.6965430500000002E-2</v>
      </c>
      <c r="AF102">
        <v>-822.41610000000003</v>
      </c>
      <c r="AG102">
        <v>2.7506626900000001E-2</v>
      </c>
      <c r="AH102">
        <v>14035.33</v>
      </c>
      <c r="AI102">
        <v>-2.01211E-5</v>
      </c>
      <c r="AJ102">
        <v>-389.64855</v>
      </c>
      <c r="AK102">
        <v>19012.080000000002</v>
      </c>
      <c r="AL102">
        <v>6.8600965000000002E-4</v>
      </c>
      <c r="AM102">
        <v>14694.82</v>
      </c>
    </row>
    <row r="103" spans="1:39">
      <c r="A103">
        <v>102</v>
      </c>
      <c r="B103">
        <v>2</v>
      </c>
      <c r="C103">
        <v>2</v>
      </c>
      <c r="D103">
        <v>1</v>
      </c>
      <c r="E103">
        <v>60</v>
      </c>
      <c r="F103">
        <v>70</v>
      </c>
      <c r="G103">
        <v>0.48984375000000002</v>
      </c>
      <c r="H103">
        <v>0</v>
      </c>
      <c r="I103">
        <v>90</v>
      </c>
      <c r="J103">
        <v>0</v>
      </c>
      <c r="K103">
        <v>7816.40625</v>
      </c>
      <c r="L103">
        <v>0.25187500000000002</v>
      </c>
      <c r="M103">
        <v>466766.40625</v>
      </c>
      <c r="N103">
        <v>0.24531250000000002</v>
      </c>
      <c r="O103">
        <v>70</v>
      </c>
      <c r="P103">
        <v>480</v>
      </c>
      <c r="Q103">
        <v>480</v>
      </c>
      <c r="R103" s="46">
        <v>102</v>
      </c>
      <c r="S103">
        <v>230547.8</v>
      </c>
      <c r="T103">
        <v>8074.1274999999996</v>
      </c>
      <c r="U103">
        <v>7938.1184999999996</v>
      </c>
      <c r="V103">
        <v>5.6411693999999998E-3</v>
      </c>
      <c r="W103">
        <v>302.74220000000003</v>
      </c>
      <c r="X103">
        <v>6.2098824999999996E-3</v>
      </c>
      <c r="Y103">
        <v>25167.43</v>
      </c>
      <c r="Z103">
        <v>7418.9089999999997</v>
      </c>
      <c r="AA103">
        <v>7.8882393499999995E-3</v>
      </c>
      <c r="AB103">
        <v>567.96844999999996</v>
      </c>
      <c r="AC103">
        <v>2.5682805000000002E-3</v>
      </c>
      <c r="AD103">
        <v>24612.85</v>
      </c>
      <c r="AE103">
        <v>1.58145105E-2</v>
      </c>
      <c r="AF103">
        <v>666.72024999999996</v>
      </c>
      <c r="AG103">
        <v>1.87870565E-2</v>
      </c>
      <c r="AH103">
        <v>10286.07</v>
      </c>
      <c r="AI103">
        <v>1.1466745E-4</v>
      </c>
      <c r="AJ103">
        <v>626.62469999999996</v>
      </c>
      <c r="AK103">
        <v>9123.9339999999993</v>
      </c>
      <c r="AL103">
        <v>-4.1189094999999999E-4</v>
      </c>
      <c r="AM103">
        <v>9880.5069999999996</v>
      </c>
    </row>
    <row r="104" spans="1:39">
      <c r="A104">
        <v>103</v>
      </c>
      <c r="B104">
        <v>2</v>
      </c>
      <c r="C104">
        <v>3</v>
      </c>
      <c r="D104">
        <v>1</v>
      </c>
      <c r="E104">
        <v>60</v>
      </c>
      <c r="F104">
        <v>70</v>
      </c>
      <c r="G104">
        <v>0.33984375</v>
      </c>
      <c r="H104">
        <v>0</v>
      </c>
      <c r="I104">
        <v>90</v>
      </c>
      <c r="J104">
        <v>0</v>
      </c>
      <c r="K104">
        <v>4566.40625</v>
      </c>
      <c r="L104">
        <v>0.37187500000000001</v>
      </c>
      <c r="M104">
        <v>108216.40625</v>
      </c>
      <c r="N104">
        <v>0.34531250000000002</v>
      </c>
      <c r="O104">
        <v>70</v>
      </c>
      <c r="P104">
        <v>480</v>
      </c>
      <c r="Q104">
        <v>480</v>
      </c>
      <c r="R104" s="46">
        <v>103</v>
      </c>
      <c r="S104">
        <v>44717.59</v>
      </c>
      <c r="T104">
        <v>7875.6660000000002</v>
      </c>
      <c r="U104">
        <v>7531.8635000000004</v>
      </c>
      <c r="V104">
        <v>1.7539675000000001E-4</v>
      </c>
      <c r="W104">
        <v>-47.321665000000003</v>
      </c>
      <c r="X104">
        <v>-2.4212420399999999E-3</v>
      </c>
      <c r="Y104">
        <v>14662.73</v>
      </c>
      <c r="Z104">
        <v>7181.8410000000003</v>
      </c>
      <c r="AA104">
        <v>6.69614955E-4</v>
      </c>
      <c r="AB104">
        <v>-112.35105</v>
      </c>
      <c r="AC104">
        <v>-3.9728712100000002E-3</v>
      </c>
      <c r="AD104">
        <v>13663.06</v>
      </c>
      <c r="AE104">
        <v>6.0614635000000002E-4</v>
      </c>
      <c r="AF104">
        <v>-25.24999</v>
      </c>
      <c r="AG104">
        <v>-2.2578314699999999E-3</v>
      </c>
      <c r="AH104">
        <v>3676.72</v>
      </c>
      <c r="AI104">
        <v>-4.4611850000000002E-5</v>
      </c>
      <c r="AJ104">
        <v>-81.862129999999993</v>
      </c>
      <c r="AK104">
        <v>3219.0819999999999</v>
      </c>
      <c r="AL104">
        <v>-1.176858E-4</v>
      </c>
      <c r="AM104">
        <v>3263.556</v>
      </c>
    </row>
    <row r="105" spans="1:39">
      <c r="A105">
        <v>104</v>
      </c>
      <c r="B105">
        <v>2</v>
      </c>
      <c r="C105">
        <v>4</v>
      </c>
      <c r="D105">
        <v>1</v>
      </c>
      <c r="E105">
        <v>60</v>
      </c>
      <c r="F105">
        <v>70</v>
      </c>
      <c r="G105">
        <v>0.32109375000000001</v>
      </c>
      <c r="H105">
        <v>0</v>
      </c>
      <c r="I105">
        <v>90</v>
      </c>
      <c r="J105">
        <v>0</v>
      </c>
      <c r="K105">
        <v>4972.65625</v>
      </c>
      <c r="L105">
        <v>0.356875</v>
      </c>
      <c r="M105">
        <v>601222.65625</v>
      </c>
      <c r="N105">
        <v>0.3828125</v>
      </c>
      <c r="O105">
        <v>70</v>
      </c>
      <c r="P105">
        <v>480</v>
      </c>
      <c r="Q105">
        <v>480</v>
      </c>
      <c r="R105" s="46">
        <v>104</v>
      </c>
      <c r="S105">
        <v>202591</v>
      </c>
      <c r="T105">
        <v>8016.2275</v>
      </c>
      <c r="U105">
        <v>7824.0905000000002</v>
      </c>
      <c r="V105">
        <v>-3.5413175000000002E-3</v>
      </c>
      <c r="W105">
        <v>-52.309049999999999</v>
      </c>
      <c r="X105">
        <v>8.2481145000000006E-3</v>
      </c>
      <c r="Y105">
        <v>14824.84</v>
      </c>
      <c r="Z105">
        <v>6978.4960000000001</v>
      </c>
      <c r="AA105">
        <v>2.8604174999999998E-3</v>
      </c>
      <c r="AB105">
        <v>-43.591735</v>
      </c>
      <c r="AC105">
        <v>8.3297969999999999E-3</v>
      </c>
      <c r="AD105">
        <v>14323.15</v>
      </c>
      <c r="AE105">
        <v>1.689918E-2</v>
      </c>
      <c r="AF105">
        <v>-92.986904999999993</v>
      </c>
      <c r="AG105">
        <v>1.2673150399999999E-2</v>
      </c>
      <c r="AH105">
        <v>3983.7910000000002</v>
      </c>
      <c r="AI105">
        <v>-3.3462800000000001E-3</v>
      </c>
      <c r="AJ105">
        <v>-103.24265</v>
      </c>
      <c r="AK105">
        <v>3673.6039999999998</v>
      </c>
      <c r="AL105">
        <v>-3.7840191499999997E-4</v>
      </c>
      <c r="AM105">
        <v>3818.6759999999999</v>
      </c>
    </row>
    <row r="106" spans="1:39">
      <c r="A106">
        <v>105</v>
      </c>
      <c r="B106">
        <v>2</v>
      </c>
      <c r="C106">
        <v>5</v>
      </c>
      <c r="D106">
        <v>1</v>
      </c>
      <c r="E106">
        <v>60</v>
      </c>
      <c r="F106">
        <v>70</v>
      </c>
      <c r="G106">
        <v>0.47109374999999998</v>
      </c>
      <c r="H106">
        <v>0</v>
      </c>
      <c r="I106">
        <v>90</v>
      </c>
      <c r="J106">
        <v>0</v>
      </c>
      <c r="K106">
        <v>8222.65625</v>
      </c>
      <c r="L106">
        <v>0.47687499999999999</v>
      </c>
      <c r="M106">
        <v>242672.65625</v>
      </c>
      <c r="N106">
        <v>0.28281250000000002</v>
      </c>
      <c r="O106">
        <v>70</v>
      </c>
      <c r="P106">
        <v>480</v>
      </c>
      <c r="Q106">
        <v>480</v>
      </c>
      <c r="R106" s="46">
        <v>105</v>
      </c>
      <c r="S106">
        <v>171902.8</v>
      </c>
      <c r="T106">
        <v>71268.565000000002</v>
      </c>
      <c r="U106">
        <v>71086.475000000006</v>
      </c>
      <c r="V106">
        <v>1.881298E-2</v>
      </c>
      <c r="W106">
        <v>-62.288254999999999</v>
      </c>
      <c r="X106">
        <v>4.1673172500000001E-2</v>
      </c>
      <c r="Y106">
        <v>106073.60000000001</v>
      </c>
      <c r="Z106">
        <v>80741.75</v>
      </c>
      <c r="AA106">
        <v>1.8850560999999998E-2</v>
      </c>
      <c r="AB106">
        <v>-772.41414999999995</v>
      </c>
      <c r="AC106">
        <v>4.7291192199999998E-2</v>
      </c>
      <c r="AD106">
        <v>105196.7</v>
      </c>
      <c r="AE106">
        <v>2.34042873E-2</v>
      </c>
      <c r="AF106">
        <v>473.85735</v>
      </c>
      <c r="AG106">
        <v>6.1145837000000001E-2</v>
      </c>
      <c r="AH106">
        <v>8181.2039999999997</v>
      </c>
      <c r="AI106">
        <v>1.5076605E-3</v>
      </c>
      <c r="AJ106">
        <v>-66.726775000000004</v>
      </c>
      <c r="AK106">
        <v>12853.76</v>
      </c>
      <c r="AL106">
        <v>2.8087199999999999E-4</v>
      </c>
      <c r="AM106">
        <v>8279.2109999999993</v>
      </c>
    </row>
    <row r="107" spans="1:39">
      <c r="A107">
        <v>106</v>
      </c>
      <c r="B107">
        <v>2</v>
      </c>
      <c r="C107">
        <v>6</v>
      </c>
      <c r="D107">
        <v>1</v>
      </c>
      <c r="E107">
        <v>60</v>
      </c>
      <c r="F107">
        <v>70</v>
      </c>
      <c r="G107">
        <v>0.54609375000000004</v>
      </c>
      <c r="H107">
        <v>0</v>
      </c>
      <c r="I107">
        <v>90</v>
      </c>
      <c r="J107">
        <v>0</v>
      </c>
      <c r="K107">
        <v>9847.65625</v>
      </c>
      <c r="L107">
        <v>0.296875</v>
      </c>
      <c r="M107">
        <v>421947.65625</v>
      </c>
      <c r="N107">
        <v>0.33281250000000001</v>
      </c>
      <c r="O107">
        <v>70</v>
      </c>
      <c r="P107">
        <v>480</v>
      </c>
      <c r="Q107">
        <v>480</v>
      </c>
      <c r="R107" s="46">
        <v>106</v>
      </c>
      <c r="S107">
        <v>242175.8</v>
      </c>
      <c r="T107">
        <v>17496.830000000002</v>
      </c>
      <c r="U107">
        <v>17328.224999999999</v>
      </c>
      <c r="V107">
        <v>-2.5298816000000001E-3</v>
      </c>
      <c r="W107">
        <v>29.241070000000001</v>
      </c>
      <c r="X107">
        <v>6.1963264999999996E-4</v>
      </c>
      <c r="Y107">
        <v>40423.07</v>
      </c>
      <c r="Z107">
        <v>14089.504999999999</v>
      </c>
      <c r="AA107">
        <v>-3.9629193699999999E-3</v>
      </c>
      <c r="AB107">
        <v>562.07159999999999</v>
      </c>
      <c r="AC107">
        <v>-1.5497056599999999E-3</v>
      </c>
      <c r="AD107">
        <v>39917.19</v>
      </c>
      <c r="AE107">
        <v>6.5581715499999998E-4</v>
      </c>
      <c r="AF107">
        <v>-474.3965</v>
      </c>
      <c r="AG107">
        <v>-1.696253E-3</v>
      </c>
      <c r="AH107">
        <v>14493.62</v>
      </c>
      <c r="AI107">
        <v>-3.6965425499999998E-4</v>
      </c>
      <c r="AJ107">
        <v>-63.920774999999999</v>
      </c>
      <c r="AK107">
        <v>13586.65</v>
      </c>
      <c r="AL107">
        <v>6.7569522000000002E-4</v>
      </c>
      <c r="AM107">
        <v>14269.95</v>
      </c>
    </row>
    <row r="108" spans="1:39">
      <c r="A108">
        <v>107</v>
      </c>
      <c r="B108">
        <v>2</v>
      </c>
      <c r="C108">
        <v>7</v>
      </c>
      <c r="D108">
        <v>1</v>
      </c>
      <c r="E108">
        <v>60</v>
      </c>
      <c r="F108">
        <v>70</v>
      </c>
      <c r="G108">
        <v>0.39609374999999997</v>
      </c>
      <c r="H108">
        <v>0</v>
      </c>
      <c r="I108">
        <v>90</v>
      </c>
      <c r="J108">
        <v>0</v>
      </c>
      <c r="K108">
        <v>6597.65625</v>
      </c>
      <c r="L108">
        <v>0.416875</v>
      </c>
      <c r="M108">
        <v>780497.65625</v>
      </c>
      <c r="N108">
        <v>0.23281250000000001</v>
      </c>
      <c r="O108">
        <v>70</v>
      </c>
      <c r="P108">
        <v>480</v>
      </c>
      <c r="Q108">
        <v>480</v>
      </c>
      <c r="R108" s="46">
        <v>107</v>
      </c>
      <c r="S108">
        <v>322235.90000000002</v>
      </c>
      <c r="T108">
        <v>17038.560000000001</v>
      </c>
      <c r="U108">
        <v>16814.47</v>
      </c>
      <c r="V108">
        <v>1.7484560499999999E-2</v>
      </c>
      <c r="W108">
        <v>10.846615</v>
      </c>
      <c r="X108">
        <v>-5.7831610999999998E-3</v>
      </c>
      <c r="Y108">
        <v>32838.81</v>
      </c>
      <c r="Z108">
        <v>18652.02</v>
      </c>
      <c r="AA108">
        <v>2.4146475000000001E-2</v>
      </c>
      <c r="AB108">
        <v>313.48925000000003</v>
      </c>
      <c r="AC108">
        <v>-7.4132545499999997E-3</v>
      </c>
      <c r="AD108">
        <v>31857.35</v>
      </c>
      <c r="AE108">
        <v>4.127372E-2</v>
      </c>
      <c r="AF108">
        <v>-265.98160000000001</v>
      </c>
      <c r="AG108">
        <v>-4.8990090000000002E-3</v>
      </c>
      <c r="AH108">
        <v>6266.8819999999996</v>
      </c>
      <c r="AI108">
        <v>-1.9566633999999999E-2</v>
      </c>
      <c r="AJ108">
        <v>35.766015000000003</v>
      </c>
      <c r="AK108">
        <v>6607.9319999999998</v>
      </c>
      <c r="AL108">
        <v>2.4505799999999998E-4</v>
      </c>
      <c r="AM108">
        <v>5928.5370000000003</v>
      </c>
    </row>
    <row r="109" spans="1:39">
      <c r="A109">
        <v>108</v>
      </c>
      <c r="B109">
        <v>2</v>
      </c>
      <c r="C109">
        <v>8</v>
      </c>
      <c r="D109">
        <v>1</v>
      </c>
      <c r="E109">
        <v>60</v>
      </c>
      <c r="F109">
        <v>70</v>
      </c>
      <c r="G109">
        <v>0.58359374999999991</v>
      </c>
      <c r="H109">
        <v>0</v>
      </c>
      <c r="I109">
        <v>90</v>
      </c>
      <c r="J109">
        <v>0</v>
      </c>
      <c r="K109">
        <v>5785.15625</v>
      </c>
      <c r="L109">
        <v>0.26687499999999997</v>
      </c>
      <c r="M109">
        <v>153035.15625</v>
      </c>
      <c r="N109">
        <v>0.35781250000000003</v>
      </c>
      <c r="O109">
        <v>70</v>
      </c>
      <c r="P109">
        <v>480</v>
      </c>
      <c r="Q109">
        <v>480</v>
      </c>
      <c r="R109" s="46">
        <v>108</v>
      </c>
      <c r="S109">
        <v>96899.14</v>
      </c>
      <c r="T109">
        <v>10338.61</v>
      </c>
      <c r="U109">
        <v>10312.290000000001</v>
      </c>
      <c r="V109">
        <v>8.4992749999999995E-4</v>
      </c>
      <c r="W109">
        <v>-89.703315000000003</v>
      </c>
      <c r="X109">
        <v>3.8188772000000001E-3</v>
      </c>
      <c r="Y109">
        <v>23632.6</v>
      </c>
      <c r="Z109">
        <v>7612.3415000000005</v>
      </c>
      <c r="AA109">
        <v>2.2950244999999998E-3</v>
      </c>
      <c r="AB109">
        <v>65.318830000000005</v>
      </c>
      <c r="AC109">
        <v>3.7443379999999998E-3</v>
      </c>
      <c r="AD109">
        <v>23559.34</v>
      </c>
      <c r="AE109">
        <v>1.935595E-3</v>
      </c>
      <c r="AF109">
        <v>-314.40940000000001</v>
      </c>
      <c r="AG109">
        <v>3.2639225E-3</v>
      </c>
      <c r="AH109">
        <v>8814.4079999999994</v>
      </c>
      <c r="AI109">
        <v>-6.5294889999999996E-4</v>
      </c>
      <c r="AJ109">
        <v>-111.0977</v>
      </c>
      <c r="AK109">
        <v>8253.1790000000001</v>
      </c>
      <c r="AL109">
        <v>-1.7872044999999999E-4</v>
      </c>
      <c r="AM109">
        <v>8768.4</v>
      </c>
    </row>
    <row r="110" spans="1:39">
      <c r="A110">
        <v>109</v>
      </c>
      <c r="B110">
        <v>2</v>
      </c>
      <c r="C110">
        <v>9</v>
      </c>
      <c r="D110">
        <v>1</v>
      </c>
      <c r="E110">
        <v>60</v>
      </c>
      <c r="F110">
        <v>70</v>
      </c>
      <c r="G110">
        <v>0.43359375</v>
      </c>
      <c r="H110">
        <v>0</v>
      </c>
      <c r="I110">
        <v>90</v>
      </c>
      <c r="J110">
        <v>0</v>
      </c>
      <c r="K110">
        <v>9035.15625</v>
      </c>
      <c r="L110">
        <v>0.38687499999999997</v>
      </c>
      <c r="M110">
        <v>511585.15625</v>
      </c>
      <c r="N110">
        <v>0.2578125</v>
      </c>
      <c r="O110">
        <v>70</v>
      </c>
      <c r="P110">
        <v>480</v>
      </c>
      <c r="Q110">
        <v>480</v>
      </c>
      <c r="R110" s="46">
        <v>109</v>
      </c>
      <c r="S110">
        <v>236658.1</v>
      </c>
      <c r="T110">
        <v>18389.150000000001</v>
      </c>
      <c r="U110">
        <v>18260.099999999999</v>
      </c>
      <c r="V110">
        <v>-2.8700830999999999E-3</v>
      </c>
      <c r="W110">
        <v>-109.221</v>
      </c>
      <c r="X110">
        <v>1.7775390000000001E-3</v>
      </c>
      <c r="Y110">
        <v>38444.03</v>
      </c>
      <c r="Z110">
        <v>18976.605</v>
      </c>
      <c r="AA110">
        <v>6.2876614999999995E-4</v>
      </c>
      <c r="AB110">
        <v>-51.770119999999999</v>
      </c>
      <c r="AC110">
        <v>3.36482861E-3</v>
      </c>
      <c r="AD110">
        <v>37934.78</v>
      </c>
      <c r="AE110">
        <v>-9.3933382999999999E-3</v>
      </c>
      <c r="AF110">
        <v>-379.53534999999999</v>
      </c>
      <c r="AG110">
        <v>7.3561977499999997E-3</v>
      </c>
      <c r="AH110">
        <v>9230.6209999999992</v>
      </c>
      <c r="AI110">
        <v>5.2957855E-5</v>
      </c>
      <c r="AJ110">
        <v>-164.13225</v>
      </c>
      <c r="AK110">
        <v>9546.4599999999991</v>
      </c>
      <c r="AL110">
        <v>-2.8406589999999999E-4</v>
      </c>
      <c r="AM110">
        <v>9117.9179999999997</v>
      </c>
    </row>
    <row r="111" spans="1:39">
      <c r="A111">
        <v>110</v>
      </c>
      <c r="B111">
        <v>2</v>
      </c>
      <c r="C111">
        <v>10</v>
      </c>
      <c r="D111">
        <v>1</v>
      </c>
      <c r="E111">
        <v>60</v>
      </c>
      <c r="F111">
        <v>70</v>
      </c>
      <c r="G111">
        <v>0.35859374999999999</v>
      </c>
      <c r="H111">
        <v>0</v>
      </c>
      <c r="I111">
        <v>90</v>
      </c>
      <c r="J111">
        <v>0</v>
      </c>
      <c r="K111">
        <v>7410.15625</v>
      </c>
      <c r="L111">
        <v>0.32687500000000003</v>
      </c>
      <c r="M111">
        <v>690860.15625</v>
      </c>
      <c r="N111">
        <v>0.30781250000000004</v>
      </c>
      <c r="O111">
        <v>70</v>
      </c>
      <c r="P111">
        <v>480</v>
      </c>
      <c r="Q111">
        <v>480</v>
      </c>
      <c r="R111" s="46">
        <v>110</v>
      </c>
      <c r="S111">
        <v>257910.9</v>
      </c>
      <c r="T111">
        <v>9551.6370000000006</v>
      </c>
      <c r="U111">
        <v>9943.8125</v>
      </c>
      <c r="V111">
        <v>2.4493215000000001E-3</v>
      </c>
      <c r="W111">
        <v>162.3871</v>
      </c>
      <c r="X111">
        <v>1.424149E-3</v>
      </c>
      <c r="Y111">
        <v>21377.75</v>
      </c>
      <c r="Z111">
        <v>8664.4544999999998</v>
      </c>
      <c r="AA111">
        <v>4.6779198500000001E-3</v>
      </c>
      <c r="AB111">
        <v>23.529250000000001</v>
      </c>
      <c r="AC111">
        <v>3.5170930000000002E-3</v>
      </c>
      <c r="AD111">
        <v>22652.639999999999</v>
      </c>
      <c r="AE111">
        <v>-8.8278269999999999E-3</v>
      </c>
      <c r="AF111">
        <v>504.40710000000001</v>
      </c>
      <c r="AG111">
        <v>2.2402640000000001E-3</v>
      </c>
      <c r="AH111">
        <v>6696.2849999999999</v>
      </c>
      <c r="AI111">
        <v>1.5237363900000001E-3</v>
      </c>
      <c r="AJ111">
        <v>136.62465</v>
      </c>
      <c r="AK111">
        <v>6053.4870000000001</v>
      </c>
      <c r="AL111">
        <v>2.16542585E-3</v>
      </c>
      <c r="AM111">
        <v>7128.7879999999996</v>
      </c>
    </row>
    <row r="112" spans="1:39">
      <c r="A112">
        <v>111</v>
      </c>
      <c r="B112">
        <v>2</v>
      </c>
      <c r="C112">
        <v>11</v>
      </c>
      <c r="D112">
        <v>1</v>
      </c>
      <c r="E112">
        <v>60</v>
      </c>
      <c r="F112">
        <v>70</v>
      </c>
      <c r="G112">
        <v>0.50859374999999996</v>
      </c>
      <c r="H112">
        <v>0</v>
      </c>
      <c r="I112">
        <v>90</v>
      </c>
      <c r="J112">
        <v>0</v>
      </c>
      <c r="K112">
        <v>4160.15625</v>
      </c>
      <c r="L112">
        <v>0.44687500000000002</v>
      </c>
      <c r="M112">
        <v>332310.15625</v>
      </c>
      <c r="N112">
        <v>0.20781250000000001</v>
      </c>
      <c r="O112">
        <v>70</v>
      </c>
      <c r="P112">
        <v>480</v>
      </c>
      <c r="Q112">
        <v>480</v>
      </c>
      <c r="R112" s="46">
        <v>111</v>
      </c>
      <c r="S112">
        <v>180031.1</v>
      </c>
      <c r="T112">
        <v>18113.814999999999</v>
      </c>
      <c r="U112">
        <v>17969.474999999999</v>
      </c>
      <c r="V112">
        <v>-9.4727549500000004E-3</v>
      </c>
      <c r="W112">
        <v>250.89955</v>
      </c>
      <c r="X112">
        <v>-3.3415483999999999E-3</v>
      </c>
      <c r="Y112">
        <v>36024.589999999997</v>
      </c>
      <c r="Z112">
        <v>22194.09</v>
      </c>
      <c r="AA112">
        <v>-1.15295886E-2</v>
      </c>
      <c r="AB112">
        <v>623.10680000000002</v>
      </c>
      <c r="AC112">
        <v>-4.2293455000000004E-3</v>
      </c>
      <c r="AD112">
        <v>35278.410000000003</v>
      </c>
      <c r="AE112">
        <v>-1.8991150700000001E-2</v>
      </c>
      <c r="AF112">
        <v>675.34585000000004</v>
      </c>
      <c r="AG112">
        <v>-5.6323429999999997E-3</v>
      </c>
      <c r="AH112">
        <v>5264.652</v>
      </c>
      <c r="AI112">
        <v>-3.7015244999999999E-4</v>
      </c>
      <c r="AJ112">
        <v>276.08620000000002</v>
      </c>
      <c r="AK112">
        <v>7177.5169999999998</v>
      </c>
      <c r="AL112">
        <v>4.6939619999999998E-4</v>
      </c>
      <c r="AM112">
        <v>5086.4780000000001</v>
      </c>
    </row>
    <row r="113" spans="1:39">
      <c r="A113">
        <v>112</v>
      </c>
      <c r="B113">
        <v>2</v>
      </c>
      <c r="C113">
        <v>12</v>
      </c>
      <c r="D113">
        <v>1</v>
      </c>
      <c r="E113">
        <v>60</v>
      </c>
      <c r="F113">
        <v>70</v>
      </c>
      <c r="G113">
        <v>0.53671874999999991</v>
      </c>
      <c r="H113">
        <v>0</v>
      </c>
      <c r="I113">
        <v>90</v>
      </c>
      <c r="J113">
        <v>0</v>
      </c>
      <c r="K113">
        <v>3957.03125</v>
      </c>
      <c r="L113">
        <v>0.33437499999999998</v>
      </c>
      <c r="M113">
        <v>220263.28125</v>
      </c>
      <c r="N113">
        <v>0.23906250000000001</v>
      </c>
      <c r="O113">
        <v>70</v>
      </c>
      <c r="P113">
        <v>480</v>
      </c>
      <c r="Q113">
        <v>480</v>
      </c>
      <c r="R113" s="46">
        <v>112</v>
      </c>
      <c r="S113">
        <v>120985.5</v>
      </c>
      <c r="T113">
        <v>6540.4264999999996</v>
      </c>
      <c r="U113">
        <v>6453.78</v>
      </c>
      <c r="V113">
        <v>3.12725007E-3</v>
      </c>
      <c r="W113">
        <v>147.92580000000001</v>
      </c>
      <c r="X113">
        <v>-5.0037566E-3</v>
      </c>
      <c r="Y113">
        <v>17230.759999999998</v>
      </c>
      <c r="Z113">
        <v>6720.1270000000004</v>
      </c>
      <c r="AA113">
        <v>3.4364749499999998E-3</v>
      </c>
      <c r="AB113">
        <v>280.70704999999998</v>
      </c>
      <c r="AC113">
        <v>-5.4844219500000003E-3</v>
      </c>
      <c r="AD113">
        <v>16864.310000000001</v>
      </c>
      <c r="AE113">
        <v>1.08584149E-2</v>
      </c>
      <c r="AF113">
        <v>344.79714999999999</v>
      </c>
      <c r="AG113">
        <v>-1.25232022E-2</v>
      </c>
      <c r="AH113">
        <v>5673.5190000000002</v>
      </c>
      <c r="AI113">
        <v>9.8860440000000005E-4</v>
      </c>
      <c r="AJ113">
        <v>246.84710000000001</v>
      </c>
      <c r="AK113">
        <v>5553.4650000000001</v>
      </c>
      <c r="AL113">
        <v>-3.6085689999999998E-4</v>
      </c>
      <c r="AM113">
        <v>5447.4070000000002</v>
      </c>
    </row>
    <row r="114" spans="1:39">
      <c r="A114">
        <v>113</v>
      </c>
      <c r="B114">
        <v>2</v>
      </c>
      <c r="C114">
        <v>13</v>
      </c>
      <c r="D114">
        <v>1</v>
      </c>
      <c r="E114">
        <v>60</v>
      </c>
      <c r="F114">
        <v>70</v>
      </c>
      <c r="G114">
        <v>0.38671875</v>
      </c>
      <c r="H114">
        <v>0</v>
      </c>
      <c r="I114">
        <v>90</v>
      </c>
      <c r="J114">
        <v>0</v>
      </c>
      <c r="K114">
        <v>7207.03125</v>
      </c>
      <c r="L114">
        <v>0.45437499999999997</v>
      </c>
      <c r="M114">
        <v>578813.28125</v>
      </c>
      <c r="N114">
        <v>0.33906250000000004</v>
      </c>
      <c r="O114">
        <v>70</v>
      </c>
      <c r="P114">
        <v>480</v>
      </c>
      <c r="Q114">
        <v>480</v>
      </c>
      <c r="R114" s="46">
        <v>113</v>
      </c>
      <c r="S114">
        <v>255197.2</v>
      </c>
      <c r="T114">
        <v>37072.269999999997</v>
      </c>
      <c r="U114">
        <v>36965.35</v>
      </c>
      <c r="V114">
        <v>-1.46809812E-2</v>
      </c>
      <c r="W114">
        <v>-228.16485</v>
      </c>
      <c r="X114">
        <v>1.4890899500000001E-2</v>
      </c>
      <c r="Y114">
        <v>53469.98</v>
      </c>
      <c r="Z114">
        <v>37927.154999999999</v>
      </c>
      <c r="AA114">
        <v>-1.7645346199999998E-2</v>
      </c>
      <c r="AB114">
        <v>-272.87790000000001</v>
      </c>
      <c r="AC114">
        <v>1.5558061200000001E-2</v>
      </c>
      <c r="AD114">
        <v>53150.18</v>
      </c>
      <c r="AE114">
        <v>-1.5970607099999999E-2</v>
      </c>
      <c r="AF114">
        <v>-409.82420000000002</v>
      </c>
      <c r="AG114">
        <v>1.73872682E-2</v>
      </c>
      <c r="AH114">
        <v>6112.8890000000001</v>
      </c>
      <c r="AI114">
        <v>-2.9647033499999998E-4</v>
      </c>
      <c r="AJ114">
        <v>-308.53334999999998</v>
      </c>
      <c r="AK114">
        <v>7522.1850000000004</v>
      </c>
      <c r="AL114">
        <v>6.1547469999999999E-4</v>
      </c>
      <c r="AM114">
        <v>5991.2389999999996</v>
      </c>
    </row>
    <row r="115" spans="1:39">
      <c r="A115">
        <v>114</v>
      </c>
      <c r="B115">
        <v>2</v>
      </c>
      <c r="C115">
        <v>14</v>
      </c>
      <c r="D115">
        <v>1</v>
      </c>
      <c r="E115">
        <v>60</v>
      </c>
      <c r="F115">
        <v>70</v>
      </c>
      <c r="G115">
        <v>0.31171874999999999</v>
      </c>
      <c r="H115">
        <v>0</v>
      </c>
      <c r="I115">
        <v>90</v>
      </c>
      <c r="J115">
        <v>0</v>
      </c>
      <c r="K115">
        <v>8832.03125</v>
      </c>
      <c r="L115">
        <v>0.27437499999999998</v>
      </c>
      <c r="M115">
        <v>758088.28125</v>
      </c>
      <c r="N115">
        <v>0.2890625</v>
      </c>
      <c r="O115">
        <v>70</v>
      </c>
      <c r="P115">
        <v>480</v>
      </c>
      <c r="Q115">
        <v>480</v>
      </c>
      <c r="R115" s="46">
        <v>114</v>
      </c>
      <c r="S115">
        <v>245106.5</v>
      </c>
      <c r="T115">
        <v>7448.5865000000003</v>
      </c>
      <c r="U115">
        <v>7330.5095000000001</v>
      </c>
      <c r="V115">
        <v>2.9685624999999998E-3</v>
      </c>
      <c r="W115">
        <v>-148.07925</v>
      </c>
      <c r="X115">
        <v>-7.7274699999999995E-4</v>
      </c>
      <c r="Y115">
        <v>19764.3</v>
      </c>
      <c r="Z115">
        <v>6777.7534999999998</v>
      </c>
      <c r="AA115">
        <v>1.20698435E-2</v>
      </c>
      <c r="AB115">
        <v>-282.49880000000002</v>
      </c>
      <c r="AC115">
        <v>3.6974815E-3</v>
      </c>
      <c r="AD115">
        <v>19356.16</v>
      </c>
      <c r="AE115">
        <v>2.1577860000000001E-2</v>
      </c>
      <c r="AF115">
        <v>-229.4872</v>
      </c>
      <c r="AG115">
        <v>1.2048309499999999E-3</v>
      </c>
      <c r="AH115">
        <v>7155.5439999999999</v>
      </c>
      <c r="AI115">
        <v>3.3265543199999998E-3</v>
      </c>
      <c r="AJ115">
        <v>-243.28715</v>
      </c>
      <c r="AK115">
        <v>6381.4040000000005</v>
      </c>
      <c r="AL115">
        <v>3.6566049999999997E-4</v>
      </c>
      <c r="AM115">
        <v>6927.2719999999999</v>
      </c>
    </row>
    <row r="116" spans="1:39">
      <c r="A116">
        <v>115</v>
      </c>
      <c r="B116">
        <v>2</v>
      </c>
      <c r="C116">
        <v>15</v>
      </c>
      <c r="D116">
        <v>1</v>
      </c>
      <c r="E116">
        <v>60</v>
      </c>
      <c r="F116">
        <v>70</v>
      </c>
      <c r="G116">
        <v>0.46171874999999996</v>
      </c>
      <c r="H116">
        <v>0</v>
      </c>
      <c r="I116">
        <v>90</v>
      </c>
      <c r="J116">
        <v>0</v>
      </c>
      <c r="K116">
        <v>5582.03125</v>
      </c>
      <c r="L116">
        <v>0.39437500000000003</v>
      </c>
      <c r="M116">
        <v>399538.28125</v>
      </c>
      <c r="N116">
        <v>0.38906250000000003</v>
      </c>
      <c r="O116">
        <v>70</v>
      </c>
      <c r="P116">
        <v>480</v>
      </c>
      <c r="Q116">
        <v>480</v>
      </c>
      <c r="R116" s="46">
        <v>115</v>
      </c>
      <c r="S116">
        <v>196295</v>
      </c>
      <c r="T116">
        <v>15919.43</v>
      </c>
      <c r="U116">
        <v>15612.3</v>
      </c>
      <c r="V116">
        <v>-1.22902115E-2</v>
      </c>
      <c r="W116">
        <v>191.13104999999999</v>
      </c>
      <c r="X116">
        <v>-5.2517090000000002E-3</v>
      </c>
      <c r="Y116">
        <v>26777.18</v>
      </c>
      <c r="Z116">
        <v>13887.05</v>
      </c>
      <c r="AA116">
        <v>-8.5684564000000005E-3</v>
      </c>
      <c r="AB116">
        <v>46.672469999999997</v>
      </c>
      <c r="AC116">
        <v>-4.1911094999999999E-3</v>
      </c>
      <c r="AD116">
        <v>25987.58</v>
      </c>
      <c r="AE116">
        <v>-1.8453165600000002E-2</v>
      </c>
      <c r="AF116">
        <v>444.70515</v>
      </c>
      <c r="AG116">
        <v>-1.2588584599999999E-2</v>
      </c>
      <c r="AH116">
        <v>6270.0290000000005</v>
      </c>
      <c r="AI116">
        <v>-2.9099820000000001E-4</v>
      </c>
      <c r="AJ116">
        <v>159.08189999999999</v>
      </c>
      <c r="AK116">
        <v>6793.4939999999997</v>
      </c>
      <c r="AL116">
        <v>-1.7907399999999999E-4</v>
      </c>
      <c r="AM116">
        <v>5801.7030000000004</v>
      </c>
    </row>
    <row r="117" spans="1:39">
      <c r="A117">
        <v>116</v>
      </c>
      <c r="B117">
        <v>2</v>
      </c>
      <c r="C117">
        <v>16</v>
      </c>
      <c r="D117">
        <v>1</v>
      </c>
      <c r="E117">
        <v>60</v>
      </c>
      <c r="F117">
        <v>70</v>
      </c>
      <c r="G117">
        <v>0.34921874999999997</v>
      </c>
      <c r="H117">
        <v>0</v>
      </c>
      <c r="I117">
        <v>90</v>
      </c>
      <c r="J117">
        <v>0</v>
      </c>
      <c r="K117">
        <v>6394.53125</v>
      </c>
      <c r="L117">
        <v>0.30437500000000001</v>
      </c>
      <c r="M117">
        <v>489175.78125</v>
      </c>
      <c r="N117">
        <v>0.21406250000000002</v>
      </c>
      <c r="O117">
        <v>70</v>
      </c>
      <c r="P117">
        <v>480</v>
      </c>
      <c r="Q117">
        <v>480</v>
      </c>
      <c r="R117" s="46">
        <v>116</v>
      </c>
      <c r="S117">
        <v>176490</v>
      </c>
      <c r="T117">
        <v>5880.8014999999996</v>
      </c>
      <c r="U117">
        <v>6011.0389999999998</v>
      </c>
      <c r="V117">
        <v>2.61837805E-3</v>
      </c>
      <c r="W117">
        <v>52.318444999999997</v>
      </c>
      <c r="X117">
        <v>1.6757375E-3</v>
      </c>
      <c r="Y117">
        <v>16079.71</v>
      </c>
      <c r="Z117">
        <v>6180.61</v>
      </c>
      <c r="AA117">
        <v>2.9192349999999998E-4</v>
      </c>
      <c r="AB117">
        <v>96.550989999999999</v>
      </c>
      <c r="AC117">
        <v>3.7783878000000001E-3</v>
      </c>
      <c r="AD117">
        <v>16692.88</v>
      </c>
      <c r="AE117">
        <v>-2.4333754999999999E-3</v>
      </c>
      <c r="AF117">
        <v>149.75205</v>
      </c>
      <c r="AG117">
        <v>5.3939449999999998E-3</v>
      </c>
      <c r="AH117">
        <v>5302.3329999999996</v>
      </c>
      <c r="AI117">
        <v>1.4582135E-3</v>
      </c>
      <c r="AJ117">
        <v>114.9696</v>
      </c>
      <c r="AK117">
        <v>4976.134</v>
      </c>
      <c r="AL117">
        <v>5.8762850000000004E-4</v>
      </c>
      <c r="AM117">
        <v>5665.4930000000004</v>
      </c>
    </row>
    <row r="118" spans="1:39">
      <c r="A118">
        <v>117</v>
      </c>
      <c r="B118">
        <v>2</v>
      </c>
      <c r="C118">
        <v>17</v>
      </c>
      <c r="D118">
        <v>1</v>
      </c>
      <c r="E118">
        <v>60</v>
      </c>
      <c r="F118">
        <v>70</v>
      </c>
      <c r="G118">
        <v>0.49921874999999999</v>
      </c>
      <c r="H118">
        <v>0</v>
      </c>
      <c r="I118">
        <v>90</v>
      </c>
      <c r="J118">
        <v>0</v>
      </c>
      <c r="K118">
        <v>9644.53125</v>
      </c>
      <c r="L118">
        <v>0.424375</v>
      </c>
      <c r="M118">
        <v>130625.78125</v>
      </c>
      <c r="N118">
        <v>0.31406250000000002</v>
      </c>
      <c r="O118">
        <v>70</v>
      </c>
      <c r="P118">
        <v>480</v>
      </c>
      <c r="Q118">
        <v>480</v>
      </c>
      <c r="R118" s="46">
        <v>117</v>
      </c>
      <c r="S118">
        <v>90484.22</v>
      </c>
      <c r="T118">
        <v>29727.195</v>
      </c>
      <c r="U118">
        <v>29683.145</v>
      </c>
      <c r="V118">
        <v>2.4008154999999999E-3</v>
      </c>
      <c r="W118">
        <v>139.67679999999999</v>
      </c>
      <c r="X118">
        <v>-3.0418400000000001E-3</v>
      </c>
      <c r="Y118">
        <v>51136.57</v>
      </c>
      <c r="Z118">
        <v>30388.115000000002</v>
      </c>
      <c r="AA118">
        <v>2.3675777300000002E-3</v>
      </c>
      <c r="AB118">
        <v>136.52869999999999</v>
      </c>
      <c r="AC118">
        <v>-4.6522992500000002E-3</v>
      </c>
      <c r="AD118">
        <v>50985.5</v>
      </c>
      <c r="AE118">
        <v>3.3370865000000001E-3</v>
      </c>
      <c r="AF118">
        <v>342.01170000000002</v>
      </c>
      <c r="AG118">
        <v>-4.9542728500000001E-3</v>
      </c>
      <c r="AH118">
        <v>9416.268</v>
      </c>
      <c r="AI118">
        <v>4.6866885000000001E-4</v>
      </c>
      <c r="AJ118">
        <v>155.80459999999999</v>
      </c>
      <c r="AK118">
        <v>10528.78</v>
      </c>
      <c r="AL118">
        <v>1.4732059E-5</v>
      </c>
      <c r="AM118">
        <v>9330.9110000000001</v>
      </c>
    </row>
    <row r="119" spans="1:39">
      <c r="A119">
        <v>118</v>
      </c>
      <c r="B119">
        <v>2</v>
      </c>
      <c r="C119">
        <v>18</v>
      </c>
      <c r="D119">
        <v>1</v>
      </c>
      <c r="E119">
        <v>60</v>
      </c>
      <c r="F119">
        <v>70</v>
      </c>
      <c r="G119">
        <v>0.57421875</v>
      </c>
      <c r="H119">
        <v>0</v>
      </c>
      <c r="I119">
        <v>90</v>
      </c>
      <c r="J119">
        <v>0</v>
      </c>
      <c r="K119">
        <v>8019.53125</v>
      </c>
      <c r="L119">
        <v>0.364375</v>
      </c>
      <c r="M119">
        <v>309900.78125</v>
      </c>
      <c r="N119">
        <v>0.26406250000000003</v>
      </c>
      <c r="O119">
        <v>70</v>
      </c>
      <c r="P119">
        <v>480</v>
      </c>
      <c r="Q119">
        <v>480</v>
      </c>
      <c r="R119" s="46">
        <v>118</v>
      </c>
      <c r="S119">
        <v>187843.20000000001</v>
      </c>
      <c r="T119">
        <v>17558.255000000001</v>
      </c>
      <c r="U119">
        <v>18045.605</v>
      </c>
      <c r="V119">
        <v>2.28483E-4</v>
      </c>
      <c r="W119">
        <v>-80.981795000000005</v>
      </c>
      <c r="X119">
        <v>4.5347334699999998E-3</v>
      </c>
      <c r="Y119">
        <v>41650.300000000003</v>
      </c>
      <c r="Z119">
        <v>17226.005000000001</v>
      </c>
      <c r="AA119">
        <v>3.183642E-3</v>
      </c>
      <c r="AB119">
        <v>142.07915</v>
      </c>
      <c r="AC119">
        <v>6.0054326E-3</v>
      </c>
      <c r="AD119">
        <v>43525.84</v>
      </c>
      <c r="AE119">
        <v>-7.0597499999999996E-5</v>
      </c>
      <c r="AF119">
        <v>-453.89765</v>
      </c>
      <c r="AG119">
        <v>5.6160380999999999E-3</v>
      </c>
      <c r="AH119">
        <v>11875.15</v>
      </c>
      <c r="AI119">
        <v>2.60402995E-3</v>
      </c>
      <c r="AJ119">
        <v>-283.50830000000002</v>
      </c>
      <c r="AK119">
        <v>12550.04</v>
      </c>
      <c r="AL119">
        <v>-2.979546E-4</v>
      </c>
      <c r="AM119">
        <v>12395.1</v>
      </c>
    </row>
    <row r="120" spans="1:39">
      <c r="A120">
        <v>119</v>
      </c>
      <c r="B120">
        <v>2</v>
      </c>
      <c r="C120">
        <v>19</v>
      </c>
      <c r="D120">
        <v>1</v>
      </c>
      <c r="E120">
        <v>60</v>
      </c>
      <c r="F120">
        <v>70</v>
      </c>
      <c r="G120">
        <v>0.42421874999999998</v>
      </c>
      <c r="H120">
        <v>0</v>
      </c>
      <c r="I120">
        <v>90</v>
      </c>
      <c r="J120">
        <v>0</v>
      </c>
      <c r="K120">
        <v>4769.53125</v>
      </c>
      <c r="L120">
        <v>0.484375</v>
      </c>
      <c r="M120">
        <v>668450.78125</v>
      </c>
      <c r="N120">
        <v>0.36406250000000001</v>
      </c>
      <c r="O120">
        <v>70</v>
      </c>
      <c r="P120">
        <v>480</v>
      </c>
      <c r="Q120">
        <v>480</v>
      </c>
      <c r="R120" s="46">
        <v>119</v>
      </c>
      <c r="S120">
        <v>347412.5</v>
      </c>
      <c r="T120">
        <v>76039.58</v>
      </c>
      <c r="U120">
        <v>76167.904999999999</v>
      </c>
      <c r="V120">
        <v>-2.0300706500000001E-2</v>
      </c>
      <c r="W120">
        <v>349.30525</v>
      </c>
      <c r="X120">
        <v>-2.0081753500000001E-2</v>
      </c>
      <c r="Y120">
        <v>96599.09</v>
      </c>
      <c r="Z120">
        <v>79759.255000000005</v>
      </c>
      <c r="AA120">
        <v>-2.8502755899999999E-2</v>
      </c>
      <c r="AB120">
        <v>-295.86950000000002</v>
      </c>
      <c r="AC120">
        <v>-1.8973826799999999E-2</v>
      </c>
      <c r="AD120">
        <v>96958.38</v>
      </c>
      <c r="AE120">
        <v>-1.95787459E-2</v>
      </c>
      <c r="AF120">
        <v>1274.923</v>
      </c>
      <c r="AG120">
        <v>-1.62523875E-2</v>
      </c>
      <c r="AH120">
        <v>4469.3130000000001</v>
      </c>
      <c r="AI120">
        <v>-1.3238670500000001E-3</v>
      </c>
      <c r="AJ120">
        <v>210.24645000000001</v>
      </c>
      <c r="AK120">
        <v>7731.7960000000003</v>
      </c>
      <c r="AL120">
        <v>-1.6719035499999999E-3</v>
      </c>
      <c r="AM120">
        <v>4429.5569999999998</v>
      </c>
    </row>
    <row r="121" spans="1:39">
      <c r="A121">
        <v>120</v>
      </c>
      <c r="B121">
        <v>2</v>
      </c>
      <c r="C121">
        <v>20</v>
      </c>
      <c r="D121">
        <v>1</v>
      </c>
      <c r="E121">
        <v>60</v>
      </c>
      <c r="F121">
        <v>70</v>
      </c>
      <c r="G121">
        <v>0.40546874999999999</v>
      </c>
      <c r="H121">
        <v>0</v>
      </c>
      <c r="I121">
        <v>90</v>
      </c>
      <c r="J121">
        <v>0</v>
      </c>
      <c r="K121">
        <v>4363.28125</v>
      </c>
      <c r="L121">
        <v>0.25937500000000002</v>
      </c>
      <c r="M121">
        <v>354719.53125</v>
      </c>
      <c r="N121">
        <v>0.30156250000000001</v>
      </c>
      <c r="O121">
        <v>70</v>
      </c>
      <c r="P121">
        <v>480</v>
      </c>
      <c r="Q121">
        <v>480</v>
      </c>
      <c r="R121" s="46">
        <v>120</v>
      </c>
      <c r="S121">
        <v>148770.9</v>
      </c>
      <c r="T121">
        <v>4409.5529999999999</v>
      </c>
      <c r="U121">
        <v>4279.1790000000001</v>
      </c>
      <c r="V121">
        <v>2.0740894999999999E-4</v>
      </c>
      <c r="W121">
        <v>13.813215</v>
      </c>
      <c r="X121">
        <v>5.20342245E-3</v>
      </c>
      <c r="Y121">
        <v>11979.68</v>
      </c>
      <c r="Z121">
        <v>3637.308</v>
      </c>
      <c r="AA121">
        <v>-4.3173339999999999E-3</v>
      </c>
      <c r="AB121">
        <v>-57.872669999999999</v>
      </c>
      <c r="AC121">
        <v>7.0623429999999996E-3</v>
      </c>
      <c r="AD121">
        <v>11548.06</v>
      </c>
      <c r="AE121">
        <v>3.1055470000000002E-3</v>
      </c>
      <c r="AF121">
        <v>103.61415</v>
      </c>
      <c r="AG121">
        <v>9.0616661000000008E-3</v>
      </c>
      <c r="AH121">
        <v>4602.3180000000002</v>
      </c>
      <c r="AI121">
        <v>1.0832321E-3</v>
      </c>
      <c r="AJ121">
        <v>37.496420000000001</v>
      </c>
      <c r="AK121">
        <v>4032.0189999999998</v>
      </c>
      <c r="AL121">
        <v>-2.0913864999999999E-4</v>
      </c>
      <c r="AM121">
        <v>4419.6390000000001</v>
      </c>
    </row>
    <row r="122" spans="1:39">
      <c r="A122">
        <v>121</v>
      </c>
      <c r="B122">
        <v>2</v>
      </c>
      <c r="C122">
        <v>21</v>
      </c>
      <c r="D122">
        <v>1</v>
      </c>
      <c r="E122">
        <v>60</v>
      </c>
      <c r="F122">
        <v>70</v>
      </c>
      <c r="G122">
        <v>0.55546874999999996</v>
      </c>
      <c r="H122">
        <v>0</v>
      </c>
      <c r="I122">
        <v>90</v>
      </c>
      <c r="J122">
        <v>0</v>
      </c>
      <c r="K122">
        <v>7613.28125</v>
      </c>
      <c r="L122">
        <v>0.37937500000000002</v>
      </c>
      <c r="M122">
        <v>713269.53125</v>
      </c>
      <c r="N122">
        <v>0.20156250000000001</v>
      </c>
      <c r="O122">
        <v>70</v>
      </c>
      <c r="P122">
        <v>480</v>
      </c>
      <c r="Q122">
        <v>480</v>
      </c>
      <c r="R122" s="46">
        <v>121</v>
      </c>
      <c r="S122">
        <v>403553.1</v>
      </c>
      <c r="T122">
        <v>16363.855</v>
      </c>
      <c r="U122">
        <v>16680.07</v>
      </c>
      <c r="V122">
        <v>7.1070114999999996E-3</v>
      </c>
      <c r="W122">
        <v>13.59309</v>
      </c>
      <c r="X122">
        <v>-3.2125145999999999E-3</v>
      </c>
      <c r="Y122">
        <v>43021.98</v>
      </c>
      <c r="Z122">
        <v>18789.215</v>
      </c>
      <c r="AA122">
        <v>1.27129515E-2</v>
      </c>
      <c r="AB122">
        <v>242.56030000000001</v>
      </c>
      <c r="AC122">
        <v>-5.4461135500000002E-3</v>
      </c>
      <c r="AD122">
        <v>44624.06</v>
      </c>
      <c r="AE122">
        <v>7.9433820000000006E-3</v>
      </c>
      <c r="AF122">
        <v>-173.6874</v>
      </c>
      <c r="AG122">
        <v>-7.6232174999999996E-3</v>
      </c>
      <c r="AH122">
        <v>11396.73</v>
      </c>
      <c r="AI122">
        <v>2.9799136E-3</v>
      </c>
      <c r="AJ122">
        <v>-26.881945000000002</v>
      </c>
      <c r="AK122">
        <v>12704.85</v>
      </c>
      <c r="AL122">
        <v>-4.9952685000000004E-3</v>
      </c>
      <c r="AM122">
        <v>11724.73</v>
      </c>
    </row>
    <row r="123" spans="1:39">
      <c r="A123">
        <v>122</v>
      </c>
      <c r="B123">
        <v>2</v>
      </c>
      <c r="C123">
        <v>22</v>
      </c>
      <c r="D123">
        <v>1</v>
      </c>
      <c r="E123">
        <v>60</v>
      </c>
      <c r="F123">
        <v>70</v>
      </c>
      <c r="G123">
        <v>0.48046875</v>
      </c>
      <c r="H123">
        <v>0</v>
      </c>
      <c r="I123">
        <v>90</v>
      </c>
      <c r="J123">
        <v>0</v>
      </c>
      <c r="K123">
        <v>9238.28125</v>
      </c>
      <c r="L123">
        <v>0.31937499999999996</v>
      </c>
      <c r="M123">
        <v>533994.53125</v>
      </c>
      <c r="N123">
        <v>0.3515625</v>
      </c>
      <c r="O123">
        <v>70</v>
      </c>
      <c r="P123">
        <v>480</v>
      </c>
      <c r="Q123">
        <v>480</v>
      </c>
      <c r="R123" s="46">
        <v>122</v>
      </c>
      <c r="S123">
        <v>270158.8</v>
      </c>
      <c r="T123">
        <v>16047.21</v>
      </c>
      <c r="U123">
        <v>15807.615</v>
      </c>
      <c r="V123">
        <v>1.40103075E-3</v>
      </c>
      <c r="W123">
        <v>560.50750000000005</v>
      </c>
      <c r="X123">
        <v>1.5872734999999999E-2</v>
      </c>
      <c r="Y123">
        <v>34286.04</v>
      </c>
      <c r="Z123">
        <v>13096.495000000001</v>
      </c>
      <c r="AA123">
        <v>-2.7067764500000001E-4</v>
      </c>
      <c r="AB123">
        <v>728.61455000000001</v>
      </c>
      <c r="AC123">
        <v>1.2125709E-2</v>
      </c>
      <c r="AD123">
        <v>33604.17</v>
      </c>
      <c r="AE123">
        <v>1.4496108499999999E-3</v>
      </c>
      <c r="AF123">
        <v>863.55010000000004</v>
      </c>
      <c r="AG123">
        <v>3.9044880499999997E-2</v>
      </c>
      <c r="AH123">
        <v>11484.12</v>
      </c>
      <c r="AI123">
        <v>-9.8580704500000004E-4</v>
      </c>
      <c r="AJ123">
        <v>692.45529999999997</v>
      </c>
      <c r="AK123">
        <v>10997.46</v>
      </c>
      <c r="AL123">
        <v>1.2898584999999999E-4</v>
      </c>
      <c r="AM123">
        <v>11035.75</v>
      </c>
    </row>
    <row r="124" spans="1:39">
      <c r="A124">
        <v>123</v>
      </c>
      <c r="B124">
        <v>2</v>
      </c>
      <c r="C124">
        <v>23</v>
      </c>
      <c r="D124">
        <v>1</v>
      </c>
      <c r="E124">
        <v>60</v>
      </c>
      <c r="F124">
        <v>70</v>
      </c>
      <c r="G124">
        <v>0.33046874999999998</v>
      </c>
      <c r="H124">
        <v>0</v>
      </c>
      <c r="I124">
        <v>90</v>
      </c>
      <c r="J124">
        <v>0</v>
      </c>
      <c r="K124">
        <v>5988.28125</v>
      </c>
      <c r="L124">
        <v>0.43937499999999996</v>
      </c>
      <c r="M124">
        <v>175444.53125</v>
      </c>
      <c r="N124">
        <v>0.25156250000000002</v>
      </c>
      <c r="O124">
        <v>70</v>
      </c>
      <c r="P124">
        <v>480</v>
      </c>
      <c r="Q124">
        <v>480</v>
      </c>
      <c r="R124" s="46">
        <v>123</v>
      </c>
      <c r="S124">
        <v>74489.02</v>
      </c>
      <c r="T124">
        <v>18749.305</v>
      </c>
      <c r="U124">
        <v>18619.884999999998</v>
      </c>
      <c r="V124">
        <v>-4.319196E-3</v>
      </c>
      <c r="W124">
        <v>-23.94013</v>
      </c>
      <c r="X124">
        <v>9.2132592499999996E-3</v>
      </c>
      <c r="Y124">
        <v>30120.59</v>
      </c>
      <c r="Z124">
        <v>20476.39</v>
      </c>
      <c r="AA124">
        <v>-4.3224894499999996E-3</v>
      </c>
      <c r="AB124">
        <v>16.15306</v>
      </c>
      <c r="AC124">
        <v>8.9615821000000005E-3</v>
      </c>
      <c r="AD124">
        <v>29546.14</v>
      </c>
      <c r="AE124">
        <v>-6.1221768999999999E-3</v>
      </c>
      <c r="AF124">
        <v>-122.29434999999999</v>
      </c>
      <c r="AG124">
        <v>1.3761058099999999E-2</v>
      </c>
      <c r="AH124">
        <v>4318.8329999999996</v>
      </c>
      <c r="AI124">
        <v>-1.0559656000000001E-3</v>
      </c>
      <c r="AJ124">
        <v>-94.943214999999995</v>
      </c>
      <c r="AK124">
        <v>4485.8159999999998</v>
      </c>
      <c r="AL124">
        <v>3.2014103000000001E-4</v>
      </c>
      <c r="AM124">
        <v>4160.0870000000004</v>
      </c>
    </row>
    <row r="125" spans="1:39">
      <c r="A125">
        <v>124</v>
      </c>
      <c r="B125">
        <v>2</v>
      </c>
      <c r="C125">
        <v>24</v>
      </c>
      <c r="D125">
        <v>1</v>
      </c>
      <c r="E125">
        <v>60</v>
      </c>
      <c r="F125">
        <v>70</v>
      </c>
      <c r="G125">
        <v>0.51796874999999998</v>
      </c>
      <c r="H125">
        <v>0</v>
      </c>
      <c r="I125">
        <v>90</v>
      </c>
      <c r="J125">
        <v>0</v>
      </c>
      <c r="K125">
        <v>5175.78125</v>
      </c>
      <c r="L125">
        <v>0.34937499999999999</v>
      </c>
      <c r="M125">
        <v>623632.03125</v>
      </c>
      <c r="N125">
        <v>0.32656249999999998</v>
      </c>
      <c r="O125">
        <v>70</v>
      </c>
      <c r="P125">
        <v>480</v>
      </c>
      <c r="Q125">
        <v>480</v>
      </c>
      <c r="R125" s="46">
        <v>124</v>
      </c>
      <c r="S125">
        <v>329751.40000000002</v>
      </c>
      <c r="T125">
        <v>11556.545</v>
      </c>
      <c r="U125">
        <v>11113.52</v>
      </c>
      <c r="V125">
        <v>6.8226284999999996E-3</v>
      </c>
      <c r="W125">
        <v>145.91829999999999</v>
      </c>
      <c r="X125">
        <v>1.03173825E-2</v>
      </c>
      <c r="Y125">
        <v>24410.9</v>
      </c>
      <c r="Z125">
        <v>10102.875</v>
      </c>
      <c r="AA125">
        <v>-6.6107479999999996E-3</v>
      </c>
      <c r="AB125">
        <v>-55.651805000000003</v>
      </c>
      <c r="AC125">
        <v>1.31055715E-2</v>
      </c>
      <c r="AD125">
        <v>23053.14</v>
      </c>
      <c r="AE125">
        <v>9.6825120000000008E-3</v>
      </c>
      <c r="AF125">
        <v>502.77285000000001</v>
      </c>
      <c r="AG125">
        <v>1.2019249500000001E-2</v>
      </c>
      <c r="AH125">
        <v>7551.98</v>
      </c>
      <c r="AI125">
        <v>5.6860249999999999E-3</v>
      </c>
      <c r="AJ125">
        <v>159.80195000000001</v>
      </c>
      <c r="AK125">
        <v>7589.11</v>
      </c>
      <c r="AL125">
        <v>3.1727875E-3</v>
      </c>
      <c r="AM125">
        <v>7003.0479999999998</v>
      </c>
    </row>
    <row r="126" spans="1:39">
      <c r="A126">
        <v>125</v>
      </c>
      <c r="B126">
        <v>2</v>
      </c>
      <c r="C126">
        <v>25</v>
      </c>
      <c r="D126">
        <v>1</v>
      </c>
      <c r="E126">
        <v>60</v>
      </c>
      <c r="F126">
        <v>70</v>
      </c>
      <c r="G126">
        <v>0.36796874999999996</v>
      </c>
      <c r="H126">
        <v>0</v>
      </c>
      <c r="I126">
        <v>90</v>
      </c>
      <c r="J126">
        <v>0</v>
      </c>
      <c r="K126">
        <v>8425.78125</v>
      </c>
      <c r="L126">
        <v>0.46937499999999999</v>
      </c>
      <c r="M126">
        <v>265082.03125</v>
      </c>
      <c r="N126">
        <v>0.2265625</v>
      </c>
      <c r="O126">
        <v>70</v>
      </c>
      <c r="P126">
        <v>480</v>
      </c>
      <c r="Q126">
        <v>480</v>
      </c>
      <c r="R126" s="46">
        <v>125</v>
      </c>
      <c r="S126">
        <v>138041.1</v>
      </c>
      <c r="T126">
        <v>49759.68</v>
      </c>
      <c r="U126">
        <v>49989.62</v>
      </c>
      <c r="V126">
        <v>-2.4841005000000001E-3</v>
      </c>
      <c r="W126">
        <v>96.444029999999998</v>
      </c>
      <c r="X126">
        <v>-3.3291320500000001E-3</v>
      </c>
      <c r="Y126">
        <v>75198.600000000006</v>
      </c>
      <c r="Z126">
        <v>56898.644999999997</v>
      </c>
      <c r="AA126">
        <v>-5.3834796000000002E-3</v>
      </c>
      <c r="AB126">
        <v>-167.58134999999999</v>
      </c>
      <c r="AC126">
        <v>-2.6212719500000002E-3</v>
      </c>
      <c r="AD126">
        <v>76719.78</v>
      </c>
      <c r="AE126">
        <v>-1.0998555E-2</v>
      </c>
      <c r="AF126">
        <v>805.48585000000003</v>
      </c>
      <c r="AG126">
        <v>-3.0483307400000002E-3</v>
      </c>
      <c r="AH126">
        <v>6580.8680000000004</v>
      </c>
      <c r="AI126">
        <v>9.4974529999999999E-4</v>
      </c>
      <c r="AJ126">
        <v>113.91674999999999</v>
      </c>
      <c r="AK126">
        <v>7910.0349999999999</v>
      </c>
      <c r="AL126">
        <v>1.053674E-4</v>
      </c>
      <c r="AM126">
        <v>6945.9719999999998</v>
      </c>
    </row>
    <row r="127" spans="1:39">
      <c r="A127">
        <v>126</v>
      </c>
      <c r="B127">
        <v>2</v>
      </c>
      <c r="C127">
        <v>26</v>
      </c>
      <c r="D127">
        <v>1</v>
      </c>
      <c r="E127">
        <v>60</v>
      </c>
      <c r="F127">
        <v>70</v>
      </c>
      <c r="G127">
        <v>0.44296875000000002</v>
      </c>
      <c r="H127">
        <v>0</v>
      </c>
      <c r="I127">
        <v>90</v>
      </c>
      <c r="J127">
        <v>0</v>
      </c>
      <c r="K127">
        <v>6800.78125</v>
      </c>
      <c r="L127">
        <v>0.28937499999999999</v>
      </c>
      <c r="M127">
        <v>85807.03125</v>
      </c>
      <c r="N127">
        <v>0.37656250000000002</v>
      </c>
      <c r="O127">
        <v>70</v>
      </c>
      <c r="P127">
        <v>480</v>
      </c>
      <c r="Q127">
        <v>480</v>
      </c>
      <c r="R127" s="46">
        <v>126</v>
      </c>
      <c r="S127">
        <v>47703.040000000001</v>
      </c>
      <c r="T127">
        <v>9055.7214999999997</v>
      </c>
      <c r="U127">
        <v>8853.58</v>
      </c>
      <c r="V127">
        <v>9.854868000000001E-4</v>
      </c>
      <c r="W127">
        <v>182.363</v>
      </c>
      <c r="X127">
        <v>4.8489048499999999E-5</v>
      </c>
      <c r="Y127">
        <v>19303.810000000001</v>
      </c>
      <c r="Z127">
        <v>7470.6805000000004</v>
      </c>
      <c r="AA127">
        <v>-5.3584349999999998E-5</v>
      </c>
      <c r="AB127">
        <v>175.49985000000001</v>
      </c>
      <c r="AC127">
        <v>-9.1833075000000001E-4</v>
      </c>
      <c r="AD127">
        <v>18773.599999999999</v>
      </c>
      <c r="AE127">
        <v>-5.3171515000000004E-4</v>
      </c>
      <c r="AF127">
        <v>302.98894999999999</v>
      </c>
      <c r="AG127">
        <v>1.42760396E-3</v>
      </c>
      <c r="AH127">
        <v>6340.88</v>
      </c>
      <c r="AI127">
        <v>2.1180428999999999E-4</v>
      </c>
      <c r="AJ127">
        <v>179.54984999999999</v>
      </c>
      <c r="AK127">
        <v>5964.7520000000004</v>
      </c>
      <c r="AL127">
        <v>1.8534439999999999E-5</v>
      </c>
      <c r="AM127">
        <v>6183.7510000000002</v>
      </c>
    </row>
    <row r="128" spans="1:39">
      <c r="A128">
        <v>127</v>
      </c>
      <c r="B128">
        <v>2</v>
      </c>
      <c r="C128">
        <v>27</v>
      </c>
      <c r="D128">
        <v>1</v>
      </c>
      <c r="E128">
        <v>60</v>
      </c>
      <c r="F128">
        <v>70</v>
      </c>
      <c r="G128">
        <v>0.59296875000000004</v>
      </c>
      <c r="H128">
        <v>0</v>
      </c>
      <c r="I128">
        <v>90</v>
      </c>
      <c r="J128">
        <v>0</v>
      </c>
      <c r="K128">
        <v>3550.78125</v>
      </c>
      <c r="L128">
        <v>0.40937499999999999</v>
      </c>
      <c r="M128">
        <v>444357.03125</v>
      </c>
      <c r="N128">
        <v>0.27656250000000004</v>
      </c>
      <c r="O128">
        <v>70</v>
      </c>
      <c r="P128">
        <v>480</v>
      </c>
      <c r="Q128">
        <v>480</v>
      </c>
      <c r="R128" s="46">
        <v>127</v>
      </c>
      <c r="S128">
        <v>269653.90000000002</v>
      </c>
      <c r="T128">
        <v>13140.06</v>
      </c>
      <c r="U128">
        <v>13464.11</v>
      </c>
      <c r="V128">
        <v>4.2171103000000001E-3</v>
      </c>
      <c r="W128">
        <v>-42.111080000000001</v>
      </c>
      <c r="X128">
        <v>-2.9237827E-3</v>
      </c>
      <c r="Y128">
        <v>28210.5</v>
      </c>
      <c r="Z128">
        <v>12863.245000000001</v>
      </c>
      <c r="AA128">
        <v>1.1551430999999999E-2</v>
      </c>
      <c r="AB128">
        <v>33.626130000000003</v>
      </c>
      <c r="AC128">
        <v>-4.8985304999999996E-3</v>
      </c>
      <c r="AD128">
        <v>29392.43</v>
      </c>
      <c r="AE128">
        <v>6.6418364999999997E-3</v>
      </c>
      <c r="AF128">
        <v>-187.22829999999999</v>
      </c>
      <c r="AG128">
        <v>-8.3554185999999992E-3</v>
      </c>
      <c r="AH128">
        <v>5994.0020000000004</v>
      </c>
      <c r="AI128">
        <v>-2.8891699999999999E-3</v>
      </c>
      <c r="AJ128">
        <v>3.5723370000000001</v>
      </c>
      <c r="AK128">
        <v>7710.451</v>
      </c>
      <c r="AL128">
        <v>4.5205929999999998E-4</v>
      </c>
      <c r="AM128">
        <v>6402.335</v>
      </c>
    </row>
    <row r="129" spans="1:39">
      <c r="A129">
        <v>128</v>
      </c>
      <c r="B129">
        <v>2</v>
      </c>
      <c r="C129">
        <v>28</v>
      </c>
      <c r="D129">
        <v>1</v>
      </c>
      <c r="E129">
        <v>60</v>
      </c>
      <c r="F129">
        <v>70</v>
      </c>
      <c r="G129">
        <v>0.439453125</v>
      </c>
      <c r="H129">
        <v>0</v>
      </c>
      <c r="I129">
        <v>90</v>
      </c>
      <c r="J129">
        <v>0</v>
      </c>
      <c r="K129">
        <v>3576.171875</v>
      </c>
      <c r="L129">
        <v>0.32968750000000002</v>
      </c>
      <c r="M129">
        <v>632035.546875</v>
      </c>
      <c r="N129">
        <v>0.38828125000000002</v>
      </c>
      <c r="O129">
        <v>70</v>
      </c>
      <c r="P129">
        <v>480</v>
      </c>
      <c r="Q129">
        <v>480</v>
      </c>
      <c r="R129" s="46">
        <v>128</v>
      </c>
      <c r="S129">
        <v>277955.90000000002</v>
      </c>
      <c r="T129">
        <v>6280.9144999999999</v>
      </c>
      <c r="U129">
        <v>6207.0209999999997</v>
      </c>
      <c r="V129">
        <v>2.8143388999999999E-3</v>
      </c>
      <c r="W129">
        <v>-66.908109999999994</v>
      </c>
      <c r="X129">
        <v>-4.3467229999999998E-4</v>
      </c>
      <c r="Y129">
        <v>12471.57</v>
      </c>
      <c r="Z129">
        <v>4890.2870000000003</v>
      </c>
      <c r="AA129">
        <v>5.2480131500000004E-3</v>
      </c>
      <c r="AB129">
        <v>-30.519839999999999</v>
      </c>
      <c r="AC129">
        <v>7.2697381499999998E-3</v>
      </c>
      <c r="AD129">
        <v>12281.38</v>
      </c>
      <c r="AE129">
        <v>1.0096265E-3</v>
      </c>
      <c r="AF129">
        <v>-141.69460000000001</v>
      </c>
      <c r="AG129">
        <v>3.855303E-3</v>
      </c>
      <c r="AH129">
        <v>3944.48</v>
      </c>
      <c r="AI129">
        <v>-1.6045299999999999E-4</v>
      </c>
      <c r="AJ129">
        <v>-75.888260000000002</v>
      </c>
      <c r="AK129">
        <v>3723.6990000000001</v>
      </c>
      <c r="AL129">
        <v>-6.4785335E-4</v>
      </c>
      <c r="AM129">
        <v>3891.7930000000001</v>
      </c>
    </row>
    <row r="130" spans="1:39">
      <c r="A130">
        <v>129</v>
      </c>
      <c r="B130">
        <v>2</v>
      </c>
      <c r="C130">
        <v>29</v>
      </c>
      <c r="D130">
        <v>1</v>
      </c>
      <c r="E130">
        <v>60</v>
      </c>
      <c r="F130">
        <v>70</v>
      </c>
      <c r="G130">
        <v>0.58945312499999991</v>
      </c>
      <c r="H130">
        <v>0</v>
      </c>
      <c r="I130">
        <v>90</v>
      </c>
      <c r="J130">
        <v>0</v>
      </c>
      <c r="K130">
        <v>6826.171875</v>
      </c>
      <c r="L130">
        <v>0.44968750000000002</v>
      </c>
      <c r="M130">
        <v>273485.546875</v>
      </c>
      <c r="N130">
        <v>0.28828125000000004</v>
      </c>
      <c r="O130">
        <v>70</v>
      </c>
      <c r="P130">
        <v>480</v>
      </c>
      <c r="Q130">
        <v>480</v>
      </c>
      <c r="R130" s="46">
        <v>129</v>
      </c>
      <c r="S130">
        <v>189698.5</v>
      </c>
      <c r="T130">
        <v>38686.485000000001</v>
      </c>
      <c r="U130">
        <v>39136.870000000003</v>
      </c>
      <c r="V130">
        <v>1.6615292300000001E-2</v>
      </c>
      <c r="W130">
        <v>-91.639740000000003</v>
      </c>
      <c r="X130">
        <v>-6.0625376999999996E-3</v>
      </c>
      <c r="Y130">
        <v>71263.34</v>
      </c>
      <c r="Z130">
        <v>40475.050000000003</v>
      </c>
      <c r="AA130">
        <v>1.6722244899999999E-2</v>
      </c>
      <c r="AB130">
        <v>-7.9812835</v>
      </c>
      <c r="AC130">
        <v>-7.5448800500000001E-3</v>
      </c>
      <c r="AD130">
        <v>72921.27</v>
      </c>
      <c r="AE130">
        <v>3.0067035299999999E-2</v>
      </c>
      <c r="AF130">
        <v>-329.33789999999999</v>
      </c>
      <c r="AG130">
        <v>-1.3761632100000001E-2</v>
      </c>
      <c r="AH130">
        <v>10257.35</v>
      </c>
      <c r="AI130">
        <v>3.5654354999999999E-4</v>
      </c>
      <c r="AJ130">
        <v>-12.89648</v>
      </c>
      <c r="AK130">
        <v>15432.45</v>
      </c>
      <c r="AL130">
        <v>-6.2077245000000006E-5</v>
      </c>
      <c r="AM130">
        <v>10856.35</v>
      </c>
    </row>
    <row r="131" spans="1:39">
      <c r="A131">
        <v>130</v>
      </c>
      <c r="B131">
        <v>2</v>
      </c>
      <c r="C131">
        <v>30</v>
      </c>
      <c r="D131">
        <v>1</v>
      </c>
      <c r="E131">
        <v>60</v>
      </c>
      <c r="F131">
        <v>70</v>
      </c>
      <c r="G131">
        <v>0.51445312499999996</v>
      </c>
      <c r="H131">
        <v>0</v>
      </c>
      <c r="I131">
        <v>90</v>
      </c>
      <c r="J131">
        <v>0</v>
      </c>
      <c r="K131">
        <v>8451.171875</v>
      </c>
      <c r="L131">
        <v>0.26968750000000002</v>
      </c>
      <c r="M131">
        <v>94210.546875</v>
      </c>
      <c r="N131">
        <v>0.33828124999999998</v>
      </c>
      <c r="O131">
        <v>70</v>
      </c>
      <c r="P131">
        <v>480</v>
      </c>
      <c r="Q131">
        <v>480</v>
      </c>
      <c r="R131" s="46">
        <v>130</v>
      </c>
      <c r="S131">
        <v>58228.5</v>
      </c>
      <c r="T131">
        <v>10938.33</v>
      </c>
      <c r="U131">
        <v>10787.77</v>
      </c>
      <c r="V131">
        <v>-1.2983641900000001E-3</v>
      </c>
      <c r="W131">
        <v>253.1935</v>
      </c>
      <c r="X131">
        <v>9.5383892500000003E-4</v>
      </c>
      <c r="Y131">
        <v>25765.759999999998</v>
      </c>
      <c r="Z131">
        <v>9203.2515000000003</v>
      </c>
      <c r="AA131">
        <v>-9.6627451500000004E-4</v>
      </c>
      <c r="AB131">
        <v>362.04649999999998</v>
      </c>
      <c r="AC131">
        <v>3.9725269999999998E-4</v>
      </c>
      <c r="AD131">
        <v>25327.06</v>
      </c>
      <c r="AE131">
        <v>-1.64912516E-3</v>
      </c>
      <c r="AF131">
        <v>375.78055000000001</v>
      </c>
      <c r="AG131">
        <v>1.9922139299999998E-3</v>
      </c>
      <c r="AH131">
        <v>8981.3150000000005</v>
      </c>
      <c r="AI131">
        <v>-2.9936434999999999E-5</v>
      </c>
      <c r="AJ131">
        <v>259.67665</v>
      </c>
      <c r="AK131">
        <v>8343.1869999999999</v>
      </c>
      <c r="AL131">
        <v>4.6850013000000003E-5</v>
      </c>
      <c r="AM131">
        <v>8816.8410000000003</v>
      </c>
    </row>
    <row r="132" spans="1:39">
      <c r="A132">
        <v>131</v>
      </c>
      <c r="B132">
        <v>2</v>
      </c>
      <c r="C132">
        <v>31</v>
      </c>
      <c r="D132">
        <v>1</v>
      </c>
      <c r="E132">
        <v>60</v>
      </c>
      <c r="F132">
        <v>70</v>
      </c>
      <c r="G132">
        <v>0.36445312499999999</v>
      </c>
      <c r="H132">
        <v>0</v>
      </c>
      <c r="I132">
        <v>90</v>
      </c>
      <c r="J132">
        <v>0</v>
      </c>
      <c r="K132">
        <v>5201.171875</v>
      </c>
      <c r="L132">
        <v>0.38968749999999996</v>
      </c>
      <c r="M132">
        <v>452760.546875</v>
      </c>
      <c r="N132">
        <v>0.23828125</v>
      </c>
      <c r="O132">
        <v>70</v>
      </c>
      <c r="P132">
        <v>480</v>
      </c>
      <c r="Q132">
        <v>480</v>
      </c>
      <c r="R132" s="46">
        <v>131</v>
      </c>
      <c r="S132">
        <v>171505.5</v>
      </c>
      <c r="T132">
        <v>9585.2255000000005</v>
      </c>
      <c r="U132">
        <v>9834.5859999999993</v>
      </c>
      <c r="V132">
        <v>4.2118475000000001E-3</v>
      </c>
      <c r="W132">
        <v>102.88720000000001</v>
      </c>
      <c r="X132">
        <v>1.0304584999999999E-3</v>
      </c>
      <c r="Y132">
        <v>19504.97</v>
      </c>
      <c r="Z132">
        <v>10143.11</v>
      </c>
      <c r="AA132">
        <v>1.7903005E-3</v>
      </c>
      <c r="AB132">
        <v>6.4532769999999999</v>
      </c>
      <c r="AC132">
        <v>3.0173598000000001E-3</v>
      </c>
      <c r="AD132">
        <v>20568.310000000001</v>
      </c>
      <c r="AE132">
        <v>1.711712E-3</v>
      </c>
      <c r="AF132">
        <v>432.27339999999998</v>
      </c>
      <c r="AG132">
        <v>5.9065835400000004E-3</v>
      </c>
      <c r="AH132">
        <v>4492.1030000000001</v>
      </c>
      <c r="AI132">
        <v>8.7499900000000006E-5</v>
      </c>
      <c r="AJ132">
        <v>92.003974999999997</v>
      </c>
      <c r="AK132">
        <v>4364.0389999999998</v>
      </c>
      <c r="AL132">
        <v>-1.0792582999999999E-3</v>
      </c>
      <c r="AM132">
        <v>4783.2179999999998</v>
      </c>
    </row>
    <row r="133" spans="1:39">
      <c r="A133">
        <v>132</v>
      </c>
      <c r="B133">
        <v>2</v>
      </c>
      <c r="C133">
        <v>32</v>
      </c>
      <c r="D133">
        <v>1</v>
      </c>
      <c r="E133">
        <v>60</v>
      </c>
      <c r="F133">
        <v>70</v>
      </c>
      <c r="G133">
        <v>0.47695312499999998</v>
      </c>
      <c r="H133">
        <v>0</v>
      </c>
      <c r="I133">
        <v>90</v>
      </c>
      <c r="J133">
        <v>0</v>
      </c>
      <c r="K133">
        <v>6013.671875</v>
      </c>
      <c r="L133">
        <v>0.2996875</v>
      </c>
      <c r="M133">
        <v>363123.046875</v>
      </c>
      <c r="N133">
        <v>0.36328125</v>
      </c>
      <c r="O133">
        <v>70</v>
      </c>
      <c r="P133">
        <v>480</v>
      </c>
      <c r="Q133">
        <v>480</v>
      </c>
      <c r="R133" s="46">
        <v>132</v>
      </c>
      <c r="S133">
        <v>178401.1</v>
      </c>
      <c r="T133">
        <v>9424.2574999999997</v>
      </c>
      <c r="U133">
        <v>9353.5125000000007</v>
      </c>
      <c r="V133">
        <v>-5.29811E-3</v>
      </c>
      <c r="W133">
        <v>-62.301335000000002</v>
      </c>
      <c r="X133">
        <v>1.0600154E-3</v>
      </c>
      <c r="Y133">
        <v>20533.32</v>
      </c>
      <c r="Z133">
        <v>7395.9579999999996</v>
      </c>
      <c r="AA133">
        <v>-5.7732125000000004E-3</v>
      </c>
      <c r="AB133">
        <v>-284.37</v>
      </c>
      <c r="AC133">
        <v>1.8567453E-3</v>
      </c>
      <c r="AD133">
        <v>20339.490000000002</v>
      </c>
      <c r="AE133">
        <v>-4.5552096000000004E-3</v>
      </c>
      <c r="AF133">
        <v>113.23779999999999</v>
      </c>
      <c r="AG133">
        <v>-1.2333757999999999E-3</v>
      </c>
      <c r="AH133">
        <v>7082.8220000000001</v>
      </c>
      <c r="AI133">
        <v>1.138446E-3</v>
      </c>
      <c r="AJ133">
        <v>-59.280625000000001</v>
      </c>
      <c r="AK133">
        <v>6634.57</v>
      </c>
      <c r="AL133">
        <v>-3.0915949999999999E-4</v>
      </c>
      <c r="AM133">
        <v>7187.8289999999997</v>
      </c>
    </row>
    <row r="134" spans="1:39">
      <c r="A134">
        <v>133</v>
      </c>
      <c r="B134">
        <v>2</v>
      </c>
      <c r="C134">
        <v>33</v>
      </c>
      <c r="D134">
        <v>1</v>
      </c>
      <c r="E134">
        <v>60</v>
      </c>
      <c r="F134">
        <v>70</v>
      </c>
      <c r="G134">
        <v>0.32695312500000001</v>
      </c>
      <c r="H134">
        <v>0</v>
      </c>
      <c r="I134">
        <v>90</v>
      </c>
      <c r="J134">
        <v>0</v>
      </c>
      <c r="K134">
        <v>9263.671875</v>
      </c>
      <c r="L134">
        <v>0.41968749999999999</v>
      </c>
      <c r="M134">
        <v>721673.046875</v>
      </c>
      <c r="N134">
        <v>0.26328125000000002</v>
      </c>
      <c r="O134">
        <v>70</v>
      </c>
      <c r="P134">
        <v>480</v>
      </c>
      <c r="Q134">
        <v>480</v>
      </c>
      <c r="R134" s="46">
        <v>133</v>
      </c>
      <c r="S134">
        <v>255186.1</v>
      </c>
      <c r="T134">
        <v>23218.2</v>
      </c>
      <c r="U134">
        <v>22938.11</v>
      </c>
      <c r="V134">
        <v>-5.6662400000000003E-3</v>
      </c>
      <c r="W134">
        <v>-59.124899999999997</v>
      </c>
      <c r="X134">
        <v>9.4732724999999993E-3</v>
      </c>
      <c r="Y134">
        <v>39934.400000000001</v>
      </c>
      <c r="Z134">
        <v>24614.32</v>
      </c>
      <c r="AA134">
        <v>-1.17118025E-2</v>
      </c>
      <c r="AB134">
        <v>-21.244160000000001</v>
      </c>
      <c r="AC134">
        <v>9.4395389499999996E-3</v>
      </c>
      <c r="AD134">
        <v>38848.400000000001</v>
      </c>
      <c r="AE134">
        <v>-7.546138E-3</v>
      </c>
      <c r="AF134">
        <v>-208.0778</v>
      </c>
      <c r="AG134">
        <v>1.8444255999999999E-2</v>
      </c>
      <c r="AH134">
        <v>7045.3729999999996</v>
      </c>
      <c r="AI134">
        <v>6.7850975000000001E-3</v>
      </c>
      <c r="AJ134">
        <v>-178.3467</v>
      </c>
      <c r="AK134">
        <v>7076.6189999999997</v>
      </c>
      <c r="AL134">
        <v>-1.78972181E-3</v>
      </c>
      <c r="AM134">
        <v>6758.1809999999996</v>
      </c>
    </row>
    <row r="135" spans="1:39">
      <c r="A135">
        <v>134</v>
      </c>
      <c r="B135">
        <v>2</v>
      </c>
      <c r="C135">
        <v>34</v>
      </c>
      <c r="D135">
        <v>1</v>
      </c>
      <c r="E135">
        <v>60</v>
      </c>
      <c r="F135">
        <v>70</v>
      </c>
      <c r="G135">
        <v>0.40195312499999997</v>
      </c>
      <c r="H135">
        <v>0</v>
      </c>
      <c r="I135">
        <v>90</v>
      </c>
      <c r="J135">
        <v>0</v>
      </c>
      <c r="K135">
        <v>7638.671875</v>
      </c>
      <c r="L135">
        <v>0.35968749999999999</v>
      </c>
      <c r="M135">
        <v>542398.046875</v>
      </c>
      <c r="N135">
        <v>0.31328125000000001</v>
      </c>
      <c r="O135">
        <v>70</v>
      </c>
      <c r="P135">
        <v>480</v>
      </c>
      <c r="Q135">
        <v>480</v>
      </c>
      <c r="R135" s="46">
        <v>134</v>
      </c>
      <c r="S135">
        <v>226638.9</v>
      </c>
      <c r="T135">
        <v>13122.17</v>
      </c>
      <c r="U135">
        <v>12829.5</v>
      </c>
      <c r="V135">
        <v>6.164653E-3</v>
      </c>
      <c r="W135">
        <v>14.131065</v>
      </c>
      <c r="X135">
        <v>-1.74247995E-3</v>
      </c>
      <c r="Y135">
        <v>26866.54</v>
      </c>
      <c r="Z135">
        <v>12106.514999999999</v>
      </c>
      <c r="AA135">
        <v>1.3647360000000001E-2</v>
      </c>
      <c r="AB135">
        <v>238.65455</v>
      </c>
      <c r="AC135">
        <v>-3.5761934999999998E-3</v>
      </c>
      <c r="AD135">
        <v>25930</v>
      </c>
      <c r="AE135">
        <v>1.0652742E-2</v>
      </c>
      <c r="AF135">
        <v>-193.42615000000001</v>
      </c>
      <c r="AG135">
        <v>1.7276775999999999E-3</v>
      </c>
      <c r="AH135">
        <v>7412.893</v>
      </c>
      <c r="AI135">
        <v>-5.8017779999999996E-3</v>
      </c>
      <c r="AJ135">
        <v>39.875945000000002</v>
      </c>
      <c r="AK135">
        <v>6970.5439999999999</v>
      </c>
      <c r="AL135">
        <v>-1.851178E-4</v>
      </c>
      <c r="AM135">
        <v>7031.2150000000001</v>
      </c>
    </row>
    <row r="136" spans="1:39">
      <c r="A136">
        <v>135</v>
      </c>
      <c r="B136">
        <v>2</v>
      </c>
      <c r="C136">
        <v>35</v>
      </c>
      <c r="D136">
        <v>1</v>
      </c>
      <c r="E136">
        <v>60</v>
      </c>
      <c r="F136">
        <v>70</v>
      </c>
      <c r="G136">
        <v>0.55195312500000004</v>
      </c>
      <c r="H136">
        <v>0</v>
      </c>
      <c r="I136">
        <v>90</v>
      </c>
      <c r="J136">
        <v>0</v>
      </c>
      <c r="K136">
        <v>4388.671875</v>
      </c>
      <c r="L136">
        <v>0.47968749999999999</v>
      </c>
      <c r="M136">
        <v>183848.046875</v>
      </c>
      <c r="N136">
        <v>0.21328125000000001</v>
      </c>
      <c r="O136">
        <v>70</v>
      </c>
      <c r="P136">
        <v>480</v>
      </c>
      <c r="Q136">
        <v>480</v>
      </c>
      <c r="R136" s="46">
        <v>135</v>
      </c>
      <c r="S136">
        <v>127862.7</v>
      </c>
      <c r="T136">
        <v>40672.964999999997</v>
      </c>
      <c r="U136">
        <v>40639.324999999997</v>
      </c>
      <c r="V136">
        <v>-4.9089842199999999E-3</v>
      </c>
      <c r="W136">
        <v>19.368935</v>
      </c>
      <c r="X136">
        <v>1.5783174E-3</v>
      </c>
      <c r="Y136">
        <v>72228.5</v>
      </c>
      <c r="Z136">
        <v>51447.83</v>
      </c>
      <c r="AA136">
        <v>-7.05535395E-3</v>
      </c>
      <c r="AB136">
        <v>940.67904999999996</v>
      </c>
      <c r="AC136">
        <v>2.2948722500000002E-3</v>
      </c>
      <c r="AD136">
        <v>71926.33</v>
      </c>
      <c r="AE136">
        <v>-7.9269652999999999E-3</v>
      </c>
      <c r="AF136">
        <v>-766.98869999999999</v>
      </c>
      <c r="AG136">
        <v>3.80832728E-3</v>
      </c>
      <c r="AH136">
        <v>5782.1580000000004</v>
      </c>
      <c r="AI136">
        <v>-2.7577210000000001E-4</v>
      </c>
      <c r="AJ136">
        <v>-29.969864999999999</v>
      </c>
      <c r="AK136">
        <v>11010.8</v>
      </c>
      <c r="AL136">
        <v>-3.0533506999999999E-4</v>
      </c>
      <c r="AM136">
        <v>5692.8220000000001</v>
      </c>
    </row>
    <row r="137" spans="1:39">
      <c r="A137">
        <v>136</v>
      </c>
      <c r="B137">
        <v>2</v>
      </c>
      <c r="C137">
        <v>36</v>
      </c>
      <c r="D137">
        <v>1</v>
      </c>
      <c r="E137">
        <v>60</v>
      </c>
      <c r="F137">
        <v>70</v>
      </c>
      <c r="G137">
        <v>0.57070312499999998</v>
      </c>
      <c r="H137">
        <v>0</v>
      </c>
      <c r="I137">
        <v>90</v>
      </c>
      <c r="J137">
        <v>0</v>
      </c>
      <c r="K137">
        <v>4794.921875</v>
      </c>
      <c r="L137">
        <v>0.25468750000000001</v>
      </c>
      <c r="M137">
        <v>497579.296875</v>
      </c>
      <c r="N137">
        <v>0.25078125000000001</v>
      </c>
      <c r="O137">
        <v>70</v>
      </c>
      <c r="P137">
        <v>480</v>
      </c>
      <c r="Q137">
        <v>480</v>
      </c>
      <c r="R137" s="46">
        <v>136</v>
      </c>
      <c r="S137">
        <v>284319.8</v>
      </c>
      <c r="T137">
        <v>6519.4324999999999</v>
      </c>
      <c r="U137">
        <v>6831.5990000000002</v>
      </c>
      <c r="V137">
        <v>-4.3929431999999999E-3</v>
      </c>
      <c r="W137">
        <v>-78.106449999999995</v>
      </c>
      <c r="X137">
        <v>3.9065528999999996E-3</v>
      </c>
      <c r="Y137">
        <v>20231.12</v>
      </c>
      <c r="Z137">
        <v>5646.7730000000001</v>
      </c>
      <c r="AA137">
        <v>-5.0768154999999999E-3</v>
      </c>
      <c r="AB137">
        <v>14.942030000000001</v>
      </c>
      <c r="AC137">
        <v>3.9720399999999996E-3</v>
      </c>
      <c r="AD137">
        <v>21476.06</v>
      </c>
      <c r="AE137">
        <v>-8.7192453499999999E-3</v>
      </c>
      <c r="AF137">
        <v>-326.43964999999997</v>
      </c>
      <c r="AG137">
        <v>5.9727464999999999E-3</v>
      </c>
      <c r="AH137">
        <v>8353.8089999999993</v>
      </c>
      <c r="AI137">
        <v>4.6971935999999999E-3</v>
      </c>
      <c r="AJ137">
        <v>-250.12815000000001</v>
      </c>
      <c r="AK137">
        <v>7577.8370000000004</v>
      </c>
      <c r="AL137">
        <v>-1.35722085E-3</v>
      </c>
      <c r="AM137">
        <v>8759.1560000000009</v>
      </c>
    </row>
    <row r="138" spans="1:39">
      <c r="A138">
        <v>137</v>
      </c>
      <c r="B138">
        <v>2</v>
      </c>
      <c r="C138">
        <v>37</v>
      </c>
      <c r="D138">
        <v>1</v>
      </c>
      <c r="E138">
        <v>60</v>
      </c>
      <c r="F138">
        <v>70</v>
      </c>
      <c r="G138">
        <v>0.42070312499999996</v>
      </c>
      <c r="H138">
        <v>0</v>
      </c>
      <c r="I138">
        <v>90</v>
      </c>
      <c r="J138">
        <v>0</v>
      </c>
      <c r="K138">
        <v>8044.921875</v>
      </c>
      <c r="L138">
        <v>0.37468750000000001</v>
      </c>
      <c r="M138">
        <v>139029.296875</v>
      </c>
      <c r="N138">
        <v>0.35078125000000004</v>
      </c>
      <c r="O138">
        <v>70</v>
      </c>
      <c r="P138">
        <v>480</v>
      </c>
      <c r="Q138">
        <v>480</v>
      </c>
      <c r="R138" s="46">
        <v>137</v>
      </c>
      <c r="S138">
        <v>74118.17</v>
      </c>
      <c r="T138">
        <v>15707.37</v>
      </c>
      <c r="U138">
        <v>15740.88</v>
      </c>
      <c r="V138">
        <v>1.3485254499999999E-4</v>
      </c>
      <c r="W138">
        <v>206.06315000000001</v>
      </c>
      <c r="X138">
        <v>2.5867754999999999E-4</v>
      </c>
      <c r="Y138">
        <v>28505.51</v>
      </c>
      <c r="Z138">
        <v>14779.56</v>
      </c>
      <c r="AA138">
        <v>-1.5030311800000001E-3</v>
      </c>
      <c r="AB138">
        <v>84.340379999999996</v>
      </c>
      <c r="AC138">
        <v>5.3085070500000003E-4</v>
      </c>
      <c r="AD138">
        <v>28601.71</v>
      </c>
      <c r="AE138">
        <v>4.0453654499999998E-4</v>
      </c>
      <c r="AF138">
        <v>506.01934999999997</v>
      </c>
      <c r="AG138">
        <v>1.2464529E-3</v>
      </c>
      <c r="AH138">
        <v>7049.6819999999998</v>
      </c>
      <c r="AI138">
        <v>-1.6176062000000001E-4</v>
      </c>
      <c r="AJ138">
        <v>242.1601</v>
      </c>
      <c r="AK138">
        <v>6989.1239999999998</v>
      </c>
      <c r="AL138">
        <v>6.0461750000000001E-5</v>
      </c>
      <c r="AM138">
        <v>7023.9849999999997</v>
      </c>
    </row>
    <row r="139" spans="1:39">
      <c r="A139">
        <v>138</v>
      </c>
      <c r="B139">
        <v>2</v>
      </c>
      <c r="C139">
        <v>38</v>
      </c>
      <c r="D139">
        <v>1</v>
      </c>
      <c r="E139">
        <v>60</v>
      </c>
      <c r="F139">
        <v>70</v>
      </c>
      <c r="G139">
        <v>0.345703125</v>
      </c>
      <c r="H139">
        <v>0</v>
      </c>
      <c r="I139">
        <v>90</v>
      </c>
      <c r="J139">
        <v>0</v>
      </c>
      <c r="K139">
        <v>9669.921875</v>
      </c>
      <c r="L139">
        <v>0.31468750000000001</v>
      </c>
      <c r="M139">
        <v>318304.296875</v>
      </c>
      <c r="N139">
        <v>0.20078125000000002</v>
      </c>
      <c r="O139">
        <v>70</v>
      </c>
      <c r="P139">
        <v>480</v>
      </c>
      <c r="Q139">
        <v>480</v>
      </c>
      <c r="R139" s="46">
        <v>138</v>
      </c>
      <c r="S139">
        <v>121250.9</v>
      </c>
      <c r="T139">
        <v>9020.3315000000002</v>
      </c>
      <c r="U139">
        <v>9181.2134999999998</v>
      </c>
      <c r="V139">
        <v>-1.1613475E-3</v>
      </c>
      <c r="W139">
        <v>62.666080000000001</v>
      </c>
      <c r="X139">
        <v>1.2559712499999999E-3</v>
      </c>
      <c r="Y139">
        <v>24301.94</v>
      </c>
      <c r="Z139">
        <v>9743.7880000000005</v>
      </c>
      <c r="AA139">
        <v>-2.8023420000000002E-3</v>
      </c>
      <c r="AB139">
        <v>124.4144</v>
      </c>
      <c r="AC139">
        <v>9.6345535000000001E-4</v>
      </c>
      <c r="AD139">
        <v>25124.93</v>
      </c>
      <c r="AE139">
        <v>-6.1198939999999999E-4</v>
      </c>
      <c r="AF139">
        <v>196.23415</v>
      </c>
      <c r="AG139">
        <v>3.7095798600000002E-3</v>
      </c>
      <c r="AH139">
        <v>7709.4059999999999</v>
      </c>
      <c r="AI139">
        <v>1.7963119E-4</v>
      </c>
      <c r="AJ139">
        <v>149.79315</v>
      </c>
      <c r="AK139">
        <v>7306.9840000000004</v>
      </c>
      <c r="AL139">
        <v>3.3119775000000002E-4</v>
      </c>
      <c r="AM139">
        <v>8189.5770000000002</v>
      </c>
    </row>
    <row r="140" spans="1:39">
      <c r="A140">
        <v>139</v>
      </c>
      <c r="B140">
        <v>2</v>
      </c>
      <c r="C140">
        <v>39</v>
      </c>
      <c r="D140">
        <v>1</v>
      </c>
      <c r="E140">
        <v>60</v>
      </c>
      <c r="F140">
        <v>70</v>
      </c>
      <c r="G140">
        <v>0.49570312500000002</v>
      </c>
      <c r="H140">
        <v>0</v>
      </c>
      <c r="I140">
        <v>90</v>
      </c>
      <c r="J140">
        <v>0</v>
      </c>
      <c r="K140">
        <v>6419.921875</v>
      </c>
      <c r="L140">
        <v>0.4346875</v>
      </c>
      <c r="M140">
        <v>676854.296875</v>
      </c>
      <c r="N140">
        <v>0.30078125</v>
      </c>
      <c r="O140">
        <v>70</v>
      </c>
      <c r="P140">
        <v>480</v>
      </c>
      <c r="Q140">
        <v>480</v>
      </c>
      <c r="R140" s="46">
        <v>139</v>
      </c>
      <c r="S140">
        <v>353383.9</v>
      </c>
      <c r="T140">
        <v>26895.83</v>
      </c>
      <c r="U140">
        <v>26789.474999999999</v>
      </c>
      <c r="V140">
        <v>9.9828395E-3</v>
      </c>
      <c r="W140">
        <v>319.56020000000001</v>
      </c>
      <c r="X140">
        <v>-1.0991268E-2</v>
      </c>
      <c r="Y140">
        <v>47191.18</v>
      </c>
      <c r="Z140">
        <v>27461.16</v>
      </c>
      <c r="AA140">
        <v>7.3765365000000001E-3</v>
      </c>
      <c r="AB140">
        <v>467.26010000000002</v>
      </c>
      <c r="AC140">
        <v>-9.8818387100000002E-3</v>
      </c>
      <c r="AD140">
        <v>46832.52</v>
      </c>
      <c r="AE140">
        <v>1.7721165000000001E-2</v>
      </c>
      <c r="AF140">
        <v>608.04094999999995</v>
      </c>
      <c r="AG140">
        <v>-1.3389911500000001E-2</v>
      </c>
      <c r="AH140">
        <v>7678.8140000000003</v>
      </c>
      <c r="AI140">
        <v>3.1530604999999998E-3</v>
      </c>
      <c r="AJ140">
        <v>220.94194999999999</v>
      </c>
      <c r="AK140">
        <v>9997.3029999999999</v>
      </c>
      <c r="AL140">
        <v>1.0193386E-3</v>
      </c>
      <c r="AM140">
        <v>7532.0240000000003</v>
      </c>
    </row>
    <row r="141" spans="1:39">
      <c r="A141">
        <v>140</v>
      </c>
      <c r="B141">
        <v>2</v>
      </c>
      <c r="C141">
        <v>40</v>
      </c>
      <c r="D141">
        <v>1</v>
      </c>
      <c r="E141">
        <v>60</v>
      </c>
      <c r="F141">
        <v>70</v>
      </c>
      <c r="G141">
        <v>0.30820312499999997</v>
      </c>
      <c r="H141">
        <v>0</v>
      </c>
      <c r="I141">
        <v>90</v>
      </c>
      <c r="J141">
        <v>0</v>
      </c>
      <c r="K141">
        <v>5607.421875</v>
      </c>
      <c r="L141">
        <v>0.34468749999999998</v>
      </c>
      <c r="M141">
        <v>228666.796875</v>
      </c>
      <c r="N141">
        <v>0.27578125000000003</v>
      </c>
      <c r="O141">
        <v>70</v>
      </c>
      <c r="P141">
        <v>480</v>
      </c>
      <c r="Q141">
        <v>480</v>
      </c>
      <c r="R141" s="46">
        <v>140</v>
      </c>
      <c r="S141">
        <v>79083.12</v>
      </c>
      <c r="T141">
        <v>6895.1355000000003</v>
      </c>
      <c r="U141">
        <v>6827.3265000000001</v>
      </c>
      <c r="V141">
        <v>4.4207144999999998E-3</v>
      </c>
      <c r="W141">
        <v>-88.657494999999997</v>
      </c>
      <c r="X141">
        <v>1.4795172499999999E-3</v>
      </c>
      <c r="Y141">
        <v>14877.18</v>
      </c>
      <c r="Z141">
        <v>6842.8945000000003</v>
      </c>
      <c r="AA141">
        <v>2.4219106099999999E-3</v>
      </c>
      <c r="AB141">
        <v>-180.35730000000001</v>
      </c>
      <c r="AC141">
        <v>2.2620983999999998E-3</v>
      </c>
      <c r="AD141">
        <v>14629.17</v>
      </c>
      <c r="AE141">
        <v>7.7509103999999999E-3</v>
      </c>
      <c r="AF141">
        <v>-143.93725000000001</v>
      </c>
      <c r="AG141">
        <v>3.3495975199999998E-3</v>
      </c>
      <c r="AH141">
        <v>4208.0870000000004</v>
      </c>
      <c r="AI141">
        <v>1.29640755E-4</v>
      </c>
      <c r="AJ141">
        <v>-134.35894999999999</v>
      </c>
      <c r="AK141">
        <v>3956.18</v>
      </c>
      <c r="AL141">
        <v>-5.8202499999999999E-6</v>
      </c>
      <c r="AM141">
        <v>4083.9569999999999</v>
      </c>
    </row>
    <row r="142" spans="1:39">
      <c r="A142">
        <v>141</v>
      </c>
      <c r="B142">
        <v>2</v>
      </c>
      <c r="C142">
        <v>41</v>
      </c>
      <c r="D142">
        <v>1</v>
      </c>
      <c r="E142">
        <v>60</v>
      </c>
      <c r="F142">
        <v>70</v>
      </c>
      <c r="G142">
        <v>0.45820312499999999</v>
      </c>
      <c r="H142">
        <v>0</v>
      </c>
      <c r="I142">
        <v>90</v>
      </c>
      <c r="J142">
        <v>0</v>
      </c>
      <c r="K142">
        <v>8857.421875</v>
      </c>
      <c r="L142">
        <v>0.46468750000000003</v>
      </c>
      <c r="M142">
        <v>587216.796875</v>
      </c>
      <c r="N142">
        <v>0.37578125000000001</v>
      </c>
      <c r="O142">
        <v>70</v>
      </c>
      <c r="P142">
        <v>480</v>
      </c>
      <c r="Q142">
        <v>480</v>
      </c>
      <c r="R142" s="46">
        <v>141</v>
      </c>
      <c r="S142">
        <v>328022.40000000002</v>
      </c>
      <c r="T142">
        <v>68281.649999999994</v>
      </c>
      <c r="U142">
        <v>67806.13</v>
      </c>
      <c r="V142">
        <v>-2.1549466600000001E-2</v>
      </c>
      <c r="W142">
        <v>467.62124999999997</v>
      </c>
      <c r="X142">
        <v>-1.2457745500000001E-2</v>
      </c>
      <c r="Y142">
        <v>94570.79</v>
      </c>
      <c r="Z142">
        <v>67828.315000000002</v>
      </c>
      <c r="AA142">
        <v>-1.54586394E-2</v>
      </c>
      <c r="AB142">
        <v>82.215590000000006</v>
      </c>
      <c r="AC142">
        <v>-1.8688581400000001E-2</v>
      </c>
      <c r="AD142">
        <v>93289.91</v>
      </c>
      <c r="AE142">
        <v>-2.8014125099999999E-2</v>
      </c>
      <c r="AF142">
        <v>1177.8140000000001</v>
      </c>
      <c r="AG142">
        <v>-1.9829804699999998E-2</v>
      </c>
      <c r="AH142">
        <v>9462.2379999999994</v>
      </c>
      <c r="AI142">
        <v>-1.17372353E-3</v>
      </c>
      <c r="AJ142">
        <v>239.88749999999999</v>
      </c>
      <c r="AK142">
        <v>14397.46</v>
      </c>
      <c r="AL142">
        <v>1.90749335E-3</v>
      </c>
      <c r="AM142">
        <v>8757.0820000000003</v>
      </c>
    </row>
    <row r="143" spans="1:39">
      <c r="A143">
        <v>142</v>
      </c>
      <c r="B143">
        <v>2</v>
      </c>
      <c r="C143">
        <v>42</v>
      </c>
      <c r="D143">
        <v>1</v>
      </c>
      <c r="E143">
        <v>60</v>
      </c>
      <c r="F143">
        <v>70</v>
      </c>
      <c r="G143">
        <v>0.533203125</v>
      </c>
      <c r="H143">
        <v>0</v>
      </c>
      <c r="I143">
        <v>90</v>
      </c>
      <c r="J143">
        <v>0</v>
      </c>
      <c r="K143">
        <v>7232.421875</v>
      </c>
      <c r="L143">
        <v>0.28468749999999998</v>
      </c>
      <c r="M143">
        <v>766491.796875</v>
      </c>
      <c r="N143">
        <v>0.22578125000000002</v>
      </c>
      <c r="O143">
        <v>70</v>
      </c>
      <c r="P143">
        <v>480</v>
      </c>
      <c r="Q143">
        <v>480</v>
      </c>
      <c r="R143" s="46">
        <v>142</v>
      </c>
      <c r="S143">
        <v>410079.8</v>
      </c>
      <c r="T143">
        <v>9407.3914999999997</v>
      </c>
      <c r="U143">
        <v>9237.8819999999996</v>
      </c>
      <c r="V143">
        <v>9.4350413000000004E-3</v>
      </c>
      <c r="W143">
        <v>272.09899999999999</v>
      </c>
      <c r="X143">
        <v>-1.2094362500000001E-2</v>
      </c>
      <c r="Y143">
        <v>28887.88</v>
      </c>
      <c r="Z143">
        <v>9443.1165000000001</v>
      </c>
      <c r="AA143">
        <v>3.8631544999999999E-3</v>
      </c>
      <c r="AB143">
        <v>555.50599999999997</v>
      </c>
      <c r="AC143">
        <v>-1.9301492100000001E-2</v>
      </c>
      <c r="AD143">
        <v>28134.84</v>
      </c>
      <c r="AE143">
        <v>3.83142432E-2</v>
      </c>
      <c r="AF143">
        <v>653.27504999999996</v>
      </c>
      <c r="AG143">
        <v>-3.6174862500000002E-2</v>
      </c>
      <c r="AH143">
        <v>11213</v>
      </c>
      <c r="AI143">
        <v>3.1432165000000001E-3</v>
      </c>
      <c r="AJ143">
        <v>531.61620000000005</v>
      </c>
      <c r="AK143">
        <v>10214.23</v>
      </c>
      <c r="AL143">
        <v>-3.4308633999999998E-4</v>
      </c>
      <c r="AM143">
        <v>10731.2</v>
      </c>
    </row>
    <row r="144" spans="1:39">
      <c r="A144">
        <v>143</v>
      </c>
      <c r="B144">
        <v>2</v>
      </c>
      <c r="C144">
        <v>43</v>
      </c>
      <c r="D144">
        <v>1</v>
      </c>
      <c r="E144">
        <v>60</v>
      </c>
      <c r="F144">
        <v>70</v>
      </c>
      <c r="G144">
        <v>0.38320312499999998</v>
      </c>
      <c r="H144">
        <v>0</v>
      </c>
      <c r="I144">
        <v>90</v>
      </c>
      <c r="J144">
        <v>0</v>
      </c>
      <c r="K144">
        <v>3982.421875</v>
      </c>
      <c r="L144">
        <v>0.40468749999999998</v>
      </c>
      <c r="M144">
        <v>407941.796875</v>
      </c>
      <c r="N144">
        <v>0.32578125000000002</v>
      </c>
      <c r="O144">
        <v>70</v>
      </c>
      <c r="P144">
        <v>480</v>
      </c>
      <c r="Q144">
        <v>480</v>
      </c>
      <c r="R144" s="46">
        <v>143</v>
      </c>
      <c r="S144">
        <v>165244</v>
      </c>
      <c r="T144">
        <v>9861.0550000000003</v>
      </c>
      <c r="U144">
        <v>9811.7085000000006</v>
      </c>
      <c r="V144">
        <v>-1.18979115E-2</v>
      </c>
      <c r="W144">
        <v>-112.51479999999999</v>
      </c>
      <c r="X144">
        <v>-1.9648293000000001E-3</v>
      </c>
      <c r="Y144">
        <v>17104.060000000001</v>
      </c>
      <c r="Z144">
        <v>9611.6954999999998</v>
      </c>
      <c r="AA144">
        <v>-1.20164108E-2</v>
      </c>
      <c r="AB144">
        <v>-153.5812</v>
      </c>
      <c r="AC144">
        <v>-8.7436624999999999E-4</v>
      </c>
      <c r="AD144">
        <v>16952.03</v>
      </c>
      <c r="AE144">
        <v>-1.6035786600000001E-2</v>
      </c>
      <c r="AF144">
        <v>-193.22465</v>
      </c>
      <c r="AG144">
        <v>-5.9489308999999997E-3</v>
      </c>
      <c r="AH144">
        <v>3518.4360000000001</v>
      </c>
      <c r="AI144">
        <v>-3.9669065E-4</v>
      </c>
      <c r="AJ144">
        <v>-180.33975000000001</v>
      </c>
      <c r="AK144">
        <v>3664.7040000000002</v>
      </c>
      <c r="AL144">
        <v>2.4019165000000001E-4</v>
      </c>
      <c r="AM144">
        <v>3446.5770000000002</v>
      </c>
    </row>
    <row r="145" spans="1:39">
      <c r="A145">
        <v>144</v>
      </c>
      <c r="B145">
        <v>2</v>
      </c>
      <c r="C145">
        <v>44</v>
      </c>
      <c r="D145">
        <v>1</v>
      </c>
      <c r="E145">
        <v>60</v>
      </c>
      <c r="F145">
        <v>70</v>
      </c>
      <c r="G145">
        <v>0.37382812499999996</v>
      </c>
      <c r="H145">
        <v>0</v>
      </c>
      <c r="I145">
        <v>90</v>
      </c>
      <c r="J145">
        <v>0</v>
      </c>
      <c r="K145">
        <v>4185.546875</v>
      </c>
      <c r="L145">
        <v>0.29218749999999999</v>
      </c>
      <c r="M145">
        <v>116619.921875</v>
      </c>
      <c r="N145">
        <v>0.31953125000000004</v>
      </c>
      <c r="O145">
        <v>70</v>
      </c>
      <c r="P145">
        <v>480</v>
      </c>
      <c r="Q145">
        <v>480</v>
      </c>
      <c r="R145" s="46">
        <v>144</v>
      </c>
      <c r="S145">
        <v>48438.3</v>
      </c>
      <c r="T145">
        <v>4398.7969999999996</v>
      </c>
      <c r="U145">
        <v>4441.3204999999998</v>
      </c>
      <c r="V145">
        <v>5.7119617999999998E-4</v>
      </c>
      <c r="W145">
        <v>33.974775000000001</v>
      </c>
      <c r="X145">
        <v>-1.25948865E-3</v>
      </c>
      <c r="Y145">
        <v>10505.96</v>
      </c>
      <c r="Z145">
        <v>3908.5934999999999</v>
      </c>
      <c r="AA145">
        <v>8.8268701000000001E-4</v>
      </c>
      <c r="AB145">
        <v>88.405680000000004</v>
      </c>
      <c r="AC145">
        <v>-8.2245704999999998E-4</v>
      </c>
      <c r="AD145">
        <v>10638.7</v>
      </c>
      <c r="AE145">
        <v>1.5437556200000001E-3</v>
      </c>
      <c r="AF145">
        <v>17.621244999999998</v>
      </c>
      <c r="AG145">
        <v>-3.3327578500000001E-3</v>
      </c>
      <c r="AH145">
        <v>3546.69</v>
      </c>
      <c r="AI145">
        <v>1.7973793499999999E-4</v>
      </c>
      <c r="AJ145">
        <v>35.986015000000002</v>
      </c>
      <c r="AK145">
        <v>3330.9690000000001</v>
      </c>
      <c r="AL145">
        <v>-4.719755E-5</v>
      </c>
      <c r="AM145">
        <v>3628.3649999999998</v>
      </c>
    </row>
    <row r="146" spans="1:39">
      <c r="A146">
        <v>145</v>
      </c>
      <c r="B146">
        <v>2</v>
      </c>
      <c r="C146">
        <v>45</v>
      </c>
      <c r="D146">
        <v>1</v>
      </c>
      <c r="E146">
        <v>60</v>
      </c>
      <c r="F146">
        <v>70</v>
      </c>
      <c r="G146">
        <v>0.52382812499999998</v>
      </c>
      <c r="H146">
        <v>0</v>
      </c>
      <c r="I146">
        <v>90</v>
      </c>
      <c r="J146">
        <v>0</v>
      </c>
      <c r="K146">
        <v>7435.546875</v>
      </c>
      <c r="L146">
        <v>0.41218749999999998</v>
      </c>
      <c r="M146">
        <v>475169.921875</v>
      </c>
      <c r="N146">
        <v>0.21953125000000001</v>
      </c>
      <c r="O146">
        <v>70</v>
      </c>
      <c r="P146">
        <v>480</v>
      </c>
      <c r="Q146">
        <v>480</v>
      </c>
      <c r="R146" s="46">
        <v>145</v>
      </c>
      <c r="S146">
        <v>259680</v>
      </c>
      <c r="T146">
        <v>20921.080000000002</v>
      </c>
      <c r="U146">
        <v>20497.834999999999</v>
      </c>
      <c r="V146">
        <v>8.1170724999999992E-3</v>
      </c>
      <c r="W146">
        <v>145.23185000000001</v>
      </c>
      <c r="X146">
        <v>7.6307055000000004E-3</v>
      </c>
      <c r="Y146">
        <v>46342.87</v>
      </c>
      <c r="Z146">
        <v>24252.825000000001</v>
      </c>
      <c r="AA146">
        <v>-2.4437155000000001E-3</v>
      </c>
      <c r="AB146">
        <v>-174.53194999999999</v>
      </c>
      <c r="AC146">
        <v>8.2906899999999999E-3</v>
      </c>
      <c r="AD146">
        <v>44335.15</v>
      </c>
      <c r="AE146">
        <v>2.2989975999999999E-3</v>
      </c>
      <c r="AF146">
        <v>863.31084999999996</v>
      </c>
      <c r="AG146">
        <v>7.016324E-3</v>
      </c>
      <c r="AH146">
        <v>10082.049999999999</v>
      </c>
      <c r="AI146">
        <v>-1.2744485E-3</v>
      </c>
      <c r="AJ146">
        <v>202.71205</v>
      </c>
      <c r="AK146">
        <v>11923.14</v>
      </c>
      <c r="AL146">
        <v>-4.4543149999999999E-4</v>
      </c>
      <c r="AM146">
        <v>9385.0759999999991</v>
      </c>
    </row>
    <row r="147" spans="1:39">
      <c r="A147">
        <v>146</v>
      </c>
      <c r="B147">
        <v>2</v>
      </c>
      <c r="C147">
        <v>46</v>
      </c>
      <c r="D147">
        <v>1</v>
      </c>
      <c r="E147">
        <v>60</v>
      </c>
      <c r="F147">
        <v>70</v>
      </c>
      <c r="G147">
        <v>0.59882812500000004</v>
      </c>
      <c r="H147">
        <v>0</v>
      </c>
      <c r="I147">
        <v>90</v>
      </c>
      <c r="J147">
        <v>0</v>
      </c>
      <c r="K147">
        <v>9060.546875</v>
      </c>
      <c r="L147">
        <v>0.35218749999999999</v>
      </c>
      <c r="M147">
        <v>654444.921875</v>
      </c>
      <c r="N147">
        <v>0.36953125000000003</v>
      </c>
      <c r="O147">
        <v>70</v>
      </c>
      <c r="P147">
        <v>480</v>
      </c>
      <c r="Q147">
        <v>480</v>
      </c>
      <c r="R147" s="46">
        <v>146</v>
      </c>
      <c r="S147">
        <v>405722</v>
      </c>
      <c r="T147">
        <v>26399.095000000001</v>
      </c>
      <c r="U147">
        <v>27272.45</v>
      </c>
      <c r="V147">
        <v>8.3049875500000002E-3</v>
      </c>
      <c r="W147">
        <v>-92.242109999999997</v>
      </c>
      <c r="X147">
        <v>1.647751E-3</v>
      </c>
      <c r="Y147">
        <v>52342.2</v>
      </c>
      <c r="Z147">
        <v>20129.075000000001</v>
      </c>
      <c r="AA147">
        <v>-5.8179700000000004E-3</v>
      </c>
      <c r="AB147">
        <v>92.471824999999995</v>
      </c>
      <c r="AC147">
        <v>-4.9455805000000004E-3</v>
      </c>
      <c r="AD147">
        <v>54706.38</v>
      </c>
      <c r="AE147">
        <v>9.0004214999999995E-3</v>
      </c>
      <c r="AF147">
        <v>-341.95355000000001</v>
      </c>
      <c r="AG147">
        <v>1.4234495E-3</v>
      </c>
      <c r="AH147">
        <v>15292.34</v>
      </c>
      <c r="AI147">
        <v>2.7574457000000001E-3</v>
      </c>
      <c r="AJ147">
        <v>-5.9906649999999999</v>
      </c>
      <c r="AK147">
        <v>16284.2</v>
      </c>
      <c r="AL147">
        <v>1.01009705E-3</v>
      </c>
      <c r="AM147">
        <v>16261</v>
      </c>
    </row>
    <row r="148" spans="1:39">
      <c r="A148">
        <v>147</v>
      </c>
      <c r="B148">
        <v>2</v>
      </c>
      <c r="C148">
        <v>47</v>
      </c>
      <c r="D148">
        <v>1</v>
      </c>
      <c r="E148">
        <v>60</v>
      </c>
      <c r="F148">
        <v>70</v>
      </c>
      <c r="G148">
        <v>0.44882812500000002</v>
      </c>
      <c r="H148">
        <v>0</v>
      </c>
      <c r="I148">
        <v>90</v>
      </c>
      <c r="J148">
        <v>0</v>
      </c>
      <c r="K148">
        <v>5810.546875</v>
      </c>
      <c r="L148">
        <v>0.47218749999999998</v>
      </c>
      <c r="M148">
        <v>295894.921875</v>
      </c>
      <c r="N148">
        <v>0.26953125</v>
      </c>
      <c r="O148">
        <v>70</v>
      </c>
      <c r="P148">
        <v>480</v>
      </c>
      <c r="Q148">
        <v>480</v>
      </c>
      <c r="R148" s="46">
        <v>147</v>
      </c>
      <c r="S148">
        <v>167771.9</v>
      </c>
      <c r="T148">
        <v>45172.71</v>
      </c>
      <c r="U148">
        <v>44810.82</v>
      </c>
      <c r="V148">
        <v>-1.5467776500000001E-2</v>
      </c>
      <c r="W148">
        <v>242.08795000000001</v>
      </c>
      <c r="X148">
        <v>-1.0048566499999999E-3</v>
      </c>
      <c r="Y148">
        <v>68894.22</v>
      </c>
      <c r="Z148">
        <v>51408.425000000003</v>
      </c>
      <c r="AA148">
        <v>-1.85030495E-2</v>
      </c>
      <c r="AB148">
        <v>311.60520000000002</v>
      </c>
      <c r="AC148">
        <v>-1.9340604E-3</v>
      </c>
      <c r="AD148">
        <v>67364.179999999993</v>
      </c>
      <c r="AE148">
        <v>-2.49786535E-2</v>
      </c>
      <c r="AF148">
        <v>712.22360000000003</v>
      </c>
      <c r="AG148">
        <v>4.41609035E-4</v>
      </c>
      <c r="AH148">
        <v>5753.8739999999998</v>
      </c>
      <c r="AI148">
        <v>5.6498504999999996E-4</v>
      </c>
      <c r="AJ148">
        <v>270.56214999999997</v>
      </c>
      <c r="AK148">
        <v>8906.8359999999993</v>
      </c>
      <c r="AL148">
        <v>1.18628767E-3</v>
      </c>
      <c r="AM148">
        <v>5542.723</v>
      </c>
    </row>
    <row r="149" spans="1:39">
      <c r="A149">
        <v>148</v>
      </c>
      <c r="B149">
        <v>2</v>
      </c>
      <c r="C149">
        <v>48</v>
      </c>
      <c r="D149">
        <v>1</v>
      </c>
      <c r="E149">
        <v>60</v>
      </c>
      <c r="F149">
        <v>70</v>
      </c>
      <c r="G149">
        <v>0.56132812499999996</v>
      </c>
      <c r="H149">
        <v>0</v>
      </c>
      <c r="I149">
        <v>90</v>
      </c>
      <c r="J149">
        <v>0</v>
      </c>
      <c r="K149">
        <v>6623.046875</v>
      </c>
      <c r="L149">
        <v>0.32218750000000002</v>
      </c>
      <c r="M149">
        <v>564807.421875</v>
      </c>
      <c r="N149">
        <v>0.34453125000000001</v>
      </c>
      <c r="O149">
        <v>70</v>
      </c>
      <c r="P149">
        <v>480</v>
      </c>
      <c r="Q149">
        <v>480</v>
      </c>
      <c r="R149" s="46">
        <v>148</v>
      </c>
      <c r="S149">
        <v>322409.09999999998</v>
      </c>
      <c r="T149">
        <v>14046.36</v>
      </c>
      <c r="U149">
        <v>14447.215</v>
      </c>
      <c r="V149">
        <v>5.7939699999999998E-3</v>
      </c>
      <c r="W149">
        <v>17.033455</v>
      </c>
      <c r="X149">
        <v>-7.7410494999999996E-3</v>
      </c>
      <c r="Y149">
        <v>30508.45</v>
      </c>
      <c r="Z149">
        <v>11156.094999999999</v>
      </c>
      <c r="AA149">
        <v>1.6171715999999999E-2</v>
      </c>
      <c r="AB149">
        <v>167.67625000000001</v>
      </c>
      <c r="AC149">
        <v>-2.1425530000000002E-3</v>
      </c>
      <c r="AD149">
        <v>31670.33</v>
      </c>
      <c r="AE149">
        <v>2.4402074999999999E-2</v>
      </c>
      <c r="AF149">
        <v>-118.2642</v>
      </c>
      <c r="AG149">
        <v>-1.8556114499999998E-2</v>
      </c>
      <c r="AH149">
        <v>10203.379999999999</v>
      </c>
      <c r="AI149">
        <v>1.7714895E-3</v>
      </c>
      <c r="AJ149">
        <v>-22.203035</v>
      </c>
      <c r="AK149">
        <v>10097.76</v>
      </c>
      <c r="AL149">
        <v>-4.2477755000000002E-3</v>
      </c>
      <c r="AM149">
        <v>10490.05</v>
      </c>
    </row>
    <row r="150" spans="1:39">
      <c r="A150">
        <v>149</v>
      </c>
      <c r="B150">
        <v>2</v>
      </c>
      <c r="C150">
        <v>49</v>
      </c>
      <c r="D150">
        <v>1</v>
      </c>
      <c r="E150">
        <v>60</v>
      </c>
      <c r="F150">
        <v>70</v>
      </c>
      <c r="G150">
        <v>0.41132812499999999</v>
      </c>
      <c r="H150">
        <v>0</v>
      </c>
      <c r="I150">
        <v>90</v>
      </c>
      <c r="J150">
        <v>0</v>
      </c>
      <c r="K150">
        <v>9873.046875</v>
      </c>
      <c r="L150">
        <v>0.44218749999999996</v>
      </c>
      <c r="M150">
        <v>206257.421875</v>
      </c>
      <c r="N150">
        <v>0.24453125000000001</v>
      </c>
      <c r="O150">
        <v>70</v>
      </c>
      <c r="P150">
        <v>480</v>
      </c>
      <c r="Q150">
        <v>480</v>
      </c>
      <c r="R150" s="46">
        <v>149</v>
      </c>
      <c r="S150">
        <v>113021</v>
      </c>
      <c r="T150">
        <v>33064</v>
      </c>
      <c r="U150">
        <v>32861.25</v>
      </c>
      <c r="V150">
        <v>-1.2447567999999999E-3</v>
      </c>
      <c r="W150">
        <v>19.278449999999999</v>
      </c>
      <c r="X150">
        <v>1.51146165E-3</v>
      </c>
      <c r="Y150">
        <v>56825.78</v>
      </c>
      <c r="Z150">
        <v>36730.730000000003</v>
      </c>
      <c r="AA150">
        <v>-4.2827316499999997E-3</v>
      </c>
      <c r="AB150">
        <v>-170.55125000000001</v>
      </c>
      <c r="AC150">
        <v>1.5684281799999999E-3</v>
      </c>
      <c r="AD150">
        <v>55813.56</v>
      </c>
      <c r="AE150">
        <v>-1.4846020000000001E-4</v>
      </c>
      <c r="AF150">
        <v>266.72714999999999</v>
      </c>
      <c r="AG150">
        <v>1.8311955E-3</v>
      </c>
      <c r="AH150">
        <v>8409.7420000000002</v>
      </c>
      <c r="AI150">
        <v>1.7239633700000001E-3</v>
      </c>
      <c r="AJ150">
        <v>57.657670000000003</v>
      </c>
      <c r="AK150">
        <v>9505.6119999999992</v>
      </c>
      <c r="AL150">
        <v>4.5482858999999998E-4</v>
      </c>
      <c r="AM150">
        <v>8125.0619999999999</v>
      </c>
    </row>
    <row r="151" spans="1:39">
      <c r="A151">
        <v>150</v>
      </c>
      <c r="B151">
        <v>2</v>
      </c>
      <c r="C151">
        <v>50</v>
      </c>
      <c r="D151">
        <v>1</v>
      </c>
      <c r="E151">
        <v>60</v>
      </c>
      <c r="F151">
        <v>70</v>
      </c>
      <c r="G151">
        <v>0.33632812499999998</v>
      </c>
      <c r="H151">
        <v>0</v>
      </c>
      <c r="I151">
        <v>90</v>
      </c>
      <c r="J151">
        <v>0</v>
      </c>
      <c r="K151">
        <v>8248.046875</v>
      </c>
      <c r="L151">
        <v>0.26218750000000002</v>
      </c>
      <c r="M151">
        <v>385532.421875</v>
      </c>
      <c r="N151">
        <v>0.39453125</v>
      </c>
      <c r="O151">
        <v>70</v>
      </c>
      <c r="P151">
        <v>480</v>
      </c>
      <c r="Q151">
        <v>480</v>
      </c>
      <c r="R151" s="46">
        <v>150</v>
      </c>
      <c r="S151">
        <v>139538.70000000001</v>
      </c>
      <c r="T151">
        <v>8607.9444999999996</v>
      </c>
      <c r="U151">
        <v>7835.5765000000001</v>
      </c>
      <c r="V151">
        <v>3.7836405000000002E-3</v>
      </c>
      <c r="W151">
        <v>-113.58835000000001</v>
      </c>
      <c r="X151">
        <v>-5.0501652500000004E-3</v>
      </c>
      <c r="Y151">
        <v>20191.810000000001</v>
      </c>
      <c r="Z151">
        <v>6190.5005000000001</v>
      </c>
      <c r="AA151">
        <v>7.5979669000000001E-3</v>
      </c>
      <c r="AB151">
        <v>-210.2285</v>
      </c>
      <c r="AC151">
        <v>-1.1133251199999999E-2</v>
      </c>
      <c r="AD151">
        <v>18240.68</v>
      </c>
      <c r="AE151">
        <v>5.3834470000000004E-3</v>
      </c>
      <c r="AF151">
        <v>-76.661945000000003</v>
      </c>
      <c r="AG151">
        <v>-2.9568999999999998E-4</v>
      </c>
      <c r="AH151">
        <v>7578.6840000000002</v>
      </c>
      <c r="AI151">
        <v>-7.6063805000000002E-4</v>
      </c>
      <c r="AJ151">
        <v>-193.87469999999999</v>
      </c>
      <c r="AK151">
        <v>6099.8680000000004</v>
      </c>
      <c r="AL151">
        <v>-3.5504664999999998E-4</v>
      </c>
      <c r="AM151">
        <v>6612.6260000000002</v>
      </c>
    </row>
    <row r="152" spans="1:39">
      <c r="A152">
        <v>151</v>
      </c>
      <c r="B152">
        <v>2</v>
      </c>
      <c r="C152">
        <v>51</v>
      </c>
      <c r="D152">
        <v>1</v>
      </c>
      <c r="E152">
        <v>60</v>
      </c>
      <c r="F152">
        <v>70</v>
      </c>
      <c r="G152">
        <v>0.486328125</v>
      </c>
      <c r="H152">
        <v>0</v>
      </c>
      <c r="I152">
        <v>90</v>
      </c>
      <c r="J152">
        <v>0</v>
      </c>
      <c r="K152">
        <v>4998.046875</v>
      </c>
      <c r="L152">
        <v>0.38218750000000001</v>
      </c>
      <c r="M152">
        <v>744082.421875</v>
      </c>
      <c r="N152">
        <v>0.29453125000000002</v>
      </c>
      <c r="O152">
        <v>70</v>
      </c>
      <c r="P152">
        <v>480</v>
      </c>
      <c r="Q152">
        <v>480</v>
      </c>
      <c r="R152" s="46">
        <v>151</v>
      </c>
      <c r="S152">
        <v>365093.5</v>
      </c>
      <c r="T152">
        <v>11799.1</v>
      </c>
      <c r="U152">
        <v>11671.5</v>
      </c>
      <c r="V152">
        <v>5.2555710400000004E-3</v>
      </c>
      <c r="W152">
        <v>331.75805000000003</v>
      </c>
      <c r="X152">
        <v>3.45713415E-3</v>
      </c>
      <c r="Y152">
        <v>24153.41</v>
      </c>
      <c r="Z152">
        <v>11407.125</v>
      </c>
      <c r="AA152">
        <v>9.8089113499999995E-3</v>
      </c>
      <c r="AB152">
        <v>504.83229999999998</v>
      </c>
      <c r="AC152">
        <v>-1.2935789499999999E-2</v>
      </c>
      <c r="AD152">
        <v>23718.57</v>
      </c>
      <c r="AE152">
        <v>3.3138625000000001E-3</v>
      </c>
      <c r="AF152">
        <v>625.29780000000005</v>
      </c>
      <c r="AG152">
        <v>2.6312057999999999E-2</v>
      </c>
      <c r="AH152">
        <v>6233.4430000000002</v>
      </c>
      <c r="AI152">
        <v>5.1812994999999998E-4</v>
      </c>
      <c r="AJ152">
        <v>421.36619999999999</v>
      </c>
      <c r="AK152">
        <v>6749.3879999999999</v>
      </c>
      <c r="AL152">
        <v>-8.6117595000000005E-4</v>
      </c>
      <c r="AM152">
        <v>5962.817</v>
      </c>
    </row>
    <row r="153" spans="1:39">
      <c r="A153">
        <v>152</v>
      </c>
      <c r="B153">
        <v>2</v>
      </c>
      <c r="C153">
        <v>52</v>
      </c>
      <c r="D153">
        <v>1</v>
      </c>
      <c r="E153">
        <v>60</v>
      </c>
      <c r="F153">
        <v>70</v>
      </c>
      <c r="G153">
        <v>0.50507812500000004</v>
      </c>
      <c r="H153">
        <v>0</v>
      </c>
      <c r="I153">
        <v>90</v>
      </c>
      <c r="J153">
        <v>0</v>
      </c>
      <c r="K153">
        <v>4591.796875</v>
      </c>
      <c r="L153">
        <v>0.3671875</v>
      </c>
      <c r="M153">
        <v>251076.171875</v>
      </c>
      <c r="N153">
        <v>0.23203125000000002</v>
      </c>
      <c r="O153">
        <v>70</v>
      </c>
      <c r="P153">
        <v>480</v>
      </c>
      <c r="Q153">
        <v>480</v>
      </c>
      <c r="R153" s="46">
        <v>152</v>
      </c>
      <c r="S153">
        <v>133098.4</v>
      </c>
      <c r="T153">
        <v>8756.1975000000002</v>
      </c>
      <c r="U153">
        <v>8640.6514999999999</v>
      </c>
      <c r="V153">
        <v>-6.9374435999999999E-3</v>
      </c>
      <c r="W153">
        <v>204.1266</v>
      </c>
      <c r="X153">
        <v>-4.1268946000000001E-3</v>
      </c>
      <c r="Y153">
        <v>21311</v>
      </c>
      <c r="Z153">
        <v>9423.8615000000009</v>
      </c>
      <c r="AA153">
        <v>-7.42362795E-3</v>
      </c>
      <c r="AB153">
        <v>430.52305000000001</v>
      </c>
      <c r="AC153">
        <v>-4.9664260000000003E-3</v>
      </c>
      <c r="AD153">
        <v>20802.77</v>
      </c>
      <c r="AE153">
        <v>-1.70701854E-2</v>
      </c>
      <c r="AF153">
        <v>467.19875000000002</v>
      </c>
      <c r="AG153">
        <v>-1.0184101500000001E-2</v>
      </c>
      <c r="AH153">
        <v>5980.3689999999997</v>
      </c>
      <c r="AI153">
        <v>-2.4898919999999998E-4</v>
      </c>
      <c r="AJ153">
        <v>298.26369999999997</v>
      </c>
      <c r="AK153">
        <v>6069.3249999999998</v>
      </c>
      <c r="AL153">
        <v>-4.9188274999999995E-4</v>
      </c>
      <c r="AM153">
        <v>5788.2089999999998</v>
      </c>
    </row>
    <row r="154" spans="1:39">
      <c r="A154">
        <v>153</v>
      </c>
      <c r="B154">
        <v>2</v>
      </c>
      <c r="C154">
        <v>53</v>
      </c>
      <c r="D154">
        <v>1</v>
      </c>
      <c r="E154">
        <v>60</v>
      </c>
      <c r="F154">
        <v>70</v>
      </c>
      <c r="G154">
        <v>0.35507812499999997</v>
      </c>
      <c r="H154">
        <v>0</v>
      </c>
      <c r="I154">
        <v>90</v>
      </c>
      <c r="J154">
        <v>0</v>
      </c>
      <c r="K154">
        <v>7841.796875</v>
      </c>
      <c r="L154">
        <v>0.4871875</v>
      </c>
      <c r="M154">
        <v>609626.171875</v>
      </c>
      <c r="N154">
        <v>0.33203125</v>
      </c>
      <c r="O154">
        <v>70</v>
      </c>
      <c r="P154">
        <v>480</v>
      </c>
      <c r="Q154">
        <v>480</v>
      </c>
      <c r="R154" s="46">
        <v>153</v>
      </c>
      <c r="S154">
        <v>326452.5</v>
      </c>
      <c r="T154">
        <v>127760.65</v>
      </c>
      <c r="U154">
        <v>128177.95</v>
      </c>
      <c r="V154">
        <v>3.6614068E-2</v>
      </c>
      <c r="W154">
        <v>200.8817</v>
      </c>
      <c r="X154">
        <v>1.54574468E-2</v>
      </c>
      <c r="Y154">
        <v>158402</v>
      </c>
      <c r="Z154">
        <v>137740.45000000001</v>
      </c>
      <c r="AA154">
        <v>4.4673757500000001E-2</v>
      </c>
      <c r="AB154">
        <v>273.08404999999999</v>
      </c>
      <c r="AC154">
        <v>1.6308389400000001E-2</v>
      </c>
      <c r="AD154">
        <v>159772.6</v>
      </c>
      <c r="AE154">
        <v>5.5735788000000001E-2</v>
      </c>
      <c r="AF154">
        <v>386.72584999999998</v>
      </c>
      <c r="AG154">
        <v>1.8211669100000001E-2</v>
      </c>
      <c r="AH154">
        <v>5710.8680000000004</v>
      </c>
      <c r="AI154">
        <v>-6.8661500000000007E-5</v>
      </c>
      <c r="AJ154">
        <v>124.3882</v>
      </c>
      <c r="AK154">
        <v>8983.393</v>
      </c>
      <c r="AL154">
        <v>2.6352359999999998E-4</v>
      </c>
      <c r="AM154">
        <v>6103.3760000000002</v>
      </c>
    </row>
    <row r="155" spans="1:39">
      <c r="A155">
        <v>154</v>
      </c>
      <c r="B155">
        <v>2</v>
      </c>
      <c r="C155">
        <v>54</v>
      </c>
      <c r="D155">
        <v>1</v>
      </c>
      <c r="E155">
        <v>60</v>
      </c>
      <c r="F155">
        <v>70</v>
      </c>
      <c r="G155">
        <v>0.43007812499999998</v>
      </c>
      <c r="H155">
        <v>0</v>
      </c>
      <c r="I155">
        <v>90</v>
      </c>
      <c r="J155">
        <v>0</v>
      </c>
      <c r="K155">
        <v>9466.796875</v>
      </c>
      <c r="L155">
        <v>0.3071875</v>
      </c>
      <c r="M155">
        <v>430351.171875</v>
      </c>
      <c r="N155">
        <v>0.28203125000000001</v>
      </c>
      <c r="O155">
        <v>70</v>
      </c>
      <c r="P155">
        <v>480</v>
      </c>
      <c r="Q155">
        <v>480</v>
      </c>
      <c r="R155" s="46">
        <v>154</v>
      </c>
      <c r="S155">
        <v>197153.3</v>
      </c>
      <c r="T155">
        <v>11914.014999999999</v>
      </c>
      <c r="U155">
        <v>11797.37</v>
      </c>
      <c r="V155">
        <v>5.0515170999999998E-3</v>
      </c>
      <c r="W155">
        <v>-103.9114</v>
      </c>
      <c r="X155">
        <v>-2.92012055E-3</v>
      </c>
      <c r="Y155">
        <v>29754.34</v>
      </c>
      <c r="Z155">
        <v>10862.43</v>
      </c>
      <c r="AA155">
        <v>1.46388475E-2</v>
      </c>
      <c r="AB155">
        <v>-72.819590000000005</v>
      </c>
      <c r="AC155">
        <v>-3.0514540999999999E-3</v>
      </c>
      <c r="AD155">
        <v>29339.89</v>
      </c>
      <c r="AE155">
        <v>3.44916275E-3</v>
      </c>
      <c r="AF155">
        <v>-296.44240000000002</v>
      </c>
      <c r="AG155">
        <v>-1.8604730000000001E-3</v>
      </c>
      <c r="AH155">
        <v>10077.629999999999</v>
      </c>
      <c r="AI155">
        <v>-5.3727815500000001E-4</v>
      </c>
      <c r="AJ155">
        <v>-171.77105</v>
      </c>
      <c r="AK155">
        <v>9298.3819999999996</v>
      </c>
      <c r="AL155">
        <v>-3.3772994999999999E-4</v>
      </c>
      <c r="AM155">
        <v>9959.9279999999999</v>
      </c>
    </row>
    <row r="156" spans="1:39">
      <c r="A156">
        <v>155</v>
      </c>
      <c r="B156">
        <v>2</v>
      </c>
      <c r="C156">
        <v>55</v>
      </c>
      <c r="D156">
        <v>1</v>
      </c>
      <c r="E156">
        <v>60</v>
      </c>
      <c r="F156">
        <v>70</v>
      </c>
      <c r="G156">
        <v>0.580078125</v>
      </c>
      <c r="H156">
        <v>0</v>
      </c>
      <c r="I156">
        <v>90</v>
      </c>
      <c r="J156">
        <v>0</v>
      </c>
      <c r="K156">
        <v>6216.796875</v>
      </c>
      <c r="L156">
        <v>0.4271875</v>
      </c>
      <c r="M156">
        <v>71801.171875</v>
      </c>
      <c r="N156">
        <v>0.38203125000000004</v>
      </c>
      <c r="O156">
        <v>70</v>
      </c>
      <c r="P156">
        <v>480</v>
      </c>
      <c r="Q156">
        <v>480</v>
      </c>
      <c r="R156" s="46">
        <v>155</v>
      </c>
      <c r="S156">
        <v>64484.160000000003</v>
      </c>
      <c r="T156">
        <v>25986.39</v>
      </c>
      <c r="U156">
        <v>25979.455000000002</v>
      </c>
      <c r="V156">
        <v>-1.9764980499999999E-3</v>
      </c>
      <c r="W156">
        <v>-65.669560000000004</v>
      </c>
      <c r="X156">
        <v>3.0110867300000002E-3</v>
      </c>
      <c r="Y156">
        <v>40481.49</v>
      </c>
      <c r="Z156">
        <v>24659.25</v>
      </c>
      <c r="AA156">
        <v>-5.1126139999999997E-4</v>
      </c>
      <c r="AB156">
        <v>125.55334999999999</v>
      </c>
      <c r="AC156">
        <v>4.8600635699999999E-3</v>
      </c>
      <c r="AD156">
        <v>40462.47</v>
      </c>
      <c r="AE156">
        <v>-1.0110461000000001E-3</v>
      </c>
      <c r="AF156">
        <v>-300.69445000000002</v>
      </c>
      <c r="AG156">
        <v>2.4971440999999998E-3</v>
      </c>
      <c r="AH156">
        <v>7059.6629999999996</v>
      </c>
      <c r="AI156">
        <v>-6.6046450000000002E-5</v>
      </c>
      <c r="AJ156">
        <v>-68.368759999999995</v>
      </c>
      <c r="AK156">
        <v>8239.982</v>
      </c>
      <c r="AL156">
        <v>4.9315068000000003E-4</v>
      </c>
      <c r="AM156">
        <v>7052.9949999999999</v>
      </c>
    </row>
    <row r="157" spans="1:39">
      <c r="A157">
        <v>156</v>
      </c>
      <c r="B157">
        <v>2</v>
      </c>
      <c r="C157">
        <v>56</v>
      </c>
      <c r="D157">
        <v>1</v>
      </c>
      <c r="E157">
        <v>60</v>
      </c>
      <c r="F157">
        <v>70</v>
      </c>
      <c r="G157">
        <v>0.392578125</v>
      </c>
      <c r="H157">
        <v>0</v>
      </c>
      <c r="I157">
        <v>90</v>
      </c>
      <c r="J157">
        <v>0</v>
      </c>
      <c r="K157">
        <v>5404.296875</v>
      </c>
      <c r="L157">
        <v>0.27718749999999998</v>
      </c>
      <c r="M157">
        <v>699263.671875</v>
      </c>
      <c r="N157">
        <v>0.20703125</v>
      </c>
      <c r="O157">
        <v>70</v>
      </c>
      <c r="P157">
        <v>480</v>
      </c>
      <c r="Q157">
        <v>480</v>
      </c>
      <c r="R157" s="46">
        <v>156</v>
      </c>
      <c r="S157">
        <v>272124.59999999998</v>
      </c>
      <c r="T157">
        <v>4603.8104999999996</v>
      </c>
      <c r="U157">
        <v>4567.87</v>
      </c>
      <c r="V157">
        <v>-1.8111393399999998E-2</v>
      </c>
      <c r="W157">
        <v>-86.825005000000004</v>
      </c>
      <c r="X157">
        <v>9.7792670000000008E-4</v>
      </c>
      <c r="Y157">
        <v>14284.01</v>
      </c>
      <c r="Z157">
        <v>4767.0659999999998</v>
      </c>
      <c r="AA157">
        <v>-1.7410816799999999E-2</v>
      </c>
      <c r="AB157">
        <v>-201.92670000000001</v>
      </c>
      <c r="AC157">
        <v>3.1358800000000001E-4</v>
      </c>
      <c r="AD157">
        <v>14109.77</v>
      </c>
      <c r="AE157">
        <v>-5.2312280000000003E-2</v>
      </c>
      <c r="AF157">
        <v>-218.834</v>
      </c>
      <c r="AG157">
        <v>7.4446950000000005E-4</v>
      </c>
      <c r="AH157">
        <v>5278.8760000000002</v>
      </c>
      <c r="AI157">
        <v>1.015975E-4</v>
      </c>
      <c r="AJ157">
        <v>-274.17160000000001</v>
      </c>
      <c r="AK157">
        <v>4683.3540000000003</v>
      </c>
      <c r="AL157">
        <v>6.0148345000000003E-4</v>
      </c>
      <c r="AM157">
        <v>5168.9059999999999</v>
      </c>
    </row>
    <row r="158" spans="1:39">
      <c r="A158">
        <v>157</v>
      </c>
      <c r="B158">
        <v>2</v>
      </c>
      <c r="C158">
        <v>57</v>
      </c>
      <c r="D158">
        <v>1</v>
      </c>
      <c r="E158">
        <v>60</v>
      </c>
      <c r="F158">
        <v>70</v>
      </c>
      <c r="G158">
        <v>0.54257812499999991</v>
      </c>
      <c r="H158">
        <v>0</v>
      </c>
      <c r="I158">
        <v>90</v>
      </c>
      <c r="J158">
        <v>0</v>
      </c>
      <c r="K158">
        <v>8654.296875</v>
      </c>
      <c r="L158">
        <v>0.39718750000000003</v>
      </c>
      <c r="M158">
        <v>340713.671875</v>
      </c>
      <c r="N158">
        <v>0.30703125000000003</v>
      </c>
      <c r="O158">
        <v>70</v>
      </c>
      <c r="P158">
        <v>480</v>
      </c>
      <c r="Q158">
        <v>480</v>
      </c>
      <c r="R158" s="46">
        <v>157</v>
      </c>
      <c r="S158">
        <v>204256.1</v>
      </c>
      <c r="T158">
        <v>25544.53</v>
      </c>
      <c r="U158">
        <v>25392.85</v>
      </c>
      <c r="V158">
        <v>-1.8280930299999999E-3</v>
      </c>
      <c r="W158">
        <v>41.927579999999999</v>
      </c>
      <c r="X158">
        <v>-2.5305010499999999E-3</v>
      </c>
      <c r="Y158">
        <v>50177.96</v>
      </c>
      <c r="Z158">
        <v>24790.67</v>
      </c>
      <c r="AA158">
        <v>-4.1117085000000001E-3</v>
      </c>
      <c r="AB158">
        <v>763.49794999999995</v>
      </c>
      <c r="AC158">
        <v>-1.8185358999999999E-3</v>
      </c>
      <c r="AD158">
        <v>49676.72</v>
      </c>
      <c r="AE158">
        <v>1.2282325000000001E-3</v>
      </c>
      <c r="AF158">
        <v>-625.01909999999998</v>
      </c>
      <c r="AG158">
        <v>-4.6618023999999997E-3</v>
      </c>
      <c r="AH158">
        <v>11835.24</v>
      </c>
      <c r="AI158">
        <v>-1.6943882E-4</v>
      </c>
      <c r="AJ158">
        <v>-52.636890000000001</v>
      </c>
      <c r="AK158">
        <v>13244.45</v>
      </c>
      <c r="AL158">
        <v>4.0606715000000002E-4</v>
      </c>
      <c r="AM158">
        <v>11652.57</v>
      </c>
    </row>
    <row r="159" spans="1:39">
      <c r="A159">
        <v>158</v>
      </c>
      <c r="B159">
        <v>2</v>
      </c>
      <c r="C159">
        <v>58</v>
      </c>
      <c r="D159">
        <v>1</v>
      </c>
      <c r="E159">
        <v>60</v>
      </c>
      <c r="F159">
        <v>70</v>
      </c>
      <c r="G159">
        <v>0.46757812499999996</v>
      </c>
      <c r="H159">
        <v>0</v>
      </c>
      <c r="I159">
        <v>90</v>
      </c>
      <c r="J159">
        <v>0</v>
      </c>
      <c r="K159">
        <v>7029.296875</v>
      </c>
      <c r="L159">
        <v>0.33718749999999997</v>
      </c>
      <c r="M159">
        <v>161438.671875</v>
      </c>
      <c r="N159">
        <v>0.25703125000000004</v>
      </c>
      <c r="O159">
        <v>70</v>
      </c>
      <c r="P159">
        <v>480</v>
      </c>
      <c r="Q159">
        <v>480</v>
      </c>
      <c r="R159" s="46">
        <v>158</v>
      </c>
      <c r="S159">
        <v>84721.57</v>
      </c>
      <c r="T159">
        <v>10098.285</v>
      </c>
      <c r="U159">
        <v>10038.084999999999</v>
      </c>
      <c r="V159">
        <v>-1.4471557499999999E-3</v>
      </c>
      <c r="W159">
        <v>-40.152189999999997</v>
      </c>
      <c r="X159">
        <v>2.18904395E-3</v>
      </c>
      <c r="Y159">
        <v>24506.76</v>
      </c>
      <c r="Z159">
        <v>10121.825000000001</v>
      </c>
      <c r="AA159">
        <v>-1.1454864700000001E-3</v>
      </c>
      <c r="AB159">
        <v>-284.3227</v>
      </c>
      <c r="AC159">
        <v>1.9756607E-3</v>
      </c>
      <c r="AD159">
        <v>24267.56</v>
      </c>
      <c r="AE159">
        <v>-3.3683961000000001E-3</v>
      </c>
      <c r="AF159">
        <v>124.8721</v>
      </c>
      <c r="AG159">
        <v>3.7942133099999999E-3</v>
      </c>
      <c r="AH159">
        <v>7447.4579999999996</v>
      </c>
      <c r="AI159">
        <v>7.2355369999999996E-4</v>
      </c>
      <c r="AJ159">
        <v>-58.669125000000001</v>
      </c>
      <c r="AK159">
        <v>7270.8890000000001</v>
      </c>
      <c r="AL159">
        <v>-1.6172881E-4</v>
      </c>
      <c r="AM159">
        <v>7520.4620000000004</v>
      </c>
    </row>
    <row r="160" spans="1:39">
      <c r="A160">
        <v>159</v>
      </c>
      <c r="B160">
        <v>2</v>
      </c>
      <c r="C160">
        <v>59</v>
      </c>
      <c r="D160">
        <v>1</v>
      </c>
      <c r="E160">
        <v>60</v>
      </c>
      <c r="F160">
        <v>70</v>
      </c>
      <c r="G160">
        <v>0.31757812499999999</v>
      </c>
      <c r="H160">
        <v>0</v>
      </c>
      <c r="I160">
        <v>90</v>
      </c>
      <c r="J160">
        <v>0</v>
      </c>
      <c r="K160">
        <v>3779.296875</v>
      </c>
      <c r="L160">
        <v>0.45718749999999997</v>
      </c>
      <c r="M160">
        <v>519988.671875</v>
      </c>
      <c r="N160">
        <v>0.35703125000000002</v>
      </c>
      <c r="O160">
        <v>70</v>
      </c>
      <c r="P160">
        <v>480</v>
      </c>
      <c r="Q160">
        <v>480</v>
      </c>
      <c r="R160" s="46">
        <v>159</v>
      </c>
      <c r="S160">
        <v>180032.5</v>
      </c>
      <c r="T160">
        <v>19337.575000000001</v>
      </c>
      <c r="U160">
        <v>19231.96</v>
      </c>
      <c r="V160">
        <v>-6.3668524999999998E-3</v>
      </c>
      <c r="W160">
        <v>-144.36105000000001</v>
      </c>
      <c r="X160">
        <v>-1.6704129499999999E-3</v>
      </c>
      <c r="Y160">
        <v>26163.040000000001</v>
      </c>
      <c r="Z160">
        <v>19602.625</v>
      </c>
      <c r="AA160">
        <v>-1.3468021E-2</v>
      </c>
      <c r="AB160">
        <v>-218.7398</v>
      </c>
      <c r="AC160">
        <v>-4.1697508499999999E-3</v>
      </c>
      <c r="AD160">
        <v>25865.19</v>
      </c>
      <c r="AE160">
        <v>-4.6812670000000002E-3</v>
      </c>
      <c r="AF160">
        <v>-188.23599999999999</v>
      </c>
      <c r="AG160">
        <v>2.8026054999999997E-4</v>
      </c>
      <c r="AH160">
        <v>2705.72</v>
      </c>
      <c r="AI160">
        <v>-3.7779199999999999E-5</v>
      </c>
      <c r="AJ160">
        <v>-94.599435</v>
      </c>
      <c r="AK160">
        <v>3155.42</v>
      </c>
      <c r="AL160">
        <v>-3.0614895000000001E-4</v>
      </c>
      <c r="AM160">
        <v>2616.3409999999999</v>
      </c>
    </row>
    <row r="161" spans="1:39">
      <c r="A161">
        <v>160</v>
      </c>
      <c r="B161">
        <v>2</v>
      </c>
      <c r="C161">
        <v>60</v>
      </c>
      <c r="D161">
        <v>1</v>
      </c>
      <c r="E161">
        <v>60</v>
      </c>
      <c r="F161">
        <v>70</v>
      </c>
      <c r="G161">
        <v>0.52851562500000004</v>
      </c>
      <c r="H161">
        <v>0</v>
      </c>
      <c r="I161">
        <v>90</v>
      </c>
      <c r="J161">
        <v>0</v>
      </c>
      <c r="K161">
        <v>3880.859375</v>
      </c>
      <c r="L161">
        <v>0.26593749999999999</v>
      </c>
      <c r="M161">
        <v>307099.609375</v>
      </c>
      <c r="N161">
        <v>0.27890625000000002</v>
      </c>
      <c r="O161">
        <v>70</v>
      </c>
      <c r="P161">
        <v>480</v>
      </c>
      <c r="Q161">
        <v>480</v>
      </c>
      <c r="R161" s="46">
        <v>160</v>
      </c>
      <c r="S161">
        <v>165832.79999999999</v>
      </c>
      <c r="T161">
        <v>5351.6184999999996</v>
      </c>
      <c r="U161">
        <v>5243.4830000000002</v>
      </c>
      <c r="V161">
        <v>1.7236450400000001E-3</v>
      </c>
      <c r="W161">
        <v>169.88745</v>
      </c>
      <c r="X161">
        <v>-5.2495099999999998E-3</v>
      </c>
      <c r="Y161">
        <v>14861.88</v>
      </c>
      <c r="Z161">
        <v>4623.2884999999997</v>
      </c>
      <c r="AA161">
        <v>1.2968607E-3</v>
      </c>
      <c r="AB161">
        <v>280.46280000000002</v>
      </c>
      <c r="AC161">
        <v>-5.3970496300000002E-3</v>
      </c>
      <c r="AD161">
        <v>14474.42</v>
      </c>
      <c r="AE161">
        <v>8.3134721500000008E-3</v>
      </c>
      <c r="AF161">
        <v>328.31655000000001</v>
      </c>
      <c r="AG161">
        <v>-1.2506622E-2</v>
      </c>
      <c r="AH161">
        <v>5984.5479999999998</v>
      </c>
      <c r="AI161">
        <v>1.2020938000000001E-3</v>
      </c>
      <c r="AJ161">
        <v>271.84014999999999</v>
      </c>
      <c r="AK161">
        <v>5356.7510000000002</v>
      </c>
      <c r="AL161">
        <v>-6.8921070000000002E-4</v>
      </c>
      <c r="AM161">
        <v>5736.6809999999996</v>
      </c>
    </row>
    <row r="162" spans="1:39">
      <c r="A162">
        <v>161</v>
      </c>
      <c r="B162">
        <v>2</v>
      </c>
      <c r="C162">
        <v>61</v>
      </c>
      <c r="D162">
        <v>1</v>
      </c>
      <c r="E162">
        <v>60</v>
      </c>
      <c r="F162">
        <v>70</v>
      </c>
      <c r="G162">
        <v>0.37851562499999997</v>
      </c>
      <c r="H162">
        <v>0</v>
      </c>
      <c r="I162">
        <v>90</v>
      </c>
      <c r="J162">
        <v>0</v>
      </c>
      <c r="K162">
        <v>7130.859375</v>
      </c>
      <c r="L162">
        <v>0.38593749999999999</v>
      </c>
      <c r="M162">
        <v>665649.609375</v>
      </c>
      <c r="N162">
        <v>0.37890625</v>
      </c>
      <c r="O162">
        <v>70</v>
      </c>
      <c r="P162">
        <v>480</v>
      </c>
      <c r="Q162">
        <v>480</v>
      </c>
      <c r="R162" s="46">
        <v>161</v>
      </c>
      <c r="S162">
        <v>262260</v>
      </c>
      <c r="T162">
        <v>15309.68</v>
      </c>
      <c r="U162">
        <v>15418.52</v>
      </c>
      <c r="V162">
        <v>4.8952005000000003E-3</v>
      </c>
      <c r="W162">
        <v>105.6105</v>
      </c>
      <c r="X162">
        <v>-1.00387781E-2</v>
      </c>
      <c r="Y162">
        <v>26129.29</v>
      </c>
      <c r="Z162">
        <v>13861.33</v>
      </c>
      <c r="AA162">
        <v>9.7622793400000008E-3</v>
      </c>
      <c r="AB162">
        <v>245.4288</v>
      </c>
      <c r="AC162">
        <v>-4.4115685E-3</v>
      </c>
      <c r="AD162">
        <v>26416.65</v>
      </c>
      <c r="AE162">
        <v>1.56748297E-2</v>
      </c>
      <c r="AF162">
        <v>33.353515000000002</v>
      </c>
      <c r="AG162">
        <v>-1.4534186399999999E-2</v>
      </c>
      <c r="AH162">
        <v>5955.4679999999998</v>
      </c>
      <c r="AI162">
        <v>6.7777725000000004E-4</v>
      </c>
      <c r="AJ162">
        <v>70.024775000000005</v>
      </c>
      <c r="AK162">
        <v>6202.4639999999999</v>
      </c>
      <c r="AL162">
        <v>-7.2179399999999999E-4</v>
      </c>
      <c r="AM162">
        <v>6119.49</v>
      </c>
    </row>
    <row r="163" spans="1:39">
      <c r="A163">
        <v>162</v>
      </c>
      <c r="B163">
        <v>2</v>
      </c>
      <c r="C163">
        <v>62</v>
      </c>
      <c r="D163">
        <v>1</v>
      </c>
      <c r="E163">
        <v>60</v>
      </c>
      <c r="F163">
        <v>70</v>
      </c>
      <c r="G163">
        <v>0.30351562500000001</v>
      </c>
      <c r="H163">
        <v>0</v>
      </c>
      <c r="I163">
        <v>90</v>
      </c>
      <c r="J163">
        <v>0</v>
      </c>
      <c r="K163">
        <v>8755.859375</v>
      </c>
      <c r="L163">
        <v>0.32593749999999999</v>
      </c>
      <c r="M163">
        <v>486374.609375</v>
      </c>
      <c r="N163">
        <v>0.22890625000000001</v>
      </c>
      <c r="O163">
        <v>70</v>
      </c>
      <c r="P163">
        <v>480</v>
      </c>
      <c r="Q163">
        <v>480</v>
      </c>
      <c r="R163" s="46">
        <v>162</v>
      </c>
      <c r="S163">
        <v>156202.6</v>
      </c>
      <c r="T163">
        <v>8850.4035000000003</v>
      </c>
      <c r="U163">
        <v>8685.8994999999995</v>
      </c>
      <c r="V163">
        <v>5.8433400499999996E-3</v>
      </c>
      <c r="W163">
        <v>-94.131709999999998</v>
      </c>
      <c r="X163">
        <v>5.5609649800000003E-3</v>
      </c>
      <c r="Y163">
        <v>21920.91</v>
      </c>
      <c r="Z163">
        <v>8835.7240000000002</v>
      </c>
      <c r="AA163">
        <v>6.6992123999999997E-3</v>
      </c>
      <c r="AB163">
        <v>-286.62574999999998</v>
      </c>
      <c r="AC163">
        <v>5.7667433999999997E-3</v>
      </c>
      <c r="AD163">
        <v>21193.46</v>
      </c>
      <c r="AE163">
        <v>1.3309382E-2</v>
      </c>
      <c r="AF163">
        <v>-129.31059999999999</v>
      </c>
      <c r="AG163">
        <v>1.1876755900000001E-2</v>
      </c>
      <c r="AH163">
        <v>6639.9880000000003</v>
      </c>
      <c r="AI163">
        <v>-1.6364140499999999E-3</v>
      </c>
      <c r="AJ163">
        <v>-164.37545</v>
      </c>
      <c r="AK163">
        <v>5890.0959999999995</v>
      </c>
      <c r="AL163">
        <v>6.3707124999999999E-4</v>
      </c>
      <c r="AM163">
        <v>6252.4030000000002</v>
      </c>
    </row>
    <row r="164" spans="1:39">
      <c r="A164">
        <v>163</v>
      </c>
      <c r="B164">
        <v>2</v>
      </c>
      <c r="C164">
        <v>63</v>
      </c>
      <c r="D164">
        <v>1</v>
      </c>
      <c r="E164">
        <v>60</v>
      </c>
      <c r="F164">
        <v>70</v>
      </c>
      <c r="G164">
        <v>0.45351562499999998</v>
      </c>
      <c r="H164">
        <v>0</v>
      </c>
      <c r="I164">
        <v>90</v>
      </c>
      <c r="J164">
        <v>0</v>
      </c>
      <c r="K164">
        <v>5505.859375</v>
      </c>
      <c r="L164">
        <v>0.44593749999999999</v>
      </c>
      <c r="M164">
        <v>127824.609375</v>
      </c>
      <c r="N164">
        <v>0.32890625000000001</v>
      </c>
      <c r="O164">
        <v>70</v>
      </c>
      <c r="P164">
        <v>480</v>
      </c>
      <c r="Q164">
        <v>480</v>
      </c>
      <c r="R164" s="46">
        <v>163</v>
      </c>
      <c r="S164">
        <v>78010.53</v>
      </c>
      <c r="T164">
        <v>23940.12</v>
      </c>
      <c r="U164">
        <v>23685.57</v>
      </c>
      <c r="V164">
        <v>-5.3600490000000004E-3</v>
      </c>
      <c r="W164">
        <v>190.90004999999999</v>
      </c>
      <c r="X164">
        <v>-1.37398665E-3</v>
      </c>
      <c r="Y164">
        <v>36923.019999999997</v>
      </c>
      <c r="Z164">
        <v>24677.465</v>
      </c>
      <c r="AA164">
        <v>-5.7105285499999998E-3</v>
      </c>
      <c r="AB164">
        <v>188.7578</v>
      </c>
      <c r="AC164">
        <v>-2.56053132E-3</v>
      </c>
      <c r="AD164">
        <v>36107.300000000003</v>
      </c>
      <c r="AE164">
        <v>-1.00991554E-2</v>
      </c>
      <c r="AF164">
        <v>422.80664999999999</v>
      </c>
      <c r="AG164">
        <v>9.2416950000000003E-5</v>
      </c>
      <c r="AH164">
        <v>5163.8010000000004</v>
      </c>
      <c r="AI164">
        <v>-2.706308E-4</v>
      </c>
      <c r="AJ164">
        <v>201.65725</v>
      </c>
      <c r="AK164">
        <v>6248.8230000000003</v>
      </c>
      <c r="AL164">
        <v>-4.7759044999999998E-5</v>
      </c>
      <c r="AM164">
        <v>4999.2079999999996</v>
      </c>
    </row>
    <row r="165" spans="1:39">
      <c r="A165">
        <v>164</v>
      </c>
      <c r="B165">
        <v>2</v>
      </c>
      <c r="C165">
        <v>64</v>
      </c>
      <c r="D165">
        <v>1</v>
      </c>
      <c r="E165">
        <v>60</v>
      </c>
      <c r="F165">
        <v>70</v>
      </c>
      <c r="G165">
        <v>0.34101562499999999</v>
      </c>
      <c r="H165">
        <v>0</v>
      </c>
      <c r="I165">
        <v>90</v>
      </c>
      <c r="J165">
        <v>0</v>
      </c>
      <c r="K165">
        <v>6318.359375</v>
      </c>
      <c r="L165">
        <v>0.35593750000000002</v>
      </c>
      <c r="M165">
        <v>755287.109375</v>
      </c>
      <c r="N165">
        <v>0.25390625</v>
      </c>
      <c r="O165">
        <v>70</v>
      </c>
      <c r="P165">
        <v>480</v>
      </c>
      <c r="Q165">
        <v>480</v>
      </c>
      <c r="R165" s="46">
        <v>164</v>
      </c>
      <c r="S165">
        <v>261753.9</v>
      </c>
      <c r="T165">
        <v>8976.6314999999995</v>
      </c>
      <c r="U165">
        <v>8507.9884999999995</v>
      </c>
      <c r="V165">
        <v>1.0035248E-2</v>
      </c>
      <c r="W165">
        <v>-63.353540000000002</v>
      </c>
      <c r="X165">
        <v>2.3890155000000001E-3</v>
      </c>
      <c r="Y165">
        <v>20136.900000000001</v>
      </c>
      <c r="Z165">
        <v>8786.9495000000006</v>
      </c>
      <c r="AA165">
        <v>5.9231597299999996E-3</v>
      </c>
      <c r="AB165">
        <v>-193.37209999999999</v>
      </c>
      <c r="AC165">
        <v>4.9094899999999996E-4</v>
      </c>
      <c r="AD165">
        <v>18281.2</v>
      </c>
      <c r="AE165">
        <v>1.7994668200000001E-2</v>
      </c>
      <c r="AF165">
        <v>-57.499344999999998</v>
      </c>
      <c r="AG165">
        <v>7.0212E-3</v>
      </c>
      <c r="AH165">
        <v>5681.3410000000003</v>
      </c>
      <c r="AI165">
        <v>-1.0491166000000001E-3</v>
      </c>
      <c r="AJ165">
        <v>-166.07810000000001</v>
      </c>
      <c r="AK165">
        <v>4729.5739999999996</v>
      </c>
      <c r="AL165">
        <v>-1.4347875E-3</v>
      </c>
      <c r="AM165">
        <v>4860.8549999999996</v>
      </c>
    </row>
    <row r="166" spans="1:39">
      <c r="A166">
        <v>165</v>
      </c>
      <c r="B166">
        <v>2</v>
      </c>
      <c r="C166">
        <v>65</v>
      </c>
      <c r="D166">
        <v>1</v>
      </c>
      <c r="E166">
        <v>60</v>
      </c>
      <c r="F166">
        <v>70</v>
      </c>
      <c r="G166">
        <v>0.49101562499999996</v>
      </c>
      <c r="H166">
        <v>0</v>
      </c>
      <c r="I166">
        <v>90</v>
      </c>
      <c r="J166">
        <v>0</v>
      </c>
      <c r="K166">
        <v>9568.359375</v>
      </c>
      <c r="L166">
        <v>0.47593750000000001</v>
      </c>
      <c r="M166">
        <v>396737.109375</v>
      </c>
      <c r="N166">
        <v>0.35390625000000003</v>
      </c>
      <c r="O166">
        <v>70</v>
      </c>
      <c r="P166">
        <v>480</v>
      </c>
      <c r="Q166">
        <v>480</v>
      </c>
      <c r="R166" s="46">
        <v>165</v>
      </c>
      <c r="S166">
        <v>282283.90000000002</v>
      </c>
      <c r="T166">
        <v>101257.55</v>
      </c>
      <c r="U166">
        <v>101035.1</v>
      </c>
      <c r="V166">
        <v>4.4097249999999998E-3</v>
      </c>
      <c r="W166">
        <v>508.86025000000001</v>
      </c>
      <c r="X166">
        <v>-2.2779922300000002E-2</v>
      </c>
      <c r="Y166">
        <v>140532.20000000001</v>
      </c>
      <c r="Z166">
        <v>105060.2</v>
      </c>
      <c r="AA166">
        <v>4.9284359999999996E-3</v>
      </c>
      <c r="AB166">
        <v>440.88189999999997</v>
      </c>
      <c r="AC166">
        <v>-2.59232278E-2</v>
      </c>
      <c r="AD166">
        <v>139867.5</v>
      </c>
      <c r="AE166">
        <v>7.0373005000000004E-3</v>
      </c>
      <c r="AF166">
        <v>1078.2125000000001</v>
      </c>
      <c r="AG166">
        <v>-2.3020955499999999E-2</v>
      </c>
      <c r="AH166">
        <v>10531.05</v>
      </c>
      <c r="AI166">
        <v>7.7391899999999997E-4</v>
      </c>
      <c r="AJ166">
        <v>263.89035000000001</v>
      </c>
      <c r="AK166">
        <v>18086.93</v>
      </c>
      <c r="AL166">
        <v>1.01305379E-3</v>
      </c>
      <c r="AM166">
        <v>10364.61</v>
      </c>
    </row>
    <row r="167" spans="1:39">
      <c r="A167">
        <v>166</v>
      </c>
      <c r="B167">
        <v>2</v>
      </c>
      <c r="C167">
        <v>66</v>
      </c>
      <c r="D167">
        <v>1</v>
      </c>
      <c r="E167">
        <v>60</v>
      </c>
      <c r="F167">
        <v>70</v>
      </c>
      <c r="G167">
        <v>0.56601562499999991</v>
      </c>
      <c r="H167">
        <v>0</v>
      </c>
      <c r="I167">
        <v>90</v>
      </c>
      <c r="J167">
        <v>0</v>
      </c>
      <c r="K167">
        <v>7943.359375</v>
      </c>
      <c r="L167">
        <v>0.29593750000000002</v>
      </c>
      <c r="M167">
        <v>217462.109375</v>
      </c>
      <c r="N167">
        <v>0.20390625000000001</v>
      </c>
      <c r="O167">
        <v>70</v>
      </c>
      <c r="P167">
        <v>480</v>
      </c>
      <c r="Q167">
        <v>480</v>
      </c>
      <c r="R167" s="46">
        <v>166</v>
      </c>
      <c r="S167">
        <v>130084</v>
      </c>
      <c r="T167">
        <v>9937.9519999999993</v>
      </c>
      <c r="U167">
        <v>10218.805</v>
      </c>
      <c r="V167">
        <v>-2.975587E-3</v>
      </c>
      <c r="W167">
        <v>-54.500615000000003</v>
      </c>
      <c r="X167">
        <v>2.7077707999999998E-3</v>
      </c>
      <c r="Y167">
        <v>32236.53</v>
      </c>
      <c r="Z167">
        <v>10367.895</v>
      </c>
      <c r="AA167">
        <v>-1.264846E-3</v>
      </c>
      <c r="AB167">
        <v>73.474689999999995</v>
      </c>
      <c r="AC167">
        <v>2.5527664999999999E-3</v>
      </c>
      <c r="AD167">
        <v>33647.089999999997</v>
      </c>
      <c r="AE167">
        <v>-6.1186030000000002E-3</v>
      </c>
      <c r="AF167">
        <v>-347.15780000000001</v>
      </c>
      <c r="AG167">
        <v>2.778712E-3</v>
      </c>
      <c r="AH167">
        <v>11790.83</v>
      </c>
      <c r="AI167">
        <v>2.22740695E-3</v>
      </c>
      <c r="AJ167">
        <v>-243.56630000000001</v>
      </c>
      <c r="AK167">
        <v>11214.37</v>
      </c>
      <c r="AL167">
        <v>-3.2042380000000002E-4</v>
      </c>
      <c r="AM167">
        <v>12270.7</v>
      </c>
    </row>
    <row r="168" spans="1:39">
      <c r="A168">
        <v>167</v>
      </c>
      <c r="B168">
        <v>2</v>
      </c>
      <c r="C168">
        <v>67</v>
      </c>
      <c r="D168">
        <v>1</v>
      </c>
      <c r="E168">
        <v>60</v>
      </c>
      <c r="F168">
        <v>70</v>
      </c>
      <c r="G168">
        <v>0.416015625</v>
      </c>
      <c r="H168">
        <v>0</v>
      </c>
      <c r="I168">
        <v>90</v>
      </c>
      <c r="J168">
        <v>0</v>
      </c>
      <c r="K168">
        <v>4693.359375</v>
      </c>
      <c r="L168">
        <v>0.41593749999999996</v>
      </c>
      <c r="M168">
        <v>576012.109375</v>
      </c>
      <c r="N168">
        <v>0.30390625000000004</v>
      </c>
      <c r="O168">
        <v>70</v>
      </c>
      <c r="P168">
        <v>480</v>
      </c>
      <c r="Q168">
        <v>480</v>
      </c>
      <c r="R168" s="46">
        <v>167</v>
      </c>
      <c r="S168">
        <v>245896.7</v>
      </c>
      <c r="T168">
        <v>13455.87</v>
      </c>
      <c r="U168">
        <v>13233.24</v>
      </c>
      <c r="V168">
        <v>-4.2524175000000003E-3</v>
      </c>
      <c r="W168">
        <v>19.618655</v>
      </c>
      <c r="X168">
        <v>8.7472230000000002E-3</v>
      </c>
      <c r="Y168">
        <v>23795.35</v>
      </c>
      <c r="Z168">
        <v>13328.344999999999</v>
      </c>
      <c r="AA168">
        <v>-5.5952789999999999E-3</v>
      </c>
      <c r="AB168">
        <v>-130.3167</v>
      </c>
      <c r="AC168">
        <v>1.1622477500000001E-2</v>
      </c>
      <c r="AD168">
        <v>23057.86</v>
      </c>
      <c r="AE168">
        <v>-1.3203480000000001E-3</v>
      </c>
      <c r="AF168">
        <v>195.304</v>
      </c>
      <c r="AG168">
        <v>1.31287456E-2</v>
      </c>
      <c r="AH168">
        <v>4471.9979999999996</v>
      </c>
      <c r="AI168">
        <v>4.2175749999999999E-4</v>
      </c>
      <c r="AJ168">
        <v>37.715530000000001</v>
      </c>
      <c r="AK168">
        <v>4884.9970000000003</v>
      </c>
      <c r="AL168">
        <v>-8.4967275000000003E-4</v>
      </c>
      <c r="AM168">
        <v>4288.9849999999997</v>
      </c>
    </row>
    <row r="169" spans="1:39">
      <c r="A169">
        <v>168</v>
      </c>
      <c r="B169">
        <v>2</v>
      </c>
      <c r="C169">
        <v>68</v>
      </c>
      <c r="D169">
        <v>1</v>
      </c>
      <c r="E169">
        <v>60</v>
      </c>
      <c r="F169">
        <v>70</v>
      </c>
      <c r="G169">
        <v>0.39726562499999996</v>
      </c>
      <c r="H169">
        <v>0</v>
      </c>
      <c r="I169">
        <v>90</v>
      </c>
      <c r="J169">
        <v>0</v>
      </c>
      <c r="K169">
        <v>5099.609375</v>
      </c>
      <c r="L169">
        <v>0.31093749999999998</v>
      </c>
      <c r="M169">
        <v>83005.859375</v>
      </c>
      <c r="N169">
        <v>0.36640625000000004</v>
      </c>
      <c r="O169">
        <v>70</v>
      </c>
      <c r="P169">
        <v>480</v>
      </c>
      <c r="Q169">
        <v>480</v>
      </c>
      <c r="R169" s="46">
        <v>168</v>
      </c>
      <c r="S169">
        <v>40259</v>
      </c>
      <c r="T169">
        <v>6749.9414999999999</v>
      </c>
      <c r="U169">
        <v>6601.7254999999996</v>
      </c>
      <c r="V169">
        <v>2.2295518499999998E-3</v>
      </c>
      <c r="W169">
        <v>8.2433055</v>
      </c>
      <c r="X169">
        <v>1.0272884E-3</v>
      </c>
      <c r="Y169">
        <v>14212.05</v>
      </c>
      <c r="Z169">
        <v>5698.3760000000002</v>
      </c>
      <c r="AA169">
        <v>2.2886832999999998E-3</v>
      </c>
      <c r="AB169">
        <v>92.428259999999995</v>
      </c>
      <c r="AC169">
        <v>-3.6875006000000002E-4</v>
      </c>
      <c r="AD169">
        <v>13810.56</v>
      </c>
      <c r="AE169">
        <v>1.5097090499999999E-3</v>
      </c>
      <c r="AF169">
        <v>-70.091395000000006</v>
      </c>
      <c r="AG169">
        <v>1.0593221800000001E-3</v>
      </c>
      <c r="AH169">
        <v>4476.7259999999997</v>
      </c>
      <c r="AI169">
        <v>-2.747068E-4</v>
      </c>
      <c r="AJ169">
        <v>15.976525000000001</v>
      </c>
      <c r="AK169">
        <v>4103.5969999999998</v>
      </c>
      <c r="AL169">
        <v>8.6934616499999994E-5</v>
      </c>
      <c r="AM169">
        <v>4315.0569999999998</v>
      </c>
    </row>
    <row r="170" spans="1:39">
      <c r="A170">
        <v>169</v>
      </c>
      <c r="B170">
        <v>2</v>
      </c>
      <c r="C170">
        <v>69</v>
      </c>
      <c r="D170">
        <v>1</v>
      </c>
      <c r="E170">
        <v>60</v>
      </c>
      <c r="F170">
        <v>70</v>
      </c>
      <c r="G170">
        <v>0.54726562499999998</v>
      </c>
      <c r="H170">
        <v>0</v>
      </c>
      <c r="I170">
        <v>90</v>
      </c>
      <c r="J170">
        <v>0</v>
      </c>
      <c r="K170">
        <v>8349.609375</v>
      </c>
      <c r="L170">
        <v>0.43093749999999997</v>
      </c>
      <c r="M170">
        <v>441555.859375</v>
      </c>
      <c r="N170">
        <v>0.26640625000000001</v>
      </c>
      <c r="O170">
        <v>70</v>
      </c>
      <c r="P170">
        <v>480</v>
      </c>
      <c r="Q170">
        <v>480</v>
      </c>
      <c r="R170" s="46">
        <v>169</v>
      </c>
      <c r="S170">
        <v>262701.2</v>
      </c>
      <c r="T170">
        <v>32877.305</v>
      </c>
      <c r="U170">
        <v>32724.735000000001</v>
      </c>
      <c r="V170">
        <v>-5.2812932500000001E-3</v>
      </c>
      <c r="W170">
        <v>47.490755</v>
      </c>
      <c r="X170">
        <v>-4.27608365E-3</v>
      </c>
      <c r="Y170">
        <v>63809.39</v>
      </c>
      <c r="Z170">
        <v>35630.04</v>
      </c>
      <c r="AA170">
        <v>-7.3965469999999998E-3</v>
      </c>
      <c r="AB170">
        <v>1057.3395</v>
      </c>
      <c r="AC170">
        <v>-4.7165551999999999E-3</v>
      </c>
      <c r="AD170">
        <v>63213.8</v>
      </c>
      <c r="AE170">
        <v>-4.0727955000000003E-3</v>
      </c>
      <c r="AF170">
        <v>-872.20410000000004</v>
      </c>
      <c r="AG170">
        <v>-8.2282749499999995E-3</v>
      </c>
      <c r="AH170">
        <v>11536.05</v>
      </c>
      <c r="AI170">
        <v>1.6432358000000001E-4</v>
      </c>
      <c r="AJ170">
        <v>-66.105545000000006</v>
      </c>
      <c r="AK170">
        <v>14826.9</v>
      </c>
      <c r="AL170">
        <v>6.9476605E-4</v>
      </c>
      <c r="AM170">
        <v>11357.71</v>
      </c>
    </row>
    <row r="171" spans="1:39">
      <c r="A171">
        <v>170</v>
      </c>
      <c r="B171">
        <v>2</v>
      </c>
      <c r="C171">
        <v>70</v>
      </c>
      <c r="D171">
        <v>1</v>
      </c>
      <c r="E171">
        <v>60</v>
      </c>
      <c r="F171">
        <v>70</v>
      </c>
      <c r="G171">
        <v>0.47226562500000002</v>
      </c>
      <c r="H171">
        <v>0</v>
      </c>
      <c r="I171">
        <v>90</v>
      </c>
      <c r="J171">
        <v>0</v>
      </c>
      <c r="K171">
        <v>9974.609375</v>
      </c>
      <c r="L171">
        <v>0.25093749999999998</v>
      </c>
      <c r="M171">
        <v>620830.859375</v>
      </c>
      <c r="N171">
        <v>0.31640625</v>
      </c>
      <c r="O171">
        <v>70</v>
      </c>
      <c r="P171">
        <v>480</v>
      </c>
      <c r="Q171">
        <v>480</v>
      </c>
      <c r="R171" s="46">
        <v>170</v>
      </c>
      <c r="S171">
        <v>300825.09999999998</v>
      </c>
      <c r="T171">
        <v>11738.465</v>
      </c>
      <c r="U171">
        <v>11658.83</v>
      </c>
      <c r="V171">
        <v>-8.9147505000000005E-3</v>
      </c>
      <c r="W171">
        <v>-85.090320000000006</v>
      </c>
      <c r="X171">
        <v>2.7880029999999998E-3</v>
      </c>
      <c r="Y171">
        <v>31020.75</v>
      </c>
      <c r="Z171">
        <v>9327.0905000000002</v>
      </c>
      <c r="AA171">
        <v>-1.1818260000000001E-2</v>
      </c>
      <c r="AB171">
        <v>-424.8664</v>
      </c>
      <c r="AC171">
        <v>1.8654540999999999E-3</v>
      </c>
      <c r="AD171">
        <v>30769.66</v>
      </c>
      <c r="AE171">
        <v>-1.25538435E-2</v>
      </c>
      <c r="AF171">
        <v>156.64324999999999</v>
      </c>
      <c r="AG171">
        <v>-1.4320625E-3</v>
      </c>
      <c r="AH171">
        <v>12225.85</v>
      </c>
      <c r="AI171">
        <v>2.2378014999999999E-3</v>
      </c>
      <c r="AJ171">
        <v>-102.39875000000001</v>
      </c>
      <c r="AK171">
        <v>10946.38</v>
      </c>
      <c r="AL171">
        <v>-3.4329979999999997E-5</v>
      </c>
      <c r="AM171">
        <v>12408.86</v>
      </c>
    </row>
    <row r="172" spans="1:39">
      <c r="A172">
        <v>171</v>
      </c>
      <c r="B172">
        <v>2</v>
      </c>
      <c r="C172">
        <v>71</v>
      </c>
      <c r="D172">
        <v>1</v>
      </c>
      <c r="E172">
        <v>60</v>
      </c>
      <c r="F172">
        <v>70</v>
      </c>
      <c r="G172">
        <v>0.322265625</v>
      </c>
      <c r="H172">
        <v>0</v>
      </c>
      <c r="I172">
        <v>90</v>
      </c>
      <c r="J172">
        <v>0</v>
      </c>
      <c r="K172">
        <v>6724.609375</v>
      </c>
      <c r="L172">
        <v>0.37093749999999998</v>
      </c>
      <c r="M172">
        <v>262280.859375</v>
      </c>
      <c r="N172">
        <v>0.21640625000000002</v>
      </c>
      <c r="O172">
        <v>70</v>
      </c>
      <c r="P172">
        <v>480</v>
      </c>
      <c r="Q172">
        <v>480</v>
      </c>
      <c r="R172" s="46">
        <v>171</v>
      </c>
      <c r="S172">
        <v>94852.27</v>
      </c>
      <c r="T172">
        <v>9506.6090000000004</v>
      </c>
      <c r="U172">
        <v>9384.5815000000002</v>
      </c>
      <c r="V172">
        <v>-3.3949282500000001E-3</v>
      </c>
      <c r="W172">
        <v>-31.652709999999999</v>
      </c>
      <c r="X172">
        <v>6.1349869999999997E-3</v>
      </c>
      <c r="Y172">
        <v>20549.2</v>
      </c>
      <c r="Z172">
        <v>10252.75</v>
      </c>
      <c r="AA172">
        <v>-4.4613825300000003E-3</v>
      </c>
      <c r="AB172">
        <v>-39.389445000000002</v>
      </c>
      <c r="AC172">
        <v>6.7174176E-3</v>
      </c>
      <c r="AD172">
        <v>19963.39</v>
      </c>
      <c r="AE172">
        <v>-5.1122164999999999E-3</v>
      </c>
      <c r="AF172">
        <v>-112.58280000000001</v>
      </c>
      <c r="AG172">
        <v>1.46225405E-2</v>
      </c>
      <c r="AH172">
        <v>5166.55</v>
      </c>
      <c r="AI172">
        <v>1.55134875E-3</v>
      </c>
      <c r="AJ172">
        <v>-119.70135000000001</v>
      </c>
      <c r="AK172">
        <v>4845.66</v>
      </c>
      <c r="AL172">
        <v>-8.4050970000000005E-4</v>
      </c>
      <c r="AM172">
        <v>4969.107</v>
      </c>
    </row>
    <row r="173" spans="1:39">
      <c r="A173">
        <v>172</v>
      </c>
      <c r="B173">
        <v>2</v>
      </c>
      <c r="C173">
        <v>72</v>
      </c>
      <c r="D173">
        <v>1</v>
      </c>
      <c r="E173">
        <v>60</v>
      </c>
      <c r="F173">
        <v>70</v>
      </c>
      <c r="G173">
        <v>0.509765625</v>
      </c>
      <c r="H173">
        <v>0</v>
      </c>
      <c r="I173">
        <v>90</v>
      </c>
      <c r="J173">
        <v>0</v>
      </c>
      <c r="K173">
        <v>5912.109375</v>
      </c>
      <c r="L173">
        <v>0.28093750000000001</v>
      </c>
      <c r="M173">
        <v>531193.359375</v>
      </c>
      <c r="N173">
        <v>0.39140625000000001</v>
      </c>
      <c r="O173">
        <v>70</v>
      </c>
      <c r="P173">
        <v>480</v>
      </c>
      <c r="Q173">
        <v>480</v>
      </c>
      <c r="R173" s="46">
        <v>172</v>
      </c>
      <c r="S173">
        <v>276401.3</v>
      </c>
      <c r="T173">
        <v>10459.915000000001</v>
      </c>
      <c r="U173">
        <v>10214.049999999999</v>
      </c>
      <c r="V173">
        <v>-7.0457167500000001E-3</v>
      </c>
      <c r="W173">
        <v>429.40839999999997</v>
      </c>
      <c r="X173">
        <v>-8.4713205000000007E-3</v>
      </c>
      <c r="Y173">
        <v>22279.24</v>
      </c>
      <c r="Z173">
        <v>7385.4390000000003</v>
      </c>
      <c r="AA173">
        <v>-1.57680525E-3</v>
      </c>
      <c r="AB173">
        <v>531.36599999999999</v>
      </c>
      <c r="AC173">
        <v>-4.8871844999999999E-3</v>
      </c>
      <c r="AD173">
        <v>21652.080000000002</v>
      </c>
      <c r="AE173">
        <v>-1.9474223700000001E-2</v>
      </c>
      <c r="AF173">
        <v>563.85469999999998</v>
      </c>
      <c r="AG173">
        <v>-9.0354155500000002E-3</v>
      </c>
      <c r="AH173">
        <v>8385.875</v>
      </c>
      <c r="AI173">
        <v>4.4378845000000002E-4</v>
      </c>
      <c r="AJ173">
        <v>433.73790000000002</v>
      </c>
      <c r="AK173">
        <v>7535.1750000000002</v>
      </c>
      <c r="AL173">
        <v>4.6419150000000001E-5</v>
      </c>
      <c r="AM173">
        <v>8106.1009999999997</v>
      </c>
    </row>
    <row r="174" spans="1:39">
      <c r="A174">
        <v>173</v>
      </c>
      <c r="B174">
        <v>2</v>
      </c>
      <c r="C174">
        <v>73</v>
      </c>
      <c r="D174">
        <v>1</v>
      </c>
      <c r="E174">
        <v>60</v>
      </c>
      <c r="F174">
        <v>70</v>
      </c>
      <c r="G174">
        <v>0.35976562499999998</v>
      </c>
      <c r="H174">
        <v>0</v>
      </c>
      <c r="I174">
        <v>90</v>
      </c>
      <c r="J174">
        <v>0</v>
      </c>
      <c r="K174">
        <v>9162.109375</v>
      </c>
      <c r="L174">
        <v>0.4009375</v>
      </c>
      <c r="M174">
        <v>172643.359375</v>
      </c>
      <c r="N174">
        <v>0.29140625000000003</v>
      </c>
      <c r="O174">
        <v>70</v>
      </c>
      <c r="P174">
        <v>480</v>
      </c>
      <c r="Q174">
        <v>480</v>
      </c>
      <c r="R174" s="46">
        <v>173</v>
      </c>
      <c r="S174">
        <v>81086.14</v>
      </c>
      <c r="T174">
        <v>18799.305</v>
      </c>
      <c r="U174">
        <v>19112.78</v>
      </c>
      <c r="V174">
        <v>-1.48708565E-3</v>
      </c>
      <c r="W174">
        <v>127.37305000000001</v>
      </c>
      <c r="X174">
        <v>1.4459162399999999E-3</v>
      </c>
      <c r="Y174">
        <v>33909.97</v>
      </c>
      <c r="Z174">
        <v>19056.439999999999</v>
      </c>
      <c r="AA174">
        <v>-8.4756714999999997E-4</v>
      </c>
      <c r="AB174">
        <v>-16.187925</v>
      </c>
      <c r="AC174">
        <v>2.4034212300000002E-3</v>
      </c>
      <c r="AD174">
        <v>35034.559999999998</v>
      </c>
      <c r="AE174">
        <v>-6.0080346999999996E-3</v>
      </c>
      <c r="AF174">
        <v>473.00959999999998</v>
      </c>
      <c r="AG174">
        <v>3.2955439399999999E-3</v>
      </c>
      <c r="AH174">
        <v>7106.0129999999999</v>
      </c>
      <c r="AI174">
        <v>3.6655780000000001E-5</v>
      </c>
      <c r="AJ174">
        <v>100.00754999999999</v>
      </c>
      <c r="AK174">
        <v>6992.9120000000003</v>
      </c>
      <c r="AL174">
        <v>-4.6556739999999997E-5</v>
      </c>
      <c r="AM174">
        <v>7431.0739999999996</v>
      </c>
    </row>
    <row r="175" spans="1:39">
      <c r="A175">
        <v>174</v>
      </c>
      <c r="B175">
        <v>2</v>
      </c>
      <c r="C175">
        <v>74</v>
      </c>
      <c r="D175">
        <v>1</v>
      </c>
      <c r="E175">
        <v>60</v>
      </c>
      <c r="F175">
        <v>70</v>
      </c>
      <c r="G175">
        <v>0.43476562499999999</v>
      </c>
      <c r="H175">
        <v>0</v>
      </c>
      <c r="I175">
        <v>90</v>
      </c>
      <c r="J175">
        <v>0</v>
      </c>
      <c r="K175">
        <v>7537.109375</v>
      </c>
      <c r="L175">
        <v>0.3409375</v>
      </c>
      <c r="M175">
        <v>351918.359375</v>
      </c>
      <c r="N175">
        <v>0.34140625000000002</v>
      </c>
      <c r="O175">
        <v>70</v>
      </c>
      <c r="P175">
        <v>480</v>
      </c>
      <c r="Q175">
        <v>480</v>
      </c>
      <c r="R175" s="46">
        <v>174</v>
      </c>
      <c r="S175">
        <v>164054.70000000001</v>
      </c>
      <c r="T175">
        <v>12724.94</v>
      </c>
      <c r="U175">
        <v>12601.725</v>
      </c>
      <c r="V175">
        <v>4.5865489499999999E-3</v>
      </c>
      <c r="W175">
        <v>-107.82174999999999</v>
      </c>
      <c r="X175">
        <v>-1.91398794E-3</v>
      </c>
      <c r="Y175">
        <v>26284.13</v>
      </c>
      <c r="Z175">
        <v>11010.915000000001</v>
      </c>
      <c r="AA175">
        <v>8.9389403999999995E-3</v>
      </c>
      <c r="AB175">
        <v>-55.54589</v>
      </c>
      <c r="AC175">
        <v>7.1445600000000003E-4</v>
      </c>
      <c r="AD175">
        <v>25923.09</v>
      </c>
      <c r="AE175">
        <v>2.0291134499999999E-3</v>
      </c>
      <c r="AF175">
        <v>-260.25225</v>
      </c>
      <c r="AG175">
        <v>-2.1242511999999998E-3</v>
      </c>
      <c r="AH175">
        <v>7824.9719999999998</v>
      </c>
      <c r="AI175">
        <v>-1.7611220000000001E-4</v>
      </c>
      <c r="AJ175">
        <v>-133.52305000000001</v>
      </c>
      <c r="AK175">
        <v>7508.7529999999997</v>
      </c>
      <c r="AL175">
        <v>-3.6520055000000001E-4</v>
      </c>
      <c r="AM175">
        <v>7733.6120000000001</v>
      </c>
    </row>
    <row r="176" spans="1:39">
      <c r="A176">
        <v>175</v>
      </c>
      <c r="B176">
        <v>2</v>
      </c>
      <c r="C176">
        <v>75</v>
      </c>
      <c r="D176">
        <v>1</v>
      </c>
      <c r="E176">
        <v>60</v>
      </c>
      <c r="F176">
        <v>70</v>
      </c>
      <c r="G176">
        <v>0.58476562499999996</v>
      </c>
      <c r="H176">
        <v>0</v>
      </c>
      <c r="I176">
        <v>90</v>
      </c>
      <c r="J176">
        <v>0</v>
      </c>
      <c r="K176">
        <v>4287.109375</v>
      </c>
      <c r="L176">
        <v>0.4609375</v>
      </c>
      <c r="M176">
        <v>710468.359375</v>
      </c>
      <c r="N176">
        <v>0.24140625000000002</v>
      </c>
      <c r="O176">
        <v>70</v>
      </c>
      <c r="P176">
        <v>480</v>
      </c>
      <c r="Q176">
        <v>480</v>
      </c>
      <c r="R176" s="46">
        <v>175</v>
      </c>
      <c r="S176">
        <v>428535.6</v>
      </c>
      <c r="T176">
        <v>30907.599999999999</v>
      </c>
      <c r="U176">
        <v>30794.674999999999</v>
      </c>
      <c r="V176">
        <v>7.6549599999999995E-4</v>
      </c>
      <c r="W176">
        <v>-163.07865000000001</v>
      </c>
      <c r="X176">
        <v>9.5639113500000008E-3</v>
      </c>
      <c r="Y176">
        <v>60512.62</v>
      </c>
      <c r="Z176">
        <v>35217.49</v>
      </c>
      <c r="AA176">
        <v>1.7757286000000001E-2</v>
      </c>
      <c r="AB176">
        <v>496.82380000000001</v>
      </c>
      <c r="AC176">
        <v>5.9721215000000001E-3</v>
      </c>
      <c r="AD176">
        <v>60029.06</v>
      </c>
      <c r="AE176">
        <v>1.0425970499999999E-2</v>
      </c>
      <c r="AF176">
        <v>-1194.643</v>
      </c>
      <c r="AG176">
        <v>3.2535505000000002E-3</v>
      </c>
      <c r="AH176">
        <v>6846.9790000000003</v>
      </c>
      <c r="AI176">
        <v>-2.2487246400000001E-2</v>
      </c>
      <c r="AJ176">
        <v>-105.37795</v>
      </c>
      <c r="AK176">
        <v>13336.78</v>
      </c>
      <c r="AL176">
        <v>2.6142635000000001E-3</v>
      </c>
      <c r="AM176">
        <v>6746.9549999999999</v>
      </c>
    </row>
    <row r="177" spans="1:39">
      <c r="A177">
        <v>176</v>
      </c>
      <c r="B177">
        <v>2</v>
      </c>
      <c r="C177">
        <v>76</v>
      </c>
      <c r="D177">
        <v>1</v>
      </c>
      <c r="E177">
        <v>60</v>
      </c>
      <c r="F177">
        <v>70</v>
      </c>
      <c r="G177">
        <v>0.462890625</v>
      </c>
      <c r="H177">
        <v>0</v>
      </c>
      <c r="I177">
        <v>90</v>
      </c>
      <c r="J177">
        <v>0</v>
      </c>
      <c r="K177">
        <v>4083.984375</v>
      </c>
      <c r="L177">
        <v>0.34843750000000001</v>
      </c>
      <c r="M177">
        <v>463965.234375</v>
      </c>
      <c r="N177">
        <v>0.21015625000000002</v>
      </c>
      <c r="O177">
        <v>70</v>
      </c>
      <c r="P177">
        <v>480</v>
      </c>
      <c r="Q177">
        <v>480</v>
      </c>
      <c r="R177" s="46">
        <v>176</v>
      </c>
      <c r="S177">
        <v>215612.7</v>
      </c>
      <c r="T177">
        <v>6089.701</v>
      </c>
      <c r="U177">
        <v>5968.6130000000003</v>
      </c>
      <c r="V177">
        <v>4.5823676099999997E-3</v>
      </c>
      <c r="W177">
        <v>66.696929999999995</v>
      </c>
      <c r="X177">
        <v>-5.1290635000000003E-3</v>
      </c>
      <c r="Y177">
        <v>15833.77</v>
      </c>
      <c r="Z177">
        <v>6695.5420000000004</v>
      </c>
      <c r="AA177">
        <v>6.3863607500000003E-3</v>
      </c>
      <c r="AB177">
        <v>29.945805</v>
      </c>
      <c r="AC177">
        <v>-9.623075E-3</v>
      </c>
      <c r="AD177">
        <v>15251.71</v>
      </c>
      <c r="AE177">
        <v>1.18769345E-2</v>
      </c>
      <c r="AF177">
        <v>290.65345000000002</v>
      </c>
      <c r="AG177">
        <v>-2.1559921999999999E-2</v>
      </c>
      <c r="AH177">
        <v>4860.1840000000002</v>
      </c>
      <c r="AI177">
        <v>7.7638329999999995E-4</v>
      </c>
      <c r="AJ177">
        <v>125.49545000000001</v>
      </c>
      <c r="AK177">
        <v>4776.9470000000001</v>
      </c>
      <c r="AL177">
        <v>-7.2891000000000004E-5</v>
      </c>
      <c r="AM177">
        <v>4477.9070000000002</v>
      </c>
    </row>
    <row r="178" spans="1:39">
      <c r="A178">
        <v>177</v>
      </c>
      <c r="B178">
        <v>2</v>
      </c>
      <c r="C178">
        <v>77</v>
      </c>
      <c r="D178">
        <v>1</v>
      </c>
      <c r="E178">
        <v>60</v>
      </c>
      <c r="F178">
        <v>70</v>
      </c>
      <c r="G178">
        <v>0.31289062499999998</v>
      </c>
      <c r="H178">
        <v>0</v>
      </c>
      <c r="I178">
        <v>90</v>
      </c>
      <c r="J178">
        <v>0</v>
      </c>
      <c r="K178">
        <v>7333.984375</v>
      </c>
      <c r="L178">
        <v>0.46843749999999995</v>
      </c>
      <c r="M178">
        <v>105415.234375</v>
      </c>
      <c r="N178">
        <v>0.31015625000000002</v>
      </c>
      <c r="O178">
        <v>70</v>
      </c>
      <c r="P178">
        <v>480</v>
      </c>
      <c r="Q178">
        <v>480</v>
      </c>
      <c r="R178" s="46">
        <v>177</v>
      </c>
      <c r="S178">
        <v>72369.13</v>
      </c>
      <c r="T178">
        <v>41454.105000000003</v>
      </c>
      <c r="U178">
        <v>41409.18</v>
      </c>
      <c r="V178">
        <v>9.8215999999999996E-5</v>
      </c>
      <c r="W178">
        <v>-64.109404999999995</v>
      </c>
      <c r="X178">
        <v>4.4225415999999997E-3</v>
      </c>
      <c r="Y178">
        <v>55138.65</v>
      </c>
      <c r="Z178">
        <v>44328.154999999999</v>
      </c>
      <c r="AA178">
        <v>-5.9269382999999998E-4</v>
      </c>
      <c r="AB178">
        <v>-174.22964999999999</v>
      </c>
      <c r="AC178">
        <v>4.6417399800000002E-3</v>
      </c>
      <c r="AD178">
        <v>54931.01</v>
      </c>
      <c r="AE178">
        <v>-8.6363298999999998E-4</v>
      </c>
      <c r="AF178">
        <v>-122.77645</v>
      </c>
      <c r="AG178">
        <v>6.0185798699999996E-3</v>
      </c>
      <c r="AH178">
        <v>4701.9229999999998</v>
      </c>
      <c r="AI178">
        <v>1.9004343E-4</v>
      </c>
      <c r="AJ178">
        <v>-122.3065</v>
      </c>
      <c r="AK178">
        <v>5349.9930000000004</v>
      </c>
      <c r="AL178">
        <v>4.4289400000000003E-6</v>
      </c>
      <c r="AM178">
        <v>4593.848</v>
      </c>
    </row>
    <row r="179" spans="1:39">
      <c r="A179">
        <v>178</v>
      </c>
      <c r="B179">
        <v>2</v>
      </c>
      <c r="C179">
        <v>78</v>
      </c>
      <c r="D179">
        <v>1</v>
      </c>
      <c r="E179">
        <v>60</v>
      </c>
      <c r="F179">
        <v>70</v>
      </c>
      <c r="G179">
        <v>0.38789062499999999</v>
      </c>
      <c r="H179">
        <v>0</v>
      </c>
      <c r="I179">
        <v>90</v>
      </c>
      <c r="J179">
        <v>0</v>
      </c>
      <c r="K179">
        <v>8958.984375</v>
      </c>
      <c r="L179">
        <v>0.28843750000000001</v>
      </c>
      <c r="M179">
        <v>284690.234375</v>
      </c>
      <c r="N179">
        <v>0.26015625000000003</v>
      </c>
      <c r="O179">
        <v>70</v>
      </c>
      <c r="P179">
        <v>480</v>
      </c>
      <c r="Q179">
        <v>480</v>
      </c>
      <c r="R179" s="46">
        <v>178</v>
      </c>
      <c r="S179">
        <v>118798.8</v>
      </c>
      <c r="T179">
        <v>8648.7055</v>
      </c>
      <c r="U179">
        <v>8592.5879999999997</v>
      </c>
      <c r="V179">
        <v>-2.9512589500000001E-3</v>
      </c>
      <c r="W179">
        <v>-152.02475000000001</v>
      </c>
      <c r="X179">
        <v>-1.53046965E-3</v>
      </c>
      <c r="Y179">
        <v>23255.51</v>
      </c>
      <c r="Z179">
        <v>8261.7019999999993</v>
      </c>
      <c r="AA179">
        <v>-1.8540327000000001E-3</v>
      </c>
      <c r="AB179">
        <v>-278.92320000000001</v>
      </c>
      <c r="AC179">
        <v>5.0649929999999998E-4</v>
      </c>
      <c r="AD179">
        <v>23039.09</v>
      </c>
      <c r="AE179">
        <v>-6.9275603499999996E-3</v>
      </c>
      <c r="AF179">
        <v>-307.74304999999998</v>
      </c>
      <c r="AG179">
        <v>-5.3187704500000004E-3</v>
      </c>
      <c r="AH179">
        <v>8164.3459999999995</v>
      </c>
      <c r="AI179">
        <v>-4.4320265000000001E-5</v>
      </c>
      <c r="AJ179">
        <v>-362.38189999999997</v>
      </c>
      <c r="AK179">
        <v>7404.1779999999999</v>
      </c>
      <c r="AL179">
        <v>2.3946110000000001E-4</v>
      </c>
      <c r="AM179">
        <v>8033.7510000000002</v>
      </c>
    </row>
    <row r="180" spans="1:39">
      <c r="A180">
        <v>179</v>
      </c>
      <c r="B180">
        <v>2</v>
      </c>
      <c r="C180">
        <v>79</v>
      </c>
      <c r="D180">
        <v>1</v>
      </c>
      <c r="E180">
        <v>60</v>
      </c>
      <c r="F180">
        <v>70</v>
      </c>
      <c r="G180">
        <v>0.53789062499999996</v>
      </c>
      <c r="H180">
        <v>0</v>
      </c>
      <c r="I180">
        <v>90</v>
      </c>
      <c r="J180">
        <v>0</v>
      </c>
      <c r="K180">
        <v>5708.984375</v>
      </c>
      <c r="L180">
        <v>0.40843750000000001</v>
      </c>
      <c r="M180">
        <v>643240.234375</v>
      </c>
      <c r="N180">
        <v>0.36015625000000001</v>
      </c>
      <c r="O180">
        <v>70</v>
      </c>
      <c r="P180">
        <v>480</v>
      </c>
      <c r="Q180">
        <v>480</v>
      </c>
      <c r="R180" s="46">
        <v>179</v>
      </c>
      <c r="S180">
        <v>356134.7</v>
      </c>
      <c r="T180">
        <v>21279.81</v>
      </c>
      <c r="U180">
        <v>21038.68</v>
      </c>
      <c r="V180">
        <v>8.2208270999999996E-3</v>
      </c>
      <c r="W180">
        <v>487.54559999999998</v>
      </c>
      <c r="X180">
        <v>-1.1777397E-2</v>
      </c>
      <c r="Y180">
        <v>36969.760000000002</v>
      </c>
      <c r="Z180">
        <v>19209.084999999999</v>
      </c>
      <c r="AA180">
        <v>2.8366895E-3</v>
      </c>
      <c r="AB180">
        <v>606.94330000000002</v>
      </c>
      <c r="AC180">
        <v>-1.6419066E-2</v>
      </c>
      <c r="AD180">
        <v>36299.14</v>
      </c>
      <c r="AE180">
        <v>2.4924010199999999E-2</v>
      </c>
      <c r="AF180">
        <v>749.19775000000004</v>
      </c>
      <c r="AG180">
        <v>-1.7399346E-2</v>
      </c>
      <c r="AH180">
        <v>8092.5349999999999</v>
      </c>
      <c r="AI180">
        <v>2.5067811499999999E-3</v>
      </c>
      <c r="AJ180">
        <v>385.59285</v>
      </c>
      <c r="AK180">
        <v>9616.4509999999991</v>
      </c>
      <c r="AL180">
        <v>3.1582814999999999E-3</v>
      </c>
      <c r="AM180">
        <v>7743.0389999999998</v>
      </c>
    </row>
    <row r="181" spans="1:39">
      <c r="A181">
        <v>180</v>
      </c>
      <c r="B181">
        <v>2</v>
      </c>
      <c r="C181">
        <v>80</v>
      </c>
      <c r="D181">
        <v>1</v>
      </c>
      <c r="E181">
        <v>60</v>
      </c>
      <c r="F181">
        <v>70</v>
      </c>
      <c r="G181">
        <v>0.42539062500000002</v>
      </c>
      <c r="H181">
        <v>0</v>
      </c>
      <c r="I181">
        <v>90</v>
      </c>
      <c r="J181">
        <v>0</v>
      </c>
      <c r="K181">
        <v>6521.484375</v>
      </c>
      <c r="L181">
        <v>0.25843749999999999</v>
      </c>
      <c r="M181">
        <v>195052.734375</v>
      </c>
      <c r="N181">
        <v>0.23515625000000001</v>
      </c>
      <c r="O181">
        <v>70</v>
      </c>
      <c r="P181">
        <v>480</v>
      </c>
      <c r="Q181">
        <v>480</v>
      </c>
      <c r="R181" s="46">
        <v>180</v>
      </c>
      <c r="S181">
        <v>87930.71</v>
      </c>
      <c r="T181">
        <v>5558.4655000000002</v>
      </c>
      <c r="U181">
        <v>5567.7444999999998</v>
      </c>
      <c r="V181">
        <v>7.5026260499999999E-4</v>
      </c>
      <c r="W181">
        <v>119.259</v>
      </c>
      <c r="X181">
        <v>3.2483769999999999E-4</v>
      </c>
      <c r="Y181">
        <v>17149.73</v>
      </c>
      <c r="Z181">
        <v>5469.6620000000003</v>
      </c>
      <c r="AA181">
        <v>6.1598021000000005E-4</v>
      </c>
      <c r="AB181">
        <v>104.1546</v>
      </c>
      <c r="AC181">
        <v>3.1458659999999999E-4</v>
      </c>
      <c r="AD181">
        <v>17189.18</v>
      </c>
      <c r="AE181">
        <v>1.1847751499999999E-3</v>
      </c>
      <c r="AF181">
        <v>404.87400000000002</v>
      </c>
      <c r="AG181">
        <v>7.7920834999999999E-4</v>
      </c>
      <c r="AH181">
        <v>6652.5450000000001</v>
      </c>
      <c r="AI181">
        <v>-3.4254510000000001E-4</v>
      </c>
      <c r="AJ181">
        <v>264.12689999999998</v>
      </c>
      <c r="AK181">
        <v>5928.91</v>
      </c>
      <c r="AL181">
        <v>-5.3093049999999998E-5</v>
      </c>
      <c r="AM181">
        <v>6615.82</v>
      </c>
    </row>
    <row r="182" spans="1:39">
      <c r="A182">
        <v>181</v>
      </c>
      <c r="B182">
        <v>2</v>
      </c>
      <c r="C182">
        <v>81</v>
      </c>
      <c r="D182">
        <v>1</v>
      </c>
      <c r="E182">
        <v>60</v>
      </c>
      <c r="F182">
        <v>70</v>
      </c>
      <c r="G182">
        <v>0.57539062500000004</v>
      </c>
      <c r="H182">
        <v>0</v>
      </c>
      <c r="I182">
        <v>90</v>
      </c>
      <c r="J182">
        <v>0</v>
      </c>
      <c r="K182">
        <v>9771.484375</v>
      </c>
      <c r="L182">
        <v>0.37843749999999998</v>
      </c>
      <c r="M182">
        <v>553602.734375</v>
      </c>
      <c r="N182">
        <v>0.33515625000000004</v>
      </c>
      <c r="O182">
        <v>70</v>
      </c>
      <c r="P182">
        <v>480</v>
      </c>
      <c r="Q182">
        <v>480</v>
      </c>
      <c r="R182" s="46">
        <v>181</v>
      </c>
      <c r="S182">
        <v>334853</v>
      </c>
      <c r="T182">
        <v>28553.43</v>
      </c>
      <c r="U182">
        <v>29496.224999999999</v>
      </c>
      <c r="V182">
        <v>1.6264326999999999E-2</v>
      </c>
      <c r="W182">
        <v>-157.15015</v>
      </c>
      <c r="X182">
        <v>8.8461304499999997E-3</v>
      </c>
      <c r="Y182">
        <v>56666.85</v>
      </c>
      <c r="Z182">
        <v>24922.09</v>
      </c>
      <c r="AA182">
        <v>1.8782565000000001E-2</v>
      </c>
      <c r="AB182">
        <v>201.91014999999999</v>
      </c>
      <c r="AC182">
        <v>1.14233215E-2</v>
      </c>
      <c r="AD182">
        <v>59490.11</v>
      </c>
      <c r="AE182">
        <v>2.1599517400000001E-2</v>
      </c>
      <c r="AF182">
        <v>-672.26329999999996</v>
      </c>
      <c r="AG182">
        <v>1.06453669E-2</v>
      </c>
      <c r="AH182">
        <v>14852.33</v>
      </c>
      <c r="AI182">
        <v>-2.1727274999999999E-3</v>
      </c>
      <c r="AJ182">
        <v>-394.06035000000003</v>
      </c>
      <c r="AK182">
        <v>16389.650000000001</v>
      </c>
      <c r="AL182">
        <v>-1.01397035E-3</v>
      </c>
      <c r="AM182">
        <v>15536.12</v>
      </c>
    </row>
    <row r="183" spans="1:39">
      <c r="A183">
        <v>182</v>
      </c>
      <c r="B183">
        <v>2</v>
      </c>
      <c r="C183">
        <v>82</v>
      </c>
      <c r="D183">
        <v>1</v>
      </c>
      <c r="E183">
        <v>60</v>
      </c>
      <c r="F183">
        <v>70</v>
      </c>
      <c r="G183">
        <v>0.50039062499999998</v>
      </c>
      <c r="H183">
        <v>0</v>
      </c>
      <c r="I183">
        <v>90</v>
      </c>
      <c r="J183">
        <v>0</v>
      </c>
      <c r="K183">
        <v>8146.484375</v>
      </c>
      <c r="L183">
        <v>0.31843749999999998</v>
      </c>
      <c r="M183">
        <v>732877.734375</v>
      </c>
      <c r="N183">
        <v>0.28515625</v>
      </c>
      <c r="O183">
        <v>70</v>
      </c>
      <c r="P183">
        <v>480</v>
      </c>
      <c r="Q183">
        <v>480</v>
      </c>
      <c r="R183" s="46">
        <v>182</v>
      </c>
      <c r="S183">
        <v>369777.2</v>
      </c>
      <c r="T183">
        <v>12742.4</v>
      </c>
      <c r="U183">
        <v>12668.37</v>
      </c>
      <c r="V183">
        <v>1.8490062200000001E-2</v>
      </c>
      <c r="W183">
        <v>234.88444999999999</v>
      </c>
      <c r="X183">
        <v>-1.3578813699999999E-2</v>
      </c>
      <c r="Y183">
        <v>31301.19</v>
      </c>
      <c r="Z183">
        <v>11437.584999999999</v>
      </c>
      <c r="AA183">
        <v>2.7511674999999998E-3</v>
      </c>
      <c r="AB183">
        <v>402.36849999999998</v>
      </c>
      <c r="AC183">
        <v>-1.30170415E-2</v>
      </c>
      <c r="AD183">
        <v>31041.279999999999</v>
      </c>
      <c r="AE183">
        <v>2.8233669999999999E-2</v>
      </c>
      <c r="AF183">
        <v>422.57905</v>
      </c>
      <c r="AG183">
        <v>-2.45248915E-2</v>
      </c>
      <c r="AH183">
        <v>10503.45</v>
      </c>
      <c r="AI183">
        <v>-1.3555205E-3</v>
      </c>
      <c r="AJ183">
        <v>295.15805</v>
      </c>
      <c r="AK183">
        <v>9982.3330000000005</v>
      </c>
      <c r="AL183">
        <v>-4.3961029999999999E-4</v>
      </c>
      <c r="AM183">
        <v>10309.290000000001</v>
      </c>
    </row>
    <row r="184" spans="1:39">
      <c r="A184">
        <v>183</v>
      </c>
      <c r="B184">
        <v>2</v>
      </c>
      <c r="C184">
        <v>83</v>
      </c>
      <c r="D184">
        <v>1</v>
      </c>
      <c r="E184">
        <v>60</v>
      </c>
      <c r="F184">
        <v>70</v>
      </c>
      <c r="G184">
        <v>0.35039062500000001</v>
      </c>
      <c r="H184">
        <v>0</v>
      </c>
      <c r="I184">
        <v>90</v>
      </c>
      <c r="J184">
        <v>0</v>
      </c>
      <c r="K184">
        <v>4896.484375</v>
      </c>
      <c r="L184">
        <v>0.43843749999999998</v>
      </c>
      <c r="M184">
        <v>374327.734375</v>
      </c>
      <c r="N184">
        <v>0.38515625000000003</v>
      </c>
      <c r="O184">
        <v>70</v>
      </c>
      <c r="P184">
        <v>480</v>
      </c>
      <c r="Q184">
        <v>480</v>
      </c>
      <c r="R184" s="46">
        <v>183</v>
      </c>
      <c r="S184">
        <v>235941.8</v>
      </c>
      <c r="T184">
        <v>5362.9544999999998</v>
      </c>
      <c r="U184">
        <v>4928.6414999999997</v>
      </c>
      <c r="V184">
        <v>9.6004084999999997E-4</v>
      </c>
      <c r="W184">
        <v>-61.421354999999998</v>
      </c>
      <c r="X184">
        <v>-6.4285054999999999E-3</v>
      </c>
      <c r="Y184">
        <v>12239.08</v>
      </c>
      <c r="Z184">
        <v>4296.3149999999996</v>
      </c>
      <c r="AA184">
        <v>4.4609849999999998E-3</v>
      </c>
      <c r="AB184">
        <v>-130.97280000000001</v>
      </c>
      <c r="AC184">
        <v>-1.1771323E-2</v>
      </c>
      <c r="AD184">
        <v>10990.53</v>
      </c>
      <c r="AE184">
        <v>5.8997114999999999E-3</v>
      </c>
      <c r="AF184">
        <v>-45.584505</v>
      </c>
      <c r="AG184">
        <v>-5.7092319999999998E-3</v>
      </c>
      <c r="AH184">
        <v>4214.2889999999998</v>
      </c>
      <c r="AI184">
        <v>-1.5793223500000001E-3</v>
      </c>
      <c r="AJ184">
        <v>-124.2671</v>
      </c>
      <c r="AK184">
        <v>3372.7350000000001</v>
      </c>
      <c r="AL184">
        <v>-3.1075000000000003E-5</v>
      </c>
      <c r="AM184">
        <v>3600.6640000000002</v>
      </c>
    </row>
    <row r="185" spans="1:39">
      <c r="A185">
        <v>184</v>
      </c>
      <c r="B185">
        <v>2</v>
      </c>
      <c r="C185">
        <v>84</v>
      </c>
      <c r="D185">
        <v>1</v>
      </c>
      <c r="E185">
        <v>60</v>
      </c>
      <c r="F185">
        <v>70</v>
      </c>
      <c r="G185">
        <v>0.33164062499999997</v>
      </c>
      <c r="H185">
        <v>0</v>
      </c>
      <c r="I185">
        <v>90</v>
      </c>
      <c r="J185">
        <v>0</v>
      </c>
      <c r="K185">
        <v>4490.234375</v>
      </c>
      <c r="L185">
        <v>0.30343750000000003</v>
      </c>
      <c r="M185">
        <v>688058.984375</v>
      </c>
      <c r="N185">
        <v>0.34765625</v>
      </c>
      <c r="O185">
        <v>70</v>
      </c>
      <c r="P185">
        <v>480</v>
      </c>
      <c r="Q185">
        <v>480</v>
      </c>
      <c r="R185" s="46">
        <v>184</v>
      </c>
      <c r="S185">
        <v>235941.8</v>
      </c>
      <c r="T185">
        <v>5362.9544999999998</v>
      </c>
      <c r="U185">
        <v>4928.6414999999997</v>
      </c>
      <c r="V185">
        <v>9.6004084999999997E-4</v>
      </c>
      <c r="W185">
        <v>-61.421354999999998</v>
      </c>
      <c r="X185">
        <v>-6.4285054999999999E-3</v>
      </c>
      <c r="Y185">
        <v>12239.08</v>
      </c>
      <c r="Z185">
        <v>4296.3149999999996</v>
      </c>
      <c r="AA185">
        <v>4.4609849999999998E-3</v>
      </c>
      <c r="AB185">
        <v>-130.97280000000001</v>
      </c>
      <c r="AC185">
        <v>-1.1771323E-2</v>
      </c>
      <c r="AD185">
        <v>10990.53</v>
      </c>
      <c r="AE185">
        <v>5.8997114999999999E-3</v>
      </c>
      <c r="AF185">
        <v>-45.584505</v>
      </c>
      <c r="AG185">
        <v>-5.7092319999999998E-3</v>
      </c>
      <c r="AH185">
        <v>4214.2889999999998</v>
      </c>
      <c r="AI185">
        <v>-1.5793223500000001E-3</v>
      </c>
      <c r="AJ185">
        <v>-124.2671</v>
      </c>
      <c r="AK185">
        <v>3372.7350000000001</v>
      </c>
      <c r="AL185">
        <v>-3.1075000000000003E-5</v>
      </c>
      <c r="AM185">
        <v>3600.6640000000002</v>
      </c>
    </row>
    <row r="186" spans="1:39">
      <c r="A186">
        <v>185</v>
      </c>
      <c r="B186">
        <v>2</v>
      </c>
      <c r="C186">
        <v>85</v>
      </c>
      <c r="D186">
        <v>1</v>
      </c>
      <c r="E186">
        <v>60</v>
      </c>
      <c r="F186">
        <v>70</v>
      </c>
      <c r="G186">
        <v>0.48164062499999999</v>
      </c>
      <c r="H186">
        <v>0</v>
      </c>
      <c r="I186">
        <v>90</v>
      </c>
      <c r="J186">
        <v>0</v>
      </c>
      <c r="K186">
        <v>7740.234375</v>
      </c>
      <c r="L186">
        <v>0.42343750000000002</v>
      </c>
      <c r="M186">
        <v>329508.984375</v>
      </c>
      <c r="N186">
        <v>0.24765625000000002</v>
      </c>
      <c r="O186">
        <v>70</v>
      </c>
      <c r="P186">
        <v>480</v>
      </c>
      <c r="Q186">
        <v>480</v>
      </c>
      <c r="R186" s="46">
        <v>185</v>
      </c>
      <c r="S186">
        <v>176737.6</v>
      </c>
      <c r="T186">
        <v>23650.94</v>
      </c>
      <c r="U186">
        <v>23507.764999999999</v>
      </c>
      <c r="V186">
        <v>-2.5106597E-4</v>
      </c>
      <c r="W186">
        <v>352.68934999999999</v>
      </c>
      <c r="X186">
        <v>2.8478925E-3</v>
      </c>
      <c r="Y186">
        <v>46048.54</v>
      </c>
      <c r="Z186">
        <v>26140.064999999999</v>
      </c>
      <c r="AA186">
        <v>-2.31910796E-3</v>
      </c>
      <c r="AB186">
        <v>681.18780000000004</v>
      </c>
      <c r="AC186">
        <v>3.5372684999999998E-3</v>
      </c>
      <c r="AD186">
        <v>45439.39</v>
      </c>
      <c r="AE186">
        <v>5.8083677000000001E-4</v>
      </c>
      <c r="AF186">
        <v>820.52125000000001</v>
      </c>
      <c r="AG186">
        <v>6.3467944000000004E-3</v>
      </c>
      <c r="AH186">
        <v>8813.8790000000008</v>
      </c>
      <c r="AI186">
        <v>2.4910534499999998E-4</v>
      </c>
      <c r="AJ186">
        <v>517.17010000000005</v>
      </c>
      <c r="AK186">
        <v>10617.35</v>
      </c>
      <c r="AL186">
        <v>-1.46949025E-3</v>
      </c>
      <c r="AM186">
        <v>8478.6790000000001</v>
      </c>
    </row>
    <row r="187" spans="1:39">
      <c r="A187">
        <v>186</v>
      </c>
      <c r="B187">
        <v>2</v>
      </c>
      <c r="C187">
        <v>86</v>
      </c>
      <c r="D187">
        <v>1</v>
      </c>
      <c r="E187">
        <v>60</v>
      </c>
      <c r="F187">
        <v>70</v>
      </c>
      <c r="G187">
        <v>0.556640625</v>
      </c>
      <c r="H187">
        <v>0</v>
      </c>
      <c r="I187">
        <v>90</v>
      </c>
      <c r="J187">
        <v>0</v>
      </c>
      <c r="K187">
        <v>9365.234375</v>
      </c>
      <c r="L187">
        <v>0.36343749999999997</v>
      </c>
      <c r="M187">
        <v>150233.984375</v>
      </c>
      <c r="N187">
        <v>0.39765625000000004</v>
      </c>
      <c r="O187">
        <v>70</v>
      </c>
      <c r="P187">
        <v>480</v>
      </c>
      <c r="Q187">
        <v>480</v>
      </c>
      <c r="R187" s="46">
        <v>186</v>
      </c>
      <c r="S187">
        <v>105934.9</v>
      </c>
      <c r="T187">
        <v>24820.9</v>
      </c>
      <c r="U187">
        <v>25236.595000000001</v>
      </c>
      <c r="V187">
        <v>-1.074087E-3</v>
      </c>
      <c r="W187">
        <v>9.4629595000000002</v>
      </c>
      <c r="X187">
        <v>2.0139425000000001E-3</v>
      </c>
      <c r="Y187">
        <v>43431.39</v>
      </c>
      <c r="Z187">
        <v>20981.465</v>
      </c>
      <c r="AA187">
        <v>-3.5821725E-3</v>
      </c>
      <c r="AB187">
        <v>126.3296</v>
      </c>
      <c r="AC187">
        <v>4.4369526999999999E-3</v>
      </c>
      <c r="AD187">
        <v>44472.02</v>
      </c>
      <c r="AE187">
        <v>3.3739164999999999E-4</v>
      </c>
      <c r="AF187">
        <v>-102.63424999999999</v>
      </c>
      <c r="AG187">
        <v>4.1889791500000001E-3</v>
      </c>
      <c r="AH187">
        <v>11198.01</v>
      </c>
      <c r="AI187">
        <v>8.6955349999999997E-4</v>
      </c>
      <c r="AJ187">
        <v>-8.5722725000000004</v>
      </c>
      <c r="AK187">
        <v>11616.48</v>
      </c>
      <c r="AL187">
        <v>8.1048060000000005E-6</v>
      </c>
      <c r="AM187">
        <v>11416.34</v>
      </c>
    </row>
    <row r="188" spans="1:39">
      <c r="A188">
        <v>187</v>
      </c>
      <c r="B188">
        <v>2</v>
      </c>
      <c r="C188">
        <v>87</v>
      </c>
      <c r="D188">
        <v>1</v>
      </c>
      <c r="E188">
        <v>60</v>
      </c>
      <c r="F188">
        <v>70</v>
      </c>
      <c r="G188">
        <v>0.40664062499999998</v>
      </c>
      <c r="H188">
        <v>0</v>
      </c>
      <c r="I188">
        <v>90</v>
      </c>
      <c r="J188">
        <v>0</v>
      </c>
      <c r="K188">
        <v>6115.234375</v>
      </c>
      <c r="L188">
        <v>0.48343749999999996</v>
      </c>
      <c r="M188">
        <v>508783.984375</v>
      </c>
      <c r="N188">
        <v>0.29765625000000001</v>
      </c>
      <c r="O188">
        <v>70</v>
      </c>
      <c r="P188">
        <v>480</v>
      </c>
      <c r="Q188">
        <v>480</v>
      </c>
      <c r="R188" s="46">
        <v>187</v>
      </c>
      <c r="S188">
        <v>274775.40000000002</v>
      </c>
      <c r="T188">
        <v>80432.664999999994</v>
      </c>
      <c r="U188">
        <v>79931.535000000003</v>
      </c>
      <c r="V188">
        <v>-5.9406120500000003E-3</v>
      </c>
      <c r="W188">
        <v>50.955060000000003</v>
      </c>
      <c r="X188">
        <v>4.1279939000000002E-2</v>
      </c>
      <c r="Y188">
        <v>111033.7</v>
      </c>
      <c r="Z188">
        <v>88415.67</v>
      </c>
      <c r="AA188">
        <v>-1.36322023E-2</v>
      </c>
      <c r="AB188">
        <v>-374.73399999999998</v>
      </c>
      <c r="AC188">
        <v>4.8265077199999999E-2</v>
      </c>
      <c r="AD188">
        <v>109177.9</v>
      </c>
      <c r="AE188">
        <v>-4.0760783999999996E-3</v>
      </c>
      <c r="AF188">
        <v>563.28790000000004</v>
      </c>
      <c r="AG188">
        <v>5.6025340999999999E-2</v>
      </c>
      <c r="AH188">
        <v>5511.7259999999997</v>
      </c>
      <c r="AI188">
        <v>3.2232939999999998E-3</v>
      </c>
      <c r="AJ188">
        <v>45.563299999999998</v>
      </c>
      <c r="AK188">
        <v>9452.7530000000006</v>
      </c>
      <c r="AL188">
        <v>9.6869594999999999E-4</v>
      </c>
      <c r="AM188">
        <v>5290.0429999999997</v>
      </c>
    </row>
    <row r="189" spans="1:39">
      <c r="A189">
        <v>188</v>
      </c>
      <c r="B189">
        <v>2</v>
      </c>
      <c r="C189">
        <v>88</v>
      </c>
      <c r="D189">
        <v>1</v>
      </c>
      <c r="E189">
        <v>60</v>
      </c>
      <c r="F189">
        <v>70</v>
      </c>
      <c r="G189">
        <v>0.59414062499999998</v>
      </c>
      <c r="H189">
        <v>0</v>
      </c>
      <c r="I189">
        <v>90</v>
      </c>
      <c r="J189">
        <v>0</v>
      </c>
      <c r="K189">
        <v>5302.734375</v>
      </c>
      <c r="L189">
        <v>0.3334375</v>
      </c>
      <c r="M189">
        <v>419146.484375</v>
      </c>
      <c r="N189">
        <v>0.32265625000000003</v>
      </c>
      <c r="O189">
        <v>70</v>
      </c>
      <c r="P189">
        <v>480</v>
      </c>
      <c r="Q189">
        <v>480</v>
      </c>
      <c r="R189" s="46">
        <v>188</v>
      </c>
      <c r="S189">
        <v>255518</v>
      </c>
      <c r="T189">
        <v>12685.504999999999</v>
      </c>
      <c r="U189">
        <v>13121.3</v>
      </c>
      <c r="V189">
        <v>2.0634829499999998E-3</v>
      </c>
      <c r="W189">
        <v>-43.266464999999997</v>
      </c>
      <c r="X189">
        <v>-2.8883769499999999E-3</v>
      </c>
      <c r="Y189">
        <v>28743.68</v>
      </c>
      <c r="Z189">
        <v>10185.469999999999</v>
      </c>
      <c r="AA189">
        <v>1.0098724999999999E-3</v>
      </c>
      <c r="AB189">
        <v>59.427370000000003</v>
      </c>
      <c r="AC189">
        <v>-4.0788667200000002E-3</v>
      </c>
      <c r="AD189">
        <v>30094.48</v>
      </c>
      <c r="AE189">
        <v>2.1244384999999999E-3</v>
      </c>
      <c r="AF189">
        <v>-193.57740000000001</v>
      </c>
      <c r="AG189">
        <v>-1.1470174E-2</v>
      </c>
      <c r="AH189">
        <v>9156</v>
      </c>
      <c r="AI189">
        <v>-8.9599345000000003E-4</v>
      </c>
      <c r="AJ189">
        <v>-1.8405309999999999</v>
      </c>
      <c r="AK189">
        <v>9384.8619999999992</v>
      </c>
      <c r="AL189">
        <v>7.4392879899999999E-4</v>
      </c>
      <c r="AM189">
        <v>9744.6669999999995</v>
      </c>
    </row>
    <row r="190" spans="1:39">
      <c r="A190">
        <v>189</v>
      </c>
      <c r="B190">
        <v>2</v>
      </c>
      <c r="C190">
        <v>89</v>
      </c>
      <c r="D190">
        <v>1</v>
      </c>
      <c r="E190">
        <v>60</v>
      </c>
      <c r="F190">
        <v>70</v>
      </c>
      <c r="G190">
        <v>0.44414062499999996</v>
      </c>
      <c r="H190">
        <v>0</v>
      </c>
      <c r="I190">
        <v>90</v>
      </c>
      <c r="J190">
        <v>0</v>
      </c>
      <c r="K190">
        <v>8552.734375</v>
      </c>
      <c r="L190">
        <v>0.45343749999999999</v>
      </c>
      <c r="M190">
        <v>777696.484375</v>
      </c>
      <c r="N190">
        <v>0.22265625</v>
      </c>
      <c r="O190">
        <v>70</v>
      </c>
      <c r="P190">
        <v>480</v>
      </c>
      <c r="Q190">
        <v>480</v>
      </c>
      <c r="R190" s="46">
        <v>189</v>
      </c>
      <c r="S190">
        <v>375232.6</v>
      </c>
      <c r="T190">
        <v>40279.605000000003</v>
      </c>
      <c r="U190">
        <v>39798.254999999997</v>
      </c>
      <c r="V190">
        <v>-1.0095052E-2</v>
      </c>
      <c r="W190">
        <v>357.49059999999997</v>
      </c>
      <c r="X190">
        <v>-1.23049905E-2</v>
      </c>
      <c r="Y190">
        <v>71218.66</v>
      </c>
      <c r="Z190">
        <v>47549.745000000003</v>
      </c>
      <c r="AA190">
        <v>-1.1064378E-2</v>
      </c>
      <c r="AB190">
        <v>595.62144999999998</v>
      </c>
      <c r="AC190">
        <v>-1.60277245E-2</v>
      </c>
      <c r="AD190">
        <v>68918.649999999994</v>
      </c>
      <c r="AE190">
        <v>-1.8142367E-2</v>
      </c>
      <c r="AF190">
        <v>1113.2465</v>
      </c>
      <c r="AG190">
        <v>-2.027203E-2</v>
      </c>
      <c r="AH190">
        <v>8813.2420000000002</v>
      </c>
      <c r="AI190">
        <v>-1.5340000000000001E-6</v>
      </c>
      <c r="AJ190">
        <v>443.74990000000003</v>
      </c>
      <c r="AK190">
        <v>12040.24</v>
      </c>
      <c r="AL190">
        <v>-3.7967165E-4</v>
      </c>
      <c r="AM190">
        <v>8472.3430000000008</v>
      </c>
    </row>
    <row r="191" spans="1:39">
      <c r="A191">
        <v>190</v>
      </c>
      <c r="B191">
        <v>2</v>
      </c>
      <c r="C191">
        <v>90</v>
      </c>
      <c r="D191">
        <v>1</v>
      </c>
      <c r="E191">
        <v>60</v>
      </c>
      <c r="F191">
        <v>70</v>
      </c>
      <c r="G191">
        <v>0.369140625</v>
      </c>
      <c r="H191">
        <v>0</v>
      </c>
      <c r="I191">
        <v>90</v>
      </c>
      <c r="J191">
        <v>0</v>
      </c>
      <c r="K191">
        <v>6927.734375</v>
      </c>
      <c r="L191">
        <v>0.2734375</v>
      </c>
      <c r="M191">
        <v>598421.484375</v>
      </c>
      <c r="N191">
        <v>0.37265625000000002</v>
      </c>
      <c r="O191">
        <v>70</v>
      </c>
      <c r="P191">
        <v>480</v>
      </c>
      <c r="Q191">
        <v>480</v>
      </c>
      <c r="R191" s="46">
        <v>190</v>
      </c>
      <c r="S191">
        <v>230390</v>
      </c>
      <c r="T191">
        <v>7467.0680000000002</v>
      </c>
      <c r="U191">
        <v>7565.4650000000001</v>
      </c>
      <c r="V191">
        <v>2.5789265999999998E-3</v>
      </c>
      <c r="W191">
        <v>76.646445</v>
      </c>
      <c r="X191">
        <v>-4.2345999999999998E-3</v>
      </c>
      <c r="Y191">
        <v>17320.87</v>
      </c>
      <c r="Z191">
        <v>5892.0164999999997</v>
      </c>
      <c r="AA191">
        <v>8.5552881000000008E-3</v>
      </c>
      <c r="AB191">
        <v>164.56755000000001</v>
      </c>
      <c r="AC191">
        <v>8.0893863000000002E-4</v>
      </c>
      <c r="AD191">
        <v>17584.490000000002</v>
      </c>
      <c r="AE191">
        <v>8.5383282000000005E-3</v>
      </c>
      <c r="AF191">
        <v>40.722385000000003</v>
      </c>
      <c r="AG191">
        <v>-1.11994746E-2</v>
      </c>
      <c r="AH191">
        <v>6271.4930000000004</v>
      </c>
      <c r="AI191">
        <v>3.6141359999999998E-4</v>
      </c>
      <c r="AJ191">
        <v>72.969890000000007</v>
      </c>
      <c r="AK191">
        <v>5774.9120000000003</v>
      </c>
      <c r="AL191">
        <v>-6.7585495000000004E-4</v>
      </c>
      <c r="AM191">
        <v>6441.8490000000002</v>
      </c>
    </row>
    <row r="192" spans="1:39">
      <c r="A192">
        <v>191</v>
      </c>
      <c r="B192">
        <v>2</v>
      </c>
      <c r="C192">
        <v>91</v>
      </c>
      <c r="D192">
        <v>1</v>
      </c>
      <c r="E192">
        <v>60</v>
      </c>
      <c r="F192">
        <v>70</v>
      </c>
      <c r="G192">
        <v>0.51914062500000002</v>
      </c>
      <c r="H192">
        <v>0</v>
      </c>
      <c r="I192">
        <v>90</v>
      </c>
      <c r="J192">
        <v>0</v>
      </c>
      <c r="K192">
        <v>3677.734375</v>
      </c>
      <c r="L192">
        <v>0.3934375</v>
      </c>
      <c r="M192">
        <v>239871.484375</v>
      </c>
      <c r="N192">
        <v>0.27265625000000004</v>
      </c>
      <c r="O192">
        <v>70</v>
      </c>
      <c r="P192">
        <v>480</v>
      </c>
      <c r="Q192">
        <v>480</v>
      </c>
      <c r="R192" s="46">
        <v>191</v>
      </c>
      <c r="S192">
        <v>130929</v>
      </c>
      <c r="T192">
        <v>9742.6115000000009</v>
      </c>
      <c r="U192">
        <v>9485.4215000000004</v>
      </c>
      <c r="V192">
        <v>-3.7697114500000002E-3</v>
      </c>
      <c r="W192">
        <v>86.764089999999996</v>
      </c>
      <c r="X192">
        <v>1.2838052000000001E-2</v>
      </c>
      <c r="Y192">
        <v>20478.53</v>
      </c>
      <c r="Z192">
        <v>10015.025</v>
      </c>
      <c r="AA192">
        <v>-7.8437665E-3</v>
      </c>
      <c r="AB192">
        <v>-65.542465000000007</v>
      </c>
      <c r="AC192">
        <v>1.4080491000000001E-2</v>
      </c>
      <c r="AD192">
        <v>19522.169999999998</v>
      </c>
      <c r="AE192">
        <v>-1.16411955E-2</v>
      </c>
      <c r="AF192">
        <v>388.16154999999998</v>
      </c>
      <c r="AG192">
        <v>2.05821245E-2</v>
      </c>
      <c r="AH192">
        <v>5041.5020000000004</v>
      </c>
      <c r="AI192">
        <v>-1.1497462E-3</v>
      </c>
      <c r="AJ192">
        <v>100.8943</v>
      </c>
      <c r="AK192">
        <v>5603.9530000000004</v>
      </c>
      <c r="AL192">
        <v>-1.71079436E-4</v>
      </c>
      <c r="AM192">
        <v>4694.3530000000001</v>
      </c>
    </row>
    <row r="193" spans="1:39">
      <c r="A193">
        <v>192</v>
      </c>
      <c r="B193">
        <v>2</v>
      </c>
      <c r="C193">
        <v>92</v>
      </c>
      <c r="D193">
        <v>1</v>
      </c>
      <c r="E193">
        <v>60</v>
      </c>
      <c r="F193">
        <v>70</v>
      </c>
      <c r="G193">
        <v>0.37617187499999999</v>
      </c>
      <c r="H193">
        <v>0</v>
      </c>
      <c r="I193">
        <v>90</v>
      </c>
      <c r="J193">
        <v>0</v>
      </c>
      <c r="K193">
        <v>3626.953125</v>
      </c>
      <c r="L193">
        <v>0.29781249999999998</v>
      </c>
      <c r="M193">
        <v>592819.140625</v>
      </c>
      <c r="N193">
        <v>0.24921875000000002</v>
      </c>
      <c r="O193">
        <v>70</v>
      </c>
      <c r="P193">
        <v>480</v>
      </c>
      <c r="Q193">
        <v>480</v>
      </c>
      <c r="R193" s="46">
        <v>192</v>
      </c>
      <c r="S193">
        <v>223367</v>
      </c>
      <c r="T193">
        <v>3608.0574999999999</v>
      </c>
      <c r="U193">
        <v>3643.6395000000002</v>
      </c>
      <c r="V193">
        <v>4.0584467000000001E-3</v>
      </c>
      <c r="W193">
        <v>28.733879999999999</v>
      </c>
      <c r="X193">
        <v>-1.7997099999999999E-3</v>
      </c>
      <c r="Y193">
        <v>9597.2960000000003</v>
      </c>
      <c r="Z193">
        <v>3541.556</v>
      </c>
      <c r="AA193">
        <v>4.7035706999999996E-3</v>
      </c>
      <c r="AB193">
        <v>94.482855000000001</v>
      </c>
      <c r="AC193">
        <v>-3.0633054999999998E-3</v>
      </c>
      <c r="AD193">
        <v>9740.3680000000004</v>
      </c>
      <c r="AE193">
        <v>1.3873196000000001E-2</v>
      </c>
      <c r="AF193">
        <v>20.981034999999999</v>
      </c>
      <c r="AG193">
        <v>-1.2419958E-2</v>
      </c>
      <c r="AH193">
        <v>3270.1640000000002</v>
      </c>
      <c r="AI193">
        <v>-5.08365E-5</v>
      </c>
      <c r="AJ193">
        <v>39.519359999999999</v>
      </c>
      <c r="AK193">
        <v>3060.52</v>
      </c>
      <c r="AL193">
        <v>1.1014602499999999E-3</v>
      </c>
      <c r="AM193">
        <v>3363.4780000000001</v>
      </c>
    </row>
    <row r="194" spans="1:39">
      <c r="A194">
        <v>193</v>
      </c>
      <c r="B194">
        <v>2</v>
      </c>
      <c r="C194">
        <v>93</v>
      </c>
      <c r="D194">
        <v>1</v>
      </c>
      <c r="E194">
        <v>60</v>
      </c>
      <c r="F194">
        <v>70</v>
      </c>
      <c r="G194">
        <v>0.52617187499999996</v>
      </c>
      <c r="H194">
        <v>0</v>
      </c>
      <c r="I194">
        <v>90</v>
      </c>
      <c r="J194">
        <v>0</v>
      </c>
      <c r="K194">
        <v>6876.953125</v>
      </c>
      <c r="L194">
        <v>0.41781250000000003</v>
      </c>
      <c r="M194">
        <v>234269.140625</v>
      </c>
      <c r="N194">
        <v>0.34921875000000002</v>
      </c>
      <c r="O194">
        <v>70</v>
      </c>
      <c r="P194">
        <v>480</v>
      </c>
      <c r="Q194">
        <v>480</v>
      </c>
      <c r="R194" s="46">
        <v>193</v>
      </c>
      <c r="S194">
        <v>142457.60000000001</v>
      </c>
      <c r="T194">
        <v>25459.02</v>
      </c>
      <c r="U194">
        <v>24911.415000000001</v>
      </c>
      <c r="V194">
        <v>5.2119324E-3</v>
      </c>
      <c r="W194">
        <v>186.15790000000001</v>
      </c>
      <c r="X194">
        <v>4.91802553E-3</v>
      </c>
      <c r="Y194">
        <v>43295.360000000001</v>
      </c>
      <c r="Z194">
        <v>24214.89</v>
      </c>
      <c r="AA194">
        <v>4.0505104500000002E-3</v>
      </c>
      <c r="AB194">
        <v>-136.0617</v>
      </c>
      <c r="AC194">
        <v>3.1470910500000001E-3</v>
      </c>
      <c r="AD194">
        <v>41711.08</v>
      </c>
      <c r="AE194">
        <v>4.3284025E-3</v>
      </c>
      <c r="AF194">
        <v>674.86535000000003</v>
      </c>
      <c r="AG194">
        <v>4.0952114499999996E-3</v>
      </c>
      <c r="AH194">
        <v>8669.5460000000003</v>
      </c>
      <c r="AI194">
        <v>2.7908365000000002E-4</v>
      </c>
      <c r="AJ194">
        <v>153.10050000000001</v>
      </c>
      <c r="AK194">
        <v>10200.450000000001</v>
      </c>
      <c r="AL194">
        <v>-3.2699265000000002E-4</v>
      </c>
      <c r="AM194">
        <v>8140.7039999999997</v>
      </c>
    </row>
    <row r="195" spans="1:39">
      <c r="A195">
        <v>194</v>
      </c>
      <c r="B195">
        <v>2</v>
      </c>
      <c r="C195">
        <v>94</v>
      </c>
      <c r="D195">
        <v>1</v>
      </c>
      <c r="E195">
        <v>60</v>
      </c>
      <c r="F195">
        <v>70</v>
      </c>
      <c r="G195">
        <v>0.451171875</v>
      </c>
      <c r="H195">
        <v>0</v>
      </c>
      <c r="I195">
        <v>90</v>
      </c>
      <c r="J195">
        <v>0</v>
      </c>
      <c r="K195">
        <v>8501.953125</v>
      </c>
      <c r="L195">
        <v>0.35781249999999998</v>
      </c>
      <c r="M195">
        <v>413544.140625</v>
      </c>
      <c r="N195">
        <v>0.29921875000000003</v>
      </c>
      <c r="O195">
        <v>70</v>
      </c>
      <c r="P195">
        <v>480</v>
      </c>
      <c r="Q195">
        <v>480</v>
      </c>
      <c r="R195" s="46">
        <v>194</v>
      </c>
      <c r="S195">
        <v>196890.2</v>
      </c>
      <c r="T195">
        <v>15222.66</v>
      </c>
      <c r="U195">
        <v>14870.37</v>
      </c>
      <c r="V195">
        <v>6.5630799999999995E-5</v>
      </c>
      <c r="W195">
        <v>314.49239999999998</v>
      </c>
      <c r="X195">
        <v>-7.0795613000000004E-3</v>
      </c>
      <c r="Y195">
        <v>32201.38</v>
      </c>
      <c r="Z195">
        <v>14499.415000000001</v>
      </c>
      <c r="AA195">
        <v>-3.9682475499999998E-3</v>
      </c>
      <c r="AB195">
        <v>377.12015000000002</v>
      </c>
      <c r="AC195">
        <v>-6.5797788499999997E-3</v>
      </c>
      <c r="AD195">
        <v>31018.04</v>
      </c>
      <c r="AE195">
        <v>-3.57021235E-3</v>
      </c>
      <c r="AF195">
        <v>679.83979999999997</v>
      </c>
      <c r="AG195">
        <v>-1.2932545300000001E-2</v>
      </c>
      <c r="AH195">
        <v>9044.1209999999992</v>
      </c>
      <c r="AI195">
        <v>-1.4350585500000001E-3</v>
      </c>
      <c r="AJ195">
        <v>415.33920000000001</v>
      </c>
      <c r="AK195">
        <v>8998.7109999999993</v>
      </c>
      <c r="AL195">
        <v>-3.7248558499999998E-4</v>
      </c>
      <c r="AM195">
        <v>8717.741</v>
      </c>
    </row>
    <row r="196" spans="1:39">
      <c r="A196">
        <v>195</v>
      </c>
      <c r="B196">
        <v>2</v>
      </c>
      <c r="C196">
        <v>95</v>
      </c>
      <c r="D196">
        <v>1</v>
      </c>
      <c r="E196">
        <v>60</v>
      </c>
      <c r="F196">
        <v>70</v>
      </c>
      <c r="G196">
        <v>0.30117187499999998</v>
      </c>
      <c r="H196">
        <v>0</v>
      </c>
      <c r="I196">
        <v>90</v>
      </c>
      <c r="J196">
        <v>0</v>
      </c>
      <c r="K196">
        <v>5251.953125</v>
      </c>
      <c r="L196">
        <v>0.47781249999999997</v>
      </c>
      <c r="M196">
        <v>772094.140625</v>
      </c>
      <c r="N196">
        <v>0.39921875000000001</v>
      </c>
      <c r="O196">
        <v>70</v>
      </c>
      <c r="P196">
        <v>480</v>
      </c>
      <c r="Q196">
        <v>480</v>
      </c>
      <c r="R196" s="46">
        <v>195</v>
      </c>
      <c r="S196">
        <v>281429.7</v>
      </c>
      <c r="T196">
        <v>52792.47</v>
      </c>
      <c r="U196">
        <v>52351.67</v>
      </c>
      <c r="V196">
        <v>2.7869102E-2</v>
      </c>
      <c r="W196">
        <v>-203.81739999999999</v>
      </c>
      <c r="X196">
        <v>2.3235199500000001E-2</v>
      </c>
      <c r="Y196">
        <v>64446.080000000002</v>
      </c>
      <c r="Z196">
        <v>52245.834999999999</v>
      </c>
      <c r="AA196">
        <v>3.2783529300000003E-2</v>
      </c>
      <c r="AB196">
        <v>-362.10845</v>
      </c>
      <c r="AC196">
        <v>2.6725281699999999E-2</v>
      </c>
      <c r="AD196">
        <v>63335.73</v>
      </c>
      <c r="AE196">
        <v>3.0912290500000002E-2</v>
      </c>
      <c r="AF196">
        <v>-151.48439999999999</v>
      </c>
      <c r="AG196">
        <v>2.7117420699999999E-2</v>
      </c>
      <c r="AH196">
        <v>3647.5970000000002</v>
      </c>
      <c r="AI196">
        <v>-1.9375309999999999E-3</v>
      </c>
      <c r="AJ196">
        <v>-94.272530000000003</v>
      </c>
      <c r="AK196">
        <v>4403</v>
      </c>
      <c r="AL196">
        <v>1.11793255E-4</v>
      </c>
      <c r="AM196">
        <v>3422.4360000000001</v>
      </c>
    </row>
    <row r="197" spans="1:39">
      <c r="A197">
        <v>196</v>
      </c>
      <c r="B197">
        <v>2</v>
      </c>
      <c r="C197">
        <v>96</v>
      </c>
      <c r="D197">
        <v>1</v>
      </c>
      <c r="E197">
        <v>60</v>
      </c>
      <c r="F197">
        <v>70</v>
      </c>
      <c r="G197">
        <v>0.48867187499999998</v>
      </c>
      <c r="H197">
        <v>0</v>
      </c>
      <c r="I197">
        <v>90</v>
      </c>
      <c r="J197">
        <v>0</v>
      </c>
      <c r="K197">
        <v>6064.453125</v>
      </c>
      <c r="L197">
        <v>0.32781250000000001</v>
      </c>
      <c r="M197">
        <v>144631.640625</v>
      </c>
      <c r="N197">
        <v>0.22421875000000002</v>
      </c>
      <c r="O197">
        <v>70</v>
      </c>
      <c r="P197">
        <v>480</v>
      </c>
      <c r="Q197">
        <v>480</v>
      </c>
      <c r="R197" s="46">
        <v>196</v>
      </c>
      <c r="S197">
        <v>76332.429999999993</v>
      </c>
      <c r="T197">
        <v>7863.0145000000002</v>
      </c>
      <c r="U197">
        <v>7787.5995000000003</v>
      </c>
      <c r="V197">
        <v>1.00613576E-3</v>
      </c>
      <c r="W197">
        <v>165.37295</v>
      </c>
      <c r="X197">
        <v>2.7143970500000001E-3</v>
      </c>
      <c r="Y197">
        <v>21176.51</v>
      </c>
      <c r="Z197">
        <v>8257.6324999999997</v>
      </c>
      <c r="AA197">
        <v>8.7485336500000004E-4</v>
      </c>
      <c r="AB197">
        <v>354.1327</v>
      </c>
      <c r="AC197">
        <v>3.7870241199999999E-3</v>
      </c>
      <c r="AD197">
        <v>20829.29</v>
      </c>
      <c r="AE197">
        <v>1.88302191E-3</v>
      </c>
      <c r="AF197">
        <v>406.61869999999999</v>
      </c>
      <c r="AG197">
        <v>8.3199833500000007E-3</v>
      </c>
      <c r="AH197">
        <v>6910.4809999999998</v>
      </c>
      <c r="AI197">
        <v>-7.4540699999999999E-6</v>
      </c>
      <c r="AJ197">
        <v>345.12684999999999</v>
      </c>
      <c r="AK197">
        <v>6680.7039999999997</v>
      </c>
      <c r="AL197">
        <v>2.0826799999999999E-5</v>
      </c>
      <c r="AM197">
        <v>6686.2370000000001</v>
      </c>
    </row>
    <row r="198" spans="1:39">
      <c r="A198">
        <v>197</v>
      </c>
      <c r="B198">
        <v>2</v>
      </c>
      <c r="C198">
        <v>97</v>
      </c>
      <c r="D198">
        <v>1</v>
      </c>
      <c r="E198">
        <v>60</v>
      </c>
      <c r="F198">
        <v>70</v>
      </c>
      <c r="G198">
        <v>0.33867187500000001</v>
      </c>
      <c r="H198">
        <v>0</v>
      </c>
      <c r="I198">
        <v>90</v>
      </c>
      <c r="J198">
        <v>0</v>
      </c>
      <c r="K198">
        <v>9314.453125</v>
      </c>
      <c r="L198">
        <v>0.4478125</v>
      </c>
      <c r="M198">
        <v>503181.640625</v>
      </c>
      <c r="N198">
        <v>0.32421875</v>
      </c>
      <c r="O198">
        <v>70</v>
      </c>
      <c r="P198">
        <v>480</v>
      </c>
      <c r="Q198">
        <v>480</v>
      </c>
      <c r="R198" s="46">
        <v>197</v>
      </c>
      <c r="S198">
        <v>205030.7</v>
      </c>
      <c r="T198">
        <v>38939.175000000003</v>
      </c>
      <c r="U198">
        <v>37886.224999999999</v>
      </c>
      <c r="V198">
        <v>-4.3917074999999996E-3</v>
      </c>
      <c r="W198">
        <v>-121.1443</v>
      </c>
      <c r="X198">
        <v>1.1430332099999999E-2</v>
      </c>
      <c r="Y198">
        <v>58152.04</v>
      </c>
      <c r="Z198">
        <v>39277.544999999998</v>
      </c>
      <c r="AA198">
        <v>-2.9117044999999999E-3</v>
      </c>
      <c r="AB198">
        <v>-337.66804999999999</v>
      </c>
      <c r="AC198">
        <v>1.0772911200000001E-2</v>
      </c>
      <c r="AD198">
        <v>54828.14</v>
      </c>
      <c r="AE198">
        <v>-3.867055E-4</v>
      </c>
      <c r="AF198">
        <v>-44.795285</v>
      </c>
      <c r="AG198">
        <v>2.0763598000000001E-2</v>
      </c>
      <c r="AH198">
        <v>7613.7579999999998</v>
      </c>
      <c r="AI198">
        <v>4.2963430000000002E-4</v>
      </c>
      <c r="AJ198">
        <v>-205.80295000000001</v>
      </c>
      <c r="AK198">
        <v>7331.8190000000004</v>
      </c>
      <c r="AL198">
        <v>-2.1750600000000001E-5</v>
      </c>
      <c r="AM198">
        <v>6592.23</v>
      </c>
    </row>
    <row r="199" spans="1:39">
      <c r="A199">
        <v>198</v>
      </c>
      <c r="B199">
        <v>2</v>
      </c>
      <c r="C199">
        <v>98</v>
      </c>
      <c r="D199">
        <v>1</v>
      </c>
      <c r="E199">
        <v>60</v>
      </c>
      <c r="F199">
        <v>70</v>
      </c>
      <c r="G199">
        <v>0.41367187499999997</v>
      </c>
      <c r="H199">
        <v>0</v>
      </c>
      <c r="I199">
        <v>90</v>
      </c>
      <c r="J199">
        <v>0</v>
      </c>
      <c r="K199">
        <v>7689.453125</v>
      </c>
      <c r="L199">
        <v>0.26781250000000001</v>
      </c>
      <c r="M199">
        <v>682456.640625</v>
      </c>
      <c r="N199">
        <v>0.27421875000000001</v>
      </c>
      <c r="O199">
        <v>70</v>
      </c>
      <c r="P199">
        <v>480</v>
      </c>
      <c r="Q199">
        <v>480</v>
      </c>
      <c r="R199" s="46">
        <v>198</v>
      </c>
      <c r="S199">
        <v>285165.90000000002</v>
      </c>
      <c r="T199">
        <v>7631.7089999999998</v>
      </c>
      <c r="U199">
        <v>7419.7430000000004</v>
      </c>
      <c r="V199">
        <v>1.2424282499999999E-3</v>
      </c>
      <c r="W199">
        <v>22.183084999999998</v>
      </c>
      <c r="X199">
        <v>1.6724922499999999E-3</v>
      </c>
      <c r="Y199">
        <v>21441.23</v>
      </c>
      <c r="Z199">
        <v>6690.7224999999999</v>
      </c>
      <c r="AA199">
        <v>-9.5339520000000001E-3</v>
      </c>
      <c r="AB199">
        <v>-105.82</v>
      </c>
      <c r="AC199">
        <v>4.7736200000000001E-3</v>
      </c>
      <c r="AD199">
        <v>20668.419999999998</v>
      </c>
      <c r="AE199">
        <v>4.7208325000000001E-3</v>
      </c>
      <c r="AF199">
        <v>186.69730000000001</v>
      </c>
      <c r="AG199">
        <v>-2.8164089000000002E-3</v>
      </c>
      <c r="AH199">
        <v>8089.57</v>
      </c>
      <c r="AI199">
        <v>-3.4804675000000001E-4</v>
      </c>
      <c r="AJ199">
        <v>66.511070000000004</v>
      </c>
      <c r="AK199">
        <v>7123.4539999999997</v>
      </c>
      <c r="AL199">
        <v>-5.5748400000000002E-4</v>
      </c>
      <c r="AM199">
        <v>7765.88</v>
      </c>
    </row>
    <row r="200" spans="1:39">
      <c r="A200">
        <v>199</v>
      </c>
      <c r="B200">
        <v>2</v>
      </c>
      <c r="C200">
        <v>99</v>
      </c>
      <c r="D200">
        <v>1</v>
      </c>
      <c r="E200">
        <v>60</v>
      </c>
      <c r="F200">
        <v>70</v>
      </c>
      <c r="G200">
        <v>0.56367187500000004</v>
      </c>
      <c r="H200">
        <v>0</v>
      </c>
      <c r="I200">
        <v>90</v>
      </c>
      <c r="J200">
        <v>0</v>
      </c>
      <c r="K200">
        <v>4439.453125</v>
      </c>
      <c r="L200">
        <v>0.3878125</v>
      </c>
      <c r="M200">
        <v>323906.640625</v>
      </c>
      <c r="N200">
        <v>0.37421875000000004</v>
      </c>
      <c r="O200">
        <v>70</v>
      </c>
      <c r="P200">
        <v>480</v>
      </c>
      <c r="Q200">
        <v>480</v>
      </c>
      <c r="R200" s="46">
        <v>199</v>
      </c>
      <c r="S200">
        <v>190930.2</v>
      </c>
      <c r="T200">
        <v>14670.465</v>
      </c>
      <c r="U200">
        <v>15028.405000000001</v>
      </c>
      <c r="V200">
        <v>5.2425400000000004E-4</v>
      </c>
      <c r="W200">
        <v>15.062055000000001</v>
      </c>
      <c r="X200">
        <v>-2.8020154999999999E-3</v>
      </c>
      <c r="Y200">
        <v>26357.3</v>
      </c>
      <c r="Z200">
        <v>12341.13</v>
      </c>
      <c r="AA200">
        <v>1.4023096300000001E-3</v>
      </c>
      <c r="AB200">
        <v>138.58734999999999</v>
      </c>
      <c r="AC200">
        <v>-3.2345524E-3</v>
      </c>
      <c r="AD200">
        <v>27314.51</v>
      </c>
      <c r="AE200">
        <v>2.2855284999999999E-3</v>
      </c>
      <c r="AF200">
        <v>-98.316415000000006</v>
      </c>
      <c r="AG200">
        <v>-1.9533354999999998E-3</v>
      </c>
      <c r="AH200">
        <v>6461.36</v>
      </c>
      <c r="AI200">
        <v>-3.0165894999999998E-3</v>
      </c>
      <c r="AJ200">
        <v>-13.391120000000001</v>
      </c>
      <c r="AK200">
        <v>7355.299</v>
      </c>
      <c r="AL200">
        <v>7.5339920000000004E-4</v>
      </c>
      <c r="AM200">
        <v>6640.3609999999999</v>
      </c>
    </row>
    <row r="201" spans="1:39">
      <c r="A201">
        <v>200</v>
      </c>
      <c r="B201">
        <v>3</v>
      </c>
      <c r="C201">
        <v>1</v>
      </c>
      <c r="D201">
        <v>1</v>
      </c>
      <c r="E201">
        <v>60</v>
      </c>
      <c r="F201">
        <v>70</v>
      </c>
      <c r="G201">
        <v>0.544921875</v>
      </c>
      <c r="H201">
        <v>0</v>
      </c>
      <c r="I201">
        <v>90</v>
      </c>
      <c r="J201">
        <v>0</v>
      </c>
      <c r="K201">
        <v>4845.703125</v>
      </c>
      <c r="L201">
        <v>0.34281249999999996</v>
      </c>
      <c r="M201">
        <v>727275.390625</v>
      </c>
      <c r="N201">
        <v>0.31171875000000004</v>
      </c>
      <c r="O201">
        <v>70</v>
      </c>
      <c r="P201">
        <v>480</v>
      </c>
      <c r="Q201">
        <v>480</v>
      </c>
      <c r="R201" s="46">
        <v>200</v>
      </c>
      <c r="S201">
        <v>399393.2</v>
      </c>
      <c r="T201">
        <v>10687.75</v>
      </c>
      <c r="U201">
        <v>10591.254999999999</v>
      </c>
      <c r="V201">
        <v>-3.4267616899999998E-3</v>
      </c>
      <c r="W201">
        <v>11.871835000000001</v>
      </c>
      <c r="X201">
        <v>-4.7944565500000003E-3</v>
      </c>
      <c r="Y201">
        <v>23832.42</v>
      </c>
      <c r="Z201">
        <v>9325.98</v>
      </c>
      <c r="AA201">
        <v>-2.1362255E-3</v>
      </c>
      <c r="AB201">
        <v>408.03134999999997</v>
      </c>
      <c r="AC201">
        <v>-6.3122589999999998E-3</v>
      </c>
      <c r="AD201">
        <v>23522.52</v>
      </c>
      <c r="AE201">
        <v>-4.8018204999999998E-3</v>
      </c>
      <c r="AF201">
        <v>-369.91444999999999</v>
      </c>
      <c r="AG201">
        <v>-8.9121909999999999E-3</v>
      </c>
      <c r="AH201">
        <v>7523.1670000000004</v>
      </c>
      <c r="AI201">
        <v>-2.9690496999999999E-3</v>
      </c>
      <c r="AJ201">
        <v>-60.882154999999997</v>
      </c>
      <c r="AK201">
        <v>7568.098</v>
      </c>
      <c r="AL201">
        <v>-1.0080731E-3</v>
      </c>
      <c r="AM201">
        <v>7410.1589999999997</v>
      </c>
    </row>
    <row r="202" spans="1:39">
      <c r="A202">
        <v>201</v>
      </c>
      <c r="B202">
        <v>3</v>
      </c>
      <c r="C202">
        <v>2</v>
      </c>
      <c r="D202">
        <v>1</v>
      </c>
      <c r="E202">
        <v>60</v>
      </c>
      <c r="F202">
        <v>70</v>
      </c>
      <c r="G202">
        <v>0.39492187499999998</v>
      </c>
      <c r="H202">
        <v>0</v>
      </c>
      <c r="I202">
        <v>90</v>
      </c>
      <c r="J202">
        <v>0</v>
      </c>
      <c r="K202">
        <v>8095.703125</v>
      </c>
      <c r="L202">
        <v>0.46281249999999996</v>
      </c>
      <c r="M202">
        <v>368725.390625</v>
      </c>
      <c r="N202">
        <v>0.21171875000000001</v>
      </c>
      <c r="O202">
        <v>70</v>
      </c>
      <c r="P202">
        <v>480</v>
      </c>
      <c r="Q202">
        <v>480</v>
      </c>
      <c r="R202" s="46">
        <v>201</v>
      </c>
      <c r="S202">
        <v>179984.1</v>
      </c>
      <c r="T202">
        <v>41915.26</v>
      </c>
      <c r="U202">
        <v>41730.33</v>
      </c>
      <c r="V202">
        <v>9.0049915000000001E-3</v>
      </c>
      <c r="W202">
        <v>13.275460000000001</v>
      </c>
      <c r="X202">
        <v>-1.7323275E-3</v>
      </c>
      <c r="Y202">
        <v>68854.350000000006</v>
      </c>
      <c r="Z202">
        <v>49397.61</v>
      </c>
      <c r="AA202">
        <v>1.1788729E-2</v>
      </c>
      <c r="AB202">
        <v>560.84590000000003</v>
      </c>
      <c r="AC202">
        <v>-5.4278834499999996E-3</v>
      </c>
      <c r="AD202">
        <v>67769.83</v>
      </c>
      <c r="AE202">
        <v>1.46807742E-2</v>
      </c>
      <c r="AF202">
        <v>-482.99700000000001</v>
      </c>
      <c r="AG202">
        <v>-4.0160537999999997E-3</v>
      </c>
      <c r="AH202">
        <v>7200.5349999999999</v>
      </c>
      <c r="AI202">
        <v>-1.3994637499999999E-3</v>
      </c>
      <c r="AJ202">
        <v>37.120869999999996</v>
      </c>
      <c r="AK202">
        <v>9090.8140000000003</v>
      </c>
      <c r="AL202">
        <v>3.9017639000000001E-4</v>
      </c>
      <c r="AM202">
        <v>6842.5249999999996</v>
      </c>
    </row>
    <row r="203" spans="1:39">
      <c r="A203">
        <v>202</v>
      </c>
      <c r="B203">
        <v>3</v>
      </c>
      <c r="C203">
        <v>3</v>
      </c>
      <c r="D203">
        <v>1</v>
      </c>
      <c r="E203">
        <v>60</v>
      </c>
      <c r="F203">
        <v>70</v>
      </c>
      <c r="G203">
        <v>0.31992187499999997</v>
      </c>
      <c r="H203">
        <v>0</v>
      </c>
      <c r="I203">
        <v>90</v>
      </c>
      <c r="J203">
        <v>0</v>
      </c>
      <c r="K203">
        <v>9720.703125</v>
      </c>
      <c r="L203">
        <v>0.28281250000000002</v>
      </c>
      <c r="M203">
        <v>189450.390625</v>
      </c>
      <c r="N203">
        <v>0.36171875000000003</v>
      </c>
      <c r="O203">
        <v>70</v>
      </c>
      <c r="P203">
        <v>480</v>
      </c>
      <c r="Q203">
        <v>480</v>
      </c>
      <c r="R203" s="46">
        <v>202</v>
      </c>
      <c r="S203">
        <v>73548.87</v>
      </c>
      <c r="T203">
        <v>9570.99</v>
      </c>
      <c r="U203">
        <v>9334.9014999999999</v>
      </c>
      <c r="V203">
        <v>-3.4835460000000001E-3</v>
      </c>
      <c r="W203">
        <v>-72.910375000000002</v>
      </c>
      <c r="X203">
        <v>9.1771729999999996E-4</v>
      </c>
      <c r="Y203">
        <v>22116.58</v>
      </c>
      <c r="Z203">
        <v>8048.9615000000003</v>
      </c>
      <c r="AA203">
        <v>-2.9538748500000001E-3</v>
      </c>
      <c r="AB203">
        <v>-78.892555000000002</v>
      </c>
      <c r="AC203">
        <v>1.3540961E-3</v>
      </c>
      <c r="AD203">
        <v>21468.82</v>
      </c>
      <c r="AE203">
        <v>-1.2148389999999999E-3</v>
      </c>
      <c r="AF203">
        <v>-121.1058</v>
      </c>
      <c r="AG203">
        <v>2.2182644500000001E-3</v>
      </c>
      <c r="AH203">
        <v>7494.9459999999999</v>
      </c>
      <c r="AI203">
        <v>-2.7604354999999998E-4</v>
      </c>
      <c r="AJ203">
        <v>-137.66575</v>
      </c>
      <c r="AK203">
        <v>6729.7430000000004</v>
      </c>
      <c r="AL203">
        <v>-1.1715617E-4</v>
      </c>
      <c r="AM203">
        <v>7254.5290000000005</v>
      </c>
    </row>
    <row r="204" spans="1:39">
      <c r="A204">
        <v>203</v>
      </c>
      <c r="B204">
        <v>3</v>
      </c>
      <c r="C204">
        <v>4</v>
      </c>
      <c r="D204">
        <v>1</v>
      </c>
      <c r="E204">
        <v>60</v>
      </c>
      <c r="F204">
        <v>70</v>
      </c>
      <c r="G204">
        <v>0.46992187499999999</v>
      </c>
      <c r="H204">
        <v>0</v>
      </c>
      <c r="I204">
        <v>90</v>
      </c>
      <c r="J204">
        <v>0</v>
      </c>
      <c r="K204">
        <v>6470.703125</v>
      </c>
      <c r="L204">
        <v>0.40281250000000002</v>
      </c>
      <c r="M204">
        <v>548000.390625</v>
      </c>
      <c r="N204">
        <v>0.26171875</v>
      </c>
      <c r="O204">
        <v>70</v>
      </c>
      <c r="P204">
        <v>480</v>
      </c>
      <c r="Q204">
        <v>480</v>
      </c>
      <c r="R204" s="46">
        <v>203</v>
      </c>
      <c r="S204">
        <v>269109.09999999998</v>
      </c>
      <c r="T204">
        <v>16591.63</v>
      </c>
      <c r="U204">
        <v>16477.615000000002</v>
      </c>
      <c r="V204">
        <v>5.2226929999999996E-3</v>
      </c>
      <c r="W204">
        <v>-62.992935000000003</v>
      </c>
      <c r="X204">
        <v>1.46668701E-2</v>
      </c>
      <c r="Y204">
        <v>33501.629999999997</v>
      </c>
      <c r="Z204">
        <v>17493.224999999999</v>
      </c>
      <c r="AA204">
        <v>2.9035914999999998E-3</v>
      </c>
      <c r="AB204">
        <v>-481.52080000000001</v>
      </c>
      <c r="AC204">
        <v>1.35606722E-2</v>
      </c>
      <c r="AD204">
        <v>33059.5</v>
      </c>
      <c r="AE204">
        <v>9.7914850000000008E-3</v>
      </c>
      <c r="AF204">
        <v>237.30115000000001</v>
      </c>
      <c r="AG204">
        <v>2.5757647000000002E-2</v>
      </c>
      <c r="AH204">
        <v>7233.8389999999999</v>
      </c>
      <c r="AI204">
        <v>1.3445015000000001E-3</v>
      </c>
      <c r="AJ204">
        <v>-60.991394999999997</v>
      </c>
      <c r="AK204">
        <v>8109.9049999999997</v>
      </c>
      <c r="AL204">
        <v>-1.3711702E-3</v>
      </c>
      <c r="AM204">
        <v>7355.5140000000001</v>
      </c>
    </row>
    <row r="205" spans="1:39">
      <c r="A205">
        <v>204</v>
      </c>
      <c r="B205">
        <v>3</v>
      </c>
      <c r="C205">
        <v>5</v>
      </c>
      <c r="D205">
        <v>1</v>
      </c>
      <c r="E205">
        <v>60</v>
      </c>
      <c r="F205">
        <v>70</v>
      </c>
      <c r="G205">
        <v>0.357421875</v>
      </c>
      <c r="H205">
        <v>0</v>
      </c>
      <c r="I205">
        <v>90</v>
      </c>
      <c r="J205">
        <v>0</v>
      </c>
      <c r="K205">
        <v>5658.203125</v>
      </c>
      <c r="L205">
        <v>0.2528125</v>
      </c>
      <c r="M205">
        <v>279087.890625</v>
      </c>
      <c r="N205">
        <v>0.33671875000000001</v>
      </c>
      <c r="O205">
        <v>70</v>
      </c>
      <c r="P205">
        <v>480</v>
      </c>
      <c r="Q205">
        <v>480</v>
      </c>
      <c r="R205" s="46">
        <v>204</v>
      </c>
      <c r="S205">
        <v>106602.3</v>
      </c>
      <c r="T205">
        <v>5260.88</v>
      </c>
      <c r="U205">
        <v>5524.8765000000003</v>
      </c>
      <c r="V205">
        <v>-2.1327638499999998E-3</v>
      </c>
      <c r="W205">
        <v>108.30714999999999</v>
      </c>
      <c r="X205">
        <v>-5.34013E-5</v>
      </c>
      <c r="Y205">
        <v>13653.07</v>
      </c>
      <c r="Z205">
        <v>4215.9375</v>
      </c>
      <c r="AA205">
        <v>1.8377923500000001E-3</v>
      </c>
      <c r="AB205">
        <v>19.78199</v>
      </c>
      <c r="AC205">
        <v>1.90144545E-3</v>
      </c>
      <c r="AD205">
        <v>14433.87</v>
      </c>
      <c r="AE205">
        <v>-1.4405113999999999E-3</v>
      </c>
      <c r="AF205">
        <v>300.70925</v>
      </c>
      <c r="AG205">
        <v>3.5434279999999999E-3</v>
      </c>
      <c r="AH205">
        <v>5250.973</v>
      </c>
      <c r="AI205">
        <v>3.839588E-4</v>
      </c>
      <c r="AJ205">
        <v>95.442750000000004</v>
      </c>
      <c r="AK205">
        <v>4558.6390000000001</v>
      </c>
      <c r="AL205">
        <v>-1.06672835E-3</v>
      </c>
      <c r="AM205">
        <v>5555.7349999999997</v>
      </c>
    </row>
    <row r="206" spans="1:39">
      <c r="A206">
        <v>205</v>
      </c>
      <c r="B206">
        <v>3</v>
      </c>
      <c r="C206">
        <v>6</v>
      </c>
      <c r="D206">
        <v>1</v>
      </c>
      <c r="E206">
        <v>60</v>
      </c>
      <c r="F206">
        <v>70</v>
      </c>
      <c r="G206">
        <v>0.50742187500000002</v>
      </c>
      <c r="H206">
        <v>0</v>
      </c>
      <c r="I206">
        <v>90</v>
      </c>
      <c r="J206">
        <v>0</v>
      </c>
      <c r="K206">
        <v>8908.203125</v>
      </c>
      <c r="L206">
        <v>0.37281249999999999</v>
      </c>
      <c r="M206">
        <v>637637.890625</v>
      </c>
      <c r="N206">
        <v>0.23671875000000001</v>
      </c>
      <c r="O206">
        <v>70</v>
      </c>
      <c r="P206">
        <v>480</v>
      </c>
      <c r="Q206">
        <v>480</v>
      </c>
      <c r="R206" s="46">
        <v>205</v>
      </c>
      <c r="S206">
        <v>334488.90000000002</v>
      </c>
      <c r="T206">
        <v>18158.584999999999</v>
      </c>
      <c r="U206">
        <v>17910.395</v>
      </c>
      <c r="V206">
        <v>-1.9655181400000002E-3</v>
      </c>
      <c r="W206">
        <v>440.70920000000001</v>
      </c>
      <c r="X206">
        <v>-3.4161504500000001E-3</v>
      </c>
      <c r="Y206">
        <v>43155.06</v>
      </c>
      <c r="Z206">
        <v>19459.264999999999</v>
      </c>
      <c r="AA206">
        <v>-5.9231799999999999E-4</v>
      </c>
      <c r="AB206">
        <v>905.51969999999994</v>
      </c>
      <c r="AC206">
        <v>-3.3563604999999998E-3</v>
      </c>
      <c r="AD206">
        <v>42090.05</v>
      </c>
      <c r="AE206">
        <v>-8.5215012500000006E-3</v>
      </c>
      <c r="AF206">
        <v>985.30070000000001</v>
      </c>
      <c r="AG206">
        <v>-9.1686189999999994E-3</v>
      </c>
      <c r="AH206">
        <v>11762.61</v>
      </c>
      <c r="AI206">
        <v>2.0897099999999999E-4</v>
      </c>
      <c r="AJ206">
        <v>605.85415</v>
      </c>
      <c r="AK206">
        <v>12109.7</v>
      </c>
      <c r="AL206">
        <v>-1.0218759999999999E-3</v>
      </c>
      <c r="AM206">
        <v>11371.87</v>
      </c>
    </row>
    <row r="207" spans="1:39">
      <c r="A207">
        <v>206</v>
      </c>
      <c r="B207">
        <v>3</v>
      </c>
      <c r="C207">
        <v>7</v>
      </c>
      <c r="D207">
        <v>1</v>
      </c>
      <c r="E207">
        <v>60</v>
      </c>
      <c r="F207">
        <v>70</v>
      </c>
      <c r="G207">
        <v>0.58242187499999998</v>
      </c>
      <c r="H207">
        <v>0</v>
      </c>
      <c r="I207">
        <v>90</v>
      </c>
      <c r="J207">
        <v>0</v>
      </c>
      <c r="K207">
        <v>7283.203125</v>
      </c>
      <c r="L207">
        <v>0.31281249999999999</v>
      </c>
      <c r="M207">
        <v>458362.890625</v>
      </c>
      <c r="N207">
        <v>0.38671875</v>
      </c>
      <c r="O207">
        <v>70</v>
      </c>
      <c r="P207">
        <v>480</v>
      </c>
      <c r="Q207">
        <v>480</v>
      </c>
      <c r="R207" s="46">
        <v>206</v>
      </c>
      <c r="S207">
        <v>277988</v>
      </c>
      <c r="T207">
        <v>17298.02</v>
      </c>
      <c r="U207">
        <v>17217.669999999998</v>
      </c>
      <c r="V207">
        <v>-4.0617183000000003E-3</v>
      </c>
      <c r="W207">
        <v>-166.66655</v>
      </c>
      <c r="X207">
        <v>1.1157621499999999E-2</v>
      </c>
      <c r="Y207">
        <v>35241.01</v>
      </c>
      <c r="Z207">
        <v>12258.465</v>
      </c>
      <c r="AA207">
        <v>-2.9156799999999999E-3</v>
      </c>
      <c r="AB207">
        <v>157.36615</v>
      </c>
      <c r="AC207">
        <v>9.8993624999999998E-3</v>
      </c>
      <c r="AD207">
        <v>35033.21</v>
      </c>
      <c r="AE207">
        <v>1.489672E-3</v>
      </c>
      <c r="AF207">
        <v>-587.50210000000004</v>
      </c>
      <c r="AG207">
        <v>1.0826417499999999E-2</v>
      </c>
      <c r="AH207">
        <v>12080.56</v>
      </c>
      <c r="AI207">
        <v>1.10218E-5</v>
      </c>
      <c r="AJ207">
        <v>-174.97829999999999</v>
      </c>
      <c r="AK207">
        <v>11881.11</v>
      </c>
      <c r="AL207">
        <v>3.0852999999999999E-6</v>
      </c>
      <c r="AM207">
        <v>11954.2</v>
      </c>
    </row>
    <row r="208" spans="1:39">
      <c r="A208">
        <v>207</v>
      </c>
      <c r="B208">
        <v>3</v>
      </c>
      <c r="C208">
        <v>8</v>
      </c>
      <c r="D208">
        <v>1</v>
      </c>
      <c r="E208">
        <v>60</v>
      </c>
      <c r="F208">
        <v>70</v>
      </c>
      <c r="G208">
        <v>0.43242187499999996</v>
      </c>
      <c r="H208">
        <v>0</v>
      </c>
      <c r="I208">
        <v>90</v>
      </c>
      <c r="J208">
        <v>0</v>
      </c>
      <c r="K208">
        <v>4033.203125</v>
      </c>
      <c r="L208">
        <v>0.43281249999999999</v>
      </c>
      <c r="M208">
        <v>99812.890625</v>
      </c>
      <c r="N208">
        <v>0.28671875000000002</v>
      </c>
      <c r="O208">
        <v>70</v>
      </c>
      <c r="P208">
        <v>480</v>
      </c>
      <c r="Q208">
        <v>480</v>
      </c>
      <c r="R208" s="46">
        <v>207</v>
      </c>
      <c r="S208">
        <v>54807.95</v>
      </c>
      <c r="T208">
        <v>13266.475</v>
      </c>
      <c r="U208">
        <v>13208.775</v>
      </c>
      <c r="V208">
        <v>1.44200145E-3</v>
      </c>
      <c r="W208">
        <v>-43.018889999999999</v>
      </c>
      <c r="X208">
        <v>-3.654951E-4</v>
      </c>
      <c r="Y208">
        <v>22669.31</v>
      </c>
      <c r="Z208">
        <v>13966.504999999999</v>
      </c>
      <c r="AA208">
        <v>3.0969666899999999E-3</v>
      </c>
      <c r="AB208">
        <v>-6.0036145000000003</v>
      </c>
      <c r="AC208">
        <v>-6.3634187499999998E-4</v>
      </c>
      <c r="AD208">
        <v>22453.74</v>
      </c>
      <c r="AE208">
        <v>8.3389864300000005E-4</v>
      </c>
      <c r="AF208">
        <v>-154.68754999999999</v>
      </c>
      <c r="AG208">
        <v>5.5992642999999999E-4</v>
      </c>
      <c r="AH208">
        <v>3744.2170000000001</v>
      </c>
      <c r="AI208">
        <v>4.6087700000000003E-5</v>
      </c>
      <c r="AJ208">
        <v>-57.231749999999998</v>
      </c>
      <c r="AK208">
        <v>4255.9859999999999</v>
      </c>
      <c r="AL208">
        <v>-5.37537E-5</v>
      </c>
      <c r="AM208">
        <v>3705.2080000000001</v>
      </c>
    </row>
    <row r="209" spans="1:39">
      <c r="A209">
        <v>208</v>
      </c>
      <c r="B209">
        <v>3</v>
      </c>
      <c r="C209">
        <v>9</v>
      </c>
      <c r="D209">
        <v>1</v>
      </c>
      <c r="E209">
        <v>60</v>
      </c>
      <c r="F209">
        <v>70</v>
      </c>
      <c r="G209">
        <v>0.310546875</v>
      </c>
      <c r="H209">
        <v>0</v>
      </c>
      <c r="I209">
        <v>90</v>
      </c>
      <c r="J209">
        <v>0</v>
      </c>
      <c r="K209">
        <v>4236.328125</v>
      </c>
      <c r="L209">
        <v>0.3203125</v>
      </c>
      <c r="M209">
        <v>346316.015625</v>
      </c>
      <c r="N209">
        <v>0.26796875000000003</v>
      </c>
      <c r="O209">
        <v>70</v>
      </c>
      <c r="P209">
        <v>480</v>
      </c>
      <c r="Q209">
        <v>480</v>
      </c>
      <c r="R209" s="46">
        <v>208</v>
      </c>
      <c r="S209">
        <v>112873.60000000001</v>
      </c>
      <c r="T209">
        <v>4461.7690000000002</v>
      </c>
      <c r="U209">
        <v>4407.9894999999997</v>
      </c>
      <c r="V209">
        <v>2.5874735E-3</v>
      </c>
      <c r="W209">
        <v>-68.811684999999997</v>
      </c>
      <c r="X209">
        <v>1.4178254999999999E-3</v>
      </c>
      <c r="Y209">
        <v>10558.01</v>
      </c>
      <c r="Z209">
        <v>4366.2370000000001</v>
      </c>
      <c r="AA209">
        <v>2.3076816E-3</v>
      </c>
      <c r="AB209">
        <v>-142.75035</v>
      </c>
      <c r="AC209">
        <v>2.9023635E-3</v>
      </c>
      <c r="AD209">
        <v>10356.84</v>
      </c>
      <c r="AE209">
        <v>6.2612984999999999E-3</v>
      </c>
      <c r="AF209">
        <v>-114.8168</v>
      </c>
      <c r="AG209">
        <v>5.2490145500000002E-3</v>
      </c>
      <c r="AH209">
        <v>3312.9580000000001</v>
      </c>
      <c r="AI209">
        <v>8.9097066499999999E-4</v>
      </c>
      <c r="AJ209">
        <v>-112.67305</v>
      </c>
      <c r="AK209">
        <v>3042.395</v>
      </c>
      <c r="AL209">
        <v>5.53885E-5</v>
      </c>
      <c r="AM209">
        <v>3207.299</v>
      </c>
    </row>
    <row r="210" spans="1:39">
      <c r="A210">
        <v>209</v>
      </c>
      <c r="B210">
        <v>3</v>
      </c>
      <c r="C210">
        <v>10</v>
      </c>
      <c r="D210">
        <v>1</v>
      </c>
      <c r="E210">
        <v>60</v>
      </c>
      <c r="F210">
        <v>70</v>
      </c>
      <c r="G210">
        <v>0.46054687500000002</v>
      </c>
      <c r="H210">
        <v>0</v>
      </c>
      <c r="I210">
        <v>90</v>
      </c>
      <c r="J210">
        <v>0</v>
      </c>
      <c r="K210">
        <v>7486.328125</v>
      </c>
      <c r="L210">
        <v>0.4403125</v>
      </c>
      <c r="M210">
        <v>704866.015625</v>
      </c>
      <c r="N210">
        <v>0.36796875000000001</v>
      </c>
      <c r="O210">
        <v>70</v>
      </c>
      <c r="P210">
        <v>480</v>
      </c>
      <c r="Q210">
        <v>480</v>
      </c>
      <c r="R210" s="46">
        <v>209</v>
      </c>
      <c r="S210">
        <v>351663</v>
      </c>
      <c r="T210">
        <v>35422.584999999999</v>
      </c>
      <c r="U210">
        <v>35010.269999999997</v>
      </c>
      <c r="V210">
        <v>-3.96759421E-2</v>
      </c>
      <c r="W210">
        <v>320.69369999999998</v>
      </c>
      <c r="X210">
        <v>2.1809450000000001E-4</v>
      </c>
      <c r="Y210">
        <v>53957.66</v>
      </c>
      <c r="Z210">
        <v>33944.504999999997</v>
      </c>
      <c r="AA210">
        <v>-4.0433928399999999E-2</v>
      </c>
      <c r="AB210">
        <v>47.67409</v>
      </c>
      <c r="AC210">
        <v>-6.77518E-4</v>
      </c>
      <c r="AD210">
        <v>52831.76</v>
      </c>
      <c r="AE210">
        <v>-5.1156535699999998E-2</v>
      </c>
      <c r="AF210">
        <v>827.7672</v>
      </c>
      <c r="AG210">
        <v>-8.8152209999999998E-3</v>
      </c>
      <c r="AH210">
        <v>8266.5660000000007</v>
      </c>
      <c r="AI210">
        <v>-8.9210915000000003E-4</v>
      </c>
      <c r="AJ210">
        <v>212.14734999999999</v>
      </c>
      <c r="AK210">
        <v>10736.93</v>
      </c>
      <c r="AL210">
        <v>2.2195604999999999E-3</v>
      </c>
      <c r="AM210">
        <v>7628.4440000000004</v>
      </c>
    </row>
    <row r="211" spans="1:39">
      <c r="A211">
        <v>210</v>
      </c>
      <c r="B211">
        <v>3</v>
      </c>
      <c r="C211">
        <v>11</v>
      </c>
      <c r="D211">
        <v>1</v>
      </c>
      <c r="E211">
        <v>60</v>
      </c>
      <c r="F211">
        <v>70</v>
      </c>
      <c r="G211">
        <v>0.53554687499999998</v>
      </c>
      <c r="H211">
        <v>0</v>
      </c>
      <c r="I211">
        <v>90</v>
      </c>
      <c r="J211">
        <v>0</v>
      </c>
      <c r="K211">
        <v>9111.328125</v>
      </c>
      <c r="L211">
        <v>0.2603125</v>
      </c>
      <c r="M211">
        <v>525591.015625</v>
      </c>
      <c r="N211">
        <v>0.21796875000000002</v>
      </c>
      <c r="O211">
        <v>70</v>
      </c>
      <c r="P211">
        <v>480</v>
      </c>
      <c r="Q211">
        <v>480</v>
      </c>
      <c r="R211" s="46">
        <v>210</v>
      </c>
      <c r="S211">
        <v>284726.8</v>
      </c>
      <c r="T211">
        <v>10226.799999999999</v>
      </c>
      <c r="U211">
        <v>10043.625</v>
      </c>
      <c r="V211">
        <v>6.9344286500000003E-3</v>
      </c>
      <c r="W211">
        <v>285.85930000000002</v>
      </c>
      <c r="X211">
        <v>-6.6975419999999999E-3</v>
      </c>
      <c r="Y211">
        <v>33855.61</v>
      </c>
      <c r="Z211">
        <v>10246.52</v>
      </c>
      <c r="AA211">
        <v>7.7829626999999998E-3</v>
      </c>
      <c r="AB211">
        <v>603.6318</v>
      </c>
      <c r="AC211">
        <v>-3.3572214999999998E-3</v>
      </c>
      <c r="AD211">
        <v>33011.85</v>
      </c>
      <c r="AE211">
        <v>2.4485988E-2</v>
      </c>
      <c r="AF211">
        <v>712.97069999999997</v>
      </c>
      <c r="AG211">
        <v>-2.1537690500000001E-2</v>
      </c>
      <c r="AH211">
        <v>13826.55</v>
      </c>
      <c r="AI211">
        <v>9.880799999999999E-4</v>
      </c>
      <c r="AJ211">
        <v>601.10720000000003</v>
      </c>
      <c r="AK211">
        <v>12329.83</v>
      </c>
      <c r="AL211">
        <v>2.7821604999999998E-4</v>
      </c>
      <c r="AM211">
        <v>13275.8</v>
      </c>
    </row>
    <row r="212" spans="1:39">
      <c r="A212">
        <v>211</v>
      </c>
      <c r="B212">
        <v>3</v>
      </c>
      <c r="C212">
        <v>12</v>
      </c>
      <c r="D212">
        <v>1</v>
      </c>
      <c r="E212">
        <v>60</v>
      </c>
      <c r="F212">
        <v>70</v>
      </c>
      <c r="G212">
        <v>0.38554687499999996</v>
      </c>
      <c r="H212">
        <v>0</v>
      </c>
      <c r="I212">
        <v>90</v>
      </c>
      <c r="J212">
        <v>0</v>
      </c>
      <c r="K212">
        <v>5861.328125</v>
      </c>
      <c r="L212">
        <v>0.3803125</v>
      </c>
      <c r="M212">
        <v>167041.015625</v>
      </c>
      <c r="N212">
        <v>0.31796875000000002</v>
      </c>
      <c r="O212">
        <v>70</v>
      </c>
      <c r="P212">
        <v>480</v>
      </c>
      <c r="Q212">
        <v>480</v>
      </c>
      <c r="R212" s="46">
        <v>211</v>
      </c>
      <c r="S212">
        <v>75047.69</v>
      </c>
      <c r="T212">
        <v>11016.725</v>
      </c>
      <c r="U212">
        <v>10970.155000000001</v>
      </c>
      <c r="V212">
        <v>-3.7629348000000002E-3</v>
      </c>
      <c r="W212">
        <v>-124.06014999999999</v>
      </c>
      <c r="X212">
        <v>4.3391235000000001E-4</v>
      </c>
      <c r="Y212">
        <v>20639.689999999999</v>
      </c>
      <c r="Z212">
        <v>10672.635</v>
      </c>
      <c r="AA212">
        <v>-3.9885598000000003E-3</v>
      </c>
      <c r="AB212">
        <v>-178.71979999999999</v>
      </c>
      <c r="AC212">
        <v>5.4238759999999996E-4</v>
      </c>
      <c r="AD212">
        <v>20491.79</v>
      </c>
      <c r="AE212">
        <v>-4.6854629600000001E-3</v>
      </c>
      <c r="AF212">
        <v>-215.59934999999999</v>
      </c>
      <c r="AG212">
        <v>-1.28064205E-3</v>
      </c>
      <c r="AH212">
        <v>4953.2349999999997</v>
      </c>
      <c r="AI212">
        <v>-4.0025426E-4</v>
      </c>
      <c r="AJ212">
        <v>-216.00989999999999</v>
      </c>
      <c r="AK212">
        <v>4913.2309999999998</v>
      </c>
      <c r="AL212">
        <v>4.9498714999999995E-4</v>
      </c>
      <c r="AM212">
        <v>4876.42</v>
      </c>
    </row>
    <row r="213" spans="1:39">
      <c r="A213">
        <v>212</v>
      </c>
      <c r="B213">
        <v>3</v>
      </c>
      <c r="C213">
        <v>13</v>
      </c>
      <c r="D213">
        <v>1</v>
      </c>
      <c r="E213">
        <v>60</v>
      </c>
      <c r="F213">
        <v>70</v>
      </c>
      <c r="G213">
        <v>0.57304687499999996</v>
      </c>
      <c r="H213">
        <v>0</v>
      </c>
      <c r="I213">
        <v>90</v>
      </c>
      <c r="J213">
        <v>0</v>
      </c>
      <c r="K213">
        <v>6673.828125</v>
      </c>
      <c r="L213">
        <v>0.29031249999999997</v>
      </c>
      <c r="M213">
        <v>615228.515625</v>
      </c>
      <c r="N213">
        <v>0.29296875</v>
      </c>
      <c r="O213">
        <v>70</v>
      </c>
      <c r="P213">
        <v>480</v>
      </c>
      <c r="Q213">
        <v>480</v>
      </c>
      <c r="R213" s="46">
        <v>212</v>
      </c>
      <c r="S213">
        <v>354573.4</v>
      </c>
      <c r="T213">
        <v>11500.575000000001</v>
      </c>
      <c r="U213">
        <v>12024.82</v>
      </c>
      <c r="V213">
        <v>-3.7655519000000001E-3</v>
      </c>
      <c r="W213">
        <v>-122.2266</v>
      </c>
      <c r="X213">
        <v>1.13531537E-2</v>
      </c>
      <c r="Y213">
        <v>29906.91</v>
      </c>
      <c r="Z213">
        <v>9458.2790000000005</v>
      </c>
      <c r="AA213">
        <v>-2.0184249999999999E-3</v>
      </c>
      <c r="AB213">
        <v>42.272534999999998</v>
      </c>
      <c r="AC213">
        <v>1.25075905E-2</v>
      </c>
      <c r="AD213">
        <v>31696.26</v>
      </c>
      <c r="AE213">
        <v>-1.185019E-2</v>
      </c>
      <c r="AF213">
        <v>-459.43849999999998</v>
      </c>
      <c r="AG213">
        <v>1.69822058E-2</v>
      </c>
      <c r="AH213">
        <v>11223.21</v>
      </c>
      <c r="AI213">
        <v>4.1374883500000003E-3</v>
      </c>
      <c r="AJ213">
        <v>-329.10404999999997</v>
      </c>
      <c r="AK213">
        <v>10618.85</v>
      </c>
      <c r="AL213">
        <v>-7.2630109999999998E-4</v>
      </c>
      <c r="AM213">
        <v>11763.32</v>
      </c>
    </row>
    <row r="214" spans="1:39">
      <c r="A214">
        <v>213</v>
      </c>
      <c r="B214">
        <v>3</v>
      </c>
      <c r="C214">
        <v>14</v>
      </c>
      <c r="D214">
        <v>1</v>
      </c>
      <c r="E214">
        <v>60</v>
      </c>
      <c r="F214">
        <v>70</v>
      </c>
      <c r="G214">
        <v>0.42304687499999999</v>
      </c>
      <c r="H214">
        <v>0</v>
      </c>
      <c r="I214">
        <v>90</v>
      </c>
      <c r="J214">
        <v>0</v>
      </c>
      <c r="K214">
        <v>9923.828125</v>
      </c>
      <c r="L214">
        <v>0.41031249999999997</v>
      </c>
      <c r="M214">
        <v>256678.515625</v>
      </c>
      <c r="N214">
        <v>0.39296875000000003</v>
      </c>
      <c r="O214">
        <v>70</v>
      </c>
      <c r="P214">
        <v>480</v>
      </c>
      <c r="Q214">
        <v>480</v>
      </c>
      <c r="R214" s="46">
        <v>213</v>
      </c>
      <c r="S214">
        <v>136368</v>
      </c>
      <c r="T214">
        <v>29163.724999999999</v>
      </c>
      <c r="U214">
        <v>29237.355</v>
      </c>
      <c r="V214">
        <v>-2.3401439100000001E-3</v>
      </c>
      <c r="W214">
        <v>361.23415</v>
      </c>
      <c r="X214">
        <v>3.5806064999999998E-3</v>
      </c>
      <c r="Y214">
        <v>45453.69</v>
      </c>
      <c r="Z214">
        <v>27098.5</v>
      </c>
      <c r="AA214">
        <v>-7.7749104600000002E-3</v>
      </c>
      <c r="AB214">
        <v>88.899124999999998</v>
      </c>
      <c r="AC214">
        <v>2.8223742500000002E-3</v>
      </c>
      <c r="AD214">
        <v>45641.81</v>
      </c>
      <c r="AE214">
        <v>-1.2428552E-4</v>
      </c>
      <c r="AF214">
        <v>832.28904999999997</v>
      </c>
      <c r="AG214">
        <v>7.5447217299999996E-3</v>
      </c>
      <c r="AH214">
        <v>8899.5290000000005</v>
      </c>
      <c r="AI214">
        <v>2.50050075E-4</v>
      </c>
      <c r="AJ214">
        <v>341.82135</v>
      </c>
      <c r="AK214">
        <v>9343.1039999999994</v>
      </c>
      <c r="AL214">
        <v>3.8940750000000002E-5</v>
      </c>
      <c r="AM214">
        <v>8854.4619999999995</v>
      </c>
    </row>
    <row r="215" spans="1:39">
      <c r="A215">
        <v>214</v>
      </c>
      <c r="B215">
        <v>3</v>
      </c>
      <c r="C215">
        <v>15</v>
      </c>
      <c r="D215">
        <v>1</v>
      </c>
      <c r="E215">
        <v>60</v>
      </c>
      <c r="F215">
        <v>70</v>
      </c>
      <c r="G215">
        <v>0.34804687499999998</v>
      </c>
      <c r="H215">
        <v>0</v>
      </c>
      <c r="I215">
        <v>90</v>
      </c>
      <c r="J215">
        <v>0</v>
      </c>
      <c r="K215">
        <v>8298.828125</v>
      </c>
      <c r="L215">
        <v>0.35031250000000003</v>
      </c>
      <c r="M215">
        <v>77403.515625</v>
      </c>
      <c r="N215">
        <v>0.24296875000000001</v>
      </c>
      <c r="O215">
        <v>70</v>
      </c>
      <c r="P215">
        <v>480</v>
      </c>
      <c r="Q215">
        <v>480</v>
      </c>
      <c r="R215" s="46">
        <v>214</v>
      </c>
      <c r="S215">
        <v>38085.230000000003</v>
      </c>
      <c r="T215">
        <v>9518.8880000000008</v>
      </c>
      <c r="U215">
        <v>9611.3349999999991</v>
      </c>
      <c r="V215">
        <v>2.7205500000000002E-6</v>
      </c>
      <c r="W215">
        <v>33.053455</v>
      </c>
      <c r="X215">
        <v>-1.91424255E-4</v>
      </c>
      <c r="Y215">
        <v>21104.11</v>
      </c>
      <c r="Z215">
        <v>9952.6640000000007</v>
      </c>
      <c r="AA215">
        <v>1.1204481000000001E-3</v>
      </c>
      <c r="AB215">
        <v>56.058875</v>
      </c>
      <c r="AC215">
        <v>-1.43502175E-4</v>
      </c>
      <c r="AD215">
        <v>21522.21</v>
      </c>
      <c r="AE215">
        <v>9.4733635999999998E-4</v>
      </c>
      <c r="AF215">
        <v>93.461690000000004</v>
      </c>
      <c r="AG215">
        <v>-1.9178245999999999E-4</v>
      </c>
      <c r="AH215">
        <v>5705.8410000000003</v>
      </c>
      <c r="AI215">
        <v>-9.8001199999999999E-5</v>
      </c>
      <c r="AJ215">
        <v>70.691990000000004</v>
      </c>
      <c r="AK215">
        <v>5573.0870000000004</v>
      </c>
      <c r="AL215">
        <v>-5.3068714999999997E-5</v>
      </c>
      <c r="AM215">
        <v>5944.2089999999998</v>
      </c>
    </row>
    <row r="216" spans="1:39">
      <c r="A216">
        <v>215</v>
      </c>
      <c r="B216">
        <v>3</v>
      </c>
      <c r="C216">
        <v>16</v>
      </c>
      <c r="D216">
        <v>1</v>
      </c>
      <c r="E216">
        <v>60</v>
      </c>
      <c r="F216">
        <v>70</v>
      </c>
      <c r="G216">
        <v>0.498046875</v>
      </c>
      <c r="H216">
        <v>0</v>
      </c>
      <c r="I216">
        <v>90</v>
      </c>
      <c r="J216">
        <v>0</v>
      </c>
      <c r="K216">
        <v>5048.828125</v>
      </c>
      <c r="L216">
        <v>0.47031250000000002</v>
      </c>
      <c r="M216">
        <v>435953.515625</v>
      </c>
      <c r="N216">
        <v>0.34296875000000004</v>
      </c>
      <c r="O216">
        <v>70</v>
      </c>
      <c r="P216">
        <v>480</v>
      </c>
      <c r="Q216">
        <v>480</v>
      </c>
      <c r="R216" s="46">
        <v>215</v>
      </c>
      <c r="S216">
        <v>253242.3</v>
      </c>
      <c r="T216">
        <v>46766.42</v>
      </c>
      <c r="U216">
        <v>46603.91</v>
      </c>
      <c r="V216">
        <v>1.5294614999999999E-3</v>
      </c>
      <c r="W216">
        <v>393.88209999999998</v>
      </c>
      <c r="X216">
        <v>-7.1808675000000002E-3</v>
      </c>
      <c r="Y216">
        <v>68112.800000000003</v>
      </c>
      <c r="Z216">
        <v>48055.464999999997</v>
      </c>
      <c r="AA216">
        <v>-3.318653E-3</v>
      </c>
      <c r="AB216">
        <v>447.13170000000002</v>
      </c>
      <c r="AC216">
        <v>-1.22676698E-2</v>
      </c>
      <c r="AD216">
        <v>67628.179999999993</v>
      </c>
      <c r="AE216">
        <v>4.8171450000000001E-4</v>
      </c>
      <c r="AF216">
        <v>727.15729999999996</v>
      </c>
      <c r="AG216">
        <v>-1.0431674700000001E-2</v>
      </c>
      <c r="AH216">
        <v>5843.393</v>
      </c>
      <c r="AI216">
        <v>5.2291255000000002E-4</v>
      </c>
      <c r="AJ216">
        <v>164.64070000000001</v>
      </c>
      <c r="AK216">
        <v>10192.32</v>
      </c>
      <c r="AL216">
        <v>-3.1166195000000002E-4</v>
      </c>
      <c r="AM216">
        <v>5734.9719999999998</v>
      </c>
    </row>
    <row r="217" spans="1:39">
      <c r="A217">
        <v>216</v>
      </c>
      <c r="B217">
        <v>3</v>
      </c>
      <c r="C217">
        <v>17</v>
      </c>
      <c r="D217">
        <v>1</v>
      </c>
      <c r="E217">
        <v>60</v>
      </c>
      <c r="F217">
        <v>70</v>
      </c>
      <c r="G217">
        <v>0.47929687499999996</v>
      </c>
      <c r="H217">
        <v>0</v>
      </c>
      <c r="I217">
        <v>90</v>
      </c>
      <c r="J217">
        <v>0</v>
      </c>
      <c r="K217">
        <v>4642.578125</v>
      </c>
      <c r="L217">
        <v>0.27531250000000002</v>
      </c>
      <c r="M217">
        <v>211859.765625</v>
      </c>
      <c r="N217">
        <v>0.38046875000000002</v>
      </c>
      <c r="O217">
        <v>70</v>
      </c>
      <c r="P217">
        <v>480</v>
      </c>
      <c r="Q217">
        <v>480</v>
      </c>
      <c r="R217" s="46">
        <v>216</v>
      </c>
      <c r="S217">
        <v>108177.4</v>
      </c>
      <c r="T217">
        <v>7033.6395000000002</v>
      </c>
      <c r="U217">
        <v>6909.2330000000002</v>
      </c>
      <c r="V217">
        <v>2.1492937899999999E-4</v>
      </c>
      <c r="W217">
        <v>278.27440000000001</v>
      </c>
      <c r="X217">
        <v>2.9724655E-5</v>
      </c>
      <c r="Y217">
        <v>15512.6</v>
      </c>
      <c r="Z217">
        <v>5169.1710000000003</v>
      </c>
      <c r="AA217">
        <v>-3.6520260000000001E-4</v>
      </c>
      <c r="AB217">
        <v>336.64080000000001</v>
      </c>
      <c r="AC217">
        <v>8.8814500000000002E-4</v>
      </c>
      <c r="AD217">
        <v>15186.54</v>
      </c>
      <c r="AE217">
        <v>5.5324629999999996E-4</v>
      </c>
      <c r="AF217">
        <v>392.19385</v>
      </c>
      <c r="AG217">
        <v>2.3205825E-3</v>
      </c>
      <c r="AH217">
        <v>5826.9849999999997</v>
      </c>
      <c r="AI217">
        <v>-5.1626744000000003E-4</v>
      </c>
      <c r="AJ217">
        <v>332.0677</v>
      </c>
      <c r="AK217">
        <v>5322.8050000000003</v>
      </c>
      <c r="AL217">
        <v>-1.9598166000000001E-4</v>
      </c>
      <c r="AM217">
        <v>5611.2569999999996</v>
      </c>
    </row>
    <row r="218" spans="1:39">
      <c r="A218">
        <v>217</v>
      </c>
      <c r="B218">
        <v>3</v>
      </c>
      <c r="C218">
        <v>18</v>
      </c>
      <c r="D218">
        <v>1</v>
      </c>
      <c r="E218">
        <v>60</v>
      </c>
      <c r="F218">
        <v>70</v>
      </c>
      <c r="G218">
        <v>0.32929687499999999</v>
      </c>
      <c r="H218">
        <v>0</v>
      </c>
      <c r="I218">
        <v>90</v>
      </c>
      <c r="J218">
        <v>0</v>
      </c>
      <c r="K218">
        <v>7892.578125</v>
      </c>
      <c r="L218">
        <v>0.39531249999999996</v>
      </c>
      <c r="M218">
        <v>570409.765625</v>
      </c>
      <c r="N218">
        <v>0.28046875000000004</v>
      </c>
      <c r="O218">
        <v>70</v>
      </c>
      <c r="P218">
        <v>480</v>
      </c>
      <c r="Q218">
        <v>480</v>
      </c>
      <c r="R218" s="46">
        <v>217</v>
      </c>
      <c r="S218">
        <v>199587.4</v>
      </c>
      <c r="T218">
        <v>15373.09</v>
      </c>
      <c r="U218">
        <v>15141.74</v>
      </c>
      <c r="V218">
        <v>-1.0331049199999999E-2</v>
      </c>
      <c r="W218">
        <v>-55.387104999999998</v>
      </c>
      <c r="X218">
        <v>6.815761E-3</v>
      </c>
      <c r="Y218">
        <v>28279.94</v>
      </c>
      <c r="Z218">
        <v>15660.62</v>
      </c>
      <c r="AA218">
        <v>-1.43095705E-2</v>
      </c>
      <c r="AB218">
        <v>-41.645795</v>
      </c>
      <c r="AC218">
        <v>6.0523200499999997E-3</v>
      </c>
      <c r="AD218">
        <v>27445.21</v>
      </c>
      <c r="AE218">
        <v>-1.2816712500000001E-2</v>
      </c>
      <c r="AF218">
        <v>-158.06174999999999</v>
      </c>
      <c r="AG218">
        <v>1.4444610199999999E-2</v>
      </c>
      <c r="AH218">
        <v>6089.9870000000001</v>
      </c>
      <c r="AI218">
        <v>5.4025080000000003E-3</v>
      </c>
      <c r="AJ218">
        <v>-152.63444999999999</v>
      </c>
      <c r="AK218">
        <v>5875.3670000000002</v>
      </c>
      <c r="AL218">
        <v>-2.1749064E-3</v>
      </c>
      <c r="AM218">
        <v>5843.4920000000002</v>
      </c>
    </row>
    <row r="219" spans="1:39">
      <c r="A219">
        <v>218</v>
      </c>
      <c r="B219">
        <v>3</v>
      </c>
      <c r="C219">
        <v>19</v>
      </c>
      <c r="D219">
        <v>1</v>
      </c>
      <c r="E219">
        <v>60</v>
      </c>
      <c r="F219">
        <v>70</v>
      </c>
      <c r="G219">
        <v>0.404296875</v>
      </c>
      <c r="H219">
        <v>0</v>
      </c>
      <c r="I219">
        <v>90</v>
      </c>
      <c r="J219">
        <v>0</v>
      </c>
      <c r="K219">
        <v>9517.578125</v>
      </c>
      <c r="L219">
        <v>0.33531250000000001</v>
      </c>
      <c r="M219">
        <v>749684.765625</v>
      </c>
      <c r="N219">
        <v>0.33046874999999998</v>
      </c>
      <c r="O219">
        <v>70</v>
      </c>
      <c r="P219">
        <v>480</v>
      </c>
      <c r="Q219">
        <v>480</v>
      </c>
      <c r="R219" s="46">
        <v>218</v>
      </c>
      <c r="S219">
        <v>309998.59999999998</v>
      </c>
      <c r="T219">
        <v>14421.084999999999</v>
      </c>
      <c r="U219">
        <v>14042.645</v>
      </c>
      <c r="V219">
        <v>7.5608200000000002E-3</v>
      </c>
      <c r="W219">
        <v>18.381620000000002</v>
      </c>
      <c r="X219">
        <v>-4.4792371999999997E-3</v>
      </c>
      <c r="Y219">
        <v>30751.94</v>
      </c>
      <c r="Z219">
        <v>12573.49</v>
      </c>
      <c r="AA219">
        <v>2.3863494999999998E-2</v>
      </c>
      <c r="AB219">
        <v>268.55554999999998</v>
      </c>
      <c r="AC219">
        <v>-6.6395150000000003E-3</v>
      </c>
      <c r="AD219">
        <v>29606.639999999999</v>
      </c>
      <c r="AE219">
        <v>1.6292290500000001E-2</v>
      </c>
      <c r="AF219">
        <v>-212.92099999999999</v>
      </c>
      <c r="AG219">
        <v>1.3878649999999999E-4</v>
      </c>
      <c r="AH219">
        <v>9432.9599999999991</v>
      </c>
      <c r="AI219">
        <v>-5.7453275000000003E-3</v>
      </c>
      <c r="AJ219">
        <v>51.178474999999999</v>
      </c>
      <c r="AK219">
        <v>8601.9359999999997</v>
      </c>
      <c r="AL219">
        <v>1.192418E-3</v>
      </c>
      <c r="AM219">
        <v>8943.6110000000008</v>
      </c>
    </row>
    <row r="220" spans="1:39">
      <c r="A220">
        <v>219</v>
      </c>
      <c r="B220">
        <v>3</v>
      </c>
      <c r="C220">
        <v>20</v>
      </c>
      <c r="D220">
        <v>1</v>
      </c>
      <c r="E220">
        <v>60</v>
      </c>
      <c r="F220">
        <v>70</v>
      </c>
      <c r="G220">
        <v>0.55429687499999991</v>
      </c>
      <c r="H220">
        <v>0</v>
      </c>
      <c r="I220">
        <v>90</v>
      </c>
      <c r="J220">
        <v>0</v>
      </c>
      <c r="K220">
        <v>6267.578125</v>
      </c>
      <c r="L220">
        <v>0.45531250000000001</v>
      </c>
      <c r="M220">
        <v>391134.765625</v>
      </c>
      <c r="N220">
        <v>0.23046875</v>
      </c>
      <c r="O220">
        <v>70</v>
      </c>
      <c r="P220">
        <v>480</v>
      </c>
      <c r="Q220">
        <v>480</v>
      </c>
      <c r="R220" s="46">
        <v>219</v>
      </c>
      <c r="S220">
        <v>239778.7</v>
      </c>
      <c r="T220">
        <v>34406.410000000003</v>
      </c>
      <c r="U220">
        <v>34821.305</v>
      </c>
      <c r="V220">
        <v>-5.091015E-3</v>
      </c>
      <c r="W220">
        <v>12.545755</v>
      </c>
      <c r="X220">
        <v>1.6298224000000001E-3</v>
      </c>
      <c r="Y220">
        <v>66734.2</v>
      </c>
      <c r="Z220">
        <v>40684.805</v>
      </c>
      <c r="AA220">
        <v>-8.0076035E-3</v>
      </c>
      <c r="AB220">
        <v>259.35755</v>
      </c>
      <c r="AC220">
        <v>5.6770655999999996E-3</v>
      </c>
      <c r="AD220">
        <v>68705.94</v>
      </c>
      <c r="AE220">
        <v>-1.2511177E-2</v>
      </c>
      <c r="AF220">
        <v>-199.74270000000001</v>
      </c>
      <c r="AG220">
        <v>2.1692539999999998E-3</v>
      </c>
      <c r="AH220">
        <v>8700.0360000000001</v>
      </c>
      <c r="AI220">
        <v>-4.5571959999999998E-4</v>
      </c>
      <c r="AJ220">
        <v>-18.024225000000001</v>
      </c>
      <c r="AK220">
        <v>13728.93</v>
      </c>
      <c r="AL220">
        <v>-2.0599454999999998E-3</v>
      </c>
      <c r="AM220">
        <v>8941.0370000000003</v>
      </c>
    </row>
    <row r="221" spans="1:39">
      <c r="A221">
        <v>220</v>
      </c>
      <c r="B221">
        <v>3</v>
      </c>
      <c r="C221">
        <v>21</v>
      </c>
      <c r="D221">
        <v>1</v>
      </c>
      <c r="E221">
        <v>60</v>
      </c>
      <c r="F221">
        <v>70</v>
      </c>
      <c r="G221">
        <v>0.44179687499999998</v>
      </c>
      <c r="H221">
        <v>0</v>
      </c>
      <c r="I221">
        <v>90</v>
      </c>
      <c r="J221">
        <v>0</v>
      </c>
      <c r="K221">
        <v>5455.078125</v>
      </c>
      <c r="L221">
        <v>0.36531249999999998</v>
      </c>
      <c r="M221">
        <v>480772.265625</v>
      </c>
      <c r="N221">
        <v>0.35546875</v>
      </c>
      <c r="O221">
        <v>70</v>
      </c>
      <c r="P221">
        <v>480</v>
      </c>
      <c r="Q221">
        <v>480</v>
      </c>
      <c r="R221" s="46">
        <v>220</v>
      </c>
      <c r="S221">
        <v>223183</v>
      </c>
      <c r="T221">
        <v>11537.325000000001</v>
      </c>
      <c r="U221">
        <v>11228.74</v>
      </c>
      <c r="V221">
        <v>6.7820692499999998E-3</v>
      </c>
      <c r="W221">
        <v>277.51254999999998</v>
      </c>
      <c r="X221">
        <v>-1.1344990500000001E-2</v>
      </c>
      <c r="Y221">
        <v>21928.400000000001</v>
      </c>
      <c r="Z221">
        <v>10123.575000000001</v>
      </c>
      <c r="AA221">
        <v>1.0118269299999999E-3</v>
      </c>
      <c r="AB221">
        <v>283.28854999999999</v>
      </c>
      <c r="AC221">
        <v>-1.0100864500000001E-2</v>
      </c>
      <c r="AD221">
        <v>21059.5</v>
      </c>
      <c r="AE221">
        <v>1.0501227E-2</v>
      </c>
      <c r="AF221">
        <v>497.66849999999999</v>
      </c>
      <c r="AG221">
        <v>-1.7612365500000001E-2</v>
      </c>
      <c r="AH221">
        <v>5941.098</v>
      </c>
      <c r="AI221">
        <v>-2.9184605000000001E-3</v>
      </c>
      <c r="AJ221">
        <v>293.72714999999999</v>
      </c>
      <c r="AK221">
        <v>6003.2079999999996</v>
      </c>
      <c r="AL221">
        <v>-5.6392655000000005E-4</v>
      </c>
      <c r="AM221">
        <v>5714.5219999999999</v>
      </c>
    </row>
    <row r="222" spans="1:39">
      <c r="A222">
        <v>221</v>
      </c>
      <c r="B222">
        <v>3</v>
      </c>
      <c r="C222">
        <v>22</v>
      </c>
      <c r="D222">
        <v>1</v>
      </c>
      <c r="E222">
        <v>60</v>
      </c>
      <c r="F222">
        <v>70</v>
      </c>
      <c r="G222">
        <v>0.591796875</v>
      </c>
      <c r="H222">
        <v>0</v>
      </c>
      <c r="I222">
        <v>90</v>
      </c>
      <c r="J222">
        <v>0</v>
      </c>
      <c r="K222">
        <v>8705.078125</v>
      </c>
      <c r="L222">
        <v>0.48531249999999998</v>
      </c>
      <c r="M222">
        <v>122222.265625</v>
      </c>
      <c r="N222">
        <v>0.25546875000000002</v>
      </c>
      <c r="O222">
        <v>70</v>
      </c>
      <c r="P222">
        <v>480</v>
      </c>
      <c r="Q222">
        <v>480</v>
      </c>
      <c r="R222" s="46">
        <v>221</v>
      </c>
      <c r="S222">
        <v>124679.2</v>
      </c>
      <c r="T222">
        <v>70026.054999999993</v>
      </c>
      <c r="U222">
        <v>69862.375</v>
      </c>
      <c r="V222">
        <v>2.114808E-4</v>
      </c>
      <c r="W222">
        <v>43.866990000000001</v>
      </c>
      <c r="X222">
        <v>-1.37723534E-3</v>
      </c>
      <c r="Y222">
        <v>117028.7</v>
      </c>
      <c r="Z222">
        <v>82224.36</v>
      </c>
      <c r="AA222">
        <v>-6.1298764999999996E-4</v>
      </c>
      <c r="AB222">
        <v>146.3614</v>
      </c>
      <c r="AC222">
        <v>-2.48180515E-3</v>
      </c>
      <c r="AD222">
        <v>117028.2</v>
      </c>
      <c r="AE222">
        <v>-2.5645985000000002E-4</v>
      </c>
      <c r="AF222">
        <v>-145.90369999999999</v>
      </c>
      <c r="AG222">
        <v>-2.14897142E-3</v>
      </c>
      <c r="AH222">
        <v>10652.76</v>
      </c>
      <c r="AI222">
        <v>3.8285350000000001E-4</v>
      </c>
      <c r="AJ222">
        <v>-31.381</v>
      </c>
      <c r="AK222">
        <v>17295.25</v>
      </c>
      <c r="AL222">
        <v>3.7361551999999998E-4</v>
      </c>
      <c r="AM222">
        <v>11104.43</v>
      </c>
    </row>
    <row r="223" spans="1:39">
      <c r="A223">
        <v>222</v>
      </c>
      <c r="B223">
        <v>3</v>
      </c>
      <c r="C223">
        <v>23</v>
      </c>
      <c r="D223">
        <v>1</v>
      </c>
      <c r="E223">
        <v>60</v>
      </c>
      <c r="F223">
        <v>70</v>
      </c>
      <c r="G223">
        <v>0.51679687500000004</v>
      </c>
      <c r="H223">
        <v>0</v>
      </c>
      <c r="I223">
        <v>90</v>
      </c>
      <c r="J223">
        <v>0</v>
      </c>
      <c r="K223">
        <v>7080.078125</v>
      </c>
      <c r="L223">
        <v>0.30531249999999999</v>
      </c>
      <c r="M223">
        <v>301497.265625</v>
      </c>
      <c r="N223">
        <v>0.30546875000000001</v>
      </c>
      <c r="O223">
        <v>70</v>
      </c>
      <c r="P223">
        <v>480</v>
      </c>
      <c r="Q223">
        <v>480</v>
      </c>
      <c r="R223" s="46">
        <v>222</v>
      </c>
      <c r="S223">
        <v>164928.6</v>
      </c>
      <c r="T223">
        <v>11599.195</v>
      </c>
      <c r="U223">
        <v>11163.615</v>
      </c>
      <c r="V223">
        <v>9.5177650000000005E-4</v>
      </c>
      <c r="W223">
        <v>138.99815000000001</v>
      </c>
      <c r="X223">
        <v>4.2214214500000003E-3</v>
      </c>
      <c r="Y223">
        <v>27867.88</v>
      </c>
      <c r="Z223">
        <v>10111.52</v>
      </c>
      <c r="AA223">
        <v>-3.2209195000000002E-3</v>
      </c>
      <c r="AB223">
        <v>-44.369605</v>
      </c>
      <c r="AC223">
        <v>6.638985E-3</v>
      </c>
      <c r="AD223">
        <v>26441.86</v>
      </c>
      <c r="AE223">
        <v>1.3618924999999999E-3</v>
      </c>
      <c r="AF223">
        <v>499.40775000000002</v>
      </c>
      <c r="AG223">
        <v>2.1471354999999998E-3</v>
      </c>
      <c r="AH223">
        <v>9894.56</v>
      </c>
      <c r="AI223">
        <v>4.6644155000000003E-4</v>
      </c>
      <c r="AJ223">
        <v>181.65864999999999</v>
      </c>
      <c r="AK223">
        <v>9279.0730000000003</v>
      </c>
      <c r="AL223">
        <v>-1.36549125E-3</v>
      </c>
      <c r="AM223">
        <v>9268.3349999999991</v>
      </c>
    </row>
    <row r="224" spans="1:39">
      <c r="A224">
        <v>223</v>
      </c>
      <c r="B224">
        <v>3</v>
      </c>
      <c r="C224">
        <v>24</v>
      </c>
      <c r="D224">
        <v>1</v>
      </c>
      <c r="E224">
        <v>60</v>
      </c>
      <c r="F224">
        <v>70</v>
      </c>
      <c r="G224">
        <v>0.36679687499999997</v>
      </c>
      <c r="H224">
        <v>0</v>
      </c>
      <c r="I224">
        <v>90</v>
      </c>
      <c r="J224">
        <v>0</v>
      </c>
      <c r="K224">
        <v>3830.078125</v>
      </c>
      <c r="L224">
        <v>0.42531249999999998</v>
      </c>
      <c r="M224">
        <v>660047.265625</v>
      </c>
      <c r="N224">
        <v>0.20546875000000001</v>
      </c>
      <c r="O224">
        <v>70</v>
      </c>
      <c r="P224">
        <v>480</v>
      </c>
      <c r="Q224">
        <v>480</v>
      </c>
      <c r="R224" s="46">
        <v>223</v>
      </c>
      <c r="S224">
        <v>245343.4</v>
      </c>
      <c r="T224">
        <v>10205.285</v>
      </c>
      <c r="U224">
        <v>10413.065000000001</v>
      </c>
      <c r="V224">
        <v>1.255415E-3</v>
      </c>
      <c r="W224">
        <v>85.514165000000006</v>
      </c>
      <c r="X224">
        <v>6.5807490000000003E-3</v>
      </c>
      <c r="Y224">
        <v>19128.939999999999</v>
      </c>
      <c r="Z224">
        <v>11560.055</v>
      </c>
      <c r="AA224">
        <v>2.5886255E-3</v>
      </c>
      <c r="AB224">
        <v>-0.52679434999999997</v>
      </c>
      <c r="AC224">
        <v>5.9364824999999996E-3</v>
      </c>
      <c r="AD224">
        <v>20161.95</v>
      </c>
      <c r="AE224">
        <v>-5.7774875000000002E-3</v>
      </c>
      <c r="AF224">
        <v>425.70855</v>
      </c>
      <c r="AG224">
        <v>1.30138522E-2</v>
      </c>
      <c r="AH224">
        <v>3276.2469999999998</v>
      </c>
      <c r="AI224">
        <v>1.02512815E-3</v>
      </c>
      <c r="AJ224">
        <v>71.176145000000005</v>
      </c>
      <c r="AK224">
        <v>3434.7860000000001</v>
      </c>
      <c r="AL224">
        <v>4.3861570000000002E-4</v>
      </c>
      <c r="AM224">
        <v>3500.5459999999998</v>
      </c>
    </row>
    <row r="225" spans="1:39">
      <c r="A225">
        <v>224</v>
      </c>
      <c r="B225">
        <v>3</v>
      </c>
      <c r="C225">
        <v>25</v>
      </c>
      <c r="D225">
        <v>1</v>
      </c>
      <c r="E225">
        <v>60</v>
      </c>
      <c r="F225">
        <v>70</v>
      </c>
      <c r="G225">
        <v>0.58710937500000004</v>
      </c>
      <c r="H225">
        <v>0</v>
      </c>
      <c r="I225">
        <v>90</v>
      </c>
      <c r="J225">
        <v>0</v>
      </c>
      <c r="K225">
        <v>3728.515625</v>
      </c>
      <c r="L225">
        <v>0.36156250000000001</v>
      </c>
      <c r="M225">
        <v>178245.703125</v>
      </c>
      <c r="N225">
        <v>0.33359375000000002</v>
      </c>
      <c r="O225">
        <v>70</v>
      </c>
      <c r="P225">
        <v>480</v>
      </c>
      <c r="Q225">
        <v>480</v>
      </c>
      <c r="R225" s="46">
        <v>224</v>
      </c>
      <c r="S225">
        <v>110358.6</v>
      </c>
      <c r="T225">
        <v>9887.7369999999992</v>
      </c>
      <c r="U225">
        <v>9850.9465</v>
      </c>
      <c r="V225">
        <v>1.9789669999999999E-3</v>
      </c>
      <c r="W225">
        <v>-73.806250000000006</v>
      </c>
      <c r="X225">
        <v>6.66146155E-3</v>
      </c>
      <c r="Y225">
        <v>20469.97</v>
      </c>
      <c r="Z225">
        <v>8380.5234999999993</v>
      </c>
      <c r="AA225">
        <v>5.9428424500000002E-3</v>
      </c>
      <c r="AB225">
        <v>108.04445</v>
      </c>
      <c r="AC225">
        <v>4.8736614500000004E-3</v>
      </c>
      <c r="AD225">
        <v>20359.41</v>
      </c>
      <c r="AE225">
        <v>2.6699355000000002E-3</v>
      </c>
      <c r="AF225">
        <v>-329.7543</v>
      </c>
      <c r="AG225">
        <v>5.2726140000000001E-3</v>
      </c>
      <c r="AH225">
        <v>5842.52</v>
      </c>
      <c r="AI225">
        <v>2.7925398E-3</v>
      </c>
      <c r="AJ225">
        <v>-82.884420000000006</v>
      </c>
      <c r="AK225">
        <v>6282.8329999999996</v>
      </c>
      <c r="AL225">
        <v>4.178707E-4</v>
      </c>
      <c r="AM225">
        <v>5787.509</v>
      </c>
    </row>
    <row r="226" spans="1:39">
      <c r="A226">
        <v>225</v>
      </c>
      <c r="B226">
        <v>3</v>
      </c>
      <c r="C226">
        <v>26</v>
      </c>
      <c r="D226">
        <v>1</v>
      </c>
      <c r="E226">
        <v>60</v>
      </c>
      <c r="F226">
        <v>70</v>
      </c>
      <c r="G226">
        <v>0.43710937500000002</v>
      </c>
      <c r="H226">
        <v>0</v>
      </c>
      <c r="I226">
        <v>90</v>
      </c>
      <c r="J226">
        <v>0</v>
      </c>
      <c r="K226">
        <v>6978.515625</v>
      </c>
      <c r="L226">
        <v>0.4815625</v>
      </c>
      <c r="M226">
        <v>536795.703125</v>
      </c>
      <c r="N226">
        <v>0.23359375000000002</v>
      </c>
      <c r="O226">
        <v>70</v>
      </c>
      <c r="P226">
        <v>480</v>
      </c>
      <c r="Q226">
        <v>480</v>
      </c>
      <c r="R226" s="46">
        <v>225</v>
      </c>
      <c r="S226">
        <v>291338.90000000002</v>
      </c>
      <c r="T226">
        <v>76558.710000000006</v>
      </c>
      <c r="U226">
        <v>76379.255000000005</v>
      </c>
      <c r="V226">
        <v>-1.09333187E-2</v>
      </c>
      <c r="W226">
        <v>-122.35835</v>
      </c>
      <c r="X226">
        <v>9.7740321500000005E-3</v>
      </c>
      <c r="Y226">
        <v>116987.9</v>
      </c>
      <c r="Z226">
        <v>90944.76</v>
      </c>
      <c r="AA226">
        <v>-7.2589297500000004E-3</v>
      </c>
      <c r="AB226">
        <v>69.420755</v>
      </c>
      <c r="AC226">
        <v>1.27109861E-2</v>
      </c>
      <c r="AD226">
        <v>116032.4</v>
      </c>
      <c r="AE226">
        <v>-1.7189564000000001E-2</v>
      </c>
      <c r="AF226">
        <v>-721.64660000000003</v>
      </c>
      <c r="AG226">
        <v>1.8993541400000001E-2</v>
      </c>
      <c r="AH226">
        <v>6791.357</v>
      </c>
      <c r="AI226">
        <v>4.9322000000000005E-4</v>
      </c>
      <c r="AJ226">
        <v>-125.70820000000001</v>
      </c>
      <c r="AK226">
        <v>12238.37</v>
      </c>
      <c r="AL226">
        <v>-6.0939500000000003E-6</v>
      </c>
      <c r="AM226">
        <v>6704.3270000000002</v>
      </c>
    </row>
    <row r="227" spans="1:39">
      <c r="A227">
        <v>226</v>
      </c>
      <c r="B227">
        <v>3</v>
      </c>
      <c r="C227">
        <v>27</v>
      </c>
      <c r="D227">
        <v>1</v>
      </c>
      <c r="E227">
        <v>60</v>
      </c>
      <c r="F227">
        <v>70</v>
      </c>
      <c r="G227">
        <v>0.36210937499999996</v>
      </c>
      <c r="H227">
        <v>0</v>
      </c>
      <c r="I227">
        <v>90</v>
      </c>
      <c r="J227">
        <v>0</v>
      </c>
      <c r="K227">
        <v>8603.515625</v>
      </c>
      <c r="L227">
        <v>0.30156250000000001</v>
      </c>
      <c r="M227">
        <v>716070.703125</v>
      </c>
      <c r="N227">
        <v>0.38359375000000001</v>
      </c>
      <c r="O227">
        <v>70</v>
      </c>
      <c r="P227">
        <v>480</v>
      </c>
      <c r="Q227">
        <v>480</v>
      </c>
      <c r="R227" s="46">
        <v>226</v>
      </c>
      <c r="S227">
        <v>269117.2</v>
      </c>
      <c r="T227">
        <v>10837.975</v>
      </c>
      <c r="U227">
        <v>11375.45</v>
      </c>
      <c r="V227">
        <v>6.8285725000000004E-3</v>
      </c>
      <c r="W227">
        <v>222.38745</v>
      </c>
      <c r="X227">
        <v>1.1550696500000001E-2</v>
      </c>
      <c r="Y227">
        <v>23196.5</v>
      </c>
      <c r="Z227">
        <v>8594.2705000000005</v>
      </c>
      <c r="AA227">
        <v>5.0007799999999998E-3</v>
      </c>
      <c r="AB227">
        <v>32.153219999999997</v>
      </c>
      <c r="AC227">
        <v>1.5701646E-2</v>
      </c>
      <c r="AD227">
        <v>24595.32</v>
      </c>
      <c r="AE227">
        <v>-1.27977235E-2</v>
      </c>
      <c r="AF227">
        <v>546.65229999999997</v>
      </c>
      <c r="AG227">
        <v>2.0276029000000001E-2</v>
      </c>
      <c r="AH227">
        <v>7875.9409999999998</v>
      </c>
      <c r="AI227">
        <v>9.0650075000000001E-4</v>
      </c>
      <c r="AJ227">
        <v>156.93825000000001</v>
      </c>
      <c r="AK227">
        <v>6994.402</v>
      </c>
      <c r="AL227">
        <v>-1.2591547000000001E-4</v>
      </c>
      <c r="AM227">
        <v>8373.4609999999993</v>
      </c>
    </row>
    <row r="228" spans="1:39">
      <c r="A228">
        <v>227</v>
      </c>
      <c r="B228">
        <v>3</v>
      </c>
      <c r="C228">
        <v>28</v>
      </c>
      <c r="D228">
        <v>1</v>
      </c>
      <c r="E228">
        <v>60</v>
      </c>
      <c r="F228">
        <v>70</v>
      </c>
      <c r="G228">
        <v>0.51210937499999998</v>
      </c>
      <c r="H228">
        <v>0</v>
      </c>
      <c r="I228">
        <v>90</v>
      </c>
      <c r="J228">
        <v>0</v>
      </c>
      <c r="K228">
        <v>5353.515625</v>
      </c>
      <c r="L228">
        <v>0.42156250000000001</v>
      </c>
      <c r="M228">
        <v>357520.703125</v>
      </c>
      <c r="N228">
        <v>0.28359375000000003</v>
      </c>
      <c r="O228">
        <v>70</v>
      </c>
      <c r="P228">
        <v>480</v>
      </c>
      <c r="Q228">
        <v>480</v>
      </c>
      <c r="R228" s="46">
        <v>227</v>
      </c>
      <c r="S228">
        <v>194545</v>
      </c>
      <c r="T228">
        <v>18665.665000000001</v>
      </c>
      <c r="U228">
        <v>18448.424999999999</v>
      </c>
      <c r="V228">
        <v>-3.4279027500000001E-3</v>
      </c>
      <c r="W228">
        <v>383.41500000000002</v>
      </c>
      <c r="X228">
        <v>-1.8193976499999999E-3</v>
      </c>
      <c r="Y228">
        <v>35194.97</v>
      </c>
      <c r="Z228">
        <v>19522.78</v>
      </c>
      <c r="AA228">
        <v>-4.49225015E-3</v>
      </c>
      <c r="AB228">
        <v>659.38599999999997</v>
      </c>
      <c r="AC228">
        <v>-2.1637576500000001E-3</v>
      </c>
      <c r="AD228">
        <v>34414.519999999997</v>
      </c>
      <c r="AE228">
        <v>-7.9767778500000001E-3</v>
      </c>
      <c r="AF228">
        <v>718.57155</v>
      </c>
      <c r="AG228">
        <v>-1.1465430999999999E-3</v>
      </c>
      <c r="AH228">
        <v>6797.0249999999996</v>
      </c>
      <c r="AI228">
        <v>-3.7856260000000003E-4</v>
      </c>
      <c r="AJ228">
        <v>347.38049999999998</v>
      </c>
      <c r="AK228">
        <v>8071.6729999999998</v>
      </c>
      <c r="AL228">
        <v>-4.3102054999999997E-4</v>
      </c>
      <c r="AM228">
        <v>6573.0870000000004</v>
      </c>
    </row>
    <row r="229" spans="1:39">
      <c r="A229">
        <v>228</v>
      </c>
      <c r="B229">
        <v>3</v>
      </c>
      <c r="C229">
        <v>29</v>
      </c>
      <c r="D229">
        <v>1</v>
      </c>
      <c r="E229">
        <v>60</v>
      </c>
      <c r="F229">
        <v>70</v>
      </c>
      <c r="G229">
        <v>0.32460937499999998</v>
      </c>
      <c r="H229">
        <v>0</v>
      </c>
      <c r="I229">
        <v>90</v>
      </c>
      <c r="J229">
        <v>0</v>
      </c>
      <c r="K229">
        <v>6166.015625</v>
      </c>
      <c r="L229">
        <v>0.27156249999999998</v>
      </c>
      <c r="M229">
        <v>447158.203125</v>
      </c>
      <c r="N229">
        <v>0.30859375</v>
      </c>
      <c r="O229">
        <v>70</v>
      </c>
      <c r="P229">
        <v>480</v>
      </c>
      <c r="Q229">
        <v>480</v>
      </c>
      <c r="R229" s="46">
        <v>228</v>
      </c>
      <c r="S229">
        <v>151141.20000000001</v>
      </c>
      <c r="T229">
        <v>5494.5415000000003</v>
      </c>
      <c r="U229">
        <v>5335.5510000000004</v>
      </c>
      <c r="V229">
        <v>-3.3580049999999998E-3</v>
      </c>
      <c r="W229">
        <v>-50.317255000000003</v>
      </c>
      <c r="X229">
        <v>6.9036360000000003E-3</v>
      </c>
      <c r="Y229">
        <v>14307.15</v>
      </c>
      <c r="Z229">
        <v>4759.4444999999996</v>
      </c>
      <c r="AA229">
        <v>-1.2355785500000001E-2</v>
      </c>
      <c r="AB229">
        <v>-68.052269999999993</v>
      </c>
      <c r="AC229">
        <v>8.5447308499999996E-3</v>
      </c>
      <c r="AD229">
        <v>13792.64</v>
      </c>
      <c r="AE229">
        <v>-4.9078335000000001E-3</v>
      </c>
      <c r="AF229">
        <v>-94.764094999999998</v>
      </c>
      <c r="AG229">
        <v>1.9349176499999999E-2</v>
      </c>
      <c r="AH229">
        <v>5203.3230000000003</v>
      </c>
      <c r="AI229">
        <v>-1.89869275E-3</v>
      </c>
      <c r="AJ229">
        <v>-128.83654999999999</v>
      </c>
      <c r="AK229">
        <v>4530.4170000000004</v>
      </c>
      <c r="AL229">
        <v>5.4605414999999997E-4</v>
      </c>
      <c r="AM229">
        <v>4994.5230000000001</v>
      </c>
    </row>
    <row r="230" spans="1:39">
      <c r="A230">
        <v>229</v>
      </c>
      <c r="B230">
        <v>3</v>
      </c>
      <c r="C230">
        <v>30</v>
      </c>
      <c r="D230">
        <v>1</v>
      </c>
      <c r="E230">
        <v>60</v>
      </c>
      <c r="F230">
        <v>70</v>
      </c>
      <c r="G230">
        <v>0.474609375</v>
      </c>
      <c r="H230">
        <v>0</v>
      </c>
      <c r="I230">
        <v>90</v>
      </c>
      <c r="J230">
        <v>0</v>
      </c>
      <c r="K230">
        <v>9416.015625</v>
      </c>
      <c r="L230">
        <v>0.39156250000000004</v>
      </c>
      <c r="M230">
        <v>88608.203125</v>
      </c>
      <c r="N230">
        <v>0.20859375000000002</v>
      </c>
      <c r="O230">
        <v>70</v>
      </c>
      <c r="P230">
        <v>480</v>
      </c>
      <c r="Q230">
        <v>480</v>
      </c>
      <c r="R230" s="46">
        <v>229</v>
      </c>
      <c r="S230">
        <v>55400.29</v>
      </c>
      <c r="T230">
        <v>15221.655000000001</v>
      </c>
      <c r="U230">
        <v>15187.84</v>
      </c>
      <c r="V230">
        <v>-5.4920234999999995E-4</v>
      </c>
      <c r="W230">
        <v>-16.542715000000001</v>
      </c>
      <c r="X230">
        <v>1.49065445E-3</v>
      </c>
      <c r="Y230">
        <v>34188.29</v>
      </c>
      <c r="Z230">
        <v>17279.689999999999</v>
      </c>
      <c r="AA230">
        <v>-8.2702690000000003E-5</v>
      </c>
      <c r="AB230">
        <v>-252.7972</v>
      </c>
      <c r="AC230">
        <v>1.5777397600000001E-3</v>
      </c>
      <c r="AD230">
        <v>33960.31</v>
      </c>
      <c r="AE230">
        <v>-1.1131559000000001E-3</v>
      </c>
      <c r="AF230">
        <v>141.20429999999999</v>
      </c>
      <c r="AG230">
        <v>2.91939304E-3</v>
      </c>
      <c r="AH230">
        <v>8330.3379999999997</v>
      </c>
      <c r="AI230">
        <v>1.2530076499999999E-4</v>
      </c>
      <c r="AJ230">
        <v>-53.180675000000001</v>
      </c>
      <c r="AK230">
        <v>8560.0759999999991</v>
      </c>
      <c r="AL230">
        <v>3.5789700000000001E-5</v>
      </c>
      <c r="AM230">
        <v>8364.34</v>
      </c>
    </row>
    <row r="231" spans="1:39">
      <c r="A231">
        <v>230</v>
      </c>
      <c r="B231">
        <v>3</v>
      </c>
      <c r="C231">
        <v>31</v>
      </c>
      <c r="D231">
        <v>1</v>
      </c>
      <c r="E231">
        <v>60</v>
      </c>
      <c r="F231">
        <v>70</v>
      </c>
      <c r="G231">
        <v>0.54960937499999996</v>
      </c>
      <c r="H231">
        <v>0</v>
      </c>
      <c r="I231">
        <v>90</v>
      </c>
      <c r="J231">
        <v>0</v>
      </c>
      <c r="K231">
        <v>7791.015625</v>
      </c>
      <c r="L231">
        <v>0.33156249999999998</v>
      </c>
      <c r="M231">
        <v>267883.203125</v>
      </c>
      <c r="N231">
        <v>0.35859375000000004</v>
      </c>
      <c r="O231">
        <v>70</v>
      </c>
      <c r="P231">
        <v>480</v>
      </c>
      <c r="Q231">
        <v>480</v>
      </c>
      <c r="R231" s="46">
        <v>230</v>
      </c>
      <c r="S231">
        <v>159066.5</v>
      </c>
      <c r="T231">
        <v>16816.46</v>
      </c>
      <c r="U231">
        <v>16675.134999999998</v>
      </c>
      <c r="V231">
        <v>-1.35116345E-3</v>
      </c>
      <c r="W231">
        <v>30.805019999999999</v>
      </c>
      <c r="X231">
        <v>-3.990548E-3</v>
      </c>
      <c r="Y231">
        <v>34404.089999999997</v>
      </c>
      <c r="Z231">
        <v>13741.924999999999</v>
      </c>
      <c r="AA231">
        <v>-1.0368852E-3</v>
      </c>
      <c r="AB231">
        <v>471.69265000000001</v>
      </c>
      <c r="AC231">
        <v>-2.8108096999999999E-3</v>
      </c>
      <c r="AD231">
        <v>34011.14</v>
      </c>
      <c r="AE231">
        <v>2.69428095E-3</v>
      </c>
      <c r="AF231">
        <v>-385.959</v>
      </c>
      <c r="AG231">
        <v>-6.4369105000000003E-3</v>
      </c>
      <c r="AH231">
        <v>10877.8</v>
      </c>
      <c r="AI231">
        <v>1.9348370000000001E-4</v>
      </c>
      <c r="AJ231">
        <v>-38.461399999999998</v>
      </c>
      <c r="AK231">
        <v>10676.7</v>
      </c>
      <c r="AL231">
        <v>-3.7716555000000002E-4</v>
      </c>
      <c r="AM231">
        <v>10711.8</v>
      </c>
    </row>
    <row r="232" spans="1:39">
      <c r="A232">
        <v>231</v>
      </c>
      <c r="B232">
        <v>3</v>
      </c>
      <c r="C232">
        <v>32</v>
      </c>
      <c r="D232">
        <v>1</v>
      </c>
      <c r="E232">
        <v>60</v>
      </c>
      <c r="F232">
        <v>70</v>
      </c>
      <c r="G232">
        <v>0.39960937499999999</v>
      </c>
      <c r="H232">
        <v>0</v>
      </c>
      <c r="I232">
        <v>90</v>
      </c>
      <c r="J232">
        <v>0</v>
      </c>
      <c r="K232">
        <v>4541.015625</v>
      </c>
      <c r="L232">
        <v>0.45156249999999998</v>
      </c>
      <c r="M232">
        <v>626433.203125</v>
      </c>
      <c r="N232">
        <v>0.25859375000000001</v>
      </c>
      <c r="O232">
        <v>70</v>
      </c>
      <c r="P232">
        <v>480</v>
      </c>
      <c r="Q232">
        <v>480</v>
      </c>
      <c r="R232" s="46">
        <v>231</v>
      </c>
      <c r="S232">
        <v>264320.3</v>
      </c>
      <c r="T232">
        <v>20790.38</v>
      </c>
      <c r="U232">
        <v>20585.084999999999</v>
      </c>
      <c r="V232">
        <v>2.0975506500000001E-2</v>
      </c>
      <c r="W232">
        <v>11.71984</v>
      </c>
      <c r="X232">
        <v>1.0475583E-3</v>
      </c>
      <c r="Y232">
        <v>34047.919999999998</v>
      </c>
      <c r="Z232">
        <v>22845.865000000002</v>
      </c>
      <c r="AA232">
        <v>2.6173729999999999E-2</v>
      </c>
      <c r="AB232">
        <v>318.01364999999998</v>
      </c>
      <c r="AC232">
        <v>-1.8339974999999999E-3</v>
      </c>
      <c r="AD232">
        <v>33234.81</v>
      </c>
      <c r="AE232">
        <v>2.7768794999999999E-2</v>
      </c>
      <c r="AF232">
        <v>-271.59204999999997</v>
      </c>
      <c r="AG232">
        <v>1.9020972E-3</v>
      </c>
      <c r="AH232">
        <v>4225.1480000000001</v>
      </c>
      <c r="AI232">
        <v>-8.8168989999999996E-3</v>
      </c>
      <c r="AJ232">
        <v>24.341899999999999</v>
      </c>
      <c r="AK232">
        <v>5148.7730000000001</v>
      </c>
      <c r="AL232">
        <v>5.9405079999999999E-4</v>
      </c>
      <c r="AM232">
        <v>3994.8069999999998</v>
      </c>
    </row>
    <row r="233" spans="1:39">
      <c r="A233">
        <v>232</v>
      </c>
      <c r="B233">
        <v>3</v>
      </c>
      <c r="C233">
        <v>33</v>
      </c>
      <c r="D233">
        <v>1</v>
      </c>
      <c r="E233">
        <v>60</v>
      </c>
      <c r="F233">
        <v>70</v>
      </c>
      <c r="G233">
        <v>0.41835937499999998</v>
      </c>
      <c r="H233">
        <v>0</v>
      </c>
      <c r="I233">
        <v>90</v>
      </c>
      <c r="J233">
        <v>0</v>
      </c>
      <c r="K233">
        <v>4947.265625</v>
      </c>
      <c r="L233">
        <v>0.2865625</v>
      </c>
      <c r="M233">
        <v>402339.453125</v>
      </c>
      <c r="N233">
        <v>0.22109375000000001</v>
      </c>
      <c r="O233">
        <v>70</v>
      </c>
      <c r="P233">
        <v>480</v>
      </c>
      <c r="Q233">
        <v>480</v>
      </c>
      <c r="R233" s="46">
        <v>232</v>
      </c>
      <c r="S233">
        <v>173220.6</v>
      </c>
      <c r="T233">
        <v>4841.7434999999996</v>
      </c>
      <c r="U233">
        <v>4850.7250000000004</v>
      </c>
      <c r="V233">
        <v>3.4896353499999999E-3</v>
      </c>
      <c r="W233">
        <v>101.8993</v>
      </c>
      <c r="X233">
        <v>2.5280575E-3</v>
      </c>
      <c r="Y233">
        <v>14271.16</v>
      </c>
      <c r="Z233">
        <v>5007.5164999999997</v>
      </c>
      <c r="AA233">
        <v>3.03850695E-3</v>
      </c>
      <c r="AB233">
        <v>84.290374999999997</v>
      </c>
      <c r="AC233">
        <v>2.31185495E-3</v>
      </c>
      <c r="AD233">
        <v>14311.97</v>
      </c>
      <c r="AE233">
        <v>8.9706515600000009E-3</v>
      </c>
      <c r="AF233">
        <v>378.71879999999999</v>
      </c>
      <c r="AG233">
        <v>7.1577669999999998E-3</v>
      </c>
      <c r="AH233">
        <v>5259.96</v>
      </c>
      <c r="AI233">
        <v>-1.03009695E-3</v>
      </c>
      <c r="AJ233">
        <v>239.1275</v>
      </c>
      <c r="AK233">
        <v>4710.875</v>
      </c>
      <c r="AL233">
        <v>-6.7451920000000001E-4</v>
      </c>
      <c r="AM233">
        <v>5217.5379999999996</v>
      </c>
    </row>
    <row r="234" spans="1:39">
      <c r="A234">
        <v>233</v>
      </c>
      <c r="B234">
        <v>3</v>
      </c>
      <c r="C234">
        <v>34</v>
      </c>
      <c r="D234">
        <v>1</v>
      </c>
      <c r="E234">
        <v>60</v>
      </c>
      <c r="F234">
        <v>70</v>
      </c>
      <c r="G234">
        <v>0.568359375</v>
      </c>
      <c r="H234">
        <v>0</v>
      </c>
      <c r="I234">
        <v>90</v>
      </c>
      <c r="J234">
        <v>0</v>
      </c>
      <c r="K234">
        <v>8197.265625</v>
      </c>
      <c r="L234">
        <v>0.40656249999999999</v>
      </c>
      <c r="M234">
        <v>760889.453125</v>
      </c>
      <c r="N234">
        <v>0.32109375000000001</v>
      </c>
      <c r="O234">
        <v>70</v>
      </c>
      <c r="P234">
        <v>480</v>
      </c>
      <c r="Q234">
        <v>480</v>
      </c>
      <c r="R234" s="46">
        <v>233</v>
      </c>
      <c r="S234">
        <v>451450.6</v>
      </c>
      <c r="T234">
        <v>30012.674999999999</v>
      </c>
      <c r="U234">
        <v>30966</v>
      </c>
      <c r="V234">
        <v>1.11732975E-2</v>
      </c>
      <c r="W234">
        <v>-141.75395</v>
      </c>
      <c r="X234">
        <v>7.553153E-3</v>
      </c>
      <c r="Y234">
        <v>57725.95</v>
      </c>
      <c r="Z234">
        <v>27726.45</v>
      </c>
      <c r="AA234">
        <v>-1.7517499999999998E-2</v>
      </c>
      <c r="AB234">
        <v>264.03244999999998</v>
      </c>
      <c r="AC234">
        <v>1.0145175100000001E-2</v>
      </c>
      <c r="AD234">
        <v>60709.59</v>
      </c>
      <c r="AE234">
        <v>4.8884324999999999E-2</v>
      </c>
      <c r="AF234">
        <v>-707.8107</v>
      </c>
      <c r="AG234">
        <v>1.3973378E-2</v>
      </c>
      <c r="AH234">
        <v>12701.35</v>
      </c>
      <c r="AI234">
        <v>8.0148830000000004E-4</v>
      </c>
      <c r="AJ234">
        <v>-377.09500000000003</v>
      </c>
      <c r="AK234">
        <v>15513.24</v>
      </c>
      <c r="AL234">
        <v>-3.5884749999999998E-4</v>
      </c>
      <c r="AM234">
        <v>13315.53</v>
      </c>
    </row>
    <row r="235" spans="1:39">
      <c r="A235">
        <v>234</v>
      </c>
      <c r="B235">
        <v>3</v>
      </c>
      <c r="C235">
        <v>35</v>
      </c>
      <c r="D235">
        <v>1</v>
      </c>
      <c r="E235">
        <v>60</v>
      </c>
      <c r="F235">
        <v>70</v>
      </c>
      <c r="G235">
        <v>0.49335937499999999</v>
      </c>
      <c r="H235">
        <v>0</v>
      </c>
      <c r="I235">
        <v>90</v>
      </c>
      <c r="J235">
        <v>0</v>
      </c>
      <c r="K235">
        <v>9822.265625</v>
      </c>
      <c r="L235">
        <v>0.3465625</v>
      </c>
      <c r="M235">
        <v>581614.453125</v>
      </c>
      <c r="N235">
        <v>0.27109375000000002</v>
      </c>
      <c r="O235">
        <v>70</v>
      </c>
      <c r="P235">
        <v>480</v>
      </c>
      <c r="Q235">
        <v>480</v>
      </c>
      <c r="R235" s="46">
        <v>234</v>
      </c>
      <c r="S235">
        <v>299502.7</v>
      </c>
      <c r="T235">
        <v>17137.805</v>
      </c>
      <c r="U235">
        <v>17057.61</v>
      </c>
      <c r="V235">
        <v>2.0232549999999998E-2</v>
      </c>
      <c r="W235">
        <v>260.77575000000002</v>
      </c>
      <c r="X235">
        <v>-1.0193595600000001E-2</v>
      </c>
      <c r="Y235">
        <v>40366.18</v>
      </c>
      <c r="Z235">
        <v>16457.86</v>
      </c>
      <c r="AA235">
        <v>9.0826394999999997E-3</v>
      </c>
      <c r="AB235">
        <v>453.25040000000001</v>
      </c>
      <c r="AC235">
        <v>-1.45574439E-2</v>
      </c>
      <c r="AD235">
        <v>40069.410000000003</v>
      </c>
      <c r="AE235">
        <v>1.7121589999999999E-2</v>
      </c>
      <c r="AF235">
        <v>515.25744999999995</v>
      </c>
      <c r="AG235">
        <v>-1.5560246E-2</v>
      </c>
      <c r="AH235">
        <v>12141.78</v>
      </c>
      <c r="AI235">
        <v>-7.3601784999999999E-3</v>
      </c>
      <c r="AJ235">
        <v>323.75319999999999</v>
      </c>
      <c r="AK235">
        <v>12040.37</v>
      </c>
      <c r="AL235">
        <v>-2.3855624999999999E-4</v>
      </c>
      <c r="AM235">
        <v>11933.3</v>
      </c>
    </row>
    <row r="236" spans="1:39">
      <c r="A236">
        <v>235</v>
      </c>
      <c r="B236">
        <v>3</v>
      </c>
      <c r="C236">
        <v>36</v>
      </c>
      <c r="D236">
        <v>1</v>
      </c>
      <c r="E236">
        <v>60</v>
      </c>
      <c r="F236">
        <v>70</v>
      </c>
      <c r="G236">
        <v>0.34335937499999997</v>
      </c>
      <c r="H236">
        <v>0</v>
      </c>
      <c r="I236">
        <v>90</v>
      </c>
      <c r="J236">
        <v>0</v>
      </c>
      <c r="K236">
        <v>6572.265625</v>
      </c>
      <c r="L236">
        <v>0.46656249999999999</v>
      </c>
      <c r="M236">
        <v>223064.453125</v>
      </c>
      <c r="N236">
        <v>0.37109375</v>
      </c>
      <c r="O236">
        <v>70</v>
      </c>
      <c r="P236">
        <v>480</v>
      </c>
      <c r="Q236">
        <v>480</v>
      </c>
      <c r="R236" s="46">
        <v>235</v>
      </c>
      <c r="S236">
        <v>115895.8</v>
      </c>
      <c r="T236">
        <v>43285.095000000001</v>
      </c>
      <c r="U236">
        <v>42475.24</v>
      </c>
      <c r="V236">
        <v>-2.6963865E-3</v>
      </c>
      <c r="W236">
        <v>-89.282579999999996</v>
      </c>
      <c r="X236">
        <v>-9.1787154999999998E-4</v>
      </c>
      <c r="Y236">
        <v>57071.82</v>
      </c>
      <c r="Z236">
        <v>43350.275000000001</v>
      </c>
      <c r="AA236">
        <v>-2.7548870599999999E-3</v>
      </c>
      <c r="AB236">
        <v>-242.4864</v>
      </c>
      <c r="AC236">
        <v>-2.7776466000000001E-3</v>
      </c>
      <c r="AD236">
        <v>54820.85</v>
      </c>
      <c r="AE236">
        <v>-1.4520920000000001E-3</v>
      </c>
      <c r="AF236">
        <v>-5.6899519999999999</v>
      </c>
      <c r="AG236">
        <v>1.4013191999999999E-3</v>
      </c>
      <c r="AH236">
        <v>5138.9390000000003</v>
      </c>
      <c r="AI236">
        <v>-1.20693015E-3</v>
      </c>
      <c r="AJ236">
        <v>-127.40795</v>
      </c>
      <c r="AK236">
        <v>5266.4889999999996</v>
      </c>
      <c r="AL236">
        <v>-1.58326743E-3</v>
      </c>
      <c r="AM236">
        <v>4502.4920000000002</v>
      </c>
    </row>
    <row r="237" spans="1:39">
      <c r="A237">
        <v>236</v>
      </c>
      <c r="B237">
        <v>3</v>
      </c>
      <c r="C237">
        <v>37</v>
      </c>
      <c r="D237">
        <v>1</v>
      </c>
      <c r="E237">
        <v>60</v>
      </c>
      <c r="F237">
        <v>70</v>
      </c>
      <c r="G237">
        <v>0.45585937499999996</v>
      </c>
      <c r="H237">
        <v>0</v>
      </c>
      <c r="I237">
        <v>90</v>
      </c>
      <c r="J237">
        <v>0</v>
      </c>
      <c r="K237">
        <v>5759.765625</v>
      </c>
      <c r="L237">
        <v>0.31656249999999997</v>
      </c>
      <c r="M237">
        <v>671251.953125</v>
      </c>
      <c r="N237">
        <v>0.24609375</v>
      </c>
      <c r="O237">
        <v>70</v>
      </c>
      <c r="P237">
        <v>480</v>
      </c>
      <c r="Q237">
        <v>480</v>
      </c>
      <c r="R237" s="46">
        <v>236</v>
      </c>
      <c r="S237">
        <v>311283.40000000002</v>
      </c>
      <c r="T237">
        <v>7697.9965000000002</v>
      </c>
      <c r="U237">
        <v>7496.7205000000004</v>
      </c>
      <c r="V237">
        <v>3.3895374999999999E-3</v>
      </c>
      <c r="W237">
        <v>105.0808</v>
      </c>
      <c r="X237">
        <v>-6.1393039999999999E-3</v>
      </c>
      <c r="Y237">
        <v>20283.919999999998</v>
      </c>
      <c r="Z237">
        <v>7634.0635000000002</v>
      </c>
      <c r="AA237">
        <v>4.7579135500000003E-3</v>
      </c>
      <c r="AB237">
        <v>47.196674999999999</v>
      </c>
      <c r="AC237">
        <v>-5.276429E-3</v>
      </c>
      <c r="AD237">
        <v>19463.400000000001</v>
      </c>
      <c r="AE237">
        <v>6.2837535000000002E-3</v>
      </c>
      <c r="AF237">
        <v>381.18804999999998</v>
      </c>
      <c r="AG237">
        <v>-1.9456748999999999E-2</v>
      </c>
      <c r="AH237">
        <v>7014.0690000000004</v>
      </c>
      <c r="AI237">
        <v>1.6208535E-3</v>
      </c>
      <c r="AJ237">
        <v>181.00200000000001</v>
      </c>
      <c r="AK237">
        <v>6568.0720000000001</v>
      </c>
      <c r="AL237">
        <v>1.5078849999999999E-4</v>
      </c>
      <c r="AM237">
        <v>6463.3379999999997</v>
      </c>
    </row>
    <row r="238" spans="1:39">
      <c r="A238">
        <v>237</v>
      </c>
      <c r="B238">
        <v>3</v>
      </c>
      <c r="C238">
        <v>38</v>
      </c>
      <c r="D238">
        <v>1</v>
      </c>
      <c r="E238">
        <v>60</v>
      </c>
      <c r="F238">
        <v>70</v>
      </c>
      <c r="G238">
        <v>0.30585937499999999</v>
      </c>
      <c r="H238">
        <v>0</v>
      </c>
      <c r="I238">
        <v>90</v>
      </c>
      <c r="J238">
        <v>0</v>
      </c>
      <c r="K238">
        <v>9009.765625</v>
      </c>
      <c r="L238">
        <v>0.43656249999999996</v>
      </c>
      <c r="M238">
        <v>312701.953125</v>
      </c>
      <c r="N238">
        <v>0.34609374999999998</v>
      </c>
      <c r="O238">
        <v>70</v>
      </c>
      <c r="P238">
        <v>480</v>
      </c>
      <c r="Q238">
        <v>480</v>
      </c>
      <c r="R238" s="46">
        <v>237</v>
      </c>
      <c r="S238">
        <v>123367.6</v>
      </c>
      <c r="T238">
        <v>29468.744999999999</v>
      </c>
      <c r="U238">
        <v>29166.724999999999</v>
      </c>
      <c r="V238">
        <v>1.6213845000000001E-2</v>
      </c>
      <c r="W238">
        <v>-175.28784999999999</v>
      </c>
      <c r="X238">
        <v>1.11872775E-2</v>
      </c>
      <c r="Y238">
        <v>43605.73</v>
      </c>
      <c r="Z238">
        <v>29045.93</v>
      </c>
      <c r="AA238">
        <v>2.0186832700000001E-2</v>
      </c>
      <c r="AB238">
        <v>-354.4633</v>
      </c>
      <c r="AC238">
        <v>1.27925157E-2</v>
      </c>
      <c r="AD238">
        <v>42716.639999999999</v>
      </c>
      <c r="AE238">
        <v>1.9653430999999999E-2</v>
      </c>
      <c r="AF238">
        <v>-161.47555</v>
      </c>
      <c r="AG238">
        <v>1.44601982E-2</v>
      </c>
      <c r="AH238">
        <v>6183.01</v>
      </c>
      <c r="AI238">
        <v>-1.6093011399999999E-3</v>
      </c>
      <c r="AJ238">
        <v>-146.5498</v>
      </c>
      <c r="AK238">
        <v>6204.1310000000003</v>
      </c>
      <c r="AL238">
        <v>-1.06270095E-4</v>
      </c>
      <c r="AM238">
        <v>5842.14</v>
      </c>
    </row>
    <row r="239" spans="1:39">
      <c r="A239">
        <v>238</v>
      </c>
      <c r="B239">
        <v>3</v>
      </c>
      <c r="C239">
        <v>39</v>
      </c>
      <c r="D239">
        <v>1</v>
      </c>
      <c r="E239">
        <v>60</v>
      </c>
      <c r="F239">
        <v>70</v>
      </c>
      <c r="G239">
        <v>0.380859375</v>
      </c>
      <c r="H239">
        <v>0</v>
      </c>
      <c r="I239">
        <v>90</v>
      </c>
      <c r="J239">
        <v>0</v>
      </c>
      <c r="K239">
        <v>7384.765625</v>
      </c>
      <c r="L239">
        <v>0.25656250000000003</v>
      </c>
      <c r="M239">
        <v>133426.953125</v>
      </c>
      <c r="N239">
        <v>0.29609375000000004</v>
      </c>
      <c r="O239">
        <v>70</v>
      </c>
      <c r="P239">
        <v>480</v>
      </c>
      <c r="Q239">
        <v>480</v>
      </c>
      <c r="R239" s="46">
        <v>238</v>
      </c>
      <c r="S239">
        <v>58966.76</v>
      </c>
      <c r="T239">
        <v>6406.375</v>
      </c>
      <c r="U239">
        <v>6365.5524999999998</v>
      </c>
      <c r="V239">
        <v>-1.1375533E-3</v>
      </c>
      <c r="W239">
        <v>-123.56440000000001</v>
      </c>
      <c r="X239">
        <v>-8.0033987499999996E-5</v>
      </c>
      <c r="Y239">
        <v>17511.54</v>
      </c>
      <c r="Z239">
        <v>5661.5640000000003</v>
      </c>
      <c r="AA239">
        <v>-7.6539338500000004E-4</v>
      </c>
      <c r="AB239">
        <v>-198.49045000000001</v>
      </c>
      <c r="AC239">
        <v>3.5334700499999998E-4</v>
      </c>
      <c r="AD239">
        <v>17374.5</v>
      </c>
      <c r="AE239">
        <v>-1.7514619899999999E-3</v>
      </c>
      <c r="AF239">
        <v>-216.0386</v>
      </c>
      <c r="AG239">
        <v>-9.6656854999999998E-4</v>
      </c>
      <c r="AH239">
        <v>6496.97</v>
      </c>
      <c r="AI239">
        <v>-1.6198785E-5</v>
      </c>
      <c r="AJ239">
        <v>-244.36295000000001</v>
      </c>
      <c r="AK239">
        <v>5868.0680000000002</v>
      </c>
      <c r="AL239">
        <v>1.7224075E-4</v>
      </c>
      <c r="AM239">
        <v>6418.5240000000003</v>
      </c>
    </row>
    <row r="240" spans="1:39">
      <c r="A240">
        <v>239</v>
      </c>
      <c r="B240">
        <v>3</v>
      </c>
      <c r="C240">
        <v>40</v>
      </c>
      <c r="D240">
        <v>1</v>
      </c>
      <c r="E240">
        <v>60</v>
      </c>
      <c r="F240">
        <v>70</v>
      </c>
      <c r="G240">
        <v>0.53085937499999991</v>
      </c>
      <c r="H240">
        <v>0</v>
      </c>
      <c r="I240">
        <v>90</v>
      </c>
      <c r="J240">
        <v>0</v>
      </c>
      <c r="K240">
        <v>4134.765625</v>
      </c>
      <c r="L240">
        <v>0.37656250000000002</v>
      </c>
      <c r="M240">
        <v>491976.953125</v>
      </c>
      <c r="N240">
        <v>0.39609375000000002</v>
      </c>
      <c r="O240">
        <v>70</v>
      </c>
      <c r="P240">
        <v>480</v>
      </c>
      <c r="Q240">
        <v>480</v>
      </c>
      <c r="R240" s="46">
        <v>239</v>
      </c>
      <c r="S240">
        <v>269781.5</v>
      </c>
      <c r="T240">
        <v>12650.65</v>
      </c>
      <c r="U240">
        <v>12462.885</v>
      </c>
      <c r="V240">
        <v>7.2270396000000004E-3</v>
      </c>
      <c r="W240">
        <v>348.0077</v>
      </c>
      <c r="X240">
        <v>-1.00799815E-2</v>
      </c>
      <c r="Y240">
        <v>22287.4</v>
      </c>
      <c r="Z240">
        <v>10243.535</v>
      </c>
      <c r="AA240">
        <v>3.4017435300000001E-3</v>
      </c>
      <c r="AB240">
        <v>397.34584999999998</v>
      </c>
      <c r="AC240">
        <v>-1.5220021E-2</v>
      </c>
      <c r="AD240">
        <v>21813.57</v>
      </c>
      <c r="AE240">
        <v>2.3681419700000001E-2</v>
      </c>
      <c r="AF240">
        <v>480.93914999999998</v>
      </c>
      <c r="AG240">
        <v>-1.7191202499999999E-2</v>
      </c>
      <c r="AH240">
        <v>5998.2479999999996</v>
      </c>
      <c r="AI240">
        <v>1.5222300500000001E-3</v>
      </c>
      <c r="AJ240">
        <v>285.96334999999999</v>
      </c>
      <c r="AK240">
        <v>6448.9530000000004</v>
      </c>
      <c r="AL240">
        <v>1.6483036E-3</v>
      </c>
      <c r="AM240">
        <v>5739.3</v>
      </c>
    </row>
    <row r="241" spans="1:39">
      <c r="A241">
        <v>240</v>
      </c>
      <c r="B241">
        <v>3</v>
      </c>
      <c r="C241">
        <v>41</v>
      </c>
      <c r="D241">
        <v>1</v>
      </c>
      <c r="E241">
        <v>60</v>
      </c>
      <c r="F241">
        <v>70</v>
      </c>
      <c r="G241">
        <v>0.521484375</v>
      </c>
      <c r="H241">
        <v>0</v>
      </c>
      <c r="I241">
        <v>90</v>
      </c>
      <c r="J241">
        <v>0</v>
      </c>
      <c r="K241">
        <v>3931.640625</v>
      </c>
      <c r="L241">
        <v>0.26406249999999998</v>
      </c>
      <c r="M241">
        <v>783298.828125</v>
      </c>
      <c r="N241">
        <v>0.35234375000000001</v>
      </c>
      <c r="O241">
        <v>70</v>
      </c>
      <c r="P241">
        <v>480</v>
      </c>
      <c r="Q241">
        <v>480</v>
      </c>
      <c r="R241" s="46">
        <v>240</v>
      </c>
      <c r="S241">
        <v>407452.4</v>
      </c>
      <c r="T241">
        <v>6447.8950000000004</v>
      </c>
      <c r="U241">
        <v>6111.87</v>
      </c>
      <c r="V241">
        <v>6.2823519999999997E-3</v>
      </c>
      <c r="W241">
        <v>106.72580000000001</v>
      </c>
      <c r="X241">
        <v>1.5409335E-2</v>
      </c>
      <c r="Y241">
        <v>15229.05</v>
      </c>
      <c r="Z241">
        <v>4711.1225000000004</v>
      </c>
      <c r="AA241">
        <v>1.8751255000000001E-2</v>
      </c>
      <c r="AB241">
        <v>-14.28694</v>
      </c>
      <c r="AC241">
        <v>2.6633955599999998E-2</v>
      </c>
      <c r="AD241">
        <v>14276.26</v>
      </c>
      <c r="AE241">
        <v>9.9683399999999991E-3</v>
      </c>
      <c r="AF241">
        <v>316.92340000000002</v>
      </c>
      <c r="AG241">
        <v>2.4563827E-2</v>
      </c>
      <c r="AH241">
        <v>6216.51</v>
      </c>
      <c r="AI241">
        <v>1.6022100599999999E-2</v>
      </c>
      <c r="AJ241">
        <v>135.17840000000001</v>
      </c>
      <c r="AK241">
        <v>5495.7359999999999</v>
      </c>
      <c r="AL241">
        <v>2.1083652000000001E-3</v>
      </c>
      <c r="AM241">
        <v>5752.2730000000001</v>
      </c>
    </row>
    <row r="242" spans="1:39">
      <c r="A242">
        <v>241</v>
      </c>
      <c r="B242">
        <v>3</v>
      </c>
      <c r="C242">
        <v>42</v>
      </c>
      <c r="D242">
        <v>1</v>
      </c>
      <c r="E242">
        <v>60</v>
      </c>
      <c r="F242">
        <v>70</v>
      </c>
      <c r="G242">
        <v>0.37148437499999998</v>
      </c>
      <c r="H242">
        <v>0</v>
      </c>
      <c r="I242">
        <v>90</v>
      </c>
      <c r="J242">
        <v>0</v>
      </c>
      <c r="K242">
        <v>7181.640625</v>
      </c>
      <c r="L242">
        <v>0.38406249999999997</v>
      </c>
      <c r="M242">
        <v>424748.828125</v>
      </c>
      <c r="N242">
        <v>0.25234375000000003</v>
      </c>
      <c r="O242">
        <v>70</v>
      </c>
      <c r="P242">
        <v>480</v>
      </c>
      <c r="Q242">
        <v>480</v>
      </c>
      <c r="R242" s="46">
        <v>241</v>
      </c>
      <c r="S242">
        <v>169854.6</v>
      </c>
      <c r="T242">
        <v>12697.57</v>
      </c>
      <c r="U242">
        <v>12763.56</v>
      </c>
      <c r="V242">
        <v>4.74153235E-3</v>
      </c>
      <c r="W242">
        <v>63.704790000000003</v>
      </c>
      <c r="X242">
        <v>-1.14899897E-2</v>
      </c>
      <c r="Y242">
        <v>25550.27</v>
      </c>
      <c r="Z242">
        <v>13379.254999999999</v>
      </c>
      <c r="AA242">
        <v>5.5858155199999997E-3</v>
      </c>
      <c r="AB242">
        <v>231.27365</v>
      </c>
      <c r="AC242">
        <v>-1.15277695E-2</v>
      </c>
      <c r="AD242">
        <v>25816.34</v>
      </c>
      <c r="AE242">
        <v>1.2057752099999999E-2</v>
      </c>
      <c r="AF242">
        <v>25.712859999999999</v>
      </c>
      <c r="AG242">
        <v>-2.3185105899999999E-2</v>
      </c>
      <c r="AH242">
        <v>5944.0919999999996</v>
      </c>
      <c r="AI242">
        <v>9.8964965000000003E-5</v>
      </c>
      <c r="AJ242">
        <v>68.049040000000005</v>
      </c>
      <c r="AK242">
        <v>6150.58</v>
      </c>
      <c r="AL242">
        <v>-2.9177905E-4</v>
      </c>
      <c r="AM242">
        <v>6102.7790000000005</v>
      </c>
    </row>
    <row r="243" spans="1:39">
      <c r="A243">
        <v>242</v>
      </c>
      <c r="B243">
        <v>3</v>
      </c>
      <c r="C243">
        <v>43</v>
      </c>
      <c r="D243">
        <v>1</v>
      </c>
      <c r="E243">
        <v>60</v>
      </c>
      <c r="F243">
        <v>70</v>
      </c>
      <c r="G243">
        <v>0.44648437499999999</v>
      </c>
      <c r="H243">
        <v>0</v>
      </c>
      <c r="I243">
        <v>90</v>
      </c>
      <c r="J243">
        <v>0</v>
      </c>
      <c r="K243">
        <v>8806.640625</v>
      </c>
      <c r="L243">
        <v>0.32406250000000003</v>
      </c>
      <c r="M243">
        <v>245473.828125</v>
      </c>
      <c r="N243">
        <v>0.30234375000000002</v>
      </c>
      <c r="O243">
        <v>70</v>
      </c>
      <c r="P243">
        <v>480</v>
      </c>
      <c r="Q243">
        <v>480</v>
      </c>
      <c r="R243" s="46">
        <v>242</v>
      </c>
      <c r="S243">
        <v>120909.8</v>
      </c>
      <c r="T243">
        <v>12597.195</v>
      </c>
      <c r="U243">
        <v>12303.705</v>
      </c>
      <c r="V243">
        <v>1.4507509000000001E-3</v>
      </c>
      <c r="W243">
        <v>265.80475000000001</v>
      </c>
      <c r="X243">
        <v>-1.608571E-3</v>
      </c>
      <c r="Y243">
        <v>28775.53</v>
      </c>
      <c r="Z243">
        <v>11595.785</v>
      </c>
      <c r="AA243">
        <v>-9.5332100000000003E-4</v>
      </c>
      <c r="AB243">
        <v>314.73205000000002</v>
      </c>
      <c r="AC243">
        <v>-3.17458655E-3</v>
      </c>
      <c r="AD243">
        <v>27801.58</v>
      </c>
      <c r="AE243">
        <v>-2.5037471999999998E-3</v>
      </c>
      <c r="AF243">
        <v>567.02864999999997</v>
      </c>
      <c r="AG243">
        <v>-2.619471E-3</v>
      </c>
      <c r="AH243">
        <v>9138.0789999999997</v>
      </c>
      <c r="AI243">
        <v>9.3044134499999998E-4</v>
      </c>
      <c r="AJ243">
        <v>369.07819999999998</v>
      </c>
      <c r="AK243">
        <v>8710.1550000000007</v>
      </c>
      <c r="AL243">
        <v>5.4017205000000002E-4</v>
      </c>
      <c r="AM243">
        <v>8838.5730000000003</v>
      </c>
    </row>
    <row r="244" spans="1:39">
      <c r="A244">
        <v>243</v>
      </c>
      <c r="B244">
        <v>3</v>
      </c>
      <c r="C244">
        <v>44</v>
      </c>
      <c r="D244">
        <v>1</v>
      </c>
      <c r="E244">
        <v>60</v>
      </c>
      <c r="F244">
        <v>70</v>
      </c>
      <c r="G244">
        <v>0.59648437499999996</v>
      </c>
      <c r="H244">
        <v>0</v>
      </c>
      <c r="I244">
        <v>90</v>
      </c>
      <c r="J244">
        <v>0</v>
      </c>
      <c r="K244">
        <v>5556.640625</v>
      </c>
      <c r="L244">
        <v>0.44406250000000003</v>
      </c>
      <c r="M244">
        <v>604023.828125</v>
      </c>
      <c r="N244">
        <v>0.20234375000000002</v>
      </c>
      <c r="O244">
        <v>70</v>
      </c>
      <c r="P244">
        <v>480</v>
      </c>
      <c r="Q244">
        <v>480</v>
      </c>
      <c r="R244" s="46">
        <v>243</v>
      </c>
      <c r="S244">
        <v>370688.9</v>
      </c>
      <c r="T244">
        <v>26396.75</v>
      </c>
      <c r="U244">
        <v>26790.805</v>
      </c>
      <c r="V244">
        <v>7.266471E-3</v>
      </c>
      <c r="W244">
        <v>-68.467979999999997</v>
      </c>
      <c r="X244">
        <v>-6.9316739999999996E-3</v>
      </c>
      <c r="Y244">
        <v>60587.6</v>
      </c>
      <c r="Z244">
        <v>31720.62</v>
      </c>
      <c r="AA244">
        <v>1.23285255E-2</v>
      </c>
      <c r="AB244">
        <v>6.4491565</v>
      </c>
      <c r="AC244">
        <v>-6.8920264999999996E-3</v>
      </c>
      <c r="AD244">
        <v>62638.22</v>
      </c>
      <c r="AE244">
        <v>2.0188352E-2</v>
      </c>
      <c r="AF244">
        <v>-362.89940000000001</v>
      </c>
      <c r="AG244">
        <v>-1.5987017400000001E-2</v>
      </c>
      <c r="AH244">
        <v>9130.3359999999993</v>
      </c>
      <c r="AI244">
        <v>5.1326929999999998E-3</v>
      </c>
      <c r="AJ244">
        <v>4.7940975000000003</v>
      </c>
      <c r="AK244">
        <v>14424.92</v>
      </c>
      <c r="AL244">
        <v>3.1949521000000001E-3</v>
      </c>
      <c r="AM244">
        <v>9749.6689999999999</v>
      </c>
    </row>
    <row r="245" spans="1:39">
      <c r="A245">
        <v>244</v>
      </c>
      <c r="B245">
        <v>3</v>
      </c>
      <c r="C245">
        <v>45</v>
      </c>
      <c r="D245">
        <v>1</v>
      </c>
      <c r="E245">
        <v>60</v>
      </c>
      <c r="F245">
        <v>70</v>
      </c>
      <c r="G245">
        <v>0.40898437499999996</v>
      </c>
      <c r="H245">
        <v>0</v>
      </c>
      <c r="I245">
        <v>90</v>
      </c>
      <c r="J245">
        <v>0</v>
      </c>
      <c r="K245">
        <v>6369.140625</v>
      </c>
      <c r="L245">
        <v>0.3540625</v>
      </c>
      <c r="M245">
        <v>335111.328125</v>
      </c>
      <c r="N245">
        <v>0.37734375000000003</v>
      </c>
      <c r="O245">
        <v>70</v>
      </c>
      <c r="P245">
        <v>480</v>
      </c>
      <c r="Q245">
        <v>480</v>
      </c>
      <c r="R245" s="46">
        <v>244</v>
      </c>
      <c r="S245">
        <v>148041.29999999999</v>
      </c>
      <c r="T245">
        <v>11722.77</v>
      </c>
      <c r="U245">
        <v>11450.96</v>
      </c>
      <c r="V245">
        <v>-1.3986795299999999E-3</v>
      </c>
      <c r="W245">
        <v>26.231159999999999</v>
      </c>
      <c r="X245">
        <v>2.6479199999999998E-3</v>
      </c>
      <c r="Y245">
        <v>22190.01</v>
      </c>
      <c r="Z245">
        <v>9853.9694999999992</v>
      </c>
      <c r="AA245">
        <v>-2.1620649999999999E-3</v>
      </c>
      <c r="AB245">
        <v>-102.9725</v>
      </c>
      <c r="AC245">
        <v>1.543813E-3</v>
      </c>
      <c r="AD245">
        <v>21470.3</v>
      </c>
      <c r="AE245">
        <v>-8.5709410000000001E-4</v>
      </c>
      <c r="AF245">
        <v>172.41405</v>
      </c>
      <c r="AG245">
        <v>1.16029918E-3</v>
      </c>
      <c r="AH245">
        <v>6129.7219999999998</v>
      </c>
      <c r="AI245">
        <v>1.4315775E-3</v>
      </c>
      <c r="AJ245">
        <v>47.884099999999997</v>
      </c>
      <c r="AK245">
        <v>5903.9279999999999</v>
      </c>
      <c r="AL245">
        <v>-4.5082975000000001E-4</v>
      </c>
      <c r="AM245">
        <v>5895.7070000000003</v>
      </c>
    </row>
    <row r="246" spans="1:39">
      <c r="A246">
        <v>245</v>
      </c>
      <c r="B246">
        <v>3</v>
      </c>
      <c r="C246">
        <v>46</v>
      </c>
      <c r="D246">
        <v>1</v>
      </c>
      <c r="E246">
        <v>60</v>
      </c>
      <c r="F246">
        <v>70</v>
      </c>
      <c r="G246">
        <v>0.55898437499999998</v>
      </c>
      <c r="H246">
        <v>0</v>
      </c>
      <c r="I246">
        <v>90</v>
      </c>
      <c r="J246">
        <v>0</v>
      </c>
      <c r="K246">
        <v>9619.140625</v>
      </c>
      <c r="L246">
        <v>0.4740625</v>
      </c>
      <c r="M246">
        <v>693661.328125</v>
      </c>
      <c r="N246">
        <v>0.27734375</v>
      </c>
      <c r="O246">
        <v>70</v>
      </c>
      <c r="P246">
        <v>480</v>
      </c>
      <c r="Q246">
        <v>480</v>
      </c>
      <c r="R246" s="46">
        <v>245</v>
      </c>
      <c r="S246">
        <v>453885.2</v>
      </c>
      <c r="T246">
        <v>95349.84</v>
      </c>
      <c r="U246">
        <v>96428.38</v>
      </c>
      <c r="V246">
        <v>-1.56443335E-2</v>
      </c>
      <c r="W246">
        <v>24.999424999999999</v>
      </c>
      <c r="X246">
        <v>1.4118887E-2</v>
      </c>
      <c r="Y246">
        <v>158263.70000000001</v>
      </c>
      <c r="Z246">
        <v>107751.6</v>
      </c>
      <c r="AA246">
        <v>-1.5485006000000001E-2</v>
      </c>
      <c r="AB246">
        <v>458.66624999999999</v>
      </c>
      <c r="AC246">
        <v>2.40308165E-2</v>
      </c>
      <c r="AD246">
        <v>162498.4</v>
      </c>
      <c r="AE246">
        <v>-2.3006818500000002E-2</v>
      </c>
      <c r="AF246">
        <v>-360.50984999999997</v>
      </c>
      <c r="AG246">
        <v>2.2079607500000001E-2</v>
      </c>
      <c r="AH246">
        <v>13285.73</v>
      </c>
      <c r="AI246">
        <v>3.36316E-3</v>
      </c>
      <c r="AJ246">
        <v>-28.801435000000001</v>
      </c>
      <c r="AK246">
        <v>26677.74</v>
      </c>
      <c r="AL246">
        <v>-2.8473794999999999E-3</v>
      </c>
      <c r="AM246">
        <v>13659.06</v>
      </c>
    </row>
    <row r="247" spans="1:39">
      <c r="A247">
        <v>246</v>
      </c>
      <c r="B247">
        <v>3</v>
      </c>
      <c r="C247">
        <v>47</v>
      </c>
      <c r="D247">
        <v>1</v>
      </c>
      <c r="E247">
        <v>60</v>
      </c>
      <c r="F247">
        <v>70</v>
      </c>
      <c r="G247">
        <v>0.48398437500000002</v>
      </c>
      <c r="H247">
        <v>0</v>
      </c>
      <c r="I247">
        <v>90</v>
      </c>
      <c r="J247">
        <v>0</v>
      </c>
      <c r="K247">
        <v>7994.140625</v>
      </c>
      <c r="L247">
        <v>0.2940625</v>
      </c>
      <c r="M247">
        <v>514386.328125</v>
      </c>
      <c r="N247">
        <v>0.32734375000000004</v>
      </c>
      <c r="O247">
        <v>70</v>
      </c>
      <c r="P247">
        <v>480</v>
      </c>
      <c r="Q247">
        <v>480</v>
      </c>
      <c r="R247" s="46">
        <v>246</v>
      </c>
      <c r="S247">
        <v>256758.3</v>
      </c>
      <c r="T247">
        <v>11845.844999999999</v>
      </c>
      <c r="U247">
        <v>11653.455</v>
      </c>
      <c r="V247">
        <v>2.5831104000000001E-3</v>
      </c>
      <c r="W247">
        <v>443.17595</v>
      </c>
      <c r="X247">
        <v>1.7666285000000001E-3</v>
      </c>
      <c r="Y247">
        <v>27986.23</v>
      </c>
      <c r="Z247">
        <v>9695.2469999999994</v>
      </c>
      <c r="AA247">
        <v>4.5530550000000003E-3</v>
      </c>
      <c r="AB247">
        <v>619.1123</v>
      </c>
      <c r="AC247">
        <v>2.7001435499999999E-3</v>
      </c>
      <c r="AD247">
        <v>27399.32</v>
      </c>
      <c r="AE247">
        <v>1.8536575E-3</v>
      </c>
      <c r="AF247">
        <v>732.88019999999995</v>
      </c>
      <c r="AG247">
        <v>7.92416705E-3</v>
      </c>
      <c r="AH247">
        <v>10207.67</v>
      </c>
      <c r="AI247">
        <v>-5.6439098999999996E-4</v>
      </c>
      <c r="AJ247">
        <v>626.17520000000002</v>
      </c>
      <c r="AK247">
        <v>9458.5429999999997</v>
      </c>
      <c r="AL247">
        <v>-5.8452020000000001E-4</v>
      </c>
      <c r="AM247">
        <v>9802.4120000000003</v>
      </c>
    </row>
    <row r="248" spans="1:39">
      <c r="A248">
        <v>247</v>
      </c>
      <c r="B248">
        <v>3</v>
      </c>
      <c r="C248">
        <v>48</v>
      </c>
      <c r="D248">
        <v>1</v>
      </c>
      <c r="E248">
        <v>60</v>
      </c>
      <c r="F248">
        <v>70</v>
      </c>
      <c r="G248">
        <v>0.333984375</v>
      </c>
      <c r="H248">
        <v>0</v>
      </c>
      <c r="I248">
        <v>90</v>
      </c>
      <c r="J248">
        <v>0</v>
      </c>
      <c r="K248">
        <v>4744.140625</v>
      </c>
      <c r="L248">
        <v>0.4140625</v>
      </c>
      <c r="M248">
        <v>155836.328125</v>
      </c>
      <c r="N248">
        <v>0.22734375000000001</v>
      </c>
      <c r="O248">
        <v>70</v>
      </c>
      <c r="P248">
        <v>480</v>
      </c>
      <c r="Q248">
        <v>480</v>
      </c>
      <c r="R248" s="46">
        <v>247</v>
      </c>
      <c r="S248">
        <v>62329</v>
      </c>
      <c r="T248">
        <v>10505.9</v>
      </c>
      <c r="U248">
        <v>10252.969999999999</v>
      </c>
      <c r="V248">
        <v>-7.3430800000000003E-4</v>
      </c>
      <c r="W248">
        <v>-32.393689999999999</v>
      </c>
      <c r="X248">
        <v>2.3245040999999998E-3</v>
      </c>
      <c r="Y248">
        <v>19720.43</v>
      </c>
      <c r="Z248">
        <v>11325.6</v>
      </c>
      <c r="AA248">
        <v>-6.9623530000000001E-4</v>
      </c>
      <c r="AB248">
        <v>-134.77205000000001</v>
      </c>
      <c r="AC248">
        <v>2.3178644500000001E-3</v>
      </c>
      <c r="AD248">
        <v>18517.400000000001</v>
      </c>
      <c r="AE248">
        <v>-8.8981469999999997E-4</v>
      </c>
      <c r="AF248">
        <v>-19.291554999999999</v>
      </c>
      <c r="AG248">
        <v>3.4444492000000001E-3</v>
      </c>
      <c r="AH248">
        <v>3859.4259999999999</v>
      </c>
      <c r="AI248">
        <v>-9.8112054999999996E-5</v>
      </c>
      <c r="AJ248">
        <v>-96.547120000000007</v>
      </c>
      <c r="AK248">
        <v>3488.5419999999999</v>
      </c>
      <c r="AL248">
        <v>-1.305822E-4</v>
      </c>
      <c r="AM248">
        <v>3377.7489999999998</v>
      </c>
    </row>
    <row r="249" spans="1:39">
      <c r="A249">
        <v>248</v>
      </c>
      <c r="B249">
        <v>3</v>
      </c>
      <c r="C249">
        <v>49</v>
      </c>
      <c r="D249">
        <v>1</v>
      </c>
      <c r="E249">
        <v>60</v>
      </c>
      <c r="F249">
        <v>70</v>
      </c>
      <c r="G249">
        <v>0.35273437499999999</v>
      </c>
      <c r="H249">
        <v>0</v>
      </c>
      <c r="I249">
        <v>90</v>
      </c>
      <c r="J249">
        <v>0</v>
      </c>
      <c r="K249">
        <v>4337.890625</v>
      </c>
      <c r="L249">
        <v>0.33906249999999999</v>
      </c>
      <c r="M249">
        <v>559205.078125</v>
      </c>
      <c r="N249">
        <v>0.28984375000000001</v>
      </c>
      <c r="O249">
        <v>70</v>
      </c>
      <c r="P249">
        <v>480</v>
      </c>
      <c r="Q249">
        <v>480</v>
      </c>
      <c r="R249" s="46">
        <v>248</v>
      </c>
      <c r="S249">
        <v>199805.7</v>
      </c>
      <c r="T249">
        <v>5599.3890000000001</v>
      </c>
      <c r="U249">
        <v>5729.2804999999998</v>
      </c>
      <c r="V249">
        <v>1.4589410000000001E-2</v>
      </c>
      <c r="W249">
        <v>53.509045</v>
      </c>
      <c r="X249">
        <v>1.16069859E-2</v>
      </c>
      <c r="Y249">
        <v>12219.77</v>
      </c>
      <c r="Z249">
        <v>5402.3215</v>
      </c>
      <c r="AA249">
        <v>2.281064E-2</v>
      </c>
      <c r="AB249">
        <v>72.662395000000004</v>
      </c>
      <c r="AC249">
        <v>1.0451772E-2</v>
      </c>
      <c r="AD249">
        <v>12668.56</v>
      </c>
      <c r="AE249">
        <v>2.1661944999999998E-2</v>
      </c>
      <c r="AF249">
        <v>112.26515000000001</v>
      </c>
      <c r="AG249">
        <v>2.3884186200000001E-2</v>
      </c>
      <c r="AH249">
        <v>3538.6640000000002</v>
      </c>
      <c r="AI249">
        <v>1.42011131E-3</v>
      </c>
      <c r="AJ249">
        <v>79.400935000000004</v>
      </c>
      <c r="AK249">
        <v>3414.7240000000002</v>
      </c>
      <c r="AL249">
        <v>3.3367760000000001E-3</v>
      </c>
      <c r="AM249">
        <v>3788.1149999999998</v>
      </c>
    </row>
    <row r="250" spans="1:39">
      <c r="A250">
        <v>249</v>
      </c>
      <c r="B250">
        <v>3</v>
      </c>
      <c r="C250">
        <v>50</v>
      </c>
      <c r="D250">
        <v>1</v>
      </c>
      <c r="E250">
        <v>60</v>
      </c>
      <c r="F250">
        <v>70</v>
      </c>
      <c r="G250">
        <v>0.50273437499999996</v>
      </c>
      <c r="H250">
        <v>0</v>
      </c>
      <c r="I250">
        <v>90</v>
      </c>
      <c r="J250">
        <v>0</v>
      </c>
      <c r="K250">
        <v>7587.890625</v>
      </c>
      <c r="L250">
        <v>0.45906249999999998</v>
      </c>
      <c r="M250">
        <v>200655.078125</v>
      </c>
      <c r="N250">
        <v>0.38984375000000004</v>
      </c>
      <c r="O250">
        <v>70</v>
      </c>
      <c r="P250">
        <v>480</v>
      </c>
      <c r="Q250">
        <v>480</v>
      </c>
      <c r="R250" s="46">
        <v>249</v>
      </c>
      <c r="S250">
        <v>145463.9</v>
      </c>
      <c r="T250">
        <v>51601.72</v>
      </c>
      <c r="U250">
        <v>51479.324999999997</v>
      </c>
      <c r="V250">
        <v>8.3285324999999993E-3</v>
      </c>
      <c r="W250">
        <v>318.37085000000002</v>
      </c>
      <c r="X250">
        <v>-8.0980432999999998E-3</v>
      </c>
      <c r="Y250">
        <v>71929.710000000006</v>
      </c>
      <c r="Z250">
        <v>50279.22</v>
      </c>
      <c r="AA250">
        <v>5.26786045E-3</v>
      </c>
      <c r="AB250">
        <v>271.01299999999998</v>
      </c>
      <c r="AC250">
        <v>-8.7294626900000002E-3</v>
      </c>
      <c r="AD250">
        <v>71609.77</v>
      </c>
      <c r="AE250">
        <v>8.1654843500000001E-3</v>
      </c>
      <c r="AF250">
        <v>561.53989999999999</v>
      </c>
      <c r="AG250">
        <v>-1.14395707E-2</v>
      </c>
      <c r="AH250">
        <v>8024.2439999999997</v>
      </c>
      <c r="AI250">
        <v>2.6096780000000003E-4</v>
      </c>
      <c r="AJ250">
        <v>175.97495000000001</v>
      </c>
      <c r="AK250">
        <v>11008.5</v>
      </c>
      <c r="AL250">
        <v>1.9029505000000001E-4</v>
      </c>
      <c r="AM250">
        <v>7918.8590000000004</v>
      </c>
    </row>
    <row r="251" spans="1:39">
      <c r="A251">
        <v>250</v>
      </c>
      <c r="B251">
        <v>3</v>
      </c>
      <c r="C251">
        <v>51</v>
      </c>
      <c r="D251">
        <v>1</v>
      </c>
      <c r="E251">
        <v>60</v>
      </c>
      <c r="F251">
        <v>70</v>
      </c>
      <c r="G251">
        <v>0.57773437499999991</v>
      </c>
      <c r="H251">
        <v>0</v>
      </c>
      <c r="I251">
        <v>90</v>
      </c>
      <c r="J251">
        <v>0</v>
      </c>
      <c r="K251">
        <v>9212.890625</v>
      </c>
      <c r="L251">
        <v>0.27906249999999999</v>
      </c>
      <c r="M251">
        <v>379930.078125</v>
      </c>
      <c r="N251">
        <v>0.23984375000000002</v>
      </c>
      <c r="O251">
        <v>70</v>
      </c>
      <c r="P251">
        <v>480</v>
      </c>
      <c r="Q251">
        <v>480</v>
      </c>
      <c r="R251" s="46">
        <v>250</v>
      </c>
      <c r="S251">
        <v>227840.8</v>
      </c>
      <c r="T251">
        <v>12914.834999999999</v>
      </c>
      <c r="U251">
        <v>12874.105</v>
      </c>
      <c r="V251">
        <v>-2.1652670999999998E-3</v>
      </c>
      <c r="W251">
        <v>-107.7544</v>
      </c>
      <c r="X251">
        <v>5.2484310900000001E-3</v>
      </c>
      <c r="Y251">
        <v>39397.61</v>
      </c>
      <c r="Z251">
        <v>11945.89</v>
      </c>
      <c r="AA251">
        <v>3.0249401500000001E-3</v>
      </c>
      <c r="AB251">
        <v>154.71975</v>
      </c>
      <c r="AC251">
        <v>6.4060200000000001E-3</v>
      </c>
      <c r="AD251">
        <v>39227.21</v>
      </c>
      <c r="AE251">
        <v>-1.7586415E-3</v>
      </c>
      <c r="AF251">
        <v>-606.08820000000003</v>
      </c>
      <c r="AG251">
        <v>-2.9742358500000001E-3</v>
      </c>
      <c r="AH251">
        <v>15121.3</v>
      </c>
      <c r="AI251">
        <v>5.9613370000000001E-4</v>
      </c>
      <c r="AJ251">
        <v>-210.85939999999999</v>
      </c>
      <c r="AK251">
        <v>14174.25</v>
      </c>
      <c r="AL251">
        <v>1.4041545000000001E-3</v>
      </c>
      <c r="AM251">
        <v>14991.27</v>
      </c>
    </row>
    <row r="252" spans="1:39">
      <c r="A252">
        <v>251</v>
      </c>
      <c r="B252">
        <v>3</v>
      </c>
      <c r="C252">
        <v>52</v>
      </c>
      <c r="D252">
        <v>1</v>
      </c>
      <c r="E252">
        <v>60</v>
      </c>
      <c r="F252">
        <v>70</v>
      </c>
      <c r="G252">
        <v>0.427734375</v>
      </c>
      <c r="H252">
        <v>0</v>
      </c>
      <c r="I252">
        <v>90</v>
      </c>
      <c r="J252">
        <v>0</v>
      </c>
      <c r="K252">
        <v>5962.890625</v>
      </c>
      <c r="L252">
        <v>0.39906249999999999</v>
      </c>
      <c r="M252">
        <v>738480.078125</v>
      </c>
      <c r="N252">
        <v>0.33984375</v>
      </c>
      <c r="O252">
        <v>70</v>
      </c>
      <c r="P252">
        <v>480</v>
      </c>
      <c r="Q252">
        <v>480</v>
      </c>
      <c r="R252" s="46">
        <v>251</v>
      </c>
      <c r="S252">
        <v>322925.5</v>
      </c>
      <c r="T252">
        <v>15225.945</v>
      </c>
      <c r="U252">
        <v>15273.245000000001</v>
      </c>
      <c r="V252">
        <v>8.6028294999999997E-4</v>
      </c>
      <c r="W252">
        <v>236.29675</v>
      </c>
      <c r="X252">
        <v>3.5809743999999999E-3</v>
      </c>
      <c r="Y252">
        <v>26594.35</v>
      </c>
      <c r="Z252">
        <v>14572.545</v>
      </c>
      <c r="AA252">
        <v>-2.0730252000000001E-3</v>
      </c>
      <c r="AB252">
        <v>51.85248</v>
      </c>
      <c r="AC252">
        <v>3.2303958500000001E-3</v>
      </c>
      <c r="AD252">
        <v>26734.14</v>
      </c>
      <c r="AE252">
        <v>-1.64357495E-3</v>
      </c>
      <c r="AF252">
        <v>644.97910000000002</v>
      </c>
      <c r="AG252">
        <v>4.7225321999999998E-3</v>
      </c>
      <c r="AH252">
        <v>5904.9750000000004</v>
      </c>
      <c r="AI252">
        <v>-1.77041995E-3</v>
      </c>
      <c r="AJ252">
        <v>275.59249999999997</v>
      </c>
      <c r="AK252">
        <v>6123.3779999999997</v>
      </c>
      <c r="AL252">
        <v>-1.9211317E-3</v>
      </c>
      <c r="AM252">
        <v>5853.8620000000001</v>
      </c>
    </row>
    <row r="253" spans="1:39">
      <c r="A253">
        <v>252</v>
      </c>
      <c r="B253">
        <v>3</v>
      </c>
      <c r="C253">
        <v>53</v>
      </c>
      <c r="D253">
        <v>1</v>
      </c>
      <c r="E253">
        <v>60</v>
      </c>
      <c r="F253">
        <v>70</v>
      </c>
      <c r="G253">
        <v>0.54023437500000004</v>
      </c>
      <c r="H253">
        <v>0</v>
      </c>
      <c r="I253">
        <v>90</v>
      </c>
      <c r="J253">
        <v>0</v>
      </c>
      <c r="K253">
        <v>5150.390625</v>
      </c>
      <c r="L253">
        <v>0.30906250000000002</v>
      </c>
      <c r="M253">
        <v>111017.578125</v>
      </c>
      <c r="N253">
        <v>0.26484375000000004</v>
      </c>
      <c r="O253">
        <v>70</v>
      </c>
      <c r="P253">
        <v>480</v>
      </c>
      <c r="Q253">
        <v>480</v>
      </c>
      <c r="R253" s="46">
        <v>252</v>
      </c>
      <c r="S253">
        <v>66206.759999999995</v>
      </c>
      <c r="T253">
        <v>7596.0820000000003</v>
      </c>
      <c r="U253">
        <v>7541.6289999999999</v>
      </c>
      <c r="V253">
        <v>-5.8638284999999995E-4</v>
      </c>
      <c r="W253">
        <v>14.832435</v>
      </c>
      <c r="X253">
        <v>-8.4469067499999995E-4</v>
      </c>
      <c r="Y253">
        <v>19903.099999999999</v>
      </c>
      <c r="Z253">
        <v>7222.5410000000002</v>
      </c>
      <c r="AA253">
        <v>-9.4476969999999995E-4</v>
      </c>
      <c r="AB253">
        <v>243.62690000000001</v>
      </c>
      <c r="AC253">
        <v>-6.9544605900000004E-4</v>
      </c>
      <c r="AD253">
        <v>19695.46</v>
      </c>
      <c r="AE253">
        <v>4.9738976499999997E-4</v>
      </c>
      <c r="AF253">
        <v>-187.07034999999999</v>
      </c>
      <c r="AG253">
        <v>-2.1124317500000002E-3</v>
      </c>
      <c r="AH253">
        <v>6852.3540000000003</v>
      </c>
      <c r="AI253">
        <v>4.3029999999999998E-7</v>
      </c>
      <c r="AJ253">
        <v>-11.885635000000001</v>
      </c>
      <c r="AK253">
        <v>6517.76</v>
      </c>
      <c r="AL253">
        <v>5.9462100000000001E-5</v>
      </c>
      <c r="AM253">
        <v>6752.6869999999999</v>
      </c>
    </row>
    <row r="254" spans="1:39">
      <c r="A254">
        <v>253</v>
      </c>
      <c r="B254">
        <v>3</v>
      </c>
      <c r="C254">
        <v>54</v>
      </c>
      <c r="D254">
        <v>1</v>
      </c>
      <c r="E254">
        <v>60</v>
      </c>
      <c r="F254">
        <v>70</v>
      </c>
      <c r="G254">
        <v>0.39023437499999997</v>
      </c>
      <c r="H254">
        <v>0</v>
      </c>
      <c r="I254">
        <v>90</v>
      </c>
      <c r="J254">
        <v>0</v>
      </c>
      <c r="K254">
        <v>8400.390625</v>
      </c>
      <c r="L254">
        <v>0.42906250000000001</v>
      </c>
      <c r="M254">
        <v>469567.578125</v>
      </c>
      <c r="N254">
        <v>0.36484375000000002</v>
      </c>
      <c r="O254">
        <v>70</v>
      </c>
      <c r="P254">
        <v>480</v>
      </c>
      <c r="Q254">
        <v>480</v>
      </c>
      <c r="R254" s="46">
        <v>253</v>
      </c>
      <c r="S254">
        <v>207239.8</v>
      </c>
      <c r="T254">
        <v>28763.665000000001</v>
      </c>
      <c r="U254">
        <v>28652.445</v>
      </c>
      <c r="V254">
        <v>-7.8146778399999992E-3</v>
      </c>
      <c r="W254">
        <v>-258.46600000000001</v>
      </c>
      <c r="X254">
        <v>-1.0133078E-3</v>
      </c>
      <c r="Y254">
        <v>43927.65</v>
      </c>
      <c r="Z254">
        <v>27798.7</v>
      </c>
      <c r="AA254">
        <v>-8.6595827500000003E-3</v>
      </c>
      <c r="AB254">
        <v>-305.09390000000002</v>
      </c>
      <c r="AC254">
        <v>-1.0263722000000001E-3</v>
      </c>
      <c r="AD254">
        <v>43621.1</v>
      </c>
      <c r="AE254">
        <v>-7.7193934599999996E-3</v>
      </c>
      <c r="AF254">
        <v>-407.57029999999997</v>
      </c>
      <c r="AG254">
        <v>-4.88446852E-3</v>
      </c>
      <c r="AH254">
        <v>7144.1859999999997</v>
      </c>
      <c r="AI254">
        <v>3.3519429000000001E-4</v>
      </c>
      <c r="AJ254">
        <v>-347.11005</v>
      </c>
      <c r="AK254">
        <v>7879.8909999999996</v>
      </c>
      <c r="AL254">
        <v>7.8696994999999999E-4</v>
      </c>
      <c r="AM254">
        <v>7010.8649999999998</v>
      </c>
    </row>
    <row r="255" spans="1:39">
      <c r="A255">
        <v>254</v>
      </c>
      <c r="B255">
        <v>3</v>
      </c>
      <c r="C255">
        <v>55</v>
      </c>
      <c r="D255">
        <v>1</v>
      </c>
      <c r="E255">
        <v>60</v>
      </c>
      <c r="F255">
        <v>70</v>
      </c>
      <c r="G255">
        <v>0.31523437500000001</v>
      </c>
      <c r="H255">
        <v>0</v>
      </c>
      <c r="I255">
        <v>90</v>
      </c>
      <c r="J255">
        <v>0</v>
      </c>
      <c r="K255">
        <v>6775.390625</v>
      </c>
      <c r="L255">
        <v>0.36906250000000002</v>
      </c>
      <c r="M255">
        <v>648842.578125</v>
      </c>
      <c r="N255">
        <v>0.21484375</v>
      </c>
      <c r="O255">
        <v>70</v>
      </c>
      <c r="P255">
        <v>480</v>
      </c>
      <c r="Q255">
        <v>480</v>
      </c>
      <c r="R255" s="46">
        <v>254</v>
      </c>
      <c r="S255">
        <v>211577.8</v>
      </c>
      <c r="T255">
        <v>9424.2520000000004</v>
      </c>
      <c r="U255">
        <v>9350.6885000000002</v>
      </c>
      <c r="V255">
        <v>3.1322659999999999E-3</v>
      </c>
      <c r="W255">
        <v>-96.375725000000003</v>
      </c>
      <c r="X255">
        <v>-1.0881500000000001E-5</v>
      </c>
      <c r="Y255">
        <v>20255.97</v>
      </c>
      <c r="Z255">
        <v>10215.165000000001</v>
      </c>
      <c r="AA255">
        <v>7.6938804999999999E-3</v>
      </c>
      <c r="AB255">
        <v>-252.93115</v>
      </c>
      <c r="AC255">
        <v>1.2440825E-3</v>
      </c>
      <c r="AD255">
        <v>19908.400000000001</v>
      </c>
      <c r="AE255">
        <v>1.388293E-2</v>
      </c>
      <c r="AF255">
        <v>-202.37090000000001</v>
      </c>
      <c r="AG255">
        <v>4.3826006199999996E-3</v>
      </c>
      <c r="AH255">
        <v>5135.9780000000001</v>
      </c>
      <c r="AI255">
        <v>2.1682653499999999E-3</v>
      </c>
      <c r="AJ255">
        <v>-177.09139999999999</v>
      </c>
      <c r="AK255">
        <v>4927.2139999999999</v>
      </c>
      <c r="AL255">
        <v>-4.2516400000000001E-4</v>
      </c>
      <c r="AM255">
        <v>4969.4399999999996</v>
      </c>
    </row>
    <row r="256" spans="1:39">
      <c r="A256">
        <v>255</v>
      </c>
      <c r="B256">
        <v>3</v>
      </c>
      <c r="C256">
        <v>56</v>
      </c>
      <c r="D256">
        <v>1</v>
      </c>
      <c r="E256">
        <v>60</v>
      </c>
      <c r="F256">
        <v>70</v>
      </c>
      <c r="G256">
        <v>0.46523437499999998</v>
      </c>
      <c r="H256">
        <v>0</v>
      </c>
      <c r="I256">
        <v>90</v>
      </c>
      <c r="J256">
        <v>0</v>
      </c>
      <c r="K256">
        <v>3525.390625</v>
      </c>
      <c r="L256">
        <v>0.48906249999999996</v>
      </c>
      <c r="M256">
        <v>290292.578125</v>
      </c>
      <c r="N256">
        <v>0.31484375000000003</v>
      </c>
      <c r="O256">
        <v>70</v>
      </c>
      <c r="P256">
        <v>480</v>
      </c>
      <c r="Q256">
        <v>480</v>
      </c>
      <c r="R256" s="46">
        <v>255</v>
      </c>
      <c r="S256">
        <v>191951.7</v>
      </c>
      <c r="T256">
        <v>71916.365000000005</v>
      </c>
      <c r="U256">
        <v>71784.154999999999</v>
      </c>
      <c r="V256">
        <v>1.06194173E-2</v>
      </c>
      <c r="W256">
        <v>224.06030000000001</v>
      </c>
      <c r="X256">
        <v>3.1495719999999998E-3</v>
      </c>
      <c r="Y256">
        <v>96957.23</v>
      </c>
      <c r="Z256">
        <v>80007.565000000002</v>
      </c>
      <c r="AA256">
        <v>1.0121707000000001E-2</v>
      </c>
      <c r="AB256">
        <v>10.952875000000001</v>
      </c>
      <c r="AC256">
        <v>2.2294155500000002E-3</v>
      </c>
      <c r="AD256">
        <v>96477.57</v>
      </c>
      <c r="AE256">
        <v>1.3013323699999999E-2</v>
      </c>
      <c r="AF256">
        <v>800.23834999999997</v>
      </c>
      <c r="AG256">
        <v>7.1949654500000002E-4</v>
      </c>
      <c r="AH256">
        <v>3755.6689999999999</v>
      </c>
      <c r="AI256">
        <v>-3.64362155E-4</v>
      </c>
      <c r="AJ256">
        <v>96.208579999999998</v>
      </c>
      <c r="AK256">
        <v>9098.6409999999996</v>
      </c>
      <c r="AL256">
        <v>5.9359500000000004E-4</v>
      </c>
      <c r="AM256">
        <v>3467.4650000000001</v>
      </c>
    </row>
    <row r="257" spans="1:39">
      <c r="A257">
        <v>256</v>
      </c>
      <c r="B257">
        <v>3</v>
      </c>
      <c r="C257">
        <v>57</v>
      </c>
      <c r="D257">
        <v>1</v>
      </c>
      <c r="E257">
        <v>60</v>
      </c>
      <c r="F257">
        <v>70</v>
      </c>
      <c r="G257">
        <v>0.55019531249999998</v>
      </c>
      <c r="H257">
        <v>0</v>
      </c>
      <c r="I257">
        <v>90</v>
      </c>
      <c r="J257">
        <v>0</v>
      </c>
      <c r="K257">
        <v>3538.0859375</v>
      </c>
      <c r="L257">
        <v>0.36953124999999998</v>
      </c>
      <c r="M257">
        <v>538196.2890625</v>
      </c>
      <c r="N257">
        <v>0.25664062500000001</v>
      </c>
      <c r="O257">
        <v>70</v>
      </c>
      <c r="P257">
        <v>480</v>
      </c>
      <c r="Q257">
        <v>480</v>
      </c>
      <c r="R257" s="46">
        <v>256</v>
      </c>
      <c r="S257">
        <v>295303.59999999998</v>
      </c>
      <c r="T257">
        <v>8156.2610000000004</v>
      </c>
      <c r="U257">
        <v>8094.38</v>
      </c>
      <c r="V257">
        <v>-6.4324718499999996E-3</v>
      </c>
      <c r="W257">
        <v>9.0525205</v>
      </c>
      <c r="X257">
        <v>-5.2890583299999997E-3</v>
      </c>
      <c r="Y257">
        <v>19258.439999999999</v>
      </c>
      <c r="Z257">
        <v>8255.58</v>
      </c>
      <c r="AA257">
        <v>-5.4260996500000002E-3</v>
      </c>
      <c r="AB257">
        <v>345.0283</v>
      </c>
      <c r="AC257">
        <v>-5.4292415000000002E-3</v>
      </c>
      <c r="AD257">
        <v>19016.07</v>
      </c>
      <c r="AE257">
        <v>-1.19547165E-2</v>
      </c>
      <c r="AF257">
        <v>-309.58019999999999</v>
      </c>
      <c r="AG257">
        <v>-7.4491015000000002E-3</v>
      </c>
      <c r="AH257">
        <v>5400.0370000000003</v>
      </c>
      <c r="AI257">
        <v>1.73416E-5</v>
      </c>
      <c r="AJ257">
        <v>-44.38729</v>
      </c>
      <c r="AK257">
        <v>5763.0370000000003</v>
      </c>
      <c r="AL257">
        <v>-9.4682000000000003E-6</v>
      </c>
      <c r="AM257">
        <v>5318.6980000000003</v>
      </c>
    </row>
    <row r="258" spans="1:39">
      <c r="A258">
        <v>257</v>
      </c>
      <c r="B258">
        <v>3</v>
      </c>
      <c r="C258">
        <v>58</v>
      </c>
      <c r="D258">
        <v>1</v>
      </c>
      <c r="E258">
        <v>60</v>
      </c>
      <c r="F258">
        <v>70</v>
      </c>
      <c r="G258">
        <v>0.40019531249999996</v>
      </c>
      <c r="H258">
        <v>0</v>
      </c>
      <c r="I258">
        <v>90</v>
      </c>
      <c r="J258">
        <v>0</v>
      </c>
      <c r="K258">
        <v>6788.0859375</v>
      </c>
      <c r="L258">
        <v>0.48953124999999997</v>
      </c>
      <c r="M258">
        <v>179646.2890625</v>
      </c>
      <c r="N258">
        <v>0.35664062500000004</v>
      </c>
      <c r="O258">
        <v>70</v>
      </c>
      <c r="P258">
        <v>480</v>
      </c>
      <c r="Q258">
        <v>480</v>
      </c>
      <c r="R258" s="46">
        <v>257</v>
      </c>
      <c r="S258">
        <v>180044</v>
      </c>
      <c r="T258">
        <v>120651.65</v>
      </c>
      <c r="U258">
        <v>120520.45</v>
      </c>
      <c r="V258">
        <v>3.2879275800000003E-2</v>
      </c>
      <c r="W258">
        <v>15.99511</v>
      </c>
      <c r="X258">
        <v>-1.2790979800000001E-3</v>
      </c>
      <c r="Y258">
        <v>147893.70000000001</v>
      </c>
      <c r="Z258">
        <v>128948.45</v>
      </c>
      <c r="AA258">
        <v>3.7329647899999999E-2</v>
      </c>
      <c r="AB258">
        <v>612.11654999999996</v>
      </c>
      <c r="AC258">
        <v>-9.6903555000000001E-4</v>
      </c>
      <c r="AD258">
        <v>147342.70000000001</v>
      </c>
      <c r="AE258">
        <v>4.3595973000000003E-2</v>
      </c>
      <c r="AF258">
        <v>-544.95275000000004</v>
      </c>
      <c r="AG258">
        <v>-1.12533585E-3</v>
      </c>
      <c r="AH258">
        <v>5657.7860000000001</v>
      </c>
      <c r="AI258">
        <v>-6.761095E-4</v>
      </c>
      <c r="AJ258">
        <v>25.378489999999999</v>
      </c>
      <c r="AK258">
        <v>9043.8610000000008</v>
      </c>
      <c r="AL258">
        <v>-1.2868665000000001E-4</v>
      </c>
      <c r="AM258">
        <v>5407.7809999999999</v>
      </c>
    </row>
    <row r="259" spans="1:39">
      <c r="A259">
        <v>258</v>
      </c>
      <c r="B259">
        <v>3</v>
      </c>
      <c r="C259">
        <v>59</v>
      </c>
      <c r="D259">
        <v>1</v>
      </c>
      <c r="E259">
        <v>60</v>
      </c>
      <c r="F259">
        <v>70</v>
      </c>
      <c r="G259">
        <v>0.3251953125</v>
      </c>
      <c r="H259">
        <v>0</v>
      </c>
      <c r="I259">
        <v>90</v>
      </c>
      <c r="J259">
        <v>0</v>
      </c>
      <c r="K259">
        <v>8413.0859375</v>
      </c>
      <c r="L259">
        <v>0.30953124999999998</v>
      </c>
      <c r="M259">
        <v>358921.2890625</v>
      </c>
      <c r="N259">
        <v>0.20664062500000002</v>
      </c>
      <c r="O259">
        <v>70</v>
      </c>
      <c r="P259">
        <v>480</v>
      </c>
      <c r="Q259">
        <v>480</v>
      </c>
      <c r="R259" s="46">
        <v>258</v>
      </c>
      <c r="S259">
        <v>125238.3</v>
      </c>
      <c r="T259">
        <v>7658.6135000000004</v>
      </c>
      <c r="U259">
        <v>7521.8905000000004</v>
      </c>
      <c r="V259">
        <v>-5.5497454999999998E-3</v>
      </c>
      <c r="W259">
        <v>-40.676425000000002</v>
      </c>
      <c r="X259">
        <v>3.44039005E-3</v>
      </c>
      <c r="Y259">
        <v>20823.580000000002</v>
      </c>
      <c r="Z259">
        <v>8046.9134999999997</v>
      </c>
      <c r="AA259">
        <v>-4.3853295E-3</v>
      </c>
      <c r="AB259">
        <v>-73.921909999999997</v>
      </c>
      <c r="AC259">
        <v>3.78266005E-3</v>
      </c>
      <c r="AD259">
        <v>20150.18</v>
      </c>
      <c r="AE259">
        <v>-5.8986192E-3</v>
      </c>
      <c r="AF259">
        <v>-126.35854999999999</v>
      </c>
      <c r="AG259">
        <v>8.8830968000000003E-3</v>
      </c>
      <c r="AH259">
        <v>6783.1880000000001</v>
      </c>
      <c r="AI259">
        <v>3.8368849999999998E-4</v>
      </c>
      <c r="AJ259">
        <v>-158.56065000000001</v>
      </c>
      <c r="AK259">
        <v>6058.4920000000002</v>
      </c>
      <c r="AL259">
        <v>-9.5420295000000002E-4</v>
      </c>
      <c r="AM259">
        <v>6522.7060000000001</v>
      </c>
    </row>
    <row r="260" spans="1:39">
      <c r="A260">
        <v>259</v>
      </c>
      <c r="B260">
        <v>3</v>
      </c>
      <c r="C260">
        <v>60</v>
      </c>
      <c r="D260">
        <v>1</v>
      </c>
      <c r="E260">
        <v>60</v>
      </c>
      <c r="F260">
        <v>70</v>
      </c>
      <c r="G260">
        <v>0.47519531250000002</v>
      </c>
      <c r="H260">
        <v>0</v>
      </c>
      <c r="I260">
        <v>90</v>
      </c>
      <c r="J260">
        <v>0</v>
      </c>
      <c r="K260">
        <v>5163.0859375</v>
      </c>
      <c r="L260">
        <v>0.42953125000000003</v>
      </c>
      <c r="M260">
        <v>717471.2890625</v>
      </c>
      <c r="N260">
        <v>0.306640625</v>
      </c>
      <c r="O260">
        <v>70</v>
      </c>
      <c r="P260">
        <v>480</v>
      </c>
      <c r="Q260">
        <v>480</v>
      </c>
      <c r="R260" s="46">
        <v>259</v>
      </c>
      <c r="S260">
        <v>350685.6</v>
      </c>
      <c r="T260">
        <v>19710.68</v>
      </c>
      <c r="U260">
        <v>19557.205000000002</v>
      </c>
      <c r="V260">
        <v>-8.8311840000000006E-3</v>
      </c>
      <c r="W260">
        <v>-74.005714999999995</v>
      </c>
      <c r="X260">
        <v>7.9603715000000005E-3</v>
      </c>
      <c r="Y260">
        <v>34191.21</v>
      </c>
      <c r="Z260">
        <v>20030.009999999998</v>
      </c>
      <c r="AA260">
        <v>-9.1378864999999993E-3</v>
      </c>
      <c r="AB260">
        <v>-496.66514999999998</v>
      </c>
      <c r="AC260">
        <v>1.0424983299999999E-2</v>
      </c>
      <c r="AD260">
        <v>33687.43</v>
      </c>
      <c r="AE260">
        <v>-7.2103649999999998E-3</v>
      </c>
      <c r="AF260">
        <v>253.52770000000001</v>
      </c>
      <c r="AG260">
        <v>8.3058444999999995E-3</v>
      </c>
      <c r="AH260">
        <v>5749.7359999999999</v>
      </c>
      <c r="AI260">
        <v>1.751811E-3</v>
      </c>
      <c r="AJ260">
        <v>-48.524700000000003</v>
      </c>
      <c r="AK260">
        <v>7171.3860000000004</v>
      </c>
      <c r="AL260">
        <v>-8.2477275000000002E-4</v>
      </c>
      <c r="AM260">
        <v>5853.7430000000004</v>
      </c>
    </row>
    <row r="261" spans="1:39">
      <c r="A261">
        <v>260</v>
      </c>
      <c r="B261">
        <v>3</v>
      </c>
      <c r="C261">
        <v>61</v>
      </c>
      <c r="D261">
        <v>1</v>
      </c>
      <c r="E261">
        <v>60</v>
      </c>
      <c r="F261">
        <v>70</v>
      </c>
      <c r="G261">
        <v>0.36269531249999998</v>
      </c>
      <c r="H261">
        <v>0</v>
      </c>
      <c r="I261">
        <v>90</v>
      </c>
      <c r="J261">
        <v>0</v>
      </c>
      <c r="K261">
        <v>5975.5859375</v>
      </c>
      <c r="L261">
        <v>0.27953125000000001</v>
      </c>
      <c r="M261">
        <v>90008.7890625</v>
      </c>
      <c r="N261">
        <v>0.28164062500000003</v>
      </c>
      <c r="O261">
        <v>70</v>
      </c>
      <c r="P261">
        <v>480</v>
      </c>
      <c r="Q261">
        <v>480</v>
      </c>
      <c r="R261" s="46">
        <v>260</v>
      </c>
      <c r="S261">
        <v>39033.26</v>
      </c>
      <c r="T261">
        <v>5305.3855000000003</v>
      </c>
      <c r="U261">
        <v>5459.3154999999997</v>
      </c>
      <c r="V261">
        <v>-6.55063E-5</v>
      </c>
      <c r="W261">
        <v>61.34843</v>
      </c>
      <c r="X261">
        <v>3.1909010299999998E-4</v>
      </c>
      <c r="Y261">
        <v>14006.78</v>
      </c>
      <c r="Z261">
        <v>4905.6499999999996</v>
      </c>
      <c r="AA261">
        <v>-2.0509499999999998E-6</v>
      </c>
      <c r="AB261">
        <v>7.8269140000000004</v>
      </c>
      <c r="AC261">
        <v>8.6510535000000003E-4</v>
      </c>
      <c r="AD261">
        <v>14553.27</v>
      </c>
      <c r="AE261">
        <v>-3.0198838299999998E-3</v>
      </c>
      <c r="AF261">
        <v>209.88900000000001</v>
      </c>
      <c r="AG261">
        <v>8.5278638999999998E-4</v>
      </c>
      <c r="AH261">
        <v>4882.0259999999998</v>
      </c>
      <c r="AI261">
        <v>4.1205868000000002E-4</v>
      </c>
      <c r="AJ261">
        <v>59.28002</v>
      </c>
      <c r="AK261">
        <v>4413.6809999999996</v>
      </c>
      <c r="AL261">
        <v>-2.7356500000000001E-5</v>
      </c>
      <c r="AM261">
        <v>5076.72</v>
      </c>
    </row>
    <row r="262" spans="1:39">
      <c r="A262">
        <v>261</v>
      </c>
      <c r="B262">
        <v>3</v>
      </c>
      <c r="C262">
        <v>62</v>
      </c>
      <c r="D262">
        <v>1</v>
      </c>
      <c r="E262">
        <v>60</v>
      </c>
      <c r="F262">
        <v>70</v>
      </c>
      <c r="G262">
        <v>0.5126953125</v>
      </c>
      <c r="H262">
        <v>0</v>
      </c>
      <c r="I262">
        <v>90</v>
      </c>
      <c r="J262">
        <v>0</v>
      </c>
      <c r="K262">
        <v>9225.5859375</v>
      </c>
      <c r="L262">
        <v>0.39953125</v>
      </c>
      <c r="M262">
        <v>448558.7890625</v>
      </c>
      <c r="N262">
        <v>0.38164062500000001</v>
      </c>
      <c r="O262">
        <v>70</v>
      </c>
      <c r="P262">
        <v>480</v>
      </c>
      <c r="Q262">
        <v>480</v>
      </c>
      <c r="R262" s="46">
        <v>261</v>
      </c>
      <c r="S262">
        <v>252790.39999999999</v>
      </c>
      <c r="T262">
        <v>30366.55</v>
      </c>
      <c r="U262">
        <v>29923.95</v>
      </c>
      <c r="V262">
        <v>-2.6380026100000001E-3</v>
      </c>
      <c r="W262">
        <v>777.98990000000003</v>
      </c>
      <c r="X262">
        <v>-1.3776394999999999E-3</v>
      </c>
      <c r="Y262">
        <v>51395.71</v>
      </c>
      <c r="Z262">
        <v>26687.755000000001</v>
      </c>
      <c r="AA262">
        <v>-4.05701385E-3</v>
      </c>
      <c r="AB262">
        <v>979.56259999999997</v>
      </c>
      <c r="AC262">
        <v>-3.7579100000000002E-3</v>
      </c>
      <c r="AD262">
        <v>50234.3</v>
      </c>
      <c r="AE262">
        <v>-7.5383732000000002E-3</v>
      </c>
      <c r="AF262">
        <v>1061.3425</v>
      </c>
      <c r="AG262">
        <v>5.6993775E-3</v>
      </c>
      <c r="AH262">
        <v>11539.18</v>
      </c>
      <c r="AI262">
        <v>-9.7170959999999995E-4</v>
      </c>
      <c r="AJ262">
        <v>557.96500000000003</v>
      </c>
      <c r="AK262">
        <v>12647.73</v>
      </c>
      <c r="AL262">
        <v>-3.7818005E-4</v>
      </c>
      <c r="AM262">
        <v>11180.31</v>
      </c>
    </row>
    <row r="263" spans="1:39">
      <c r="A263">
        <v>262</v>
      </c>
      <c r="B263">
        <v>3</v>
      </c>
      <c r="C263">
        <v>63</v>
      </c>
      <c r="D263">
        <v>1</v>
      </c>
      <c r="E263">
        <v>60</v>
      </c>
      <c r="F263">
        <v>70</v>
      </c>
      <c r="G263">
        <v>0.58769531249999996</v>
      </c>
      <c r="H263">
        <v>0</v>
      </c>
      <c r="I263">
        <v>90</v>
      </c>
      <c r="J263">
        <v>0</v>
      </c>
      <c r="K263">
        <v>7600.5859375</v>
      </c>
      <c r="L263">
        <v>0.33953125000000001</v>
      </c>
      <c r="M263">
        <v>627833.7890625</v>
      </c>
      <c r="N263">
        <v>0.23164062500000002</v>
      </c>
      <c r="O263">
        <v>70</v>
      </c>
      <c r="P263">
        <v>480</v>
      </c>
      <c r="Q263">
        <v>480</v>
      </c>
      <c r="R263" s="46">
        <v>262</v>
      </c>
      <c r="S263">
        <v>370166.6</v>
      </c>
      <c r="T263">
        <v>14330.905000000001</v>
      </c>
      <c r="U263">
        <v>14271.145</v>
      </c>
      <c r="V263">
        <v>-2.4464669999999999E-3</v>
      </c>
      <c r="W263">
        <v>-110.99545000000001</v>
      </c>
      <c r="X263">
        <v>7.54872545E-3</v>
      </c>
      <c r="Y263">
        <v>39644.32</v>
      </c>
      <c r="Z263">
        <v>14307.58</v>
      </c>
      <c r="AA263">
        <v>5.7465985000000001E-3</v>
      </c>
      <c r="AB263">
        <v>224.26755</v>
      </c>
      <c r="AC263">
        <v>5.3862914499999996E-3</v>
      </c>
      <c r="AD263">
        <v>39383.870000000003</v>
      </c>
      <c r="AE263">
        <v>-9.2374020000000005E-3</v>
      </c>
      <c r="AF263">
        <v>-707.69314999999995</v>
      </c>
      <c r="AG263">
        <v>-8.5173374999999996E-4</v>
      </c>
      <c r="AH263">
        <v>12763.88</v>
      </c>
      <c r="AI263">
        <v>-3.2573350499999999E-3</v>
      </c>
      <c r="AJ263">
        <v>-190.60769999999999</v>
      </c>
      <c r="AK263">
        <v>13137.11</v>
      </c>
      <c r="AL263">
        <v>3.6280395000000002E-3</v>
      </c>
      <c r="AM263">
        <v>12607.18</v>
      </c>
    </row>
    <row r="264" spans="1:39">
      <c r="A264">
        <v>263</v>
      </c>
      <c r="B264">
        <v>3</v>
      </c>
      <c r="C264">
        <v>64</v>
      </c>
      <c r="D264">
        <v>1</v>
      </c>
      <c r="E264">
        <v>60</v>
      </c>
      <c r="F264">
        <v>70</v>
      </c>
      <c r="G264">
        <v>0.43769531249999999</v>
      </c>
      <c r="H264">
        <v>0</v>
      </c>
      <c r="I264">
        <v>90</v>
      </c>
      <c r="J264">
        <v>0</v>
      </c>
      <c r="K264">
        <v>4350.5859375</v>
      </c>
      <c r="L264">
        <v>0.45953125</v>
      </c>
      <c r="M264">
        <v>269283.7890625</v>
      </c>
      <c r="N264">
        <v>0.33164062500000002</v>
      </c>
      <c r="O264">
        <v>70</v>
      </c>
      <c r="P264">
        <v>480</v>
      </c>
      <c r="Q264">
        <v>480</v>
      </c>
      <c r="R264" s="46">
        <v>263</v>
      </c>
      <c r="S264">
        <v>139270.29999999999</v>
      </c>
      <c r="T264">
        <v>26514.880000000001</v>
      </c>
      <c r="U264">
        <v>26378.400000000001</v>
      </c>
      <c r="V264">
        <v>-8.1563716900000006E-3</v>
      </c>
      <c r="W264">
        <v>-102.20135000000001</v>
      </c>
      <c r="X264">
        <v>2.8952573499999999E-2</v>
      </c>
      <c r="Y264">
        <v>39274.54</v>
      </c>
      <c r="Z264">
        <v>27221.665000000001</v>
      </c>
      <c r="AA264">
        <v>-4.3670428499999999E-3</v>
      </c>
      <c r="AB264">
        <v>-5.4043615000000003</v>
      </c>
      <c r="AC264">
        <v>3.2499426599999999E-2</v>
      </c>
      <c r="AD264">
        <v>38852.629999999997</v>
      </c>
      <c r="AE264">
        <v>-1.7277175299999999E-2</v>
      </c>
      <c r="AF264">
        <v>-310.72885000000002</v>
      </c>
      <c r="AG264">
        <v>4.41276684E-2</v>
      </c>
      <c r="AH264">
        <v>4241.3850000000002</v>
      </c>
      <c r="AI264">
        <v>7.1742489999999999E-5</v>
      </c>
      <c r="AJ264">
        <v>-76.162390000000002</v>
      </c>
      <c r="AK264">
        <v>5798.0550000000003</v>
      </c>
      <c r="AL264">
        <v>-1.5456285000000001E-4</v>
      </c>
      <c r="AM264">
        <v>4189.0339999999997</v>
      </c>
    </row>
    <row r="265" spans="1:39">
      <c r="A265">
        <v>264</v>
      </c>
      <c r="B265">
        <v>3</v>
      </c>
      <c r="C265">
        <v>65</v>
      </c>
      <c r="D265">
        <v>1</v>
      </c>
      <c r="E265">
        <v>60</v>
      </c>
      <c r="F265">
        <v>70</v>
      </c>
      <c r="G265">
        <v>0.38144531249999997</v>
      </c>
      <c r="H265">
        <v>0</v>
      </c>
      <c r="I265">
        <v>90</v>
      </c>
      <c r="J265">
        <v>0</v>
      </c>
      <c r="K265">
        <v>4756.8359375</v>
      </c>
      <c r="L265">
        <v>0.29453125000000002</v>
      </c>
      <c r="M265">
        <v>762290.0390625</v>
      </c>
      <c r="N265">
        <v>0.39414062500000002</v>
      </c>
      <c r="O265">
        <v>70</v>
      </c>
      <c r="P265">
        <v>480</v>
      </c>
      <c r="Q265">
        <v>480</v>
      </c>
      <c r="R265" s="46">
        <v>264</v>
      </c>
      <c r="S265">
        <v>297751.40000000002</v>
      </c>
      <c r="T265">
        <v>6149.2105000000001</v>
      </c>
      <c r="U265">
        <v>6085.8890000000001</v>
      </c>
      <c r="V265">
        <v>-1.41626524E-2</v>
      </c>
      <c r="W265">
        <v>-150.56195</v>
      </c>
      <c r="X265">
        <v>-7.7368260000000002E-4</v>
      </c>
      <c r="Y265">
        <v>13126.02</v>
      </c>
      <c r="Z265">
        <v>4727.5010000000002</v>
      </c>
      <c r="AA265">
        <v>-2.4170486500000002E-3</v>
      </c>
      <c r="AB265">
        <v>-182.42160000000001</v>
      </c>
      <c r="AC265">
        <v>4.3637800000000002E-4</v>
      </c>
      <c r="AD265">
        <v>12965.42</v>
      </c>
      <c r="AE265">
        <v>-1.72345463E-2</v>
      </c>
      <c r="AF265">
        <v>-199.2347</v>
      </c>
      <c r="AG265">
        <v>-1.8708380000000001E-3</v>
      </c>
      <c r="AH265">
        <v>4591.7539999999999</v>
      </c>
      <c r="AI265">
        <v>-1.3794865E-3</v>
      </c>
      <c r="AJ265">
        <v>-239.43555000000001</v>
      </c>
      <c r="AK265">
        <v>4129.7860000000001</v>
      </c>
      <c r="AL265">
        <v>3.8091357999999998E-3</v>
      </c>
      <c r="AM265">
        <v>4495.152</v>
      </c>
    </row>
    <row r="266" spans="1:39">
      <c r="A266">
        <v>265</v>
      </c>
      <c r="B266">
        <v>3</v>
      </c>
      <c r="C266">
        <v>66</v>
      </c>
      <c r="D266">
        <v>1</v>
      </c>
      <c r="E266">
        <v>60</v>
      </c>
      <c r="F266">
        <v>70</v>
      </c>
      <c r="G266">
        <v>0.53144531250000004</v>
      </c>
      <c r="H266">
        <v>0</v>
      </c>
      <c r="I266">
        <v>90</v>
      </c>
      <c r="J266">
        <v>0</v>
      </c>
      <c r="K266">
        <v>8006.8359375</v>
      </c>
      <c r="L266">
        <v>0.41453125000000002</v>
      </c>
      <c r="M266">
        <v>403740.0390625</v>
      </c>
      <c r="N266">
        <v>0.29414062500000004</v>
      </c>
      <c r="O266">
        <v>70</v>
      </c>
      <c r="P266">
        <v>480</v>
      </c>
      <c r="Q266">
        <v>480</v>
      </c>
      <c r="R266" s="46">
        <v>265</v>
      </c>
      <c r="S266">
        <v>233916.4</v>
      </c>
      <c r="T266">
        <v>26803.9</v>
      </c>
      <c r="U266">
        <v>26587.985000000001</v>
      </c>
      <c r="V266">
        <v>1.23762986E-2</v>
      </c>
      <c r="W266">
        <v>443.25819999999999</v>
      </c>
      <c r="X266">
        <v>-1.45009914E-2</v>
      </c>
      <c r="Y266">
        <v>51043.85</v>
      </c>
      <c r="Z266">
        <v>27377.759999999998</v>
      </c>
      <c r="AA266">
        <v>9.6742041000000001E-3</v>
      </c>
      <c r="AB266">
        <v>666.59199999999998</v>
      </c>
      <c r="AC266">
        <v>-1.49550775E-2</v>
      </c>
      <c r="AD266">
        <v>50296.01</v>
      </c>
      <c r="AE266">
        <v>2.8931131200000001E-2</v>
      </c>
      <c r="AF266">
        <v>869.13774999999998</v>
      </c>
      <c r="AG266">
        <v>-2.8097253499999999E-2</v>
      </c>
      <c r="AH266">
        <v>10750.53</v>
      </c>
      <c r="AI266">
        <v>1.9160405999999999E-3</v>
      </c>
      <c r="AJ266">
        <v>460.4341</v>
      </c>
      <c r="AK266">
        <v>12774.42</v>
      </c>
      <c r="AL266">
        <v>-1.0331244E-3</v>
      </c>
      <c r="AM266">
        <v>10328.049999999999</v>
      </c>
    </row>
    <row r="267" spans="1:39">
      <c r="A267">
        <v>266</v>
      </c>
      <c r="B267">
        <v>3</v>
      </c>
      <c r="C267">
        <v>67</v>
      </c>
      <c r="D267">
        <v>1</v>
      </c>
      <c r="E267">
        <v>60</v>
      </c>
      <c r="F267">
        <v>70</v>
      </c>
      <c r="G267">
        <v>0.45644531249999998</v>
      </c>
      <c r="H267">
        <v>0</v>
      </c>
      <c r="I267">
        <v>90</v>
      </c>
      <c r="J267">
        <v>0</v>
      </c>
      <c r="K267">
        <v>9631.8359375</v>
      </c>
      <c r="L267">
        <v>0.35453124999999996</v>
      </c>
      <c r="M267">
        <v>224465.0390625</v>
      </c>
      <c r="N267">
        <v>0.34414062499999998</v>
      </c>
      <c r="O267">
        <v>70</v>
      </c>
      <c r="P267">
        <v>480</v>
      </c>
      <c r="Q267">
        <v>480</v>
      </c>
      <c r="R267" s="46">
        <v>266</v>
      </c>
      <c r="S267">
        <v>119363.8</v>
      </c>
      <c r="T267">
        <v>18039.45</v>
      </c>
      <c r="U267">
        <v>17689.825000000001</v>
      </c>
      <c r="V267">
        <v>-7.7049281999999998E-3</v>
      </c>
      <c r="W267">
        <v>207.39850000000001</v>
      </c>
      <c r="X267">
        <v>-2.4703933000000001E-3</v>
      </c>
      <c r="Y267">
        <v>35485.57</v>
      </c>
      <c r="Z267">
        <v>16234.92</v>
      </c>
      <c r="AA267">
        <v>-9.1581730499999993E-3</v>
      </c>
      <c r="AB267">
        <v>105.3605</v>
      </c>
      <c r="AC267">
        <v>-2.5954885000000001E-3</v>
      </c>
      <c r="AD267">
        <v>34467.9</v>
      </c>
      <c r="AE267">
        <v>-1.1705788E-2</v>
      </c>
      <c r="AF267">
        <v>498.16579999999999</v>
      </c>
      <c r="AG267">
        <v>-4.9313157999999998E-3</v>
      </c>
      <c r="AH267">
        <v>10051.92</v>
      </c>
      <c r="AI267">
        <v>-3.9292171E-4</v>
      </c>
      <c r="AJ267">
        <v>229.75684999999999</v>
      </c>
      <c r="AK267">
        <v>9947.7999999999993</v>
      </c>
      <c r="AL267">
        <v>-3.7231299999999997E-5</v>
      </c>
      <c r="AM267">
        <v>9454.2520000000004</v>
      </c>
    </row>
    <row r="268" spans="1:39">
      <c r="A268">
        <v>267</v>
      </c>
      <c r="B268">
        <v>3</v>
      </c>
      <c r="C268">
        <v>68</v>
      </c>
      <c r="D268">
        <v>1</v>
      </c>
      <c r="E268">
        <v>60</v>
      </c>
      <c r="F268">
        <v>70</v>
      </c>
      <c r="G268">
        <v>0.30644531250000001</v>
      </c>
      <c r="H268">
        <v>0</v>
      </c>
      <c r="I268">
        <v>90</v>
      </c>
      <c r="J268">
        <v>0</v>
      </c>
      <c r="K268">
        <v>6381.8359375</v>
      </c>
      <c r="L268">
        <v>0.47453124999999996</v>
      </c>
      <c r="M268">
        <v>583015.0390625</v>
      </c>
      <c r="N268">
        <v>0.244140625</v>
      </c>
      <c r="O268">
        <v>70</v>
      </c>
      <c r="P268">
        <v>480</v>
      </c>
      <c r="Q268">
        <v>480</v>
      </c>
      <c r="R268" s="46">
        <v>267</v>
      </c>
      <c r="S268">
        <v>216922.4</v>
      </c>
      <c r="T268">
        <v>48086.2</v>
      </c>
      <c r="U268">
        <v>47851.5</v>
      </c>
      <c r="V268">
        <v>3.6668359499999997E-2</v>
      </c>
      <c r="W268">
        <v>-115.69029999999999</v>
      </c>
      <c r="X268">
        <v>3.9331138000000002E-2</v>
      </c>
      <c r="Y268">
        <v>66964.66</v>
      </c>
      <c r="Z268">
        <v>53226.82</v>
      </c>
      <c r="AA268">
        <v>4.8588507500000003E-2</v>
      </c>
      <c r="AB268">
        <v>-374.95325000000003</v>
      </c>
      <c r="AC268">
        <v>4.6659909899999998E-2</v>
      </c>
      <c r="AD268">
        <v>65900.27</v>
      </c>
      <c r="AE268">
        <v>4.8536285999999998E-2</v>
      </c>
      <c r="AF268">
        <v>-149.54640000000001</v>
      </c>
      <c r="AG268">
        <v>5.1531715700000001E-2</v>
      </c>
      <c r="AH268">
        <v>4417.0680000000002</v>
      </c>
      <c r="AI268">
        <v>-2.5549255000000002E-3</v>
      </c>
      <c r="AJ268">
        <v>-112.8078</v>
      </c>
      <c r="AK268">
        <v>5155.7489999999998</v>
      </c>
      <c r="AL268">
        <v>-5.8151875E-5</v>
      </c>
      <c r="AM268">
        <v>4148.2139999999999</v>
      </c>
    </row>
    <row r="269" spans="1:39">
      <c r="A269">
        <v>268</v>
      </c>
      <c r="B269">
        <v>3</v>
      </c>
      <c r="C269">
        <v>69</v>
      </c>
      <c r="D269">
        <v>1</v>
      </c>
      <c r="E269">
        <v>60</v>
      </c>
      <c r="F269">
        <v>70</v>
      </c>
      <c r="G269">
        <v>0.49394531249999996</v>
      </c>
      <c r="H269">
        <v>0</v>
      </c>
      <c r="I269">
        <v>90</v>
      </c>
      <c r="J269">
        <v>0</v>
      </c>
      <c r="K269">
        <v>5569.3359375</v>
      </c>
      <c r="L269">
        <v>0.32453124999999999</v>
      </c>
      <c r="M269">
        <v>314102.5390625</v>
      </c>
      <c r="N269">
        <v>0.369140625</v>
      </c>
      <c r="O269">
        <v>70</v>
      </c>
      <c r="P269">
        <v>480</v>
      </c>
      <c r="Q269">
        <v>480</v>
      </c>
      <c r="R269" s="46">
        <v>268</v>
      </c>
      <c r="S269">
        <v>163640.29999999999</v>
      </c>
      <c r="T269">
        <v>10471.475</v>
      </c>
      <c r="U269">
        <v>10410.035</v>
      </c>
      <c r="V269">
        <v>9.1289500000000005E-4</v>
      </c>
      <c r="W269">
        <v>196.08439999999999</v>
      </c>
      <c r="X269">
        <v>-1.18459645E-2</v>
      </c>
      <c r="Y269">
        <v>21518.18</v>
      </c>
      <c r="Z269">
        <v>8266.8605000000007</v>
      </c>
      <c r="AA269">
        <v>1.11571495E-2</v>
      </c>
      <c r="AB269">
        <v>253.96915000000001</v>
      </c>
      <c r="AC269">
        <v>-1.4342811400000001E-2</v>
      </c>
      <c r="AD269">
        <v>21351.58</v>
      </c>
      <c r="AE269">
        <v>2.1099239999999998E-2</v>
      </c>
      <c r="AF269">
        <v>276.32945000000001</v>
      </c>
      <c r="AG269">
        <v>-2.0165767000000001E-2</v>
      </c>
      <c r="AH269">
        <v>6932.4430000000002</v>
      </c>
      <c r="AI269">
        <v>2.6863485E-3</v>
      </c>
      <c r="AJ269">
        <v>180.45214999999999</v>
      </c>
      <c r="AK269">
        <v>6662.4229999999998</v>
      </c>
      <c r="AL269">
        <v>-6.8833109999999996E-4</v>
      </c>
      <c r="AM269">
        <v>6817.3639999999996</v>
      </c>
    </row>
    <row r="270" spans="1:39">
      <c r="A270">
        <v>269</v>
      </c>
      <c r="B270">
        <v>3</v>
      </c>
      <c r="C270">
        <v>70</v>
      </c>
      <c r="D270">
        <v>1</v>
      </c>
      <c r="E270">
        <v>60</v>
      </c>
      <c r="F270">
        <v>70</v>
      </c>
      <c r="G270">
        <v>0.34394531249999999</v>
      </c>
      <c r="H270">
        <v>0</v>
      </c>
      <c r="I270">
        <v>90</v>
      </c>
      <c r="J270">
        <v>0</v>
      </c>
      <c r="K270">
        <v>8819.3359375</v>
      </c>
      <c r="L270">
        <v>0.44453124999999999</v>
      </c>
      <c r="M270">
        <v>672652.5390625</v>
      </c>
      <c r="N270">
        <v>0.26914062500000002</v>
      </c>
      <c r="O270">
        <v>70</v>
      </c>
      <c r="P270">
        <v>480</v>
      </c>
      <c r="Q270">
        <v>480</v>
      </c>
      <c r="R270" s="46">
        <v>269</v>
      </c>
      <c r="S270">
        <v>263260.3</v>
      </c>
      <c r="T270">
        <v>32725.03</v>
      </c>
      <c r="U270">
        <v>33017.26</v>
      </c>
      <c r="V270">
        <v>1.80564E-2</v>
      </c>
      <c r="W270">
        <v>125.7731</v>
      </c>
      <c r="X270">
        <v>8.5340304500000005E-3</v>
      </c>
      <c r="Y270">
        <v>51268.480000000003</v>
      </c>
      <c r="Z270">
        <v>35497.79</v>
      </c>
      <c r="AA270">
        <v>1.7715435000000002E-2</v>
      </c>
      <c r="AB270">
        <v>187.52805000000001</v>
      </c>
      <c r="AC270">
        <v>6.2713791499999999E-3</v>
      </c>
      <c r="AD270">
        <v>52391.98</v>
      </c>
      <c r="AE270">
        <v>1.00850725E-2</v>
      </c>
      <c r="AF270">
        <v>295.60899999999998</v>
      </c>
      <c r="AG270">
        <v>1.5928109700000002E-2</v>
      </c>
      <c r="AH270">
        <v>6612.6030000000001</v>
      </c>
      <c r="AI270">
        <v>-2.5398400000000001E-4</v>
      </c>
      <c r="AJ270">
        <v>144.04130000000001</v>
      </c>
      <c r="AK270">
        <v>7608.3540000000003</v>
      </c>
      <c r="AL270">
        <v>2.8168223000000002E-3</v>
      </c>
      <c r="AM270">
        <v>7066.8040000000001</v>
      </c>
    </row>
    <row r="271" spans="1:39">
      <c r="A271">
        <v>270</v>
      </c>
      <c r="B271">
        <v>3</v>
      </c>
      <c r="C271">
        <v>71</v>
      </c>
      <c r="D271">
        <v>1</v>
      </c>
      <c r="E271">
        <v>60</v>
      </c>
      <c r="F271">
        <v>70</v>
      </c>
      <c r="G271">
        <v>0.4189453125</v>
      </c>
      <c r="H271">
        <v>0</v>
      </c>
      <c r="I271">
        <v>90</v>
      </c>
      <c r="J271">
        <v>0</v>
      </c>
      <c r="K271">
        <v>7194.3359375</v>
      </c>
      <c r="L271">
        <v>0.26453125</v>
      </c>
      <c r="M271">
        <v>493377.5390625</v>
      </c>
      <c r="N271">
        <v>0.31914062500000001</v>
      </c>
      <c r="O271">
        <v>70</v>
      </c>
      <c r="P271">
        <v>480</v>
      </c>
      <c r="Q271">
        <v>480</v>
      </c>
      <c r="R271" s="46">
        <v>270</v>
      </c>
      <c r="S271">
        <v>214676.6</v>
      </c>
      <c r="T271">
        <v>7788.857</v>
      </c>
      <c r="U271">
        <v>7804.1890000000003</v>
      </c>
      <c r="V271">
        <v>1.1272096999999999E-3</v>
      </c>
      <c r="W271">
        <v>210.53129999999999</v>
      </c>
      <c r="X271">
        <v>-9.3472469999999997E-4</v>
      </c>
      <c r="Y271">
        <v>19918.09</v>
      </c>
      <c r="Z271">
        <v>6525.7235000000001</v>
      </c>
      <c r="AA271">
        <v>7.8813812500000001E-4</v>
      </c>
      <c r="AB271">
        <v>132.18465</v>
      </c>
      <c r="AC271">
        <v>-1.7795325000000001E-3</v>
      </c>
      <c r="AD271">
        <v>19966.09</v>
      </c>
      <c r="AE271">
        <v>-1.89483535E-3</v>
      </c>
      <c r="AF271">
        <v>526.16489999999999</v>
      </c>
      <c r="AG271">
        <v>-1.8591494999999999E-4</v>
      </c>
      <c r="AH271">
        <v>7695.63</v>
      </c>
      <c r="AI271">
        <v>-1.19474024E-3</v>
      </c>
      <c r="AJ271">
        <v>341.78895</v>
      </c>
      <c r="AK271">
        <v>6802.29</v>
      </c>
      <c r="AL271">
        <v>6.72185E-5</v>
      </c>
      <c r="AM271">
        <v>7637.18</v>
      </c>
    </row>
    <row r="272" spans="1:39">
      <c r="A272">
        <v>271</v>
      </c>
      <c r="B272">
        <v>3</v>
      </c>
      <c r="C272">
        <v>72</v>
      </c>
      <c r="D272">
        <v>1</v>
      </c>
      <c r="E272">
        <v>60</v>
      </c>
      <c r="F272">
        <v>70</v>
      </c>
      <c r="G272">
        <v>0.56894531249999991</v>
      </c>
      <c r="H272">
        <v>0</v>
      </c>
      <c r="I272">
        <v>90</v>
      </c>
      <c r="J272">
        <v>0</v>
      </c>
      <c r="K272">
        <v>3944.3359375</v>
      </c>
      <c r="L272">
        <v>0.38453124999999999</v>
      </c>
      <c r="M272">
        <v>134827.5390625</v>
      </c>
      <c r="N272">
        <v>0.21914062500000001</v>
      </c>
      <c r="O272">
        <v>70</v>
      </c>
      <c r="P272">
        <v>480</v>
      </c>
      <c r="Q272">
        <v>480</v>
      </c>
      <c r="R272" s="46">
        <v>271</v>
      </c>
      <c r="S272">
        <v>82228.38</v>
      </c>
      <c r="T272">
        <v>8714.6769999999997</v>
      </c>
      <c r="U272">
        <v>8898.4765000000007</v>
      </c>
      <c r="V272">
        <v>-3.20748965E-3</v>
      </c>
      <c r="W272">
        <v>-26.433534999999999</v>
      </c>
      <c r="X272">
        <v>2.1017366000000001E-3</v>
      </c>
      <c r="Y272">
        <v>21835.34</v>
      </c>
      <c r="Z272">
        <v>9584.9989999999998</v>
      </c>
      <c r="AA272">
        <v>-2.7881776E-3</v>
      </c>
      <c r="AB272">
        <v>88.816715000000002</v>
      </c>
      <c r="AC272">
        <v>2.0407558899999999E-3</v>
      </c>
      <c r="AD272">
        <v>22718.67</v>
      </c>
      <c r="AE272">
        <v>-1.03232945E-2</v>
      </c>
      <c r="AF272">
        <v>-215.85685000000001</v>
      </c>
      <c r="AG272">
        <v>2.6189069499999999E-3</v>
      </c>
      <c r="AH272">
        <v>5703.6210000000001</v>
      </c>
      <c r="AI272">
        <v>1.27139375E-3</v>
      </c>
      <c r="AJ272">
        <v>-132.59285</v>
      </c>
      <c r="AK272">
        <v>6267.8710000000001</v>
      </c>
      <c r="AL272">
        <v>-3.5473650000000002E-5</v>
      </c>
      <c r="AM272">
        <v>5950.0820000000003</v>
      </c>
    </row>
    <row r="273" spans="1:39">
      <c r="A273">
        <v>272</v>
      </c>
      <c r="B273">
        <v>3</v>
      </c>
      <c r="C273">
        <v>73</v>
      </c>
      <c r="D273">
        <v>1</v>
      </c>
      <c r="E273">
        <v>60</v>
      </c>
      <c r="F273">
        <v>70</v>
      </c>
      <c r="G273">
        <v>0.48457031249999999</v>
      </c>
      <c r="H273">
        <v>0</v>
      </c>
      <c r="I273">
        <v>90</v>
      </c>
      <c r="J273">
        <v>0</v>
      </c>
      <c r="K273">
        <v>4147.4609375</v>
      </c>
      <c r="L273">
        <v>0.25703124999999999</v>
      </c>
      <c r="M273">
        <v>426149.4140625</v>
      </c>
      <c r="N273">
        <v>0.22539062500000001</v>
      </c>
      <c r="O273">
        <v>70</v>
      </c>
      <c r="P273">
        <v>480</v>
      </c>
      <c r="Q273">
        <v>480</v>
      </c>
      <c r="R273" s="46">
        <v>272</v>
      </c>
      <c r="S273">
        <v>207288.3</v>
      </c>
      <c r="T273">
        <v>4223.4904999999999</v>
      </c>
      <c r="U273">
        <v>4153.3500000000004</v>
      </c>
      <c r="V273">
        <v>3.4422887000000002E-3</v>
      </c>
      <c r="W273">
        <v>160.7277</v>
      </c>
      <c r="X273">
        <v>2.0646950000000001E-4</v>
      </c>
      <c r="Y273">
        <v>13721.32</v>
      </c>
      <c r="Z273">
        <v>4080.6804999999999</v>
      </c>
      <c r="AA273">
        <v>4.9748850000000001E-3</v>
      </c>
      <c r="AB273">
        <v>326.09980000000002</v>
      </c>
      <c r="AC273">
        <v>-2.7565189999999998E-3</v>
      </c>
      <c r="AD273">
        <v>13409.65</v>
      </c>
      <c r="AE273">
        <v>8.68180455E-3</v>
      </c>
      <c r="AF273">
        <v>388.09289999999999</v>
      </c>
      <c r="AG273">
        <v>8.1809686999999992E-3</v>
      </c>
      <c r="AH273">
        <v>5606.3720000000003</v>
      </c>
      <c r="AI273">
        <v>2.5864764999999998E-4</v>
      </c>
      <c r="AJ273">
        <v>366.68725000000001</v>
      </c>
      <c r="AK273">
        <v>4968.366</v>
      </c>
      <c r="AL273">
        <v>2.1524315E-4</v>
      </c>
      <c r="AM273">
        <v>5369.9830000000002</v>
      </c>
    </row>
    <row r="274" spans="1:39">
      <c r="A274">
        <v>273</v>
      </c>
      <c r="B274">
        <v>3</v>
      </c>
      <c r="C274">
        <v>74</v>
      </c>
      <c r="D274">
        <v>1</v>
      </c>
      <c r="E274">
        <v>60</v>
      </c>
      <c r="F274">
        <v>70</v>
      </c>
      <c r="G274">
        <v>0.33457031249999997</v>
      </c>
      <c r="H274">
        <v>0</v>
      </c>
      <c r="I274">
        <v>90</v>
      </c>
      <c r="J274">
        <v>0</v>
      </c>
      <c r="K274">
        <v>7397.4609375</v>
      </c>
      <c r="L274">
        <v>0.37703124999999998</v>
      </c>
      <c r="M274">
        <v>784699.4140625</v>
      </c>
      <c r="N274">
        <v>0.32539062500000004</v>
      </c>
      <c r="O274">
        <v>70</v>
      </c>
      <c r="P274">
        <v>480</v>
      </c>
      <c r="Q274">
        <v>480</v>
      </c>
      <c r="R274" s="46">
        <v>273</v>
      </c>
      <c r="S274">
        <v>276206.90000000002</v>
      </c>
      <c r="T274">
        <v>13591.84</v>
      </c>
      <c r="U274">
        <v>12855.06</v>
      </c>
      <c r="V274">
        <v>2.5164185E-3</v>
      </c>
      <c r="W274">
        <v>-97.150620000000004</v>
      </c>
      <c r="X274">
        <v>4.9889896000000003E-3</v>
      </c>
      <c r="Y274">
        <v>25907.31</v>
      </c>
      <c r="Z274">
        <v>12431.334999999999</v>
      </c>
      <c r="AA274">
        <v>1.7678558500000001E-3</v>
      </c>
      <c r="AB274">
        <v>-233.9265</v>
      </c>
      <c r="AC274">
        <v>7.6733820000000003E-3</v>
      </c>
      <c r="AD274">
        <v>23638.49</v>
      </c>
      <c r="AE274">
        <v>3.4570780499999999E-3</v>
      </c>
      <c r="AF274">
        <v>-65.259815000000003</v>
      </c>
      <c r="AG274">
        <v>1.3514071500000001E-2</v>
      </c>
      <c r="AH274">
        <v>6520.3509999999997</v>
      </c>
      <c r="AI274">
        <v>-1.2849250000000001E-5</v>
      </c>
      <c r="AJ274">
        <v>-188.40395000000001</v>
      </c>
      <c r="AK274">
        <v>5552.2370000000001</v>
      </c>
      <c r="AL274">
        <v>9.3978149999999995E-4</v>
      </c>
      <c r="AM274">
        <v>5589.1109999999999</v>
      </c>
    </row>
    <row r="275" spans="1:39">
      <c r="A275">
        <v>274</v>
      </c>
      <c r="B275">
        <v>3</v>
      </c>
      <c r="C275">
        <v>75</v>
      </c>
      <c r="D275">
        <v>1</v>
      </c>
      <c r="E275">
        <v>60</v>
      </c>
      <c r="F275">
        <v>70</v>
      </c>
      <c r="G275">
        <v>0.40957031249999998</v>
      </c>
      <c r="H275">
        <v>0</v>
      </c>
      <c r="I275">
        <v>90</v>
      </c>
      <c r="J275">
        <v>0</v>
      </c>
      <c r="K275">
        <v>9022.4609375</v>
      </c>
      <c r="L275">
        <v>0.31703124999999999</v>
      </c>
      <c r="M275">
        <v>605424.4140625</v>
      </c>
      <c r="N275">
        <v>0.275390625</v>
      </c>
      <c r="O275">
        <v>70</v>
      </c>
      <c r="P275">
        <v>480</v>
      </c>
      <c r="Q275">
        <v>480</v>
      </c>
      <c r="R275" s="46">
        <v>274</v>
      </c>
      <c r="S275">
        <v>257293.9</v>
      </c>
      <c r="T275">
        <v>11329.89</v>
      </c>
      <c r="U275">
        <v>11068.295</v>
      </c>
      <c r="V275">
        <v>1.0752649999999999E-4</v>
      </c>
      <c r="W275">
        <v>26.085435</v>
      </c>
      <c r="X275">
        <v>6.4215799999999996E-3</v>
      </c>
      <c r="Y275">
        <v>27847.88</v>
      </c>
      <c r="Z275">
        <v>10516.165000000001</v>
      </c>
      <c r="AA275">
        <v>-8.0626204999999992E-3</v>
      </c>
      <c r="AB275">
        <v>-135.9949</v>
      </c>
      <c r="AC275">
        <v>9.4383434999999998E-3</v>
      </c>
      <c r="AD275">
        <v>26895.4</v>
      </c>
      <c r="AE275">
        <v>1.8405075000000001E-3</v>
      </c>
      <c r="AF275">
        <v>230.97505000000001</v>
      </c>
      <c r="AG275">
        <v>6.6576545000000004E-3</v>
      </c>
      <c r="AH275">
        <v>9054.2790000000005</v>
      </c>
      <c r="AI275">
        <v>1.9164080000000001E-3</v>
      </c>
      <c r="AJ275">
        <v>72.965980000000002</v>
      </c>
      <c r="AK275">
        <v>8336.4750000000004</v>
      </c>
      <c r="AL275">
        <v>-6.2072500000000006E-5</v>
      </c>
      <c r="AM275">
        <v>8698.5879999999997</v>
      </c>
    </row>
    <row r="276" spans="1:39">
      <c r="A276">
        <v>275</v>
      </c>
      <c r="B276">
        <v>3</v>
      </c>
      <c r="C276">
        <v>76</v>
      </c>
      <c r="D276">
        <v>1</v>
      </c>
      <c r="E276">
        <v>60</v>
      </c>
      <c r="F276">
        <v>70</v>
      </c>
      <c r="G276">
        <v>0.5595703125</v>
      </c>
      <c r="H276">
        <v>0</v>
      </c>
      <c r="I276">
        <v>90</v>
      </c>
      <c r="J276">
        <v>0</v>
      </c>
      <c r="K276">
        <v>5772.4609375</v>
      </c>
      <c r="L276">
        <v>0.43703124999999998</v>
      </c>
      <c r="M276">
        <v>246874.4140625</v>
      </c>
      <c r="N276">
        <v>0.37539062500000003</v>
      </c>
      <c r="O276">
        <v>70</v>
      </c>
      <c r="P276">
        <v>480</v>
      </c>
      <c r="Q276">
        <v>480</v>
      </c>
      <c r="R276">
        <v>275</v>
      </c>
      <c r="S276">
        <v>162742.29999999999</v>
      </c>
      <c r="T276">
        <v>30688.674999999999</v>
      </c>
      <c r="U276">
        <v>31221.4</v>
      </c>
      <c r="V276">
        <v>-2.9828275000000001E-3</v>
      </c>
      <c r="W276">
        <v>16.967500000000001</v>
      </c>
      <c r="X276">
        <v>-2.0967072000000001E-4</v>
      </c>
      <c r="Y276">
        <v>48363.839999999997</v>
      </c>
      <c r="Z276">
        <v>28491.55</v>
      </c>
      <c r="AA276">
        <v>-4.1731820000000001E-3</v>
      </c>
      <c r="AB276">
        <v>186.73025000000001</v>
      </c>
      <c r="AC276">
        <v>3.6201560999999998E-3</v>
      </c>
      <c r="AD276">
        <v>49794.46</v>
      </c>
      <c r="AE276">
        <v>3.5523100000000001E-4</v>
      </c>
      <c r="AF276">
        <v>-141.19030000000001</v>
      </c>
      <c r="AG276">
        <v>-4.0779070000000002E-4</v>
      </c>
      <c r="AH276">
        <v>7771.6869999999999</v>
      </c>
      <c r="AI276">
        <v>1.0992866000000001E-3</v>
      </c>
      <c r="AJ276">
        <v>-12.631015</v>
      </c>
      <c r="AK276">
        <v>10451.969999999999</v>
      </c>
      <c r="AL276">
        <v>-4.4039194999999999E-4</v>
      </c>
      <c r="AM276">
        <v>7972.0209999999997</v>
      </c>
    </row>
    <row r="277" spans="1:39">
      <c r="A277">
        <v>276</v>
      </c>
      <c r="B277">
        <v>3</v>
      </c>
      <c r="C277">
        <v>77</v>
      </c>
      <c r="D277">
        <v>1</v>
      </c>
      <c r="E277">
        <v>60</v>
      </c>
      <c r="F277">
        <v>70</v>
      </c>
      <c r="G277">
        <v>0.44707031249999996</v>
      </c>
      <c r="H277">
        <v>0</v>
      </c>
      <c r="I277">
        <v>90</v>
      </c>
      <c r="J277">
        <v>0</v>
      </c>
      <c r="K277">
        <v>6584.9609375</v>
      </c>
      <c r="L277">
        <v>0.34703125000000001</v>
      </c>
      <c r="M277">
        <v>695061.9140625</v>
      </c>
      <c r="N277">
        <v>0.20039062500000002</v>
      </c>
      <c r="O277">
        <v>70</v>
      </c>
      <c r="P277">
        <v>480</v>
      </c>
      <c r="Q277">
        <v>480</v>
      </c>
      <c r="R277">
        <v>276</v>
      </c>
      <c r="S277">
        <v>315072</v>
      </c>
      <c r="T277">
        <v>9298.0884999999998</v>
      </c>
      <c r="U277">
        <v>9102.0704999999998</v>
      </c>
      <c r="V277">
        <v>5.3141966500000002E-3</v>
      </c>
      <c r="W277">
        <v>179.7054</v>
      </c>
      <c r="X277">
        <v>-3.9044934999999999E-3</v>
      </c>
      <c r="Y277">
        <v>24535.07</v>
      </c>
      <c r="Z277">
        <v>10405.09</v>
      </c>
      <c r="AA277">
        <v>-8.4939200000000003E-4</v>
      </c>
      <c r="AB277">
        <v>328.46505000000002</v>
      </c>
      <c r="AC277">
        <v>-4.0806994999999999E-3</v>
      </c>
      <c r="AD277">
        <v>23544.65</v>
      </c>
      <c r="AE277">
        <v>1.0496657499999999E-2</v>
      </c>
      <c r="AF277">
        <v>579.47649999999999</v>
      </c>
      <c r="AG277">
        <v>-7.1333799999999999E-3</v>
      </c>
      <c r="AH277">
        <v>7342.9920000000002</v>
      </c>
      <c r="AI277">
        <v>1.07365525E-2</v>
      </c>
      <c r="AJ277">
        <v>372.47955000000002</v>
      </c>
      <c r="AK277">
        <v>7187.8710000000001</v>
      </c>
      <c r="AL277">
        <v>-1.0911512999999999E-3</v>
      </c>
      <c r="AM277">
        <v>7057.5609999999997</v>
      </c>
    </row>
    <row r="278" spans="1:39">
      <c r="A278">
        <v>277</v>
      </c>
      <c r="B278">
        <v>3</v>
      </c>
      <c r="C278">
        <v>78</v>
      </c>
      <c r="D278">
        <v>1</v>
      </c>
      <c r="E278">
        <v>60</v>
      </c>
      <c r="F278">
        <v>70</v>
      </c>
      <c r="G278">
        <v>0.59707031249999998</v>
      </c>
      <c r="H278">
        <v>0</v>
      </c>
      <c r="I278">
        <v>90</v>
      </c>
      <c r="J278">
        <v>0</v>
      </c>
      <c r="K278">
        <v>9834.9609375</v>
      </c>
      <c r="L278">
        <v>0.46703125000000001</v>
      </c>
      <c r="M278">
        <v>336511.9140625</v>
      </c>
      <c r="N278">
        <v>0.30039062500000002</v>
      </c>
      <c r="O278">
        <v>70</v>
      </c>
      <c r="P278">
        <v>480</v>
      </c>
      <c r="Q278">
        <v>480</v>
      </c>
      <c r="R278">
        <v>277</v>
      </c>
      <c r="S278">
        <v>257773.4</v>
      </c>
      <c r="T278">
        <v>78051.675000000003</v>
      </c>
      <c r="U278">
        <v>78620.164999999994</v>
      </c>
      <c r="V278">
        <v>2.7981587499999998E-2</v>
      </c>
      <c r="W278">
        <v>-136.57939999999999</v>
      </c>
      <c r="X278">
        <v>-1.0669094400000001E-2</v>
      </c>
      <c r="Y278">
        <v>131911.79999999999</v>
      </c>
      <c r="Z278">
        <v>83235.714999999997</v>
      </c>
      <c r="AA278">
        <v>2.8097870399999999E-2</v>
      </c>
      <c r="AB278">
        <v>-26.719555</v>
      </c>
      <c r="AC278">
        <v>-1.42650985E-2</v>
      </c>
      <c r="AD278">
        <v>134022.9</v>
      </c>
      <c r="AE278">
        <v>5.1048214199999997E-2</v>
      </c>
      <c r="AF278">
        <v>-480.3091</v>
      </c>
      <c r="AG278">
        <v>-2.2907003499999998E-2</v>
      </c>
      <c r="AH278">
        <v>14312.37</v>
      </c>
      <c r="AI278">
        <v>-7.3205259999999995E-4</v>
      </c>
      <c r="AJ278">
        <v>-22.397725000000001</v>
      </c>
      <c r="AK278">
        <v>24359.65</v>
      </c>
      <c r="AL278">
        <v>-1.1887245E-4</v>
      </c>
      <c r="AM278">
        <v>15119.04</v>
      </c>
    </row>
    <row r="279" spans="1:39">
      <c r="A279">
        <v>278</v>
      </c>
      <c r="B279">
        <v>3</v>
      </c>
      <c r="C279">
        <v>79</v>
      </c>
      <c r="D279">
        <v>1</v>
      </c>
      <c r="E279">
        <v>60</v>
      </c>
      <c r="F279">
        <v>70</v>
      </c>
      <c r="G279">
        <v>0.52207031250000002</v>
      </c>
      <c r="H279">
        <v>0</v>
      </c>
      <c r="I279">
        <v>90</v>
      </c>
      <c r="J279">
        <v>0</v>
      </c>
      <c r="K279">
        <v>8209.9609375</v>
      </c>
      <c r="L279">
        <v>0.28703125000000002</v>
      </c>
      <c r="M279">
        <v>157236.9140625</v>
      </c>
      <c r="N279">
        <v>0.25039062500000003</v>
      </c>
      <c r="O279">
        <v>70</v>
      </c>
      <c r="P279">
        <v>480</v>
      </c>
      <c r="Q279">
        <v>480</v>
      </c>
      <c r="R279">
        <v>278</v>
      </c>
      <c r="S279">
        <v>89792.61</v>
      </c>
      <c r="T279">
        <v>9997.5115000000005</v>
      </c>
      <c r="U279">
        <v>9707.2445000000007</v>
      </c>
      <c r="V279">
        <v>1.8164000000000001E-5</v>
      </c>
      <c r="W279">
        <v>90.559195000000003</v>
      </c>
      <c r="X279">
        <v>1.0644719500000001E-3</v>
      </c>
      <c r="Y279">
        <v>28261.86</v>
      </c>
      <c r="Z279">
        <v>9686.9989999999998</v>
      </c>
      <c r="AA279">
        <v>5.4701900000000004E-4</v>
      </c>
      <c r="AB279">
        <v>-44.057690000000001</v>
      </c>
      <c r="AC279">
        <v>8.1161619999999999E-4</v>
      </c>
      <c r="AD279">
        <v>27091.31</v>
      </c>
      <c r="AE279">
        <v>2.3227134999999999E-3</v>
      </c>
      <c r="AF279">
        <v>409.09665000000001</v>
      </c>
      <c r="AG279">
        <v>9.8104575000000009E-4</v>
      </c>
      <c r="AH279">
        <v>10370.68</v>
      </c>
      <c r="AI279">
        <v>1.75818088E-4</v>
      </c>
      <c r="AJ279">
        <v>152.07660000000001</v>
      </c>
      <c r="AK279">
        <v>9615.3060000000005</v>
      </c>
      <c r="AL279">
        <v>-1.0654679999999999E-4</v>
      </c>
      <c r="AM279">
        <v>9840.23</v>
      </c>
    </row>
    <row r="280" spans="1:39">
      <c r="A280">
        <v>279</v>
      </c>
      <c r="B280">
        <v>3</v>
      </c>
      <c r="C280">
        <v>80</v>
      </c>
      <c r="D280">
        <v>1</v>
      </c>
      <c r="E280">
        <v>60</v>
      </c>
      <c r="F280">
        <v>70</v>
      </c>
      <c r="G280">
        <v>0.3720703125</v>
      </c>
      <c r="H280">
        <v>0</v>
      </c>
      <c r="I280">
        <v>90</v>
      </c>
      <c r="J280">
        <v>0</v>
      </c>
      <c r="K280">
        <v>4959.9609375</v>
      </c>
      <c r="L280">
        <v>0.40703124999999996</v>
      </c>
      <c r="M280">
        <v>515786.9140625</v>
      </c>
      <c r="N280">
        <v>0.35039062500000001</v>
      </c>
      <c r="O280">
        <v>70</v>
      </c>
      <c r="P280">
        <v>480</v>
      </c>
      <c r="Q280">
        <v>480</v>
      </c>
      <c r="R280">
        <v>279</v>
      </c>
      <c r="S280">
        <v>203426.5</v>
      </c>
      <c r="T280">
        <v>12613.375</v>
      </c>
      <c r="U280">
        <v>12684.87</v>
      </c>
      <c r="V280">
        <v>1.2283024999999999E-4</v>
      </c>
      <c r="W280">
        <v>74.869704999999996</v>
      </c>
      <c r="X280">
        <v>-6.7013271500000002E-3</v>
      </c>
      <c r="Y280">
        <v>20888.240000000002</v>
      </c>
      <c r="Z280">
        <v>12079.46</v>
      </c>
      <c r="AA280">
        <v>1.9496556900000001E-3</v>
      </c>
      <c r="AB280">
        <v>192.40629999999999</v>
      </c>
      <c r="AC280">
        <v>-4.4346445500000001E-3</v>
      </c>
      <c r="AD280">
        <v>21092.92</v>
      </c>
      <c r="AE280">
        <v>5.5717728999999999E-3</v>
      </c>
      <c r="AF280">
        <v>21.791135000000001</v>
      </c>
      <c r="AG280">
        <v>-7.8846587500000006E-3</v>
      </c>
      <c r="AH280">
        <v>4093.56</v>
      </c>
      <c r="AI280">
        <v>3.8246645500000001E-4</v>
      </c>
      <c r="AJ280">
        <v>48.528260000000003</v>
      </c>
      <c r="AK280">
        <v>4453.34</v>
      </c>
      <c r="AL280">
        <v>-4.6896176E-4</v>
      </c>
      <c r="AM280">
        <v>4207.5749999999998</v>
      </c>
    </row>
    <row r="281" spans="1:39">
      <c r="A281">
        <v>280</v>
      </c>
      <c r="B281">
        <v>3</v>
      </c>
      <c r="C281">
        <v>81</v>
      </c>
      <c r="D281">
        <v>1</v>
      </c>
      <c r="E281">
        <v>60</v>
      </c>
      <c r="F281">
        <v>70</v>
      </c>
      <c r="G281">
        <v>0.31582031249999998</v>
      </c>
      <c r="H281">
        <v>0</v>
      </c>
      <c r="I281">
        <v>90</v>
      </c>
      <c r="J281">
        <v>0</v>
      </c>
      <c r="K281">
        <v>4553.7109375</v>
      </c>
      <c r="L281">
        <v>0.33203125</v>
      </c>
      <c r="M281">
        <v>202055.6640625</v>
      </c>
      <c r="N281">
        <v>0.31289062500000003</v>
      </c>
      <c r="O281">
        <v>70</v>
      </c>
      <c r="P281">
        <v>480</v>
      </c>
      <c r="Q281">
        <v>480</v>
      </c>
      <c r="R281">
        <v>280</v>
      </c>
      <c r="S281">
        <v>69241.710000000006</v>
      </c>
      <c r="T281">
        <v>5423.3774999999996</v>
      </c>
      <c r="U281">
        <v>5359.8024999999998</v>
      </c>
      <c r="V281">
        <v>-6.6422550000000001E-4</v>
      </c>
      <c r="W281">
        <v>-82.422545</v>
      </c>
      <c r="X281">
        <v>1.7967736E-3</v>
      </c>
      <c r="Y281">
        <v>11628.36</v>
      </c>
      <c r="Z281">
        <v>5092.1935000000003</v>
      </c>
      <c r="AA281">
        <v>-1.9661812000000001E-3</v>
      </c>
      <c r="AB281">
        <v>-146.41585000000001</v>
      </c>
      <c r="AC281">
        <v>3.22420455E-3</v>
      </c>
      <c r="AD281">
        <v>11424.67</v>
      </c>
      <c r="AE281">
        <v>-1.6330125E-3</v>
      </c>
      <c r="AF281">
        <v>-117.41315</v>
      </c>
      <c r="AG281">
        <v>3.87476665E-3</v>
      </c>
      <c r="AH281">
        <v>3457.0070000000001</v>
      </c>
      <c r="AI281">
        <v>3.4029262999999999E-4</v>
      </c>
      <c r="AJ281">
        <v>-111.00749999999999</v>
      </c>
      <c r="AK281">
        <v>3216.819</v>
      </c>
      <c r="AL281">
        <v>4.0013450000000002E-5</v>
      </c>
      <c r="AM281">
        <v>3354.2310000000002</v>
      </c>
    </row>
    <row r="282" spans="1:39">
      <c r="A282">
        <v>281</v>
      </c>
      <c r="B282">
        <v>3</v>
      </c>
      <c r="C282">
        <v>82</v>
      </c>
      <c r="D282">
        <v>1</v>
      </c>
      <c r="E282">
        <v>60</v>
      </c>
      <c r="F282">
        <v>70</v>
      </c>
      <c r="G282">
        <v>0.4658203125</v>
      </c>
      <c r="H282">
        <v>0</v>
      </c>
      <c r="I282">
        <v>90</v>
      </c>
      <c r="J282">
        <v>0</v>
      </c>
      <c r="K282">
        <v>7803.7109375</v>
      </c>
      <c r="L282">
        <v>0.45203125</v>
      </c>
      <c r="M282">
        <v>560605.6640625</v>
      </c>
      <c r="N282">
        <v>0.212890625</v>
      </c>
      <c r="O282">
        <v>70</v>
      </c>
      <c r="P282">
        <v>480</v>
      </c>
      <c r="Q282">
        <v>480</v>
      </c>
      <c r="R282">
        <v>281</v>
      </c>
      <c r="S282">
        <v>281608.3</v>
      </c>
      <c r="T282">
        <v>35014.495000000003</v>
      </c>
      <c r="U282">
        <v>34808.97</v>
      </c>
      <c r="V282">
        <v>-2.2928748999999998E-2</v>
      </c>
      <c r="W282">
        <v>178.41075000000001</v>
      </c>
      <c r="X282">
        <v>-7.0121350000000001E-3</v>
      </c>
      <c r="Y282">
        <v>63749.19</v>
      </c>
      <c r="Z282">
        <v>41971.02</v>
      </c>
      <c r="AA282">
        <v>-2.9432245700000002E-2</v>
      </c>
      <c r="AB282">
        <v>28.59844</v>
      </c>
      <c r="AC282">
        <v>-1.13285126E-2</v>
      </c>
      <c r="AD282">
        <v>62695.95</v>
      </c>
      <c r="AE282">
        <v>-3.9260019399999999E-2</v>
      </c>
      <c r="AF282">
        <v>886.31410000000005</v>
      </c>
      <c r="AG282">
        <v>-1.7711384E-2</v>
      </c>
      <c r="AH282">
        <v>8494.6679999999997</v>
      </c>
      <c r="AI282">
        <v>-1.7084724399999999E-3</v>
      </c>
      <c r="AJ282">
        <v>217.0215</v>
      </c>
      <c r="AK282">
        <v>11727.87</v>
      </c>
      <c r="AL282">
        <v>8.4119200000000005E-4</v>
      </c>
      <c r="AM282">
        <v>7847.5439999999999</v>
      </c>
    </row>
    <row r="283" spans="1:39">
      <c r="A283">
        <v>282</v>
      </c>
      <c r="B283">
        <v>3</v>
      </c>
      <c r="C283">
        <v>83</v>
      </c>
      <c r="D283">
        <v>1</v>
      </c>
      <c r="E283">
        <v>60</v>
      </c>
      <c r="F283">
        <v>70</v>
      </c>
      <c r="G283">
        <v>0.54082031249999996</v>
      </c>
      <c r="H283">
        <v>0</v>
      </c>
      <c r="I283">
        <v>90</v>
      </c>
      <c r="J283">
        <v>0</v>
      </c>
      <c r="K283">
        <v>9428.7109375</v>
      </c>
      <c r="L283">
        <v>0.27203125</v>
      </c>
      <c r="M283">
        <v>739880.6640625</v>
      </c>
      <c r="N283">
        <v>0.36289062500000002</v>
      </c>
      <c r="O283">
        <v>70</v>
      </c>
      <c r="P283">
        <v>480</v>
      </c>
      <c r="Q283">
        <v>480</v>
      </c>
      <c r="R283">
        <v>282</v>
      </c>
      <c r="S283">
        <v>412654.4</v>
      </c>
      <c r="T283">
        <v>16845.14</v>
      </c>
      <c r="U283">
        <v>16655.365000000002</v>
      </c>
      <c r="V283">
        <v>8.2909900000000003E-4</v>
      </c>
      <c r="W283">
        <v>20.993960000000001</v>
      </c>
      <c r="X283">
        <v>-8.1894245000000004E-3</v>
      </c>
      <c r="Y283">
        <v>38300.93</v>
      </c>
      <c r="Z283">
        <v>12117.915000000001</v>
      </c>
      <c r="AA283">
        <v>7.6741960000000003E-3</v>
      </c>
      <c r="AB283">
        <v>557.33394999999996</v>
      </c>
      <c r="AC283">
        <v>-4.4418085E-3</v>
      </c>
      <c r="AD283">
        <v>37777</v>
      </c>
      <c r="AE283">
        <v>1.0819051E-2</v>
      </c>
      <c r="AF283">
        <v>-499.56799999999998</v>
      </c>
      <c r="AG283">
        <v>-1.2857378500000001E-2</v>
      </c>
      <c r="AH283">
        <v>14883.61</v>
      </c>
      <c r="AI283">
        <v>-8.6279165000000002E-4</v>
      </c>
      <c r="AJ283">
        <v>-94.858705</v>
      </c>
      <c r="AK283">
        <v>13521.9</v>
      </c>
      <c r="AL283">
        <v>-1.0469364E-3</v>
      </c>
      <c r="AM283">
        <v>14654.6</v>
      </c>
    </row>
    <row r="284" spans="1:39">
      <c r="A284">
        <v>283</v>
      </c>
      <c r="B284">
        <v>3</v>
      </c>
      <c r="C284">
        <v>84</v>
      </c>
      <c r="D284">
        <v>1</v>
      </c>
      <c r="E284">
        <v>60</v>
      </c>
      <c r="F284">
        <v>70</v>
      </c>
      <c r="G284">
        <v>0.39082031249999999</v>
      </c>
      <c r="H284">
        <v>0</v>
      </c>
      <c r="I284">
        <v>90</v>
      </c>
      <c r="J284">
        <v>0</v>
      </c>
      <c r="K284">
        <v>6178.7109375</v>
      </c>
      <c r="L284">
        <v>0.39203125</v>
      </c>
      <c r="M284">
        <v>381330.6640625</v>
      </c>
      <c r="N284">
        <v>0.26289062500000004</v>
      </c>
      <c r="O284">
        <v>70</v>
      </c>
      <c r="P284">
        <v>480</v>
      </c>
      <c r="Q284">
        <v>480</v>
      </c>
      <c r="R284">
        <v>283</v>
      </c>
      <c r="S284">
        <v>157379</v>
      </c>
      <c r="T284">
        <v>12238.855</v>
      </c>
      <c r="U284">
        <v>12186.084999999999</v>
      </c>
      <c r="V284">
        <v>-1.5992461499999999E-2</v>
      </c>
      <c r="W284">
        <v>-126.60080000000001</v>
      </c>
      <c r="X284">
        <v>-5.1605082500000002E-3</v>
      </c>
      <c r="Y284">
        <v>23962.78</v>
      </c>
      <c r="Z284">
        <v>12759.65</v>
      </c>
      <c r="AA284">
        <v>-1.66990544E-2</v>
      </c>
      <c r="AB284">
        <v>-219.16650000000001</v>
      </c>
      <c r="AC284">
        <v>-4.1753610499999996E-3</v>
      </c>
      <c r="AD284">
        <v>23758.83</v>
      </c>
      <c r="AE284">
        <v>-2.8359687599999999E-2</v>
      </c>
      <c r="AF284">
        <v>-270.43065000000001</v>
      </c>
      <c r="AG284">
        <v>-1.11241333E-2</v>
      </c>
      <c r="AH284">
        <v>5428.1580000000004</v>
      </c>
      <c r="AI284">
        <v>-2.6580955999999997E-4</v>
      </c>
      <c r="AJ284">
        <v>-268.01409999999998</v>
      </c>
      <c r="AK284">
        <v>5497.74</v>
      </c>
      <c r="AL284">
        <v>4.7303934999999998E-4</v>
      </c>
      <c r="AM284">
        <v>5324.2330000000002</v>
      </c>
    </row>
    <row r="285" spans="1:39">
      <c r="A285">
        <v>284</v>
      </c>
      <c r="B285">
        <v>3</v>
      </c>
      <c r="C285">
        <v>85</v>
      </c>
      <c r="D285">
        <v>1</v>
      </c>
      <c r="E285">
        <v>60</v>
      </c>
      <c r="F285">
        <v>70</v>
      </c>
      <c r="G285">
        <v>0.57832031250000004</v>
      </c>
      <c r="H285">
        <v>0</v>
      </c>
      <c r="I285">
        <v>90</v>
      </c>
      <c r="J285">
        <v>0</v>
      </c>
      <c r="K285">
        <v>5366.2109375</v>
      </c>
      <c r="L285">
        <v>0.30203124999999997</v>
      </c>
      <c r="M285">
        <v>470968.1640625</v>
      </c>
      <c r="N285">
        <v>0.337890625</v>
      </c>
      <c r="O285">
        <v>70</v>
      </c>
      <c r="P285">
        <v>480</v>
      </c>
      <c r="Q285">
        <v>480</v>
      </c>
      <c r="R285">
        <v>284</v>
      </c>
      <c r="S285">
        <v>279038</v>
      </c>
      <c r="T285">
        <v>11096.86</v>
      </c>
      <c r="U285">
        <v>11041.25</v>
      </c>
      <c r="V285">
        <v>-1.05379815E-2</v>
      </c>
      <c r="W285">
        <v>-110.91535</v>
      </c>
      <c r="X285">
        <v>1.3863323E-2</v>
      </c>
      <c r="Y285">
        <v>25589.41</v>
      </c>
      <c r="Z285">
        <v>8332.8035</v>
      </c>
      <c r="AA285">
        <v>1.3918572000000001E-2</v>
      </c>
      <c r="AB285">
        <v>119.7259</v>
      </c>
      <c r="AC285">
        <v>1.3010414E-2</v>
      </c>
      <c r="AD285">
        <v>25425.06</v>
      </c>
      <c r="AE285">
        <v>6.8218814000000003E-3</v>
      </c>
      <c r="AF285">
        <v>-447.64530000000002</v>
      </c>
      <c r="AG285">
        <v>9.1889250000000006E-3</v>
      </c>
      <c r="AH285">
        <v>9239.7389999999996</v>
      </c>
      <c r="AI285">
        <v>-1.42234059E-2</v>
      </c>
      <c r="AJ285">
        <v>-137.55289999999999</v>
      </c>
      <c r="AK285">
        <v>8914.6540000000005</v>
      </c>
      <c r="AL285">
        <v>1.2837275000000001E-3</v>
      </c>
      <c r="AM285">
        <v>9128.0480000000007</v>
      </c>
    </row>
    <row r="286" spans="1:39">
      <c r="A286">
        <v>285</v>
      </c>
      <c r="B286">
        <v>3</v>
      </c>
      <c r="C286">
        <v>86</v>
      </c>
      <c r="D286">
        <v>1</v>
      </c>
      <c r="E286">
        <v>60</v>
      </c>
      <c r="F286">
        <v>70</v>
      </c>
      <c r="G286">
        <v>0.42832031250000002</v>
      </c>
      <c r="H286">
        <v>0</v>
      </c>
      <c r="I286">
        <v>90</v>
      </c>
      <c r="J286">
        <v>0</v>
      </c>
      <c r="K286">
        <v>8616.2109375</v>
      </c>
      <c r="L286">
        <v>0.42203124999999997</v>
      </c>
      <c r="M286">
        <v>112418.1640625</v>
      </c>
      <c r="N286">
        <v>0.23789062500000002</v>
      </c>
      <c r="O286">
        <v>70</v>
      </c>
      <c r="P286">
        <v>480</v>
      </c>
      <c r="Q286">
        <v>480</v>
      </c>
      <c r="R286">
        <v>285</v>
      </c>
      <c r="S286">
        <v>65831.63</v>
      </c>
      <c r="T286">
        <v>20390.095000000001</v>
      </c>
      <c r="U286">
        <v>20409.2</v>
      </c>
      <c r="V286">
        <v>-1.1654269100000001E-3</v>
      </c>
      <c r="W286">
        <v>87.045325000000005</v>
      </c>
      <c r="X286">
        <v>3.9304280000000002E-4</v>
      </c>
      <c r="Y286">
        <v>37621.25</v>
      </c>
      <c r="Z286">
        <v>22852.884999999998</v>
      </c>
      <c r="AA286">
        <v>-1.5538169899999999E-3</v>
      </c>
      <c r="AB286">
        <v>-11.838575000000001</v>
      </c>
      <c r="AC286">
        <v>2.8358199999999999E-5</v>
      </c>
      <c r="AD286">
        <v>37725.279999999999</v>
      </c>
      <c r="AE286">
        <v>-9.9522097100000003E-4</v>
      </c>
      <c r="AF286">
        <v>483.28980000000001</v>
      </c>
      <c r="AG286">
        <v>6.2812491999999999E-4</v>
      </c>
      <c r="AH286">
        <v>7126.19</v>
      </c>
      <c r="AI286">
        <v>-2.6857758900000002E-4</v>
      </c>
      <c r="AJ286">
        <v>231.18225000000001</v>
      </c>
      <c r="AK286">
        <v>7512.8580000000002</v>
      </c>
      <c r="AL286">
        <v>-1.4981314999999999E-5</v>
      </c>
      <c r="AM286">
        <v>7104.1670000000004</v>
      </c>
    </row>
    <row r="287" spans="1:39">
      <c r="A287">
        <v>286</v>
      </c>
      <c r="B287">
        <v>3</v>
      </c>
      <c r="C287">
        <v>87</v>
      </c>
      <c r="D287">
        <v>1</v>
      </c>
      <c r="E287">
        <v>60</v>
      </c>
      <c r="F287">
        <v>70</v>
      </c>
      <c r="G287">
        <v>0.35332031250000001</v>
      </c>
      <c r="H287">
        <v>0</v>
      </c>
      <c r="I287">
        <v>90</v>
      </c>
      <c r="J287">
        <v>0</v>
      </c>
      <c r="K287">
        <v>6991.2109375</v>
      </c>
      <c r="L287">
        <v>0.36203125000000003</v>
      </c>
      <c r="M287">
        <v>291693.1640625</v>
      </c>
      <c r="N287">
        <v>0.38789062500000004</v>
      </c>
      <c r="O287">
        <v>70</v>
      </c>
      <c r="P287">
        <v>480</v>
      </c>
      <c r="Q287">
        <v>480</v>
      </c>
      <c r="R287">
        <v>286</v>
      </c>
      <c r="S287">
        <v>114364.9</v>
      </c>
      <c r="T287">
        <v>11828.51</v>
      </c>
      <c r="U287">
        <v>12091.875</v>
      </c>
      <c r="V287">
        <v>2.8929045000000001E-3</v>
      </c>
      <c r="W287">
        <v>106.08405</v>
      </c>
      <c r="X287">
        <v>2.5561245E-4</v>
      </c>
      <c r="Y287">
        <v>21208.03</v>
      </c>
      <c r="Z287">
        <v>10508.295</v>
      </c>
      <c r="AA287">
        <v>-4.9377592000000002E-4</v>
      </c>
      <c r="AB287">
        <v>107.3164</v>
      </c>
      <c r="AC287">
        <v>-6.4588544999999995E-4</v>
      </c>
      <c r="AD287">
        <v>21886.25</v>
      </c>
      <c r="AE287">
        <v>2.5885840000000001E-3</v>
      </c>
      <c r="AF287">
        <v>165.79759999999999</v>
      </c>
      <c r="AG287">
        <v>6.5653405E-3</v>
      </c>
      <c r="AH287">
        <v>5415.3469999999998</v>
      </c>
      <c r="AI287">
        <v>4.0174387999999999E-4</v>
      </c>
      <c r="AJ287">
        <v>107.68035</v>
      </c>
      <c r="AK287">
        <v>5347.97</v>
      </c>
      <c r="AL287">
        <v>2.8565459999999997E-4</v>
      </c>
      <c r="AM287">
        <v>5759.4740000000002</v>
      </c>
    </row>
    <row r="288" spans="1:39">
      <c r="A288">
        <v>287</v>
      </c>
      <c r="B288">
        <v>3</v>
      </c>
      <c r="C288">
        <v>88</v>
      </c>
      <c r="D288">
        <v>1</v>
      </c>
      <c r="E288">
        <v>60</v>
      </c>
      <c r="F288">
        <v>70</v>
      </c>
      <c r="G288">
        <v>0.50332031249999998</v>
      </c>
      <c r="H288">
        <v>0</v>
      </c>
      <c r="I288">
        <v>90</v>
      </c>
      <c r="J288">
        <v>0</v>
      </c>
      <c r="K288">
        <v>3741.2109375</v>
      </c>
      <c r="L288">
        <v>0.48203125000000002</v>
      </c>
      <c r="M288">
        <v>650243.1640625</v>
      </c>
      <c r="N288">
        <v>0.28789062500000001</v>
      </c>
      <c r="O288">
        <v>70</v>
      </c>
      <c r="P288">
        <v>480</v>
      </c>
      <c r="Q288">
        <v>480</v>
      </c>
      <c r="R288">
        <v>287</v>
      </c>
      <c r="S288">
        <v>368612.5</v>
      </c>
      <c r="T288">
        <v>54284.985000000001</v>
      </c>
      <c r="U288">
        <v>53849.27</v>
      </c>
      <c r="V288">
        <v>-8.2529029800000001E-2</v>
      </c>
      <c r="W288">
        <v>700.16875000000005</v>
      </c>
      <c r="X288">
        <v>4.3685386999999999E-2</v>
      </c>
      <c r="Y288">
        <v>82427.63</v>
      </c>
      <c r="Z288">
        <v>61897.18</v>
      </c>
      <c r="AA288">
        <v>-9.5768985200000004E-2</v>
      </c>
      <c r="AB288">
        <v>1244.4490000000001</v>
      </c>
      <c r="AC288">
        <v>5.1798862100000002E-2</v>
      </c>
      <c r="AD288">
        <v>80847.03</v>
      </c>
      <c r="AE288">
        <v>-0.12535587400000001</v>
      </c>
      <c r="AF288">
        <v>1295.0615</v>
      </c>
      <c r="AG288">
        <v>7.0136799499999999E-2</v>
      </c>
      <c r="AH288">
        <v>4745.866</v>
      </c>
      <c r="AI288">
        <v>-4.1035094499999999E-3</v>
      </c>
      <c r="AJ288">
        <v>260.85554999999999</v>
      </c>
      <c r="AK288">
        <v>10836.11</v>
      </c>
      <c r="AL288">
        <v>5.8581349999999998E-4</v>
      </c>
      <c r="AM288">
        <v>4577.3379999999997</v>
      </c>
    </row>
    <row r="289" spans="1:39">
      <c r="A289">
        <v>288</v>
      </c>
      <c r="B289">
        <v>3</v>
      </c>
      <c r="C289">
        <v>89</v>
      </c>
      <c r="D289">
        <v>1</v>
      </c>
      <c r="E289">
        <v>60</v>
      </c>
      <c r="F289">
        <v>70</v>
      </c>
      <c r="G289">
        <v>0.41425781249999999</v>
      </c>
      <c r="H289">
        <v>0</v>
      </c>
      <c r="I289">
        <v>90</v>
      </c>
      <c r="J289">
        <v>0</v>
      </c>
      <c r="K289">
        <v>3842.7734375</v>
      </c>
      <c r="L289">
        <v>0.30578125</v>
      </c>
      <c r="M289">
        <v>235669.7265625</v>
      </c>
      <c r="N289">
        <v>0.37226562500000004</v>
      </c>
      <c r="O289">
        <v>70</v>
      </c>
      <c r="P289">
        <v>480</v>
      </c>
      <c r="Q289">
        <v>480</v>
      </c>
      <c r="R289">
        <v>288</v>
      </c>
      <c r="S289">
        <v>101394.6</v>
      </c>
      <c r="T289">
        <v>5384.2950000000001</v>
      </c>
      <c r="U289">
        <v>5235.5169999999998</v>
      </c>
      <c r="V289">
        <v>-1.41362987E-3</v>
      </c>
      <c r="W289">
        <v>15.105955</v>
      </c>
      <c r="X289">
        <v>1.84529365E-3</v>
      </c>
      <c r="Y289">
        <v>11556.39</v>
      </c>
      <c r="Z289">
        <v>4243.7070000000003</v>
      </c>
      <c r="AA289">
        <v>-3.60907028E-3</v>
      </c>
      <c r="AB289">
        <v>-54.389654999999998</v>
      </c>
      <c r="AC289">
        <v>3.4931574400000002E-3</v>
      </c>
      <c r="AD289">
        <v>11157.38</v>
      </c>
      <c r="AE289">
        <v>3.1320799999999999E-4</v>
      </c>
      <c r="AF289">
        <v>94.884730000000005</v>
      </c>
      <c r="AG289">
        <v>2.062473E-4</v>
      </c>
      <c r="AH289">
        <v>3859.252</v>
      </c>
      <c r="AI289">
        <v>1.856861E-3</v>
      </c>
      <c r="AJ289">
        <v>30.565580000000001</v>
      </c>
      <c r="AK289">
        <v>3521.63</v>
      </c>
      <c r="AL289">
        <v>-2.6788998500000002E-4</v>
      </c>
      <c r="AM289">
        <v>3709.9090000000001</v>
      </c>
    </row>
    <row r="290" spans="1:39">
      <c r="A290">
        <v>289</v>
      </c>
      <c r="B290">
        <v>3</v>
      </c>
      <c r="C290">
        <v>90</v>
      </c>
      <c r="D290">
        <v>1</v>
      </c>
      <c r="E290">
        <v>60</v>
      </c>
      <c r="F290">
        <v>70</v>
      </c>
      <c r="G290">
        <v>0.56425781249999996</v>
      </c>
      <c r="H290">
        <v>0</v>
      </c>
      <c r="I290">
        <v>90</v>
      </c>
      <c r="J290">
        <v>0</v>
      </c>
      <c r="K290">
        <v>7092.7734375</v>
      </c>
      <c r="L290">
        <v>0.42578125</v>
      </c>
      <c r="M290">
        <v>594219.7265625</v>
      </c>
      <c r="N290">
        <v>0.27226562500000001</v>
      </c>
      <c r="O290">
        <v>70</v>
      </c>
      <c r="P290">
        <v>480</v>
      </c>
      <c r="Q290">
        <v>480</v>
      </c>
      <c r="R290">
        <v>289</v>
      </c>
      <c r="S290">
        <v>347750.5</v>
      </c>
      <c r="T290">
        <v>27774.965</v>
      </c>
      <c r="U290">
        <v>28289.72</v>
      </c>
      <c r="V290">
        <v>6.5719085000000002E-3</v>
      </c>
      <c r="W290">
        <v>20.678405000000001</v>
      </c>
      <c r="X290">
        <v>-8.8022505000000008E-3</v>
      </c>
      <c r="Y290">
        <v>54826.94</v>
      </c>
      <c r="Z290">
        <v>29253.205000000002</v>
      </c>
      <c r="AA290">
        <v>4.1111704999999997E-3</v>
      </c>
      <c r="AB290">
        <v>275.55270000000002</v>
      </c>
      <c r="AC290">
        <v>-2.6775729999999999E-3</v>
      </c>
      <c r="AD290">
        <v>56753.91</v>
      </c>
      <c r="AE290">
        <v>1.0436009499999999E-2</v>
      </c>
      <c r="AF290">
        <v>-198.12819999999999</v>
      </c>
      <c r="AG290">
        <v>-1.6352237499999998E-2</v>
      </c>
      <c r="AH290">
        <v>10199.719999999999</v>
      </c>
      <c r="AI290">
        <v>4.7935384999999997E-3</v>
      </c>
      <c r="AJ290">
        <v>-23.080815000000001</v>
      </c>
      <c r="AK290">
        <v>13481.28</v>
      </c>
      <c r="AL290">
        <v>6.3806949999999996E-4</v>
      </c>
      <c r="AM290">
        <v>10489.72</v>
      </c>
    </row>
    <row r="291" spans="1:39">
      <c r="A291">
        <v>290</v>
      </c>
      <c r="B291">
        <v>3</v>
      </c>
      <c r="C291">
        <v>91</v>
      </c>
      <c r="D291">
        <v>1</v>
      </c>
      <c r="E291">
        <v>60</v>
      </c>
      <c r="F291">
        <v>70</v>
      </c>
      <c r="G291">
        <v>0.4892578125</v>
      </c>
      <c r="H291">
        <v>0</v>
      </c>
      <c r="I291">
        <v>90</v>
      </c>
      <c r="J291">
        <v>0</v>
      </c>
      <c r="K291">
        <v>8717.7734375</v>
      </c>
      <c r="L291">
        <v>0.36578125</v>
      </c>
      <c r="M291">
        <v>773494.7265625</v>
      </c>
      <c r="N291">
        <v>0.322265625</v>
      </c>
      <c r="O291">
        <v>70</v>
      </c>
      <c r="P291">
        <v>480</v>
      </c>
      <c r="Q291">
        <v>480</v>
      </c>
      <c r="R291">
        <v>290</v>
      </c>
      <c r="S291">
        <v>386093.7</v>
      </c>
      <c r="T291">
        <v>18942.560000000001</v>
      </c>
      <c r="U291">
        <v>18714.855</v>
      </c>
      <c r="V291">
        <v>3.9574949999999999E-4</v>
      </c>
      <c r="W291">
        <v>567.17819999999995</v>
      </c>
      <c r="X291">
        <v>2.3626005499999998E-2</v>
      </c>
      <c r="Y291">
        <v>38447.68</v>
      </c>
      <c r="Z291">
        <v>17183.93</v>
      </c>
      <c r="AA291">
        <v>-3.2220665000000002E-4</v>
      </c>
      <c r="AB291">
        <v>795.79165</v>
      </c>
      <c r="AC291">
        <v>2.6486474999999999E-2</v>
      </c>
      <c r="AD291">
        <v>37739.730000000003</v>
      </c>
      <c r="AE291">
        <v>-2.2140662500000001E-3</v>
      </c>
      <c r="AF291">
        <v>967.66340000000002</v>
      </c>
      <c r="AG291">
        <v>5.3091278499999998E-2</v>
      </c>
      <c r="AH291">
        <v>10777.74</v>
      </c>
      <c r="AI291">
        <v>3.6986461999999998E-4</v>
      </c>
      <c r="AJ291">
        <v>694.85204999999996</v>
      </c>
      <c r="AK291">
        <v>11178.27</v>
      </c>
      <c r="AL291">
        <v>-1.11318945E-3</v>
      </c>
      <c r="AM291">
        <v>10329.459999999999</v>
      </c>
    </row>
    <row r="292" spans="1:39">
      <c r="A292">
        <v>291</v>
      </c>
      <c r="B292">
        <v>3</v>
      </c>
      <c r="C292">
        <v>92</v>
      </c>
      <c r="D292">
        <v>1</v>
      </c>
      <c r="E292">
        <v>60</v>
      </c>
      <c r="F292">
        <v>70</v>
      </c>
      <c r="G292">
        <v>0.33925781249999998</v>
      </c>
      <c r="H292">
        <v>0</v>
      </c>
      <c r="I292">
        <v>90</v>
      </c>
      <c r="J292">
        <v>0</v>
      </c>
      <c r="K292">
        <v>5467.7734375</v>
      </c>
      <c r="L292">
        <v>0.48578125</v>
      </c>
      <c r="M292">
        <v>414944.7265625</v>
      </c>
      <c r="N292">
        <v>0.22226562500000002</v>
      </c>
      <c r="O292">
        <v>70</v>
      </c>
      <c r="P292">
        <v>480</v>
      </c>
      <c r="Q292">
        <v>480</v>
      </c>
      <c r="R292">
        <v>291</v>
      </c>
      <c r="S292">
        <v>197859.5</v>
      </c>
      <c r="T292">
        <v>70586.259999999995</v>
      </c>
      <c r="U292">
        <v>70156.145000000004</v>
      </c>
      <c r="V292">
        <v>-1.8889275000000001E-3</v>
      </c>
      <c r="W292">
        <v>-38.930995000000003</v>
      </c>
      <c r="X292">
        <v>1.79244075E-3</v>
      </c>
      <c r="Y292">
        <v>98296.95</v>
      </c>
      <c r="Z292">
        <v>82072.914999999994</v>
      </c>
      <c r="AA292">
        <v>-3.3165180000000001E-3</v>
      </c>
      <c r="AB292">
        <v>-307.99225000000001</v>
      </c>
      <c r="AC292">
        <v>7.3576185E-4</v>
      </c>
      <c r="AD292">
        <v>95456.639999999999</v>
      </c>
      <c r="AE292">
        <v>-5.441539E-4</v>
      </c>
      <c r="AF292">
        <v>50.999054999999998</v>
      </c>
      <c r="AG292">
        <v>3.5142189999999998E-3</v>
      </c>
      <c r="AH292">
        <v>4440.8519999999999</v>
      </c>
      <c r="AI292">
        <v>2.1298565000000001E-4</v>
      </c>
      <c r="AJ292">
        <v>-126.3775</v>
      </c>
      <c r="AK292">
        <v>5339.8450000000003</v>
      </c>
      <c r="AL292">
        <v>-1.0097291E-3</v>
      </c>
      <c r="AM292">
        <v>3815.596</v>
      </c>
    </row>
    <row r="293" spans="1:39">
      <c r="A293">
        <v>292</v>
      </c>
      <c r="B293">
        <v>3</v>
      </c>
      <c r="C293">
        <v>93</v>
      </c>
      <c r="D293">
        <v>1</v>
      </c>
      <c r="E293">
        <v>60</v>
      </c>
      <c r="F293">
        <v>70</v>
      </c>
      <c r="G293">
        <v>0.45175781250000002</v>
      </c>
      <c r="H293">
        <v>0</v>
      </c>
      <c r="I293">
        <v>90</v>
      </c>
      <c r="J293">
        <v>0</v>
      </c>
      <c r="K293">
        <v>6280.2734375</v>
      </c>
      <c r="L293">
        <v>0.33578125000000003</v>
      </c>
      <c r="M293">
        <v>504582.2265625</v>
      </c>
      <c r="N293">
        <v>0.39726562500000001</v>
      </c>
      <c r="O293">
        <v>70</v>
      </c>
      <c r="P293">
        <v>480</v>
      </c>
      <c r="Q293">
        <v>480</v>
      </c>
      <c r="R293">
        <v>292</v>
      </c>
      <c r="S293">
        <v>234572.9</v>
      </c>
      <c r="T293">
        <v>11835.49</v>
      </c>
      <c r="U293">
        <v>11474.64</v>
      </c>
      <c r="V293">
        <v>7.516567E-3</v>
      </c>
      <c r="W293">
        <v>334.29315000000003</v>
      </c>
      <c r="X293">
        <v>-5.3310935E-3</v>
      </c>
      <c r="Y293">
        <v>22595.57</v>
      </c>
      <c r="Z293">
        <v>9389.8580000000002</v>
      </c>
      <c r="AA293">
        <v>-1.3059714999999999E-3</v>
      </c>
      <c r="AB293">
        <v>308.40179999999998</v>
      </c>
      <c r="AC293">
        <v>-9.9090828500000006E-3</v>
      </c>
      <c r="AD293">
        <v>21688.37</v>
      </c>
      <c r="AE293">
        <v>7.3649880000000003E-3</v>
      </c>
      <c r="AF293">
        <v>532.01229999999998</v>
      </c>
      <c r="AG293">
        <v>-9.3727751500000001E-3</v>
      </c>
      <c r="AH293">
        <v>6947.7690000000002</v>
      </c>
      <c r="AI293">
        <v>-4.5567845000000001E-3</v>
      </c>
      <c r="AJ293">
        <v>338.14645000000002</v>
      </c>
      <c r="AK293">
        <v>6704.7150000000001</v>
      </c>
      <c r="AL293">
        <v>-9.3703160000000005E-4</v>
      </c>
      <c r="AM293">
        <v>6685.7910000000002</v>
      </c>
    </row>
    <row r="294" spans="1:39">
      <c r="A294">
        <v>293</v>
      </c>
      <c r="B294">
        <v>3</v>
      </c>
      <c r="C294">
        <v>94</v>
      </c>
      <c r="D294">
        <v>1</v>
      </c>
      <c r="E294">
        <v>60</v>
      </c>
      <c r="F294">
        <v>70</v>
      </c>
      <c r="G294">
        <v>0.3017578125</v>
      </c>
      <c r="H294">
        <v>0</v>
      </c>
      <c r="I294">
        <v>90</v>
      </c>
      <c r="J294">
        <v>0</v>
      </c>
      <c r="K294">
        <v>9530.2734375</v>
      </c>
      <c r="L294">
        <v>0.45578125000000003</v>
      </c>
      <c r="M294">
        <v>146032.2265625</v>
      </c>
      <c r="N294">
        <v>0.29726562500000003</v>
      </c>
      <c r="O294">
        <v>70</v>
      </c>
      <c r="P294">
        <v>480</v>
      </c>
      <c r="Q294">
        <v>480</v>
      </c>
      <c r="R294">
        <v>293</v>
      </c>
      <c r="S294">
        <v>82066.16</v>
      </c>
      <c r="T294">
        <v>39255.864999999998</v>
      </c>
      <c r="U294">
        <v>39113.794999999998</v>
      </c>
      <c r="V294">
        <v>3.3552238700000001E-3</v>
      </c>
      <c r="W294">
        <v>-84.116884999999996</v>
      </c>
      <c r="X294">
        <v>5.52189495E-3</v>
      </c>
      <c r="Y294">
        <v>55748.75</v>
      </c>
      <c r="Z294">
        <v>41303.69</v>
      </c>
      <c r="AA294">
        <v>3.8196234E-3</v>
      </c>
      <c r="AB294">
        <v>-257.48165</v>
      </c>
      <c r="AC294">
        <v>5.4503865100000003E-3</v>
      </c>
      <c r="AD294">
        <v>55155.78</v>
      </c>
      <c r="AE294">
        <v>4.8217200499999996E-3</v>
      </c>
      <c r="AF294">
        <v>-93.557969999999997</v>
      </c>
      <c r="AG294">
        <v>8.1766165899999996E-3</v>
      </c>
      <c r="AH294">
        <v>6110.43</v>
      </c>
      <c r="AI294">
        <v>1.18963E-5</v>
      </c>
      <c r="AJ294">
        <v>-126.87820000000001</v>
      </c>
      <c r="AK294">
        <v>6316.64</v>
      </c>
      <c r="AL294">
        <v>-1.60825255E-4</v>
      </c>
      <c r="AM294">
        <v>5824.9679999999998</v>
      </c>
    </row>
    <row r="295" spans="1:39">
      <c r="A295">
        <v>294</v>
      </c>
      <c r="B295">
        <v>3</v>
      </c>
      <c r="C295">
        <v>95</v>
      </c>
      <c r="D295">
        <v>1</v>
      </c>
      <c r="E295">
        <v>60</v>
      </c>
      <c r="F295">
        <v>70</v>
      </c>
      <c r="G295">
        <v>0.37675781249999996</v>
      </c>
      <c r="H295">
        <v>0</v>
      </c>
      <c r="I295">
        <v>90</v>
      </c>
      <c r="J295">
        <v>0</v>
      </c>
      <c r="K295">
        <v>7905.2734375</v>
      </c>
      <c r="L295">
        <v>0.27578124999999998</v>
      </c>
      <c r="M295">
        <v>325307.2265625</v>
      </c>
      <c r="N295">
        <v>0.34726562500000002</v>
      </c>
      <c r="O295">
        <v>70</v>
      </c>
      <c r="P295">
        <v>480</v>
      </c>
      <c r="Q295">
        <v>480</v>
      </c>
      <c r="R295">
        <v>294</v>
      </c>
      <c r="S295">
        <v>130320.9</v>
      </c>
      <c r="T295">
        <v>8160.6864999999998</v>
      </c>
      <c r="U295">
        <v>8256.3534999999993</v>
      </c>
      <c r="V295">
        <v>-2.1899125000000001E-4</v>
      </c>
      <c r="W295">
        <v>74.669849999999997</v>
      </c>
      <c r="X295">
        <v>-1.80032737E-3</v>
      </c>
      <c r="Y295">
        <v>19514.77</v>
      </c>
      <c r="Z295">
        <v>6783.9865</v>
      </c>
      <c r="AA295">
        <v>5.3033567499999996E-4</v>
      </c>
      <c r="AB295">
        <v>173.80889999999999</v>
      </c>
      <c r="AC295">
        <v>-1.39086843E-3</v>
      </c>
      <c r="AD295">
        <v>19789.169999999998</v>
      </c>
      <c r="AE295">
        <v>1.9054402500000001E-3</v>
      </c>
      <c r="AF295">
        <v>40.430875</v>
      </c>
      <c r="AG295">
        <v>-3.3897158199999999E-3</v>
      </c>
      <c r="AH295">
        <v>6941.1220000000003</v>
      </c>
      <c r="AI295">
        <v>2.8218643500000002E-4</v>
      </c>
      <c r="AJ295">
        <v>74.913799999999995</v>
      </c>
      <c r="AK295">
        <v>6430.2380000000003</v>
      </c>
      <c r="AL295">
        <v>-1.7038864000000001E-4</v>
      </c>
      <c r="AM295">
        <v>7113.4750000000004</v>
      </c>
    </row>
    <row r="296" spans="1:39">
      <c r="A296">
        <v>295</v>
      </c>
      <c r="B296">
        <v>3</v>
      </c>
      <c r="C296">
        <v>96</v>
      </c>
      <c r="D296">
        <v>1</v>
      </c>
      <c r="E296">
        <v>60</v>
      </c>
      <c r="F296">
        <v>70</v>
      </c>
      <c r="G296">
        <v>0.52675781249999998</v>
      </c>
      <c r="H296">
        <v>0</v>
      </c>
      <c r="I296">
        <v>90</v>
      </c>
      <c r="J296">
        <v>0</v>
      </c>
      <c r="K296">
        <v>4655.2734375</v>
      </c>
      <c r="L296">
        <v>0.39578124999999997</v>
      </c>
      <c r="M296">
        <v>683857.2265625</v>
      </c>
      <c r="N296">
        <v>0.24726562500000002</v>
      </c>
      <c r="O296">
        <v>70</v>
      </c>
      <c r="P296">
        <v>480</v>
      </c>
      <c r="Q296">
        <v>480</v>
      </c>
      <c r="R296">
        <v>295</v>
      </c>
      <c r="S296">
        <v>360287.5</v>
      </c>
      <c r="T296">
        <v>12375.584999999999</v>
      </c>
      <c r="U296">
        <v>12030.37</v>
      </c>
      <c r="V296">
        <v>-3.9283475000000002E-3</v>
      </c>
      <c r="W296">
        <v>117.73545</v>
      </c>
      <c r="X296">
        <v>1.1435706299999999E-2</v>
      </c>
      <c r="Y296">
        <v>27325.22</v>
      </c>
      <c r="Z296">
        <v>13335.855</v>
      </c>
      <c r="AA296">
        <v>-1.3653675000000001E-2</v>
      </c>
      <c r="AB296">
        <v>-88.595585</v>
      </c>
      <c r="AC296">
        <v>1.3372384500000001E-2</v>
      </c>
      <c r="AD296">
        <v>25916.29</v>
      </c>
      <c r="AE296">
        <v>-6.1634715E-3</v>
      </c>
      <c r="AF296">
        <v>569.07474999999999</v>
      </c>
      <c r="AG296">
        <v>1.6736694999999999E-2</v>
      </c>
      <c r="AH296">
        <v>6640.3440000000001</v>
      </c>
      <c r="AI296">
        <v>1.1771433E-2</v>
      </c>
      <c r="AJ296">
        <v>143.39085</v>
      </c>
      <c r="AK296">
        <v>7535.942</v>
      </c>
      <c r="AL296">
        <v>9.2503050000000003E-4</v>
      </c>
      <c r="AM296">
        <v>6147.7629999999999</v>
      </c>
    </row>
    <row r="297" spans="1:39">
      <c r="A297">
        <v>296</v>
      </c>
      <c r="B297">
        <v>3</v>
      </c>
      <c r="C297">
        <v>97</v>
      </c>
      <c r="D297">
        <v>1</v>
      </c>
      <c r="E297">
        <v>60</v>
      </c>
      <c r="F297">
        <v>70</v>
      </c>
      <c r="G297">
        <v>0.5830078125</v>
      </c>
      <c r="H297">
        <v>0</v>
      </c>
      <c r="I297">
        <v>90</v>
      </c>
      <c r="J297">
        <v>0</v>
      </c>
      <c r="K297">
        <v>5061.5234375</v>
      </c>
      <c r="L297">
        <v>0.35078124999999999</v>
      </c>
      <c r="M297">
        <v>370125.9765625</v>
      </c>
      <c r="N297">
        <v>0.28476562500000002</v>
      </c>
      <c r="O297">
        <v>70</v>
      </c>
      <c r="P297">
        <v>480</v>
      </c>
      <c r="Q297">
        <v>480</v>
      </c>
      <c r="R297">
        <v>296</v>
      </c>
      <c r="S297">
        <v>221023.9</v>
      </c>
      <c r="T297">
        <v>11554.13</v>
      </c>
      <c r="U297">
        <v>11504.29</v>
      </c>
      <c r="V297">
        <v>2.5638449999999999E-3</v>
      </c>
      <c r="W297">
        <v>-92.028885000000002</v>
      </c>
      <c r="X297">
        <v>4.4137255E-3</v>
      </c>
      <c r="Y297">
        <v>27355.360000000001</v>
      </c>
      <c r="Z297">
        <v>10420.030000000001</v>
      </c>
      <c r="AA297">
        <v>6.4464520000000001E-3</v>
      </c>
      <c r="AB297">
        <v>155.17019999999999</v>
      </c>
      <c r="AC297">
        <v>4.8205640000000003E-3</v>
      </c>
      <c r="AD297">
        <v>27179.64</v>
      </c>
      <c r="AE297">
        <v>-6.3005129999999998E-3</v>
      </c>
      <c r="AF297">
        <v>-479.78649999999999</v>
      </c>
      <c r="AG297">
        <v>-3.4423595499999998E-3</v>
      </c>
      <c r="AH297">
        <v>8337.1769999999997</v>
      </c>
      <c r="AI297">
        <v>-4.7889575500000003E-3</v>
      </c>
      <c r="AJ297">
        <v>-123.2663</v>
      </c>
      <c r="AK297">
        <v>8789.7260000000006</v>
      </c>
      <c r="AL297">
        <v>4.211729E-3</v>
      </c>
      <c r="AM297">
        <v>8240.1560000000009</v>
      </c>
    </row>
    <row r="298" spans="1:39">
      <c r="A298">
        <v>297</v>
      </c>
      <c r="B298">
        <v>3</v>
      </c>
      <c r="C298">
        <v>98</v>
      </c>
      <c r="D298">
        <v>1</v>
      </c>
      <c r="E298">
        <v>60</v>
      </c>
      <c r="F298">
        <v>70</v>
      </c>
      <c r="G298">
        <v>0.43300781249999998</v>
      </c>
      <c r="H298">
        <v>0</v>
      </c>
      <c r="I298">
        <v>90</v>
      </c>
      <c r="J298">
        <v>0</v>
      </c>
      <c r="K298">
        <v>8311.5234375</v>
      </c>
      <c r="L298">
        <v>0.47078124999999998</v>
      </c>
      <c r="M298">
        <v>728675.9765625</v>
      </c>
      <c r="N298">
        <v>0.384765625</v>
      </c>
      <c r="O298">
        <v>70</v>
      </c>
      <c r="P298">
        <v>480</v>
      </c>
      <c r="Q298">
        <v>480</v>
      </c>
      <c r="R298">
        <v>297</v>
      </c>
      <c r="S298">
        <v>382635.2</v>
      </c>
      <c r="T298">
        <v>75625.02</v>
      </c>
      <c r="U298">
        <v>75214.61</v>
      </c>
      <c r="V298">
        <v>3.6202236999999998E-2</v>
      </c>
      <c r="W298">
        <v>-303.73835000000003</v>
      </c>
      <c r="X298">
        <v>2.6430080000000001E-3</v>
      </c>
      <c r="Y298">
        <v>101158.6</v>
      </c>
      <c r="Z298">
        <v>74548.429999999993</v>
      </c>
      <c r="AA298">
        <v>4.7554501300000003E-2</v>
      </c>
      <c r="AB298">
        <v>-13.206989999999999</v>
      </c>
      <c r="AC298">
        <v>1.9756051699999999E-2</v>
      </c>
      <c r="AD298">
        <v>100080.8</v>
      </c>
      <c r="AE298">
        <v>2.9513338699999999E-2</v>
      </c>
      <c r="AF298">
        <v>-784.04705000000001</v>
      </c>
      <c r="AG298">
        <v>7.4103903499999997E-3</v>
      </c>
      <c r="AH298">
        <v>8150.1660000000002</v>
      </c>
      <c r="AI298">
        <v>7.6369326999999997E-4</v>
      </c>
      <c r="AJ298">
        <v>-150.96170000000001</v>
      </c>
      <c r="AK298">
        <v>12641.96</v>
      </c>
      <c r="AL298">
        <v>1.5966158E-4</v>
      </c>
      <c r="AM298">
        <v>8045.7960000000003</v>
      </c>
    </row>
    <row r="299" spans="1:39">
      <c r="A299">
        <v>298</v>
      </c>
      <c r="B299">
        <v>3</v>
      </c>
      <c r="C299">
        <v>99</v>
      </c>
      <c r="D299">
        <v>1</v>
      </c>
      <c r="E299">
        <v>60</v>
      </c>
      <c r="F299">
        <v>70</v>
      </c>
      <c r="G299">
        <v>0.35800781249999997</v>
      </c>
      <c r="H299">
        <v>0</v>
      </c>
      <c r="I299">
        <v>90</v>
      </c>
      <c r="J299">
        <v>0</v>
      </c>
      <c r="K299">
        <v>9936.5234375</v>
      </c>
      <c r="L299">
        <v>0.29078124999999999</v>
      </c>
      <c r="M299">
        <v>549400.9765625</v>
      </c>
      <c r="N299">
        <v>0.23476562500000001</v>
      </c>
      <c r="O299">
        <v>70</v>
      </c>
      <c r="P299">
        <v>480</v>
      </c>
      <c r="Q299">
        <v>480</v>
      </c>
      <c r="R299">
        <v>298</v>
      </c>
      <c r="S299">
        <v>207696.3</v>
      </c>
      <c r="T299">
        <v>9154.9320000000007</v>
      </c>
      <c r="U299">
        <v>9494.2909999999993</v>
      </c>
      <c r="V299">
        <v>1.09072645E-2</v>
      </c>
      <c r="W299">
        <v>139.63325</v>
      </c>
      <c r="X299">
        <v>1.2790829000000001E-3</v>
      </c>
      <c r="Y299">
        <v>25678.04</v>
      </c>
      <c r="Z299">
        <v>9015.8169999999991</v>
      </c>
      <c r="AA299">
        <v>8.6581120000000008E-3</v>
      </c>
      <c r="AB299">
        <v>26.9041</v>
      </c>
      <c r="AC299">
        <v>2.8443194999999998E-3</v>
      </c>
      <c r="AD299">
        <v>27131.34</v>
      </c>
      <c r="AE299">
        <v>8.4854265000000005E-3</v>
      </c>
      <c r="AF299">
        <v>571.07304999999997</v>
      </c>
      <c r="AG299">
        <v>5.9256804999999997E-3</v>
      </c>
      <c r="AH299">
        <v>9056.4159999999993</v>
      </c>
      <c r="AI299">
        <v>9.1979699999999998E-4</v>
      </c>
      <c r="AJ299">
        <v>172.06979999999999</v>
      </c>
      <c r="AK299">
        <v>7995.8580000000002</v>
      </c>
      <c r="AL299">
        <v>-1.0889839000000001E-3</v>
      </c>
      <c r="AM299">
        <v>9603.9359999999997</v>
      </c>
    </row>
    <row r="300" spans="1:39">
      <c r="A300">
        <v>299</v>
      </c>
      <c r="B300">
        <v>3</v>
      </c>
      <c r="C300">
        <v>100</v>
      </c>
      <c r="D300">
        <v>1</v>
      </c>
      <c r="E300">
        <v>60</v>
      </c>
      <c r="F300">
        <v>70</v>
      </c>
      <c r="G300">
        <v>0.50800781250000004</v>
      </c>
      <c r="H300">
        <v>0</v>
      </c>
      <c r="I300">
        <v>90</v>
      </c>
      <c r="J300">
        <v>0</v>
      </c>
      <c r="K300">
        <v>6686.5234375</v>
      </c>
      <c r="L300">
        <v>0.41078124999999999</v>
      </c>
      <c r="M300">
        <v>190850.9765625</v>
      </c>
      <c r="N300">
        <v>0.33476562500000001</v>
      </c>
      <c r="O300">
        <v>70</v>
      </c>
      <c r="P300">
        <v>480</v>
      </c>
      <c r="Q300">
        <v>480</v>
      </c>
      <c r="R300">
        <v>299</v>
      </c>
      <c r="S300">
        <v>114610.8</v>
      </c>
      <c r="T300">
        <v>21420.965</v>
      </c>
      <c r="U300">
        <v>21187.695</v>
      </c>
      <c r="V300">
        <v>-9.0245203500000006E-3</v>
      </c>
      <c r="W300">
        <v>401.33019999999999</v>
      </c>
      <c r="X300">
        <v>-5.5771840000000004E-4</v>
      </c>
      <c r="Y300">
        <v>37735.019999999997</v>
      </c>
      <c r="Z300">
        <v>20694.134999999998</v>
      </c>
      <c r="AA300">
        <v>-8.9199237299999994E-3</v>
      </c>
      <c r="AB300">
        <v>584.60895000000005</v>
      </c>
      <c r="AC300">
        <v>-5.0284923000000004E-3</v>
      </c>
      <c r="AD300">
        <v>37027.360000000001</v>
      </c>
      <c r="AE300">
        <v>-1.6108646899999999E-2</v>
      </c>
      <c r="AF300">
        <v>632.2876</v>
      </c>
      <c r="AG300">
        <v>3.7994726000000001E-3</v>
      </c>
      <c r="AH300">
        <v>7861.8280000000004</v>
      </c>
      <c r="AI300">
        <v>-4.32168875E-4</v>
      </c>
      <c r="AJ300">
        <v>344.08145000000002</v>
      </c>
      <c r="AK300">
        <v>8732.1939999999995</v>
      </c>
      <c r="AL300">
        <v>-4.4444784999999997E-5</v>
      </c>
      <c r="AM300">
        <v>7641.0590000000002</v>
      </c>
    </row>
    <row r="301" spans="1:39">
      <c r="A301">
        <v>300</v>
      </c>
      <c r="B301">
        <v>3</v>
      </c>
      <c r="C301">
        <v>101</v>
      </c>
      <c r="D301">
        <v>1</v>
      </c>
      <c r="E301">
        <v>60</v>
      </c>
      <c r="F301">
        <v>70</v>
      </c>
      <c r="G301">
        <v>0.32050781249999999</v>
      </c>
      <c r="H301">
        <v>0</v>
      </c>
      <c r="I301">
        <v>90</v>
      </c>
      <c r="J301">
        <v>0</v>
      </c>
      <c r="K301">
        <v>5874.0234375</v>
      </c>
      <c r="L301">
        <v>0.26078125000000002</v>
      </c>
      <c r="M301">
        <v>639038.4765625</v>
      </c>
      <c r="N301">
        <v>0.259765625</v>
      </c>
      <c r="O301">
        <v>70</v>
      </c>
      <c r="P301">
        <v>480</v>
      </c>
      <c r="Q301">
        <v>480</v>
      </c>
      <c r="R301">
        <v>300</v>
      </c>
      <c r="S301">
        <v>211910.6</v>
      </c>
      <c r="T301">
        <v>4605.0839999999998</v>
      </c>
      <c r="U301">
        <v>4475.3734999999997</v>
      </c>
      <c r="V301">
        <v>-8.9133714999999995E-3</v>
      </c>
      <c r="W301">
        <v>-41.692695000000001</v>
      </c>
      <c r="X301">
        <v>1.1421574800000001E-2</v>
      </c>
      <c r="Y301">
        <v>13441.4</v>
      </c>
      <c r="Z301">
        <v>4248.4709999999995</v>
      </c>
      <c r="AA301">
        <v>-2.3896709999999999E-3</v>
      </c>
      <c r="AB301">
        <v>-68.726245000000006</v>
      </c>
      <c r="AC301">
        <v>1.5594258999999999E-2</v>
      </c>
      <c r="AD301">
        <v>12941.97</v>
      </c>
      <c r="AE301">
        <v>2.4064400000000001E-3</v>
      </c>
      <c r="AF301">
        <v>-91.775549999999996</v>
      </c>
      <c r="AG301">
        <v>2.8760366999999998E-2</v>
      </c>
      <c r="AH301">
        <v>5055.8339999999998</v>
      </c>
      <c r="AI301">
        <v>3.1544145000000001E-3</v>
      </c>
      <c r="AJ301">
        <v>-130.25805</v>
      </c>
      <c r="AK301">
        <v>4361.1080000000002</v>
      </c>
      <c r="AL301">
        <v>-1.2769070999999999E-3</v>
      </c>
      <c r="AM301">
        <v>4847.0230000000001</v>
      </c>
    </row>
    <row r="302" spans="1:39">
      <c r="A302">
        <v>301</v>
      </c>
      <c r="B302">
        <v>3</v>
      </c>
      <c r="C302">
        <v>102</v>
      </c>
      <c r="D302">
        <v>1</v>
      </c>
      <c r="E302">
        <v>60</v>
      </c>
      <c r="F302">
        <v>70</v>
      </c>
      <c r="G302">
        <v>0.47050781249999996</v>
      </c>
      <c r="H302">
        <v>0</v>
      </c>
      <c r="I302">
        <v>90</v>
      </c>
      <c r="J302">
        <v>0</v>
      </c>
      <c r="K302">
        <v>9124.0234375</v>
      </c>
      <c r="L302">
        <v>0.38078124999999996</v>
      </c>
      <c r="M302">
        <v>280488.4765625</v>
      </c>
      <c r="N302">
        <v>0.35976562500000003</v>
      </c>
      <c r="O302">
        <v>70</v>
      </c>
      <c r="P302">
        <v>480</v>
      </c>
      <c r="Q302">
        <v>480</v>
      </c>
      <c r="R302">
        <v>301</v>
      </c>
      <c r="S302">
        <v>151432.9</v>
      </c>
      <c r="T302">
        <v>21930.755000000001</v>
      </c>
      <c r="U302">
        <v>21770.084999999999</v>
      </c>
      <c r="V302">
        <v>-4.6678025000000001E-3</v>
      </c>
      <c r="W302">
        <v>-93.812420000000003</v>
      </c>
      <c r="X302">
        <v>3.28700303E-3</v>
      </c>
      <c r="Y302">
        <v>39659.47</v>
      </c>
      <c r="Z302">
        <v>19752.22</v>
      </c>
      <c r="AA302">
        <v>-6.6551974999999996E-3</v>
      </c>
      <c r="AB302">
        <v>-476.85104999999999</v>
      </c>
      <c r="AC302">
        <v>1.8973011499999999E-3</v>
      </c>
      <c r="AD302">
        <v>39212.74</v>
      </c>
      <c r="AE302">
        <v>-4.6268689999999996E-3</v>
      </c>
      <c r="AF302">
        <v>215.51075</v>
      </c>
      <c r="AG302">
        <v>3.9123691000000002E-3</v>
      </c>
      <c r="AH302">
        <v>9628.2909999999993</v>
      </c>
      <c r="AI302">
        <v>1.990785E-4</v>
      </c>
      <c r="AJ302">
        <v>-77.972494999999995</v>
      </c>
      <c r="AK302">
        <v>10070.719999999999</v>
      </c>
      <c r="AL302">
        <v>-3.0756039999999999E-4</v>
      </c>
      <c r="AM302">
        <v>9737.9650000000001</v>
      </c>
    </row>
    <row r="303" spans="1:39">
      <c r="A303">
        <v>302</v>
      </c>
      <c r="B303">
        <v>3</v>
      </c>
      <c r="C303">
        <v>103</v>
      </c>
      <c r="D303">
        <v>1</v>
      </c>
      <c r="E303">
        <v>60</v>
      </c>
      <c r="F303">
        <v>70</v>
      </c>
      <c r="G303">
        <v>0.54550781249999991</v>
      </c>
      <c r="H303">
        <v>0</v>
      </c>
      <c r="I303">
        <v>90</v>
      </c>
      <c r="J303">
        <v>0</v>
      </c>
      <c r="K303">
        <v>7499.0234375</v>
      </c>
      <c r="L303">
        <v>0.32078125000000002</v>
      </c>
      <c r="M303">
        <v>101213.4765625</v>
      </c>
      <c r="N303">
        <v>0.20976562500000001</v>
      </c>
      <c r="O303">
        <v>70</v>
      </c>
      <c r="P303">
        <v>480</v>
      </c>
      <c r="Q303">
        <v>480</v>
      </c>
      <c r="R303">
        <v>302</v>
      </c>
      <c r="S303">
        <v>62421.87</v>
      </c>
      <c r="T303">
        <v>9206.7674999999999</v>
      </c>
      <c r="U303">
        <v>9163.5064999999995</v>
      </c>
      <c r="V303">
        <v>-3.8938975000000001E-4</v>
      </c>
      <c r="W303">
        <v>15.85707</v>
      </c>
      <c r="X303">
        <v>-4.8335730000000001E-4</v>
      </c>
      <c r="Y303">
        <v>26936.32</v>
      </c>
      <c r="Z303">
        <v>9946.9060000000009</v>
      </c>
      <c r="AA303">
        <v>-5.6249403500000005E-4</v>
      </c>
      <c r="AB303">
        <v>288.536</v>
      </c>
      <c r="AC303">
        <v>-3.6728794999999999E-4</v>
      </c>
      <c r="AD303">
        <v>26715.68</v>
      </c>
      <c r="AE303">
        <v>3.2151006099999998E-4</v>
      </c>
      <c r="AF303">
        <v>-207.66024999999999</v>
      </c>
      <c r="AG303">
        <v>-4.8129920500000002E-4</v>
      </c>
      <c r="AH303">
        <v>9054</v>
      </c>
      <c r="AI303">
        <v>5.0400954999999998E-5</v>
      </c>
      <c r="AJ303">
        <v>-7.699516E-3</v>
      </c>
      <c r="AK303">
        <v>8707.3760000000002</v>
      </c>
      <c r="AL303">
        <v>3.0819784999999998E-4</v>
      </c>
      <c r="AM303">
        <v>8935.3330000000005</v>
      </c>
    </row>
    <row r="304" spans="1:39">
      <c r="A304">
        <v>303</v>
      </c>
      <c r="B304">
        <v>3</v>
      </c>
      <c r="C304">
        <v>104</v>
      </c>
      <c r="D304">
        <v>1</v>
      </c>
      <c r="E304">
        <v>60</v>
      </c>
      <c r="F304">
        <v>70</v>
      </c>
      <c r="G304">
        <v>0.3955078125</v>
      </c>
      <c r="H304">
        <v>0</v>
      </c>
      <c r="I304">
        <v>90</v>
      </c>
      <c r="J304">
        <v>0</v>
      </c>
      <c r="K304">
        <v>4249.0234375</v>
      </c>
      <c r="L304">
        <v>0.44078125000000001</v>
      </c>
      <c r="M304">
        <v>459763.4765625</v>
      </c>
      <c r="N304">
        <v>0.30976562500000004</v>
      </c>
      <c r="O304">
        <v>70</v>
      </c>
      <c r="P304">
        <v>480</v>
      </c>
      <c r="Q304">
        <v>480</v>
      </c>
      <c r="R304">
        <v>303</v>
      </c>
      <c r="S304">
        <v>196283.6</v>
      </c>
      <c r="T304">
        <v>16981.400000000001</v>
      </c>
      <c r="U304">
        <v>16768.044999999998</v>
      </c>
      <c r="V304">
        <v>1.5262869E-2</v>
      </c>
      <c r="W304">
        <v>11.437665000000001</v>
      </c>
      <c r="X304">
        <v>4.5061133200000004E-3</v>
      </c>
      <c r="Y304">
        <v>27169.11</v>
      </c>
      <c r="Z304">
        <v>17350.14</v>
      </c>
      <c r="AA304">
        <v>1.3805827999999999E-2</v>
      </c>
      <c r="AB304">
        <v>252.65790000000001</v>
      </c>
      <c r="AC304">
        <v>1.3879405199999999E-3</v>
      </c>
      <c r="AD304">
        <v>26472.240000000002</v>
      </c>
      <c r="AE304">
        <v>1.8991981000000002E-2</v>
      </c>
      <c r="AF304">
        <v>-215.29495</v>
      </c>
      <c r="AG304">
        <v>8.8795582500000008E-3</v>
      </c>
      <c r="AH304">
        <v>3955.8</v>
      </c>
      <c r="AI304">
        <v>5.50521E-4</v>
      </c>
      <c r="AJ304">
        <v>22.340254999999999</v>
      </c>
      <c r="AK304">
        <v>4542.232</v>
      </c>
      <c r="AL304">
        <v>5.8381940999999995E-4</v>
      </c>
      <c r="AM304">
        <v>3743.7930000000001</v>
      </c>
    </row>
    <row r="305" spans="1:39">
      <c r="A305">
        <v>304</v>
      </c>
      <c r="B305">
        <v>3</v>
      </c>
      <c r="C305">
        <v>105</v>
      </c>
      <c r="D305">
        <v>1</v>
      </c>
      <c r="E305">
        <v>60</v>
      </c>
      <c r="F305">
        <v>70</v>
      </c>
      <c r="G305">
        <v>0.3486328125</v>
      </c>
      <c r="H305">
        <v>0</v>
      </c>
      <c r="I305">
        <v>90</v>
      </c>
      <c r="J305">
        <v>0</v>
      </c>
      <c r="K305">
        <v>4045.8984375</v>
      </c>
      <c r="L305">
        <v>0.31328125000000001</v>
      </c>
      <c r="M305">
        <v>706266.6015625</v>
      </c>
      <c r="N305">
        <v>0.34101562500000004</v>
      </c>
      <c r="O305">
        <v>70</v>
      </c>
      <c r="P305">
        <v>480</v>
      </c>
      <c r="Q305">
        <v>480</v>
      </c>
      <c r="R305">
        <v>304</v>
      </c>
      <c r="S305">
        <v>250047.8</v>
      </c>
      <c r="T305">
        <v>4811.3145000000004</v>
      </c>
      <c r="U305">
        <v>4952.5690000000004</v>
      </c>
      <c r="V305">
        <v>8.3990000000000001E-5</v>
      </c>
      <c r="W305">
        <v>57.933805</v>
      </c>
      <c r="X305">
        <v>1.0009822E-2</v>
      </c>
      <c r="Y305">
        <v>10560.45</v>
      </c>
      <c r="Z305">
        <v>4216.5870000000004</v>
      </c>
      <c r="AA305">
        <v>3.4682770000000002E-2</v>
      </c>
      <c r="AB305">
        <v>66.933345000000003</v>
      </c>
      <c r="AC305">
        <v>1.3490027599999999E-2</v>
      </c>
      <c r="AD305">
        <v>10974.49</v>
      </c>
      <c r="AE305">
        <v>1.7933685000000001E-2</v>
      </c>
      <c r="AF305">
        <v>102.89545</v>
      </c>
      <c r="AG305">
        <v>1.14661225E-2</v>
      </c>
      <c r="AH305">
        <v>3376.625</v>
      </c>
      <c r="AI305">
        <v>1.1911755499999999E-2</v>
      </c>
      <c r="AJ305">
        <v>76.662935000000004</v>
      </c>
      <c r="AK305">
        <v>3187.5819999999999</v>
      </c>
      <c r="AL305">
        <v>6.8407090000000004E-4</v>
      </c>
      <c r="AM305">
        <v>3617.4070000000002</v>
      </c>
    </row>
    <row r="306" spans="1:39">
      <c r="A306">
        <v>305</v>
      </c>
      <c r="B306">
        <v>3</v>
      </c>
      <c r="C306">
        <v>106</v>
      </c>
      <c r="D306">
        <v>1</v>
      </c>
      <c r="E306">
        <v>60</v>
      </c>
      <c r="F306">
        <v>70</v>
      </c>
      <c r="G306">
        <v>0.49863281250000002</v>
      </c>
      <c r="H306">
        <v>0</v>
      </c>
      <c r="I306">
        <v>90</v>
      </c>
      <c r="J306">
        <v>0</v>
      </c>
      <c r="K306">
        <v>7295.8984375</v>
      </c>
      <c r="L306">
        <v>0.43328125000000001</v>
      </c>
      <c r="M306">
        <v>347716.6015625</v>
      </c>
      <c r="N306">
        <v>0.24101562500000001</v>
      </c>
      <c r="O306">
        <v>70</v>
      </c>
      <c r="P306">
        <v>480</v>
      </c>
      <c r="Q306">
        <v>480</v>
      </c>
      <c r="R306">
        <v>305</v>
      </c>
      <c r="S306">
        <v>190525.4</v>
      </c>
      <c r="T306">
        <v>25584.82</v>
      </c>
      <c r="U306">
        <v>25519.055</v>
      </c>
      <c r="V306">
        <v>1.0595729999999999E-2</v>
      </c>
      <c r="W306">
        <v>203.38855000000001</v>
      </c>
      <c r="X306">
        <v>-2.3190995E-3</v>
      </c>
      <c r="Y306">
        <v>49427.41</v>
      </c>
      <c r="Z306">
        <v>28716.25</v>
      </c>
      <c r="AA306">
        <v>5.3828579999999999E-3</v>
      </c>
      <c r="AB306">
        <v>355.9468</v>
      </c>
      <c r="AC306">
        <v>-3.05288314E-3</v>
      </c>
      <c r="AD306">
        <v>49137.85</v>
      </c>
      <c r="AE306">
        <v>1.9126900000000001E-3</v>
      </c>
      <c r="AF306">
        <v>542.31769999999995</v>
      </c>
      <c r="AG306">
        <v>-1.3305892499999999E-3</v>
      </c>
      <c r="AH306">
        <v>8398.1360000000004</v>
      </c>
      <c r="AI306">
        <v>1.3215433E-3</v>
      </c>
      <c r="AJ306">
        <v>218.90790000000001</v>
      </c>
      <c r="AK306">
        <v>10514.41</v>
      </c>
      <c r="AL306">
        <v>2.52365E-4</v>
      </c>
      <c r="AM306">
        <v>8258.0390000000007</v>
      </c>
    </row>
    <row r="307" spans="1:39">
      <c r="A307">
        <v>306</v>
      </c>
      <c r="B307">
        <v>3</v>
      </c>
      <c r="C307">
        <v>107</v>
      </c>
      <c r="D307">
        <v>1</v>
      </c>
      <c r="E307">
        <v>60</v>
      </c>
      <c r="F307">
        <v>70</v>
      </c>
      <c r="G307">
        <v>0.57363281249999998</v>
      </c>
      <c r="H307">
        <v>0</v>
      </c>
      <c r="I307">
        <v>90</v>
      </c>
      <c r="J307">
        <v>0</v>
      </c>
      <c r="K307">
        <v>8920.8984375</v>
      </c>
      <c r="L307">
        <v>0.25328125000000001</v>
      </c>
      <c r="M307">
        <v>168441.6015625</v>
      </c>
      <c r="N307">
        <v>0.39101562500000003</v>
      </c>
      <c r="O307">
        <v>70</v>
      </c>
      <c r="P307">
        <v>480</v>
      </c>
      <c r="Q307">
        <v>480</v>
      </c>
      <c r="R307">
        <v>306</v>
      </c>
      <c r="S307">
        <v>109550.1</v>
      </c>
      <c r="T307">
        <v>15663.62</v>
      </c>
      <c r="U307">
        <v>16211.89</v>
      </c>
      <c r="V307">
        <v>7.7059893500000002E-3</v>
      </c>
      <c r="W307">
        <v>-110.39279999999999</v>
      </c>
      <c r="X307">
        <v>3.3000184599999999E-3</v>
      </c>
      <c r="Y307">
        <v>33599.019999999997</v>
      </c>
      <c r="Z307">
        <v>11255.764999999999</v>
      </c>
      <c r="AA307">
        <v>7.9477055000000008E-3</v>
      </c>
      <c r="AB307">
        <v>32.171295000000001</v>
      </c>
      <c r="AC307">
        <v>2.7353726E-3</v>
      </c>
      <c r="AD307">
        <v>34987.5</v>
      </c>
      <c r="AE307">
        <v>9.7645067700000004E-3</v>
      </c>
      <c r="AF307">
        <v>-311.86380000000003</v>
      </c>
      <c r="AG307">
        <v>3.68477997E-3</v>
      </c>
      <c r="AH307">
        <v>12295.97</v>
      </c>
      <c r="AI307">
        <v>-4.4232649999999997E-5</v>
      </c>
      <c r="AJ307">
        <v>-183.0986</v>
      </c>
      <c r="AK307">
        <v>11464.7</v>
      </c>
      <c r="AL307">
        <v>7.3911160000000002E-5</v>
      </c>
      <c r="AM307">
        <v>12713.06</v>
      </c>
    </row>
    <row r="308" spans="1:39">
      <c r="A308">
        <v>307</v>
      </c>
      <c r="B308">
        <v>3</v>
      </c>
      <c r="C308">
        <v>108</v>
      </c>
      <c r="D308">
        <v>1</v>
      </c>
      <c r="E308">
        <v>60</v>
      </c>
      <c r="F308">
        <v>70</v>
      </c>
      <c r="G308">
        <v>0.42363281249999996</v>
      </c>
      <c r="H308">
        <v>0</v>
      </c>
      <c r="I308">
        <v>90</v>
      </c>
      <c r="J308">
        <v>0</v>
      </c>
      <c r="K308">
        <v>5670.8984375</v>
      </c>
      <c r="L308">
        <v>0.37328125000000001</v>
      </c>
      <c r="M308">
        <v>526991.6015625</v>
      </c>
      <c r="N308">
        <v>0.291015625</v>
      </c>
      <c r="O308">
        <v>70</v>
      </c>
      <c r="P308">
        <v>480</v>
      </c>
      <c r="Q308">
        <v>480</v>
      </c>
      <c r="R308">
        <v>307</v>
      </c>
      <c r="S308">
        <v>230362.3</v>
      </c>
      <c r="T308">
        <v>10731.295</v>
      </c>
      <c r="U308">
        <v>10760.61</v>
      </c>
      <c r="V308">
        <v>-3.2280520000000002E-4</v>
      </c>
      <c r="W308">
        <v>175.0264</v>
      </c>
      <c r="X308">
        <v>-1.625365E-4</v>
      </c>
      <c r="Y308">
        <v>21671.13</v>
      </c>
      <c r="Z308">
        <v>10675.06</v>
      </c>
      <c r="AA308">
        <v>-9.5034190000000004E-4</v>
      </c>
      <c r="AB308">
        <v>65.808705000000003</v>
      </c>
      <c r="AC308">
        <v>-1.1964827E-3</v>
      </c>
      <c r="AD308">
        <v>21772.36</v>
      </c>
      <c r="AE308">
        <v>-3.4324982E-3</v>
      </c>
      <c r="AF308">
        <v>538.51784999999995</v>
      </c>
      <c r="AG308">
        <v>-1.7266999999999999E-5</v>
      </c>
      <c r="AH308">
        <v>5677.0789999999997</v>
      </c>
      <c r="AI308">
        <v>-1.7334786000000001E-3</v>
      </c>
      <c r="AJ308">
        <v>260.76609999999999</v>
      </c>
      <c r="AK308">
        <v>5607.0469999999996</v>
      </c>
      <c r="AL308">
        <v>-1.28790043E-3</v>
      </c>
      <c r="AM308">
        <v>5629.6440000000002</v>
      </c>
    </row>
    <row r="309" spans="1:39">
      <c r="A309">
        <v>308</v>
      </c>
      <c r="B309">
        <v>3</v>
      </c>
      <c r="C309">
        <v>109</v>
      </c>
      <c r="D309">
        <v>1</v>
      </c>
      <c r="E309">
        <v>60</v>
      </c>
      <c r="F309">
        <v>70</v>
      </c>
      <c r="G309">
        <v>0.5361328125</v>
      </c>
      <c r="H309">
        <v>0</v>
      </c>
      <c r="I309">
        <v>90</v>
      </c>
      <c r="J309">
        <v>0</v>
      </c>
      <c r="K309">
        <v>6483.3984375</v>
      </c>
      <c r="L309">
        <v>0.28328124999999998</v>
      </c>
      <c r="M309">
        <v>258079.1015625</v>
      </c>
      <c r="N309">
        <v>0.31601562500000002</v>
      </c>
      <c r="O309">
        <v>70</v>
      </c>
      <c r="P309">
        <v>480</v>
      </c>
      <c r="Q309">
        <v>480</v>
      </c>
      <c r="R309">
        <v>308</v>
      </c>
      <c r="S309">
        <v>144531.79999999999</v>
      </c>
      <c r="T309">
        <v>10058.355</v>
      </c>
      <c r="U309">
        <v>9882.3860000000004</v>
      </c>
      <c r="V309">
        <v>9.9344450499999994E-4</v>
      </c>
      <c r="W309">
        <v>279.68920000000003</v>
      </c>
      <c r="X309">
        <v>-3.3701059999999999E-3</v>
      </c>
      <c r="Y309">
        <v>24645.31</v>
      </c>
      <c r="Z309">
        <v>8341.1214999999993</v>
      </c>
      <c r="AA309">
        <v>1.3899713499999999E-3</v>
      </c>
      <c r="AB309">
        <v>401.73579999999998</v>
      </c>
      <c r="AC309">
        <v>-4.636683E-3</v>
      </c>
      <c r="AD309">
        <v>24089.46</v>
      </c>
      <c r="AE309">
        <v>5.54360285E-3</v>
      </c>
      <c r="AF309">
        <v>481.25479999999999</v>
      </c>
      <c r="AG309">
        <v>-6.8026815000000003E-3</v>
      </c>
      <c r="AH309">
        <v>9249.0329999999994</v>
      </c>
      <c r="AI309">
        <v>9.7288724999999995E-4</v>
      </c>
      <c r="AJ309">
        <v>365.99860000000001</v>
      </c>
      <c r="AK309">
        <v>8514.4889999999996</v>
      </c>
      <c r="AL309">
        <v>-1.2679857499999999E-3</v>
      </c>
      <c r="AM309">
        <v>8910.4830000000002</v>
      </c>
    </row>
    <row r="310" spans="1:39">
      <c r="A310">
        <v>309</v>
      </c>
      <c r="B310">
        <v>3</v>
      </c>
      <c r="C310">
        <v>110</v>
      </c>
      <c r="D310">
        <v>1</v>
      </c>
      <c r="E310">
        <v>60</v>
      </c>
      <c r="F310">
        <v>70</v>
      </c>
      <c r="G310">
        <v>0.38613281249999998</v>
      </c>
      <c r="H310">
        <v>0</v>
      </c>
      <c r="I310">
        <v>90</v>
      </c>
      <c r="J310">
        <v>0</v>
      </c>
      <c r="K310">
        <v>9733.3984375</v>
      </c>
      <c r="L310">
        <v>0.40328125000000004</v>
      </c>
      <c r="M310">
        <v>616629.1015625</v>
      </c>
      <c r="N310">
        <v>0.21601562500000002</v>
      </c>
      <c r="O310">
        <v>70</v>
      </c>
      <c r="P310">
        <v>480</v>
      </c>
      <c r="Q310">
        <v>480</v>
      </c>
      <c r="R310">
        <v>309</v>
      </c>
      <c r="S310">
        <v>254079</v>
      </c>
      <c r="T310">
        <v>20115.805</v>
      </c>
      <c r="U310">
        <v>20047.810000000001</v>
      </c>
      <c r="V310">
        <v>-3.1060243500000001E-2</v>
      </c>
      <c r="W310">
        <v>-162.09455</v>
      </c>
      <c r="X310">
        <v>-7.4903890000000001E-3</v>
      </c>
      <c r="Y310">
        <v>40490.33</v>
      </c>
      <c r="Z310">
        <v>22530.880000000001</v>
      </c>
      <c r="AA310">
        <v>-3.4103003200000002E-2</v>
      </c>
      <c r="AB310">
        <v>-343.06909999999999</v>
      </c>
      <c r="AC310">
        <v>-5.9462104199999996E-3</v>
      </c>
      <c r="AD310">
        <v>40164.01</v>
      </c>
      <c r="AE310">
        <v>-5.8228783800000003E-2</v>
      </c>
      <c r="AF310">
        <v>-435.52929999999998</v>
      </c>
      <c r="AG310">
        <v>-1.7420637999999999E-2</v>
      </c>
      <c r="AH310">
        <v>8505.7749999999996</v>
      </c>
      <c r="AI310">
        <v>-4.4077355499999999E-4</v>
      </c>
      <c r="AJ310">
        <v>-422.89010000000002</v>
      </c>
      <c r="AK310">
        <v>8804.4369999999999</v>
      </c>
      <c r="AL310">
        <v>1.3180701E-3</v>
      </c>
      <c r="AM310">
        <v>8340.6919999999991</v>
      </c>
    </row>
    <row r="311" spans="1:39">
      <c r="A311">
        <v>310</v>
      </c>
      <c r="B311">
        <v>3</v>
      </c>
      <c r="C311">
        <v>111</v>
      </c>
      <c r="D311">
        <v>1</v>
      </c>
      <c r="E311">
        <v>60</v>
      </c>
      <c r="F311">
        <v>70</v>
      </c>
      <c r="G311">
        <v>0.31113281249999997</v>
      </c>
      <c r="H311">
        <v>0</v>
      </c>
      <c r="I311">
        <v>90</v>
      </c>
      <c r="J311">
        <v>0</v>
      </c>
      <c r="K311">
        <v>8108.3984375</v>
      </c>
      <c r="L311">
        <v>0.34328124999999998</v>
      </c>
      <c r="M311">
        <v>437354.1015625</v>
      </c>
      <c r="N311">
        <v>0.36601562500000001</v>
      </c>
      <c r="O311">
        <v>70</v>
      </c>
      <c r="P311">
        <v>480</v>
      </c>
      <c r="Q311">
        <v>480</v>
      </c>
      <c r="R311">
        <v>310</v>
      </c>
      <c r="S311">
        <v>148901.5</v>
      </c>
      <c r="T311">
        <v>11153.53</v>
      </c>
      <c r="U311">
        <v>11013.264999999999</v>
      </c>
      <c r="V311">
        <v>-7.5123059999999998E-3</v>
      </c>
      <c r="W311">
        <v>-181.78465</v>
      </c>
      <c r="X311">
        <v>5.8849525000000003E-3</v>
      </c>
      <c r="Y311">
        <v>21691.45</v>
      </c>
      <c r="Z311">
        <v>9964.6944999999996</v>
      </c>
      <c r="AA311">
        <v>-5.2472164999999996E-3</v>
      </c>
      <c r="AB311">
        <v>-275.1857</v>
      </c>
      <c r="AC311">
        <v>9.8834738400000004E-3</v>
      </c>
      <c r="AD311">
        <v>21308.73</v>
      </c>
      <c r="AE311">
        <v>-4.9378855000000001E-3</v>
      </c>
      <c r="AF311">
        <v>-220.96414999999999</v>
      </c>
      <c r="AG311">
        <v>1.02583108E-2</v>
      </c>
      <c r="AH311">
        <v>6144.1109999999999</v>
      </c>
      <c r="AI311">
        <v>-5.1268720000000002E-4</v>
      </c>
      <c r="AJ311">
        <v>-200.94605000000001</v>
      </c>
      <c r="AK311">
        <v>5764.692</v>
      </c>
      <c r="AL311">
        <v>-3.8524270000000002E-4</v>
      </c>
      <c r="AM311">
        <v>5957.5720000000001</v>
      </c>
    </row>
    <row r="312" spans="1:39">
      <c r="A312">
        <v>311</v>
      </c>
      <c r="B312">
        <v>3</v>
      </c>
      <c r="C312">
        <v>112</v>
      </c>
      <c r="D312">
        <v>1</v>
      </c>
      <c r="E312">
        <v>60</v>
      </c>
      <c r="F312">
        <v>70</v>
      </c>
      <c r="G312">
        <v>0.46113281249999999</v>
      </c>
      <c r="H312">
        <v>0</v>
      </c>
      <c r="I312">
        <v>90</v>
      </c>
      <c r="J312">
        <v>0</v>
      </c>
      <c r="K312">
        <v>4858.3984375</v>
      </c>
      <c r="L312">
        <v>0.46328124999999998</v>
      </c>
      <c r="M312">
        <v>78804.1015625</v>
      </c>
      <c r="N312">
        <v>0.26601562500000003</v>
      </c>
      <c r="O312">
        <v>70</v>
      </c>
      <c r="P312">
        <v>480</v>
      </c>
      <c r="Q312">
        <v>480</v>
      </c>
      <c r="R312">
        <v>311</v>
      </c>
      <c r="S312">
        <v>56460.54</v>
      </c>
      <c r="T312">
        <v>24395.384999999998</v>
      </c>
      <c r="U312">
        <v>24350.76</v>
      </c>
      <c r="V312">
        <v>7.0074002400000003E-3</v>
      </c>
      <c r="W312">
        <v>40.772620000000003</v>
      </c>
      <c r="X312">
        <v>-4.5778440599999999E-3</v>
      </c>
      <c r="Y312">
        <v>38590.199999999997</v>
      </c>
      <c r="Z312">
        <v>27600.115000000002</v>
      </c>
      <c r="AA312">
        <v>7.7644267999999999E-3</v>
      </c>
      <c r="AB312">
        <v>3.2700355000000001</v>
      </c>
      <c r="AC312">
        <v>-5.5043476199999998E-3</v>
      </c>
      <c r="AD312">
        <v>38318.25</v>
      </c>
      <c r="AE312">
        <v>1.0571888099999999E-2</v>
      </c>
      <c r="AF312">
        <v>244.67715000000001</v>
      </c>
      <c r="AG312">
        <v>-7.6905339799999998E-3</v>
      </c>
      <c r="AH312">
        <v>4536.6279999999997</v>
      </c>
      <c r="AI312">
        <v>4.6108005499999998E-5</v>
      </c>
      <c r="AJ312">
        <v>99.175934999999996</v>
      </c>
      <c r="AK312">
        <v>5801.8969999999999</v>
      </c>
      <c r="AL312">
        <v>1.2255385499999999E-4</v>
      </c>
      <c r="AM312">
        <v>4287.1679999999997</v>
      </c>
    </row>
    <row r="313" spans="1:39">
      <c r="A313">
        <v>312</v>
      </c>
      <c r="B313">
        <v>3</v>
      </c>
      <c r="C313">
        <v>113</v>
      </c>
      <c r="D313">
        <v>1</v>
      </c>
      <c r="E313">
        <v>60</v>
      </c>
      <c r="F313">
        <v>70</v>
      </c>
      <c r="G313">
        <v>0.51738281249999996</v>
      </c>
      <c r="H313">
        <v>0</v>
      </c>
      <c r="I313">
        <v>90</v>
      </c>
      <c r="J313">
        <v>0</v>
      </c>
      <c r="K313">
        <v>4452.1484375</v>
      </c>
      <c r="L313">
        <v>0.26828125000000003</v>
      </c>
      <c r="M313">
        <v>571810.3515625</v>
      </c>
      <c r="N313">
        <v>0.20351562500000001</v>
      </c>
      <c r="O313">
        <v>70</v>
      </c>
      <c r="P313">
        <v>480</v>
      </c>
      <c r="Q313">
        <v>480</v>
      </c>
      <c r="R313">
        <v>312</v>
      </c>
      <c r="S313">
        <v>297477.2</v>
      </c>
      <c r="T313">
        <v>5043.0349999999999</v>
      </c>
      <c r="U313">
        <v>4833.0910000000003</v>
      </c>
      <c r="V313">
        <v>-2.8088863499999999E-3</v>
      </c>
      <c r="W313">
        <v>66.697585000000004</v>
      </c>
      <c r="X313">
        <v>7.5836689999999999E-4</v>
      </c>
      <c r="Y313">
        <v>17104.53</v>
      </c>
      <c r="Z313">
        <v>5309.7664999999997</v>
      </c>
      <c r="AA313">
        <v>-4.3002680000000003E-3</v>
      </c>
      <c r="AB313">
        <v>-20.195685000000001</v>
      </c>
      <c r="AC313">
        <v>8.363255E-3</v>
      </c>
      <c r="AD313">
        <v>16069.75</v>
      </c>
      <c r="AE313">
        <v>-1.8736060000000001E-3</v>
      </c>
      <c r="AF313">
        <v>348.91654999999997</v>
      </c>
      <c r="AG313">
        <v>6.3594615E-3</v>
      </c>
      <c r="AH313">
        <v>6940.0709999999999</v>
      </c>
      <c r="AI313">
        <v>4.1709729999999997E-3</v>
      </c>
      <c r="AJ313">
        <v>147.97765000000001</v>
      </c>
      <c r="AK313">
        <v>6166.1049999999996</v>
      </c>
      <c r="AL313">
        <v>-4.0773179999999999E-4</v>
      </c>
      <c r="AM313">
        <v>6431.8220000000001</v>
      </c>
    </row>
    <row r="314" spans="1:39">
      <c r="A314">
        <v>313</v>
      </c>
      <c r="B314">
        <v>3</v>
      </c>
      <c r="C314">
        <v>114</v>
      </c>
      <c r="D314">
        <v>1</v>
      </c>
      <c r="E314">
        <v>60</v>
      </c>
      <c r="F314">
        <v>70</v>
      </c>
      <c r="G314">
        <v>0.36738281249999999</v>
      </c>
      <c r="H314">
        <v>0</v>
      </c>
      <c r="I314">
        <v>90</v>
      </c>
      <c r="J314">
        <v>0</v>
      </c>
      <c r="K314">
        <v>7702.1484375</v>
      </c>
      <c r="L314">
        <v>0.38828125000000002</v>
      </c>
      <c r="M314">
        <v>213260.3515625</v>
      </c>
      <c r="N314">
        <v>0.30351562500000001</v>
      </c>
      <c r="O314">
        <v>70</v>
      </c>
      <c r="P314">
        <v>480</v>
      </c>
      <c r="Q314">
        <v>480</v>
      </c>
      <c r="R314">
        <v>313</v>
      </c>
      <c r="S314">
        <v>91652.62</v>
      </c>
      <c r="T314">
        <v>14701.805</v>
      </c>
      <c r="U314">
        <v>15041.844999999999</v>
      </c>
      <c r="V314">
        <v>-4.3879667499999997E-3</v>
      </c>
      <c r="W314">
        <v>138.92975000000001</v>
      </c>
      <c r="X314">
        <v>3.3924682699999998E-3</v>
      </c>
      <c r="Y314">
        <v>27333.22</v>
      </c>
      <c r="Z314">
        <v>14470.14</v>
      </c>
      <c r="AA314">
        <v>-2.1674353999999998E-3</v>
      </c>
      <c r="AB314">
        <v>-0.26532355000000002</v>
      </c>
      <c r="AC314">
        <v>4.39327941E-3</v>
      </c>
      <c r="AD314">
        <v>28474.04</v>
      </c>
      <c r="AE314">
        <v>-1.038266E-2</v>
      </c>
      <c r="AF314">
        <v>466.25330000000002</v>
      </c>
      <c r="AG314">
        <v>6.8943765500000002E-3</v>
      </c>
      <c r="AH314">
        <v>6248.5450000000001</v>
      </c>
      <c r="AI314">
        <v>-3.0658144999999999E-4</v>
      </c>
      <c r="AJ314">
        <v>100.7585</v>
      </c>
      <c r="AK314">
        <v>6057.125</v>
      </c>
      <c r="AL314">
        <v>-3.4806394999999999E-5</v>
      </c>
      <c r="AM314">
        <v>6572.9579999999996</v>
      </c>
    </row>
    <row r="315" spans="1:39">
      <c r="A315">
        <v>314</v>
      </c>
      <c r="B315">
        <v>3</v>
      </c>
      <c r="C315">
        <v>115</v>
      </c>
      <c r="D315">
        <v>1</v>
      </c>
      <c r="E315">
        <v>60</v>
      </c>
      <c r="F315">
        <v>70</v>
      </c>
      <c r="G315">
        <v>0.4423828125</v>
      </c>
      <c r="H315">
        <v>0</v>
      </c>
      <c r="I315">
        <v>90</v>
      </c>
      <c r="J315">
        <v>0</v>
      </c>
      <c r="K315">
        <v>9327.1484375</v>
      </c>
      <c r="L315">
        <v>0.32828124999999997</v>
      </c>
      <c r="M315">
        <v>392535.3515625</v>
      </c>
      <c r="N315">
        <v>0.25351562500000002</v>
      </c>
      <c r="O315">
        <v>70</v>
      </c>
      <c r="P315">
        <v>480</v>
      </c>
      <c r="Q315">
        <v>480</v>
      </c>
      <c r="R315">
        <v>314</v>
      </c>
      <c r="S315">
        <v>185474.6</v>
      </c>
      <c r="T315">
        <v>12667.18</v>
      </c>
      <c r="U315">
        <v>12377.934999999999</v>
      </c>
      <c r="V315">
        <v>1.7157667499999999E-3</v>
      </c>
      <c r="W315">
        <v>264.26285000000001</v>
      </c>
      <c r="X315">
        <v>-2.2526295499999999E-3</v>
      </c>
      <c r="Y315">
        <v>31534.14</v>
      </c>
      <c r="Z315">
        <v>12635.68</v>
      </c>
      <c r="AA315">
        <v>-1.7227900999999999E-3</v>
      </c>
      <c r="AB315">
        <v>376.67315000000002</v>
      </c>
      <c r="AC315">
        <v>-2.8540915000000002E-3</v>
      </c>
      <c r="AD315">
        <v>30381.62</v>
      </c>
      <c r="AE315">
        <v>-2.2354437199999999E-3</v>
      </c>
      <c r="AF315">
        <v>676.05214999999998</v>
      </c>
      <c r="AG315">
        <v>-3.5046209999999999E-3</v>
      </c>
      <c r="AH315">
        <v>10049.969999999999</v>
      </c>
      <c r="AI315">
        <v>-4.4956795E-4</v>
      </c>
      <c r="AJ315">
        <v>450.84449999999998</v>
      </c>
      <c r="AK315">
        <v>9595.732</v>
      </c>
      <c r="AL315">
        <v>-2.83465365E-4</v>
      </c>
      <c r="AM315">
        <v>9693.5580000000009</v>
      </c>
    </row>
    <row r="316" spans="1:39">
      <c r="A316">
        <v>315</v>
      </c>
      <c r="B316">
        <v>3</v>
      </c>
      <c r="C316">
        <v>116</v>
      </c>
      <c r="D316">
        <v>1</v>
      </c>
      <c r="E316">
        <v>60</v>
      </c>
      <c r="F316">
        <v>70</v>
      </c>
      <c r="G316">
        <v>0.59238281249999991</v>
      </c>
      <c r="H316">
        <v>0</v>
      </c>
      <c r="I316">
        <v>90</v>
      </c>
      <c r="J316">
        <v>0</v>
      </c>
      <c r="K316">
        <v>6077.1484375</v>
      </c>
      <c r="L316">
        <v>0.44828124999999996</v>
      </c>
      <c r="M316">
        <v>751085.3515625</v>
      </c>
      <c r="N316">
        <v>0.353515625</v>
      </c>
      <c r="O316">
        <v>70</v>
      </c>
      <c r="P316">
        <v>480</v>
      </c>
      <c r="Q316">
        <v>480</v>
      </c>
      <c r="R316">
        <v>315</v>
      </c>
      <c r="S316">
        <v>475378.7</v>
      </c>
      <c r="T316">
        <v>43537.79</v>
      </c>
      <c r="U316">
        <v>44423.83</v>
      </c>
      <c r="V316">
        <v>2.0467122500000001E-2</v>
      </c>
      <c r="W316">
        <v>-152.87434999999999</v>
      </c>
      <c r="X316">
        <v>1.5205857499999999E-3</v>
      </c>
      <c r="Y316">
        <v>72780.740000000005</v>
      </c>
      <c r="Z316">
        <v>39925.56</v>
      </c>
      <c r="AA316">
        <v>1.6337009499999999E-2</v>
      </c>
      <c r="AB316">
        <v>-9.7577294999999999</v>
      </c>
      <c r="AC316">
        <v>-3.7649670000000001E-3</v>
      </c>
      <c r="AD316">
        <v>75301.42</v>
      </c>
      <c r="AE316">
        <v>4.1064709999999997E-2</v>
      </c>
      <c r="AF316">
        <v>-425.23489999999998</v>
      </c>
      <c r="AG316">
        <v>-4.9725500000000005E-4</v>
      </c>
      <c r="AH316">
        <v>9962.6689999999999</v>
      </c>
      <c r="AI316">
        <v>-3.402909E-3</v>
      </c>
      <c r="AJ316">
        <v>5.3891534999999999</v>
      </c>
      <c r="AK316">
        <v>16433.97</v>
      </c>
      <c r="AL316">
        <v>-1.3699834000000001E-3</v>
      </c>
      <c r="AM316">
        <v>10639</v>
      </c>
    </row>
    <row r="317" spans="1:39">
      <c r="A317">
        <v>316</v>
      </c>
      <c r="B317">
        <v>3</v>
      </c>
      <c r="C317">
        <v>117</v>
      </c>
      <c r="D317">
        <v>1</v>
      </c>
      <c r="E317">
        <v>60</v>
      </c>
      <c r="F317">
        <v>70</v>
      </c>
      <c r="G317">
        <v>0.40488281249999997</v>
      </c>
      <c r="H317">
        <v>0</v>
      </c>
      <c r="I317">
        <v>90</v>
      </c>
      <c r="J317">
        <v>0</v>
      </c>
      <c r="K317">
        <v>5264.6484375</v>
      </c>
      <c r="L317">
        <v>0.35828125</v>
      </c>
      <c r="M317">
        <v>123622.8515625</v>
      </c>
      <c r="N317">
        <v>0.228515625</v>
      </c>
      <c r="O317">
        <v>70</v>
      </c>
      <c r="P317">
        <v>480</v>
      </c>
      <c r="Q317">
        <v>480</v>
      </c>
      <c r="R317">
        <v>316</v>
      </c>
      <c r="S317">
        <v>56158.080000000002</v>
      </c>
      <c r="T317">
        <v>7339.5259999999998</v>
      </c>
      <c r="U317">
        <v>7237.6769999999997</v>
      </c>
      <c r="V317">
        <v>2.3426737000000002E-3</v>
      </c>
      <c r="W317">
        <v>5.3301509999999999</v>
      </c>
      <c r="X317">
        <v>-1.49096585E-4</v>
      </c>
      <c r="Y317">
        <v>17114.16</v>
      </c>
      <c r="Z317">
        <v>7743.87</v>
      </c>
      <c r="AA317">
        <v>3.0374968499999998E-3</v>
      </c>
      <c r="AB317">
        <v>133.41014999999999</v>
      </c>
      <c r="AC317">
        <v>-4.4447030000000003E-4</v>
      </c>
      <c r="AD317">
        <v>16647.46</v>
      </c>
      <c r="AE317">
        <v>5.2688216499999999E-3</v>
      </c>
      <c r="AF317">
        <v>-108.97785</v>
      </c>
      <c r="AG317">
        <v>1.9813854999999999E-4</v>
      </c>
      <c r="AH317">
        <v>4758.4269999999997</v>
      </c>
      <c r="AI317">
        <v>-4.1814515000000003E-4</v>
      </c>
      <c r="AJ317">
        <v>20.635010000000001</v>
      </c>
      <c r="AK317">
        <v>4488.2219999999998</v>
      </c>
      <c r="AL317">
        <v>1.13406575E-4</v>
      </c>
      <c r="AM317">
        <v>4554.0889999999999</v>
      </c>
    </row>
    <row r="318" spans="1:39">
      <c r="A318">
        <v>317</v>
      </c>
      <c r="B318">
        <v>3</v>
      </c>
      <c r="C318">
        <v>118</v>
      </c>
      <c r="D318">
        <v>1</v>
      </c>
      <c r="E318">
        <v>60</v>
      </c>
      <c r="F318">
        <v>70</v>
      </c>
      <c r="G318">
        <v>0.55488281250000004</v>
      </c>
      <c r="H318">
        <v>0</v>
      </c>
      <c r="I318">
        <v>90</v>
      </c>
      <c r="J318">
        <v>0</v>
      </c>
      <c r="K318">
        <v>8514.6484375</v>
      </c>
      <c r="L318">
        <v>0.47828124999999999</v>
      </c>
      <c r="M318">
        <v>482172.8515625</v>
      </c>
      <c r="N318">
        <v>0.32851562499999998</v>
      </c>
      <c r="O318">
        <v>70</v>
      </c>
      <c r="P318">
        <v>480</v>
      </c>
      <c r="Q318">
        <v>480</v>
      </c>
      <c r="R318">
        <v>317</v>
      </c>
      <c r="S318">
        <v>351577.3</v>
      </c>
      <c r="T318">
        <v>105714.9</v>
      </c>
      <c r="U318">
        <v>106827.75</v>
      </c>
      <c r="V318">
        <v>-1.11470675E-2</v>
      </c>
      <c r="W318">
        <v>19.022539999999999</v>
      </c>
      <c r="X318">
        <v>-2.9824830000000002E-3</v>
      </c>
      <c r="Y318">
        <v>157728.70000000001</v>
      </c>
      <c r="Z318">
        <v>112606.9</v>
      </c>
      <c r="AA318">
        <v>-2.6697681000000001E-2</v>
      </c>
      <c r="AB318">
        <v>371.06869999999998</v>
      </c>
      <c r="AC318">
        <v>-2.5974466E-3</v>
      </c>
      <c r="AD318">
        <v>161351.29999999999</v>
      </c>
      <c r="AE318">
        <v>-1.8735515500000001E-2</v>
      </c>
      <c r="AF318">
        <v>-309.11484999999999</v>
      </c>
      <c r="AG318">
        <v>-2.65773132E-3</v>
      </c>
      <c r="AH318">
        <v>11500.71</v>
      </c>
      <c r="AI318">
        <v>-5.3068899999999999E-4</v>
      </c>
      <c r="AJ318">
        <v>-22.286300000000001</v>
      </c>
      <c r="AK318">
        <v>23777.61</v>
      </c>
      <c r="AL318">
        <v>2.2781544999999999E-4</v>
      </c>
      <c r="AM318">
        <v>11813.38</v>
      </c>
    </row>
    <row r="319" spans="1:39">
      <c r="A319">
        <v>318</v>
      </c>
      <c r="B319">
        <v>3</v>
      </c>
      <c r="C319">
        <v>119</v>
      </c>
      <c r="D319">
        <v>1</v>
      </c>
      <c r="E319">
        <v>60</v>
      </c>
      <c r="F319">
        <v>70</v>
      </c>
      <c r="G319">
        <v>0.47988281249999998</v>
      </c>
      <c r="H319">
        <v>0</v>
      </c>
      <c r="I319">
        <v>90</v>
      </c>
      <c r="J319">
        <v>0</v>
      </c>
      <c r="K319">
        <v>6889.6484375</v>
      </c>
      <c r="L319">
        <v>0.29828125</v>
      </c>
      <c r="M319">
        <v>661447.8515625</v>
      </c>
      <c r="N319">
        <v>0.27851562500000004</v>
      </c>
      <c r="O319">
        <v>70</v>
      </c>
      <c r="P319">
        <v>480</v>
      </c>
      <c r="Q319">
        <v>480</v>
      </c>
      <c r="R319">
        <v>318</v>
      </c>
      <c r="S319">
        <v>324278.2</v>
      </c>
      <c r="T319">
        <v>9483.5665000000008</v>
      </c>
      <c r="U319">
        <v>9337.4565000000002</v>
      </c>
      <c r="V319">
        <v>6.3495394500000003E-3</v>
      </c>
      <c r="W319">
        <v>344.01859999999999</v>
      </c>
      <c r="X319">
        <v>1.2835421499999999E-2</v>
      </c>
      <c r="Y319">
        <v>24611.75</v>
      </c>
      <c r="Z319">
        <v>8521.5650000000005</v>
      </c>
      <c r="AA319">
        <v>7.6031294000000003E-3</v>
      </c>
      <c r="AB319">
        <v>562.38890000000004</v>
      </c>
      <c r="AC319">
        <v>1.3548276499999999E-2</v>
      </c>
      <c r="AD319">
        <v>24086.76</v>
      </c>
      <c r="AE319">
        <v>1.13589548E-2</v>
      </c>
      <c r="AF319">
        <v>673.80619999999999</v>
      </c>
      <c r="AG319">
        <v>3.38424196E-2</v>
      </c>
      <c r="AH319">
        <v>8986.1669999999995</v>
      </c>
      <c r="AI319">
        <v>-1.244463E-4</v>
      </c>
      <c r="AJ319">
        <v>583.19560000000001</v>
      </c>
      <c r="AK319">
        <v>8341.0439999999999</v>
      </c>
      <c r="AL319">
        <v>-1.82327143E-3</v>
      </c>
      <c r="AM319">
        <v>8610.5159999999996</v>
      </c>
    </row>
    <row r="320" spans="1:39">
      <c r="A320">
        <v>319</v>
      </c>
      <c r="B320">
        <v>3</v>
      </c>
      <c r="C320">
        <v>120</v>
      </c>
      <c r="D320">
        <v>1</v>
      </c>
      <c r="E320">
        <v>60</v>
      </c>
      <c r="F320">
        <v>70</v>
      </c>
      <c r="G320">
        <v>0.32988281250000001</v>
      </c>
      <c r="H320">
        <v>0</v>
      </c>
      <c r="I320">
        <v>90</v>
      </c>
      <c r="J320">
        <v>0</v>
      </c>
      <c r="K320">
        <v>3639.6484375</v>
      </c>
      <c r="L320">
        <v>0.41828124999999999</v>
      </c>
      <c r="M320">
        <v>302897.8515625</v>
      </c>
      <c r="N320">
        <v>0.37851562500000002</v>
      </c>
      <c r="O320">
        <v>70</v>
      </c>
      <c r="P320">
        <v>480</v>
      </c>
      <c r="Q320">
        <v>480</v>
      </c>
      <c r="R320">
        <v>319</v>
      </c>
      <c r="S320">
        <v>108051.6</v>
      </c>
      <c r="T320">
        <v>10183.68</v>
      </c>
      <c r="U320">
        <v>10018.209999999999</v>
      </c>
      <c r="V320">
        <v>-8.5953465E-3</v>
      </c>
      <c r="W320">
        <v>-35.388440000000003</v>
      </c>
      <c r="X320">
        <v>2.7119635000000001E-3</v>
      </c>
      <c r="Y320">
        <v>15644.14</v>
      </c>
      <c r="Z320">
        <v>9628.3444999999992</v>
      </c>
      <c r="AA320">
        <v>-9.3376824999999997E-3</v>
      </c>
      <c r="AB320">
        <v>-11.12302</v>
      </c>
      <c r="AC320">
        <v>-3.9011664999999998E-4</v>
      </c>
      <c r="AD320">
        <v>15206.23</v>
      </c>
      <c r="AE320">
        <v>-9.5637440000000008E-3</v>
      </c>
      <c r="AF320">
        <v>-82.541820000000001</v>
      </c>
      <c r="AG320">
        <v>4.14191705E-3</v>
      </c>
      <c r="AH320">
        <v>2769.1410000000001</v>
      </c>
      <c r="AI320">
        <v>3.5791974999999998E-4</v>
      </c>
      <c r="AJ320">
        <v>-69.936700000000002</v>
      </c>
      <c r="AK320">
        <v>2776.5590000000002</v>
      </c>
      <c r="AL320">
        <v>-2.0870928E-4</v>
      </c>
      <c r="AM320">
        <v>2656.5</v>
      </c>
    </row>
    <row r="321" spans="1:39">
      <c r="A321">
        <v>320</v>
      </c>
      <c r="B321">
        <v>3</v>
      </c>
      <c r="C321">
        <v>121</v>
      </c>
      <c r="D321">
        <v>1</v>
      </c>
      <c r="E321">
        <v>60</v>
      </c>
      <c r="F321">
        <v>70</v>
      </c>
      <c r="G321">
        <v>0.56660156250000004</v>
      </c>
      <c r="H321">
        <v>0</v>
      </c>
      <c r="I321">
        <v>90</v>
      </c>
      <c r="J321">
        <v>0</v>
      </c>
      <c r="K321">
        <v>3690.4296875</v>
      </c>
      <c r="L321">
        <v>0.27390625000000002</v>
      </c>
      <c r="M321">
        <v>667050.1953125</v>
      </c>
      <c r="N321">
        <v>0.30507812500000003</v>
      </c>
      <c r="O321">
        <v>70</v>
      </c>
      <c r="P321">
        <v>480</v>
      </c>
      <c r="Q321">
        <v>480</v>
      </c>
      <c r="R321">
        <v>320</v>
      </c>
      <c r="S321">
        <v>379247.4</v>
      </c>
      <c r="T321">
        <v>6281.6</v>
      </c>
      <c r="U321">
        <v>6603.433</v>
      </c>
      <c r="V321">
        <v>1.2540650000000001E-4</v>
      </c>
      <c r="W321">
        <v>-80.560239999999993</v>
      </c>
      <c r="X321">
        <v>1.1223228999999999E-2</v>
      </c>
      <c r="Y321">
        <v>16380.68</v>
      </c>
      <c r="Z321">
        <v>4856.7785000000003</v>
      </c>
      <c r="AA321">
        <v>-7.7579724999999999E-3</v>
      </c>
      <c r="AB321">
        <v>13.975875</v>
      </c>
      <c r="AC321">
        <v>9.8943169999999997E-3</v>
      </c>
      <c r="AD321">
        <v>17435.14</v>
      </c>
      <c r="AE321">
        <v>-2.0118230000000001E-2</v>
      </c>
      <c r="AF321">
        <v>-277.90865000000002</v>
      </c>
      <c r="AG321">
        <v>1.7302445999999999E-2</v>
      </c>
      <c r="AH321">
        <v>6483.9889999999996</v>
      </c>
      <c r="AI321">
        <v>1.0387136999999999E-2</v>
      </c>
      <c r="AJ321">
        <v>-207.45925</v>
      </c>
      <c r="AK321">
        <v>6003.3190000000004</v>
      </c>
      <c r="AL321">
        <v>-5.662865E-4</v>
      </c>
      <c r="AM321">
        <v>6807.3040000000001</v>
      </c>
    </row>
    <row r="322" spans="1:39">
      <c r="A322">
        <v>321</v>
      </c>
      <c r="B322">
        <v>3</v>
      </c>
      <c r="C322">
        <v>122</v>
      </c>
      <c r="D322">
        <v>1</v>
      </c>
      <c r="E322">
        <v>60</v>
      </c>
      <c r="F322">
        <v>70</v>
      </c>
      <c r="G322">
        <v>0.41660156249999997</v>
      </c>
      <c r="H322">
        <v>0</v>
      </c>
      <c r="I322">
        <v>90</v>
      </c>
      <c r="J322">
        <v>0</v>
      </c>
      <c r="K322">
        <v>6940.4296875</v>
      </c>
      <c r="L322">
        <v>0.39390625000000001</v>
      </c>
      <c r="M322">
        <v>308500.1953125</v>
      </c>
      <c r="N322">
        <v>0.205078125</v>
      </c>
      <c r="O322">
        <v>70</v>
      </c>
      <c r="P322">
        <v>480</v>
      </c>
      <c r="Q322">
        <v>480</v>
      </c>
      <c r="R322">
        <v>321</v>
      </c>
      <c r="S322">
        <v>137147.70000000001</v>
      </c>
      <c r="T322">
        <v>13082.155000000001</v>
      </c>
      <c r="U322">
        <v>12922.215</v>
      </c>
      <c r="V322">
        <v>-5.4422341000000003E-4</v>
      </c>
      <c r="W322">
        <v>14.88669</v>
      </c>
      <c r="X322">
        <v>-1.0235103499999999E-3</v>
      </c>
      <c r="Y322">
        <v>28600.47</v>
      </c>
      <c r="Z322">
        <v>14624.495000000001</v>
      </c>
      <c r="AA322">
        <v>-1.694638E-3</v>
      </c>
      <c r="AB322">
        <v>-131.29990000000001</v>
      </c>
      <c r="AC322">
        <v>-1.1362409500000001E-3</v>
      </c>
      <c r="AD322">
        <v>27776.99</v>
      </c>
      <c r="AE322">
        <v>7.8500199999999998E-5</v>
      </c>
      <c r="AF322">
        <v>207.91065</v>
      </c>
      <c r="AG322">
        <v>-2.9324453000000002E-3</v>
      </c>
      <c r="AH322">
        <v>6486.4110000000001</v>
      </c>
      <c r="AI322">
        <v>9.4396300000000003E-4</v>
      </c>
      <c r="AJ322">
        <v>50.625819999999997</v>
      </c>
      <c r="AK322">
        <v>6643.9970000000003</v>
      </c>
      <c r="AL322">
        <v>-8.5062405000000004E-4</v>
      </c>
      <c r="AM322">
        <v>6238.7280000000001</v>
      </c>
    </row>
    <row r="323" spans="1:39">
      <c r="A323">
        <v>322</v>
      </c>
      <c r="B323">
        <v>3</v>
      </c>
      <c r="C323">
        <v>123</v>
      </c>
      <c r="D323">
        <v>1</v>
      </c>
      <c r="E323">
        <v>60</v>
      </c>
      <c r="F323">
        <v>70</v>
      </c>
      <c r="G323">
        <v>0.34160156250000001</v>
      </c>
      <c r="H323">
        <v>0</v>
      </c>
      <c r="I323">
        <v>90</v>
      </c>
      <c r="J323">
        <v>0</v>
      </c>
      <c r="K323">
        <v>8565.4296875</v>
      </c>
      <c r="L323">
        <v>0.33390625000000002</v>
      </c>
      <c r="M323">
        <v>129225.1953125</v>
      </c>
      <c r="N323">
        <v>0.35507812500000002</v>
      </c>
      <c r="O323">
        <v>70</v>
      </c>
      <c r="P323">
        <v>480</v>
      </c>
      <c r="Q323">
        <v>480</v>
      </c>
      <c r="R323">
        <v>322</v>
      </c>
      <c r="S323">
        <v>56400.21</v>
      </c>
      <c r="T323">
        <v>11299.985000000001</v>
      </c>
      <c r="U323">
        <v>10767.97</v>
      </c>
      <c r="V323">
        <v>-7.0578795000000004E-4</v>
      </c>
      <c r="W323">
        <v>-76.607545000000002</v>
      </c>
      <c r="X323">
        <v>-2.0831125000000001E-4</v>
      </c>
      <c r="Y323">
        <v>23014.36</v>
      </c>
      <c r="Z323">
        <v>9911.7325000000001</v>
      </c>
      <c r="AA323">
        <v>2.3364937499999999E-4</v>
      </c>
      <c r="AB323">
        <v>-171.91480000000001</v>
      </c>
      <c r="AC323">
        <v>-1.8097013400000001E-3</v>
      </c>
      <c r="AD323">
        <v>21521.08</v>
      </c>
      <c r="AE323">
        <v>-1.56539075E-4</v>
      </c>
      <c r="AF323">
        <v>-43.0349</v>
      </c>
      <c r="AG323">
        <v>1.9803001500000002E-3</v>
      </c>
      <c r="AH323">
        <v>6667.1689999999999</v>
      </c>
      <c r="AI323">
        <v>-4.1380763499999999E-4</v>
      </c>
      <c r="AJ323">
        <v>-122.87945000000001</v>
      </c>
      <c r="AK323">
        <v>5817.34</v>
      </c>
      <c r="AL323">
        <v>-1.6201875E-4</v>
      </c>
      <c r="AM323">
        <v>6034.598</v>
      </c>
    </row>
    <row r="324" spans="1:39">
      <c r="A324">
        <v>323</v>
      </c>
      <c r="B324">
        <v>3</v>
      </c>
      <c r="C324">
        <v>124</v>
      </c>
      <c r="D324">
        <v>1</v>
      </c>
      <c r="E324">
        <v>60</v>
      </c>
      <c r="F324">
        <v>70</v>
      </c>
      <c r="G324">
        <v>0.49160156249999998</v>
      </c>
      <c r="H324">
        <v>0</v>
      </c>
      <c r="I324">
        <v>90</v>
      </c>
      <c r="J324">
        <v>0</v>
      </c>
      <c r="K324">
        <v>5315.4296875</v>
      </c>
      <c r="L324">
        <v>0.45390624999999996</v>
      </c>
      <c r="M324">
        <v>487775.1953125</v>
      </c>
      <c r="N324">
        <v>0.25507812500000004</v>
      </c>
      <c r="O324">
        <v>70</v>
      </c>
      <c r="P324">
        <v>480</v>
      </c>
      <c r="Q324">
        <v>480</v>
      </c>
      <c r="R324">
        <v>323</v>
      </c>
      <c r="S324">
        <v>260768.7</v>
      </c>
      <c r="T324">
        <v>28328.735000000001</v>
      </c>
      <c r="U324">
        <v>28240.794999999998</v>
      </c>
      <c r="V324">
        <v>2.0503100999999999E-2</v>
      </c>
      <c r="W324">
        <v>244.16985</v>
      </c>
      <c r="X324">
        <v>-1.38026585E-2</v>
      </c>
      <c r="Y324">
        <v>50009.23</v>
      </c>
      <c r="Z324">
        <v>31871.33</v>
      </c>
      <c r="AA324">
        <v>1.7544328000000001E-2</v>
      </c>
      <c r="AB324">
        <v>405.76799999999997</v>
      </c>
      <c r="AC324">
        <v>-2.0364655499999999E-2</v>
      </c>
      <c r="AD324">
        <v>49650.63</v>
      </c>
      <c r="AE324">
        <v>2.8632191000000001E-2</v>
      </c>
      <c r="AF324">
        <v>592.45635000000004</v>
      </c>
      <c r="AG324">
        <v>-2.4678433199999999E-2</v>
      </c>
      <c r="AH324">
        <v>6252.1850000000004</v>
      </c>
      <c r="AI324">
        <v>-2.7836548999999999E-3</v>
      </c>
      <c r="AJ324">
        <v>178.34520000000001</v>
      </c>
      <c r="AK324">
        <v>9214.4680000000008</v>
      </c>
      <c r="AL324">
        <v>-3.9554495E-4</v>
      </c>
      <c r="AM324">
        <v>6134.0870000000004</v>
      </c>
    </row>
    <row r="325" spans="1:39">
      <c r="A325">
        <v>324</v>
      </c>
      <c r="B325">
        <v>3</v>
      </c>
      <c r="C325">
        <v>125</v>
      </c>
      <c r="D325">
        <v>1</v>
      </c>
      <c r="E325">
        <v>60</v>
      </c>
      <c r="F325">
        <v>70</v>
      </c>
      <c r="G325">
        <v>0.30410156249999998</v>
      </c>
      <c r="H325">
        <v>0</v>
      </c>
      <c r="I325">
        <v>90</v>
      </c>
      <c r="J325">
        <v>0</v>
      </c>
      <c r="K325">
        <v>6127.9296875</v>
      </c>
      <c r="L325">
        <v>0.36390624999999999</v>
      </c>
      <c r="M325">
        <v>398137.6953125</v>
      </c>
      <c r="N325">
        <v>0.330078125</v>
      </c>
      <c r="O325">
        <v>70</v>
      </c>
      <c r="P325">
        <v>480</v>
      </c>
      <c r="Q325">
        <v>480</v>
      </c>
      <c r="R325">
        <v>324</v>
      </c>
      <c r="S325">
        <v>129388</v>
      </c>
      <c r="T325">
        <v>9225.4390000000003</v>
      </c>
      <c r="U325">
        <v>9042.7029999999995</v>
      </c>
      <c r="V325">
        <v>7.7438530000000002E-3</v>
      </c>
      <c r="W325">
        <v>-105.31310000000001</v>
      </c>
      <c r="X325">
        <v>5.59771665E-3</v>
      </c>
      <c r="Y325">
        <v>17806.84</v>
      </c>
      <c r="Z325">
        <v>8469.8269999999993</v>
      </c>
      <c r="AA325">
        <v>5.6494511000000002E-3</v>
      </c>
      <c r="AB325">
        <v>-219.79730000000001</v>
      </c>
      <c r="AC325">
        <v>7.2659304500000002E-3</v>
      </c>
      <c r="AD325">
        <v>17252.21</v>
      </c>
      <c r="AE325">
        <v>9.5658410000000003E-3</v>
      </c>
      <c r="AF325">
        <v>-99.881174999999999</v>
      </c>
      <c r="AG325">
        <v>8.0241628599999996E-3</v>
      </c>
      <c r="AH325">
        <v>4532.66</v>
      </c>
      <c r="AI325">
        <v>-9.6381525E-4</v>
      </c>
      <c r="AJ325">
        <v>-113.00695</v>
      </c>
      <c r="AK325">
        <v>4133.7150000000001</v>
      </c>
      <c r="AL325">
        <v>6.3578690000000004E-4</v>
      </c>
      <c r="AM325">
        <v>4265.817</v>
      </c>
    </row>
    <row r="326" spans="1:39">
      <c r="A326">
        <v>325</v>
      </c>
      <c r="B326">
        <v>3</v>
      </c>
      <c r="C326">
        <v>126</v>
      </c>
      <c r="D326">
        <v>1</v>
      </c>
      <c r="E326">
        <v>60</v>
      </c>
      <c r="F326">
        <v>70</v>
      </c>
      <c r="G326">
        <v>0.4541015625</v>
      </c>
      <c r="H326">
        <v>0</v>
      </c>
      <c r="I326">
        <v>90</v>
      </c>
      <c r="J326">
        <v>0</v>
      </c>
      <c r="K326">
        <v>9377.9296875</v>
      </c>
      <c r="L326">
        <v>0.48390624999999998</v>
      </c>
      <c r="M326">
        <v>756687.6953125</v>
      </c>
      <c r="N326">
        <v>0.23007812500000002</v>
      </c>
      <c r="O326">
        <v>70</v>
      </c>
      <c r="P326">
        <v>480</v>
      </c>
      <c r="Q326">
        <v>480</v>
      </c>
      <c r="R326">
        <v>325</v>
      </c>
      <c r="S326">
        <v>433920.5</v>
      </c>
      <c r="T326">
        <v>117877.05</v>
      </c>
      <c r="U326">
        <v>117666.8</v>
      </c>
      <c r="V326">
        <v>-1.2775794E-3</v>
      </c>
      <c r="W326">
        <v>309.18509999999998</v>
      </c>
      <c r="X326">
        <v>-1.393496E-2</v>
      </c>
      <c r="Y326">
        <v>182013.6</v>
      </c>
      <c r="Z326">
        <v>143353.5</v>
      </c>
      <c r="AA326">
        <v>-2.1865177E-3</v>
      </c>
      <c r="AB326">
        <v>-33.300384999999999</v>
      </c>
      <c r="AC326">
        <v>-2.1613936899999998E-2</v>
      </c>
      <c r="AD326">
        <v>180827.2</v>
      </c>
      <c r="AE326">
        <v>-2.85615685E-3</v>
      </c>
      <c r="AF326">
        <v>1777.8969999999999</v>
      </c>
      <c r="AG326">
        <v>-2.7650632500000001E-2</v>
      </c>
      <c r="AH326">
        <v>10043.83</v>
      </c>
      <c r="AI326">
        <v>-1.1219445999999999E-3</v>
      </c>
      <c r="AJ326">
        <v>257.61610000000002</v>
      </c>
      <c r="AK326">
        <v>20891.240000000002</v>
      </c>
      <c r="AL326">
        <v>2.0974383000000002E-3</v>
      </c>
      <c r="AM326">
        <v>9269.6080000000002</v>
      </c>
    </row>
    <row r="327" spans="1:39">
      <c r="A327">
        <v>326</v>
      </c>
      <c r="B327">
        <v>3</v>
      </c>
      <c r="C327">
        <v>127</v>
      </c>
      <c r="D327">
        <v>1</v>
      </c>
      <c r="E327">
        <v>60</v>
      </c>
      <c r="F327">
        <v>70</v>
      </c>
      <c r="G327">
        <v>0.52910156249999996</v>
      </c>
      <c r="H327">
        <v>0</v>
      </c>
      <c r="I327">
        <v>90</v>
      </c>
      <c r="J327">
        <v>0</v>
      </c>
      <c r="K327">
        <v>7752.9296875</v>
      </c>
      <c r="L327">
        <v>0.30390624999999999</v>
      </c>
      <c r="M327">
        <v>577412.6953125</v>
      </c>
      <c r="N327">
        <v>0.38007812500000004</v>
      </c>
      <c r="O327">
        <v>70</v>
      </c>
      <c r="P327">
        <v>480</v>
      </c>
      <c r="Q327">
        <v>480</v>
      </c>
      <c r="R327">
        <v>326</v>
      </c>
      <c r="S327">
        <v>317421.2</v>
      </c>
      <c r="T327">
        <v>15478.105</v>
      </c>
      <c r="U327">
        <v>15178.08</v>
      </c>
      <c r="V327">
        <v>8.5916889999999996E-3</v>
      </c>
      <c r="W327">
        <v>490.65314999999998</v>
      </c>
      <c r="X327">
        <v>-1.61071502E-2</v>
      </c>
      <c r="Y327">
        <v>32144.49</v>
      </c>
      <c r="Z327">
        <v>11567.28</v>
      </c>
      <c r="AA327">
        <v>3.0920219999999998E-3</v>
      </c>
      <c r="AB327">
        <v>590.17594999999994</v>
      </c>
      <c r="AC327">
        <v>-1.7259501E-2</v>
      </c>
      <c r="AD327">
        <v>31356.31</v>
      </c>
      <c r="AE327">
        <v>2.9543586E-2</v>
      </c>
      <c r="AF327">
        <v>698.48325</v>
      </c>
      <c r="AG327">
        <v>-3.1153340799999998E-2</v>
      </c>
      <c r="AH327">
        <v>11520.67</v>
      </c>
      <c r="AI327">
        <v>1.5594485499999999E-3</v>
      </c>
      <c r="AJ327">
        <v>514.97074999999995</v>
      </c>
      <c r="AK327">
        <v>10817.2</v>
      </c>
      <c r="AL327">
        <v>9.0044769999999999E-4</v>
      </c>
      <c r="AM327">
        <v>11050.02</v>
      </c>
    </row>
    <row r="328" spans="1:39">
      <c r="A328">
        <v>327</v>
      </c>
      <c r="B328">
        <v>3</v>
      </c>
      <c r="C328">
        <v>128</v>
      </c>
      <c r="D328">
        <v>1</v>
      </c>
      <c r="E328">
        <v>60</v>
      </c>
      <c r="F328">
        <v>70</v>
      </c>
      <c r="G328">
        <v>0.37910156249999999</v>
      </c>
      <c r="H328">
        <v>0</v>
      </c>
      <c r="I328">
        <v>90</v>
      </c>
      <c r="J328">
        <v>0</v>
      </c>
      <c r="K328">
        <v>4502.9296875</v>
      </c>
      <c r="L328">
        <v>0.42390624999999998</v>
      </c>
      <c r="M328">
        <v>218862.6953125</v>
      </c>
      <c r="N328">
        <v>0.28007812500000001</v>
      </c>
      <c r="O328">
        <v>70</v>
      </c>
      <c r="P328">
        <v>480</v>
      </c>
      <c r="Q328">
        <v>480</v>
      </c>
      <c r="R328">
        <v>327</v>
      </c>
      <c r="S328">
        <v>92897.64</v>
      </c>
      <c r="T328">
        <v>12542.105</v>
      </c>
      <c r="U328">
        <v>12586.04</v>
      </c>
      <c r="V328">
        <v>2.1027395700000001E-3</v>
      </c>
      <c r="W328">
        <v>49.755000000000003</v>
      </c>
      <c r="X328">
        <v>-4.6318236000000004E-3</v>
      </c>
      <c r="Y328">
        <v>21255.95</v>
      </c>
      <c r="Z328">
        <v>13252.16</v>
      </c>
      <c r="AA328">
        <v>2.7601515099999999E-3</v>
      </c>
      <c r="AB328">
        <v>173.42670000000001</v>
      </c>
      <c r="AC328">
        <v>-4.2976867999999996E-3</v>
      </c>
      <c r="AD328">
        <v>21417.49</v>
      </c>
      <c r="AE328">
        <v>4.5828891999999998E-3</v>
      </c>
      <c r="AF328">
        <v>9.5190760000000001</v>
      </c>
      <c r="AG328">
        <v>-7.2311045000000001E-3</v>
      </c>
      <c r="AH328">
        <v>3597.4430000000002</v>
      </c>
      <c r="AI328">
        <v>1.8299996E-4</v>
      </c>
      <c r="AJ328">
        <v>40.436360000000001</v>
      </c>
      <c r="AK328">
        <v>4041.8240000000001</v>
      </c>
      <c r="AL328">
        <v>-2.6823629999999998E-4</v>
      </c>
      <c r="AM328">
        <v>3691.1210000000001</v>
      </c>
    </row>
    <row r="329" spans="1:39">
      <c r="A329">
        <v>328</v>
      </c>
      <c r="B329">
        <v>3</v>
      </c>
      <c r="C329">
        <v>129</v>
      </c>
      <c r="D329">
        <v>1</v>
      </c>
      <c r="E329">
        <v>60</v>
      </c>
      <c r="F329">
        <v>70</v>
      </c>
      <c r="G329">
        <v>0.43535156249999996</v>
      </c>
      <c r="H329">
        <v>0</v>
      </c>
      <c r="I329">
        <v>90</v>
      </c>
      <c r="J329">
        <v>0</v>
      </c>
      <c r="K329">
        <v>4909.1796875</v>
      </c>
      <c r="L329">
        <v>0.31890625</v>
      </c>
      <c r="M329">
        <v>442956.4453125</v>
      </c>
      <c r="N329">
        <v>0.24257812500000001</v>
      </c>
      <c r="O329">
        <v>70</v>
      </c>
      <c r="P329">
        <v>480</v>
      </c>
      <c r="Q329">
        <v>480</v>
      </c>
      <c r="R329">
        <v>328</v>
      </c>
      <c r="S329">
        <v>196443.4</v>
      </c>
      <c r="T329">
        <v>6204.7834999999995</v>
      </c>
      <c r="U329">
        <v>6146.6454999999996</v>
      </c>
      <c r="V329">
        <v>3.5885447000000002E-3</v>
      </c>
      <c r="W329">
        <v>-52.265140000000002</v>
      </c>
      <c r="X329">
        <v>-5.33567365E-3</v>
      </c>
      <c r="Y329">
        <v>16289.77</v>
      </c>
      <c r="Z329">
        <v>6112.4889999999996</v>
      </c>
      <c r="AA329">
        <v>4.7420485000000002E-3</v>
      </c>
      <c r="AB329">
        <v>-39.641095</v>
      </c>
      <c r="AC329">
        <v>-4.0578056500000003E-3</v>
      </c>
      <c r="AD329">
        <v>16048.94</v>
      </c>
      <c r="AE329">
        <v>7.3079222500000004E-3</v>
      </c>
      <c r="AF329">
        <v>-176.84270000000001</v>
      </c>
      <c r="AG329">
        <v>-9.3576189999999993E-3</v>
      </c>
      <c r="AH329">
        <v>5373.5429999999997</v>
      </c>
      <c r="AI329">
        <v>3.3091994999999999E-4</v>
      </c>
      <c r="AJ329">
        <v>-99.765884999999997</v>
      </c>
      <c r="AK329">
        <v>5003.6710000000003</v>
      </c>
      <c r="AL329">
        <v>-4.4029810000000003E-4</v>
      </c>
      <c r="AM329">
        <v>5304.8519999999999</v>
      </c>
    </row>
    <row r="330" spans="1:39">
      <c r="A330">
        <v>329</v>
      </c>
      <c r="B330">
        <v>3</v>
      </c>
      <c r="C330">
        <v>130</v>
      </c>
      <c r="D330">
        <v>1</v>
      </c>
      <c r="E330">
        <v>60</v>
      </c>
      <c r="F330">
        <v>70</v>
      </c>
      <c r="G330">
        <v>0.58535156249999998</v>
      </c>
      <c r="H330">
        <v>0</v>
      </c>
      <c r="I330">
        <v>90</v>
      </c>
      <c r="J330">
        <v>0</v>
      </c>
      <c r="K330">
        <v>8159.1796875</v>
      </c>
      <c r="L330">
        <v>0.43890625</v>
      </c>
      <c r="M330">
        <v>84406.4453125</v>
      </c>
      <c r="N330">
        <v>0.34257812500000001</v>
      </c>
      <c r="O330">
        <v>70</v>
      </c>
      <c r="P330">
        <v>480</v>
      </c>
      <c r="Q330">
        <v>480</v>
      </c>
      <c r="R330">
        <v>329</v>
      </c>
      <c r="S330">
        <v>77147.7</v>
      </c>
      <c r="T330">
        <v>33322.879999999997</v>
      </c>
      <c r="U330">
        <v>33320.35</v>
      </c>
      <c r="V330">
        <v>-1.4796089E-3</v>
      </c>
      <c r="W330">
        <v>-54.641539999999999</v>
      </c>
      <c r="X330">
        <v>2.15267949E-3</v>
      </c>
      <c r="Y330">
        <v>54106.29</v>
      </c>
      <c r="Z330">
        <v>33632.785000000003</v>
      </c>
      <c r="AA330">
        <v>1.1052970000000001E-4</v>
      </c>
      <c r="AB330">
        <v>185.65735000000001</v>
      </c>
      <c r="AC330">
        <v>3.1983042199999999E-3</v>
      </c>
      <c r="AD330">
        <v>54097.97</v>
      </c>
      <c r="AE330">
        <v>9.4483096499999996E-4</v>
      </c>
      <c r="AF330">
        <v>-359.99045000000001</v>
      </c>
      <c r="AG330">
        <v>2.21450365E-3</v>
      </c>
      <c r="AH330">
        <v>8988.4480000000003</v>
      </c>
      <c r="AI330">
        <v>-2.8538500000000001E-5</v>
      </c>
      <c r="AJ330">
        <v>-83.790909999999997</v>
      </c>
      <c r="AK330">
        <v>10672.45</v>
      </c>
      <c r="AL330">
        <v>2.2441455999999999E-4</v>
      </c>
      <c r="AM330">
        <v>8983.1139999999996</v>
      </c>
    </row>
    <row r="331" spans="1:39">
      <c r="A331">
        <v>330</v>
      </c>
      <c r="B331">
        <v>3</v>
      </c>
      <c r="C331">
        <v>131</v>
      </c>
      <c r="D331">
        <v>1</v>
      </c>
      <c r="E331">
        <v>60</v>
      </c>
      <c r="F331">
        <v>70</v>
      </c>
      <c r="G331">
        <v>0.51035156250000002</v>
      </c>
      <c r="H331">
        <v>0</v>
      </c>
      <c r="I331">
        <v>90</v>
      </c>
      <c r="J331">
        <v>0</v>
      </c>
      <c r="K331">
        <v>9784.1796875</v>
      </c>
      <c r="L331">
        <v>0.25890625</v>
      </c>
      <c r="M331">
        <v>263681.4453125</v>
      </c>
      <c r="N331">
        <v>0.29257812500000002</v>
      </c>
      <c r="O331">
        <v>70</v>
      </c>
      <c r="P331">
        <v>480</v>
      </c>
      <c r="Q331">
        <v>480</v>
      </c>
      <c r="R331">
        <v>330</v>
      </c>
      <c r="S331">
        <v>143691.70000000001</v>
      </c>
      <c r="T331">
        <v>12051.5</v>
      </c>
      <c r="U331">
        <v>11825.6</v>
      </c>
      <c r="V331">
        <v>-6.0225791500000004E-3</v>
      </c>
      <c r="W331">
        <v>386.63954999999999</v>
      </c>
      <c r="X331">
        <v>-3.6597786E-3</v>
      </c>
      <c r="Y331">
        <v>32677.11</v>
      </c>
      <c r="Z331">
        <v>10263.934999999999</v>
      </c>
      <c r="AA331">
        <v>-3.6545938499999999E-3</v>
      </c>
      <c r="AB331">
        <v>643.60294999999996</v>
      </c>
      <c r="AC331">
        <v>-3.3679945000000002E-3</v>
      </c>
      <c r="AD331">
        <v>31908.05</v>
      </c>
      <c r="AE331">
        <v>-1.7648291E-2</v>
      </c>
      <c r="AF331">
        <v>672.75705000000005</v>
      </c>
      <c r="AG331">
        <v>-9.2117180000000007E-3</v>
      </c>
      <c r="AH331">
        <v>12642.45</v>
      </c>
      <c r="AI331">
        <v>-5.90786E-5</v>
      </c>
      <c r="AJ331">
        <v>533.29134999999997</v>
      </c>
      <c r="AK331">
        <v>11314.73</v>
      </c>
      <c r="AL331">
        <v>-9.1521015000000001E-4</v>
      </c>
      <c r="AM331">
        <v>12300.83</v>
      </c>
    </row>
    <row r="332" spans="1:39">
      <c r="A332">
        <v>331</v>
      </c>
      <c r="B332">
        <v>3</v>
      </c>
      <c r="C332">
        <v>132</v>
      </c>
      <c r="D332">
        <v>1</v>
      </c>
      <c r="E332">
        <v>60</v>
      </c>
      <c r="F332">
        <v>70</v>
      </c>
      <c r="G332">
        <v>0.3603515625</v>
      </c>
      <c r="H332">
        <v>0</v>
      </c>
      <c r="I332">
        <v>90</v>
      </c>
      <c r="J332">
        <v>0</v>
      </c>
      <c r="K332">
        <v>6534.1796875</v>
      </c>
      <c r="L332">
        <v>0.37890625</v>
      </c>
      <c r="M332">
        <v>622231.4453125</v>
      </c>
      <c r="N332">
        <v>0.392578125</v>
      </c>
      <c r="O332">
        <v>70</v>
      </c>
      <c r="P332">
        <v>480</v>
      </c>
      <c r="Q332">
        <v>480</v>
      </c>
      <c r="R332">
        <v>331</v>
      </c>
      <c r="S332">
        <v>237211.5</v>
      </c>
      <c r="T332">
        <v>13488.64</v>
      </c>
      <c r="U332">
        <v>14011.55</v>
      </c>
      <c r="V332">
        <v>1.2826140000000001E-3</v>
      </c>
      <c r="W332">
        <v>216.2878</v>
      </c>
      <c r="X332">
        <v>1.6055767499999998E-2</v>
      </c>
      <c r="Y332">
        <v>23319.49</v>
      </c>
      <c r="Z332">
        <v>11716.16</v>
      </c>
      <c r="AA332">
        <v>5.4102025E-3</v>
      </c>
      <c r="AB332">
        <v>18.647269999999999</v>
      </c>
      <c r="AC332">
        <v>2.0600958499999999E-2</v>
      </c>
      <c r="AD332">
        <v>24650.880000000001</v>
      </c>
      <c r="AE332">
        <v>-1.21963855E-2</v>
      </c>
      <c r="AF332">
        <v>532.11734999999999</v>
      </c>
      <c r="AG332">
        <v>2.9106150399999999E-2</v>
      </c>
      <c r="AH332">
        <v>5681.2209999999995</v>
      </c>
      <c r="AI332">
        <v>2.1425400000000001E-4</v>
      </c>
      <c r="AJ332">
        <v>115.89924999999999</v>
      </c>
      <c r="AK332">
        <v>5442.2449999999999</v>
      </c>
      <c r="AL332">
        <v>3.2279169999999997E-4</v>
      </c>
      <c r="AM332">
        <v>6048.0309999999999</v>
      </c>
    </row>
    <row r="333" spans="1:39">
      <c r="A333">
        <v>332</v>
      </c>
      <c r="B333">
        <v>3</v>
      </c>
      <c r="C333">
        <v>133</v>
      </c>
      <c r="D333">
        <v>1</v>
      </c>
      <c r="E333">
        <v>60</v>
      </c>
      <c r="F333">
        <v>70</v>
      </c>
      <c r="G333">
        <v>0.47285156249999999</v>
      </c>
      <c r="H333">
        <v>0</v>
      </c>
      <c r="I333">
        <v>90</v>
      </c>
      <c r="J333">
        <v>0</v>
      </c>
      <c r="K333">
        <v>5721.6796875</v>
      </c>
      <c r="L333">
        <v>0.28890624999999998</v>
      </c>
      <c r="M333">
        <v>174043.9453125</v>
      </c>
      <c r="N333">
        <v>0.21757812500000001</v>
      </c>
      <c r="O333">
        <v>70</v>
      </c>
      <c r="P333">
        <v>480</v>
      </c>
      <c r="Q333">
        <v>480</v>
      </c>
      <c r="R333">
        <v>332</v>
      </c>
      <c r="S333">
        <v>86943.66</v>
      </c>
      <c r="T333">
        <v>5978.8334999999997</v>
      </c>
      <c r="U333">
        <v>5943.857</v>
      </c>
      <c r="V333">
        <v>-3.8607779499999998E-3</v>
      </c>
      <c r="W333">
        <v>-28.889714999999999</v>
      </c>
      <c r="X333">
        <v>5.8387524999999997E-3</v>
      </c>
      <c r="Y333">
        <v>18076.599999999999</v>
      </c>
      <c r="Z333">
        <v>6150.2290000000003</v>
      </c>
      <c r="AA333">
        <v>-1.651504E-3</v>
      </c>
      <c r="AB333">
        <v>-226.73185000000001</v>
      </c>
      <c r="AC333">
        <v>5.0388622199999998E-3</v>
      </c>
      <c r="AD333">
        <v>17913.37</v>
      </c>
      <c r="AE333">
        <v>-9.5307264999999995E-3</v>
      </c>
      <c r="AF333">
        <v>92.035719999999998</v>
      </c>
      <c r="AG333">
        <v>1.5337520300000001E-2</v>
      </c>
      <c r="AH333">
        <v>6488.7560000000003</v>
      </c>
      <c r="AI333">
        <v>1.4911519999999999E-3</v>
      </c>
      <c r="AJ333">
        <v>-52.690424999999998</v>
      </c>
      <c r="AK333">
        <v>6022.32</v>
      </c>
      <c r="AL333">
        <v>-1.5760279999999999E-4</v>
      </c>
      <c r="AM333">
        <v>6564.0950000000003</v>
      </c>
    </row>
    <row r="334" spans="1:39">
      <c r="A334">
        <v>333</v>
      </c>
      <c r="B334">
        <v>3</v>
      </c>
      <c r="C334">
        <v>134</v>
      </c>
      <c r="D334">
        <v>1</v>
      </c>
      <c r="E334">
        <v>60</v>
      </c>
      <c r="F334">
        <v>70</v>
      </c>
      <c r="G334">
        <v>0.32285156249999997</v>
      </c>
      <c r="H334">
        <v>0</v>
      </c>
      <c r="I334">
        <v>90</v>
      </c>
      <c r="J334">
        <v>0</v>
      </c>
      <c r="K334">
        <v>8971.6796875</v>
      </c>
      <c r="L334">
        <v>0.40890625000000003</v>
      </c>
      <c r="M334">
        <v>532593.9453125</v>
      </c>
      <c r="N334">
        <v>0.31757812500000004</v>
      </c>
      <c r="O334">
        <v>70</v>
      </c>
      <c r="P334">
        <v>480</v>
      </c>
      <c r="Q334">
        <v>480</v>
      </c>
      <c r="R334">
        <v>333</v>
      </c>
      <c r="S334">
        <v>192977.6</v>
      </c>
      <c r="T334">
        <v>20923.57</v>
      </c>
      <c r="U334">
        <v>20617.275000000001</v>
      </c>
      <c r="V334">
        <v>-1.20939685E-2</v>
      </c>
      <c r="W334">
        <v>-68.859539999999996</v>
      </c>
      <c r="X334">
        <v>9.2158186500000006E-3</v>
      </c>
      <c r="Y334">
        <v>35235.019999999997</v>
      </c>
      <c r="Z334">
        <v>20795.314999999999</v>
      </c>
      <c r="AA334">
        <v>-1.3633113400000001E-2</v>
      </c>
      <c r="AB334">
        <v>-33.421484999999997</v>
      </c>
      <c r="AC334">
        <v>9.1026224999999992E-3</v>
      </c>
      <c r="AD334">
        <v>34261.800000000003</v>
      </c>
      <c r="AE334">
        <v>-7.149748E-3</v>
      </c>
      <c r="AF334">
        <v>-185.45705000000001</v>
      </c>
      <c r="AG334">
        <v>1.7433727600000001E-2</v>
      </c>
      <c r="AH334">
        <v>6809.2439999999997</v>
      </c>
      <c r="AI334">
        <v>2.5164670499999999E-3</v>
      </c>
      <c r="AJ334">
        <v>-166.57925</v>
      </c>
      <c r="AK334">
        <v>6706.6149999999998</v>
      </c>
      <c r="AL334">
        <v>-1.2052750000000001E-5</v>
      </c>
      <c r="AM334">
        <v>6538.7420000000002</v>
      </c>
    </row>
    <row r="335" spans="1:39">
      <c r="A335">
        <v>334</v>
      </c>
      <c r="B335">
        <v>3</v>
      </c>
      <c r="C335">
        <v>135</v>
      </c>
      <c r="D335">
        <v>1</v>
      </c>
      <c r="E335">
        <v>60</v>
      </c>
      <c r="F335">
        <v>70</v>
      </c>
      <c r="G335">
        <v>0.39785156249999998</v>
      </c>
      <c r="H335">
        <v>0</v>
      </c>
      <c r="I335">
        <v>90</v>
      </c>
      <c r="J335">
        <v>0</v>
      </c>
      <c r="K335">
        <v>7346.6796875</v>
      </c>
      <c r="L335">
        <v>0.34890624999999997</v>
      </c>
      <c r="M335">
        <v>711868.9453125</v>
      </c>
      <c r="N335">
        <v>0.267578125</v>
      </c>
      <c r="O335">
        <v>70</v>
      </c>
      <c r="P335">
        <v>480</v>
      </c>
      <c r="Q335">
        <v>480</v>
      </c>
      <c r="R335">
        <v>334</v>
      </c>
      <c r="S335">
        <v>291061.2</v>
      </c>
      <c r="T335">
        <v>10971.04</v>
      </c>
      <c r="U335">
        <v>10726.865</v>
      </c>
      <c r="V335">
        <v>8.6027294999999997E-3</v>
      </c>
      <c r="W335">
        <v>11.650905</v>
      </c>
      <c r="X335">
        <v>-2.10703135E-3</v>
      </c>
      <c r="Y335">
        <v>24933.49</v>
      </c>
      <c r="Z335">
        <v>10670.645</v>
      </c>
      <c r="AA335">
        <v>1.3932369E-2</v>
      </c>
      <c r="AB335">
        <v>224.90705</v>
      </c>
      <c r="AC335">
        <v>-1.2260414999999999E-3</v>
      </c>
      <c r="AD335">
        <v>24016.71</v>
      </c>
      <c r="AE335">
        <v>1.4058533999999999E-2</v>
      </c>
      <c r="AF335">
        <v>-181.15559999999999</v>
      </c>
      <c r="AG335">
        <v>3.52144387E-3</v>
      </c>
      <c r="AH335">
        <v>7275.5720000000001</v>
      </c>
      <c r="AI335">
        <v>-5.4040140000000004E-3</v>
      </c>
      <c r="AJ335">
        <v>40.580024999999999</v>
      </c>
      <c r="AK335">
        <v>6731.9849999999997</v>
      </c>
      <c r="AL335">
        <v>1.6475895E-3</v>
      </c>
      <c r="AM335">
        <v>6889.2259999999997</v>
      </c>
    </row>
    <row r="336" spans="1:39">
      <c r="A336">
        <v>335</v>
      </c>
      <c r="B336">
        <v>3</v>
      </c>
      <c r="C336">
        <v>136</v>
      </c>
      <c r="D336">
        <v>1</v>
      </c>
      <c r="E336">
        <v>60</v>
      </c>
      <c r="F336">
        <v>70</v>
      </c>
      <c r="G336">
        <v>0.5478515625</v>
      </c>
      <c r="H336">
        <v>0</v>
      </c>
      <c r="I336">
        <v>90</v>
      </c>
      <c r="J336">
        <v>0</v>
      </c>
      <c r="K336">
        <v>4096.6796875</v>
      </c>
      <c r="L336">
        <v>0.46890624999999997</v>
      </c>
      <c r="M336">
        <v>353318.9453125</v>
      </c>
      <c r="N336">
        <v>0.36757812500000003</v>
      </c>
      <c r="O336">
        <v>70</v>
      </c>
      <c r="P336">
        <v>480</v>
      </c>
      <c r="Q336">
        <v>480</v>
      </c>
      <c r="R336">
        <v>335</v>
      </c>
      <c r="S336">
        <v>225785.60000000001</v>
      </c>
      <c r="T336">
        <v>41917.1</v>
      </c>
      <c r="U336">
        <v>41723.855000000003</v>
      </c>
      <c r="V336">
        <v>-6.28222385E-3</v>
      </c>
      <c r="W336">
        <v>73.915064999999998</v>
      </c>
      <c r="X336">
        <v>-3.42624003E-3</v>
      </c>
      <c r="Y336">
        <v>60927.77</v>
      </c>
      <c r="Z336">
        <v>41510.6</v>
      </c>
      <c r="AA336">
        <v>-3.5345093E-3</v>
      </c>
      <c r="AB336">
        <v>1005.061</v>
      </c>
      <c r="AC336">
        <v>6.838635E-4</v>
      </c>
      <c r="AD336">
        <v>60394.52</v>
      </c>
      <c r="AE336">
        <v>-5.1402247999999999E-3</v>
      </c>
      <c r="AF336">
        <v>-801.23419999999999</v>
      </c>
      <c r="AG336">
        <v>-6.7426915000000004E-5</v>
      </c>
      <c r="AH336">
        <v>5683.2839999999997</v>
      </c>
      <c r="AI336">
        <v>-1.4743234E-3</v>
      </c>
      <c r="AJ336">
        <v>-39.899079999999998</v>
      </c>
      <c r="AK336">
        <v>10303.68</v>
      </c>
      <c r="AL336">
        <v>-3.2670874999999997E-4</v>
      </c>
      <c r="AM336">
        <v>5596.28</v>
      </c>
    </row>
    <row r="337" spans="1:39">
      <c r="A337">
        <v>336</v>
      </c>
      <c r="B337">
        <v>3</v>
      </c>
      <c r="C337">
        <v>137</v>
      </c>
      <c r="D337">
        <v>1</v>
      </c>
      <c r="E337">
        <v>60</v>
      </c>
      <c r="F337">
        <v>70</v>
      </c>
      <c r="G337">
        <v>0.5009765625</v>
      </c>
      <c r="H337">
        <v>0</v>
      </c>
      <c r="I337">
        <v>90</v>
      </c>
      <c r="J337">
        <v>0</v>
      </c>
      <c r="K337">
        <v>4299.8046875</v>
      </c>
      <c r="L337">
        <v>0.34140625000000002</v>
      </c>
      <c r="M337">
        <v>106815.8203125</v>
      </c>
      <c r="N337">
        <v>0.38632812500000002</v>
      </c>
      <c r="O337">
        <v>70</v>
      </c>
      <c r="P337">
        <v>480</v>
      </c>
      <c r="Q337">
        <v>480</v>
      </c>
      <c r="R337">
        <v>336</v>
      </c>
      <c r="S337">
        <v>60829.62</v>
      </c>
      <c r="T337">
        <v>8772.2080000000005</v>
      </c>
      <c r="U337">
        <v>8733.8125</v>
      </c>
      <c r="V337">
        <v>-1.505726E-3</v>
      </c>
      <c r="W337">
        <v>124.95055000000001</v>
      </c>
      <c r="X337">
        <v>-7.3781240000000004E-4</v>
      </c>
      <c r="Y337">
        <v>16660.740000000002</v>
      </c>
      <c r="Z337">
        <v>7171.3969999999999</v>
      </c>
      <c r="AA337">
        <v>3.6345295E-4</v>
      </c>
      <c r="AB337">
        <v>143.85445000000001</v>
      </c>
      <c r="AC337">
        <v>-2.9877728500000002E-3</v>
      </c>
      <c r="AD337">
        <v>16561.77</v>
      </c>
      <c r="AE337">
        <v>1.6233795000000001E-3</v>
      </c>
      <c r="AF337">
        <v>178.41804999999999</v>
      </c>
      <c r="AG337">
        <v>-1.9153792499999999E-3</v>
      </c>
      <c r="AH337">
        <v>4850.7979999999998</v>
      </c>
      <c r="AI337">
        <v>5.6812050000000004E-4</v>
      </c>
      <c r="AJ337">
        <v>101.04085000000001</v>
      </c>
      <c r="AK337">
        <v>4778.5829999999996</v>
      </c>
      <c r="AL337">
        <v>-9.7841475E-5</v>
      </c>
      <c r="AM337">
        <v>4791.1049999999996</v>
      </c>
    </row>
    <row r="338" spans="1:39">
      <c r="A338">
        <v>337</v>
      </c>
      <c r="B338">
        <v>3</v>
      </c>
      <c r="C338">
        <v>138</v>
      </c>
      <c r="D338">
        <v>1</v>
      </c>
      <c r="E338">
        <v>60</v>
      </c>
      <c r="F338">
        <v>70</v>
      </c>
      <c r="G338">
        <v>0.35097656249999998</v>
      </c>
      <c r="H338">
        <v>0</v>
      </c>
      <c r="I338">
        <v>90</v>
      </c>
      <c r="J338">
        <v>0</v>
      </c>
      <c r="K338">
        <v>7549.8046875</v>
      </c>
      <c r="L338">
        <v>0.46140625000000002</v>
      </c>
      <c r="M338">
        <v>465365.8203125</v>
      </c>
      <c r="N338">
        <v>0.28632812500000004</v>
      </c>
      <c r="O338">
        <v>70</v>
      </c>
      <c r="P338">
        <v>480</v>
      </c>
      <c r="Q338">
        <v>480</v>
      </c>
      <c r="R338">
        <v>337</v>
      </c>
      <c r="S338">
        <v>198073.3</v>
      </c>
      <c r="T338">
        <v>40436.294999999998</v>
      </c>
      <c r="U338">
        <v>40708.555</v>
      </c>
      <c r="V338">
        <v>7.6772539999999997E-3</v>
      </c>
      <c r="W338">
        <v>118.1309</v>
      </c>
      <c r="X338">
        <v>1.3689849E-2</v>
      </c>
      <c r="Y338">
        <v>58271.5</v>
      </c>
      <c r="Z338">
        <v>43877.3</v>
      </c>
      <c r="AA338">
        <v>1.2499218499999999E-2</v>
      </c>
      <c r="AB338">
        <v>168.57689999999999</v>
      </c>
      <c r="AC338">
        <v>6.0476784999999996E-3</v>
      </c>
      <c r="AD338">
        <v>59274.89</v>
      </c>
      <c r="AE338">
        <v>5.0043924999999996E-3</v>
      </c>
      <c r="AF338">
        <v>266.85090000000002</v>
      </c>
      <c r="AG338">
        <v>1.3681107499999999E-2</v>
      </c>
      <c r="AH338">
        <v>5563.3770000000004</v>
      </c>
      <c r="AI338">
        <v>6.9636874999999998E-4</v>
      </c>
      <c r="AJ338">
        <v>118.81365</v>
      </c>
      <c r="AK338">
        <v>6813.2510000000002</v>
      </c>
      <c r="AL338">
        <v>2.2840404999999999E-4</v>
      </c>
      <c r="AM338">
        <v>5939.2039999999997</v>
      </c>
    </row>
    <row r="339" spans="1:39">
      <c r="A339">
        <v>338</v>
      </c>
      <c r="B339">
        <v>3</v>
      </c>
      <c r="C339">
        <v>139</v>
      </c>
      <c r="D339">
        <v>1</v>
      </c>
      <c r="E339">
        <v>60</v>
      </c>
      <c r="F339">
        <v>70</v>
      </c>
      <c r="G339">
        <v>0.42597656249999999</v>
      </c>
      <c r="H339">
        <v>0</v>
      </c>
      <c r="I339">
        <v>90</v>
      </c>
      <c r="J339">
        <v>0</v>
      </c>
      <c r="K339">
        <v>9174.8046875</v>
      </c>
      <c r="L339">
        <v>0.28140624999999997</v>
      </c>
      <c r="M339">
        <v>644640.8203125</v>
      </c>
      <c r="N339">
        <v>0.33632812499999998</v>
      </c>
      <c r="O339">
        <v>70</v>
      </c>
      <c r="P339">
        <v>480</v>
      </c>
      <c r="Q339">
        <v>480</v>
      </c>
      <c r="R339">
        <v>338</v>
      </c>
      <c r="S339">
        <v>281230</v>
      </c>
      <c r="T339">
        <v>11017.795</v>
      </c>
      <c r="U339">
        <v>11041.85</v>
      </c>
      <c r="V339">
        <v>2.83988149E-3</v>
      </c>
      <c r="W339">
        <v>287.464</v>
      </c>
      <c r="X339">
        <v>-1.1213328999999999E-3</v>
      </c>
      <c r="Y339">
        <v>26233.29</v>
      </c>
      <c r="Z339">
        <v>9165.2134999999998</v>
      </c>
      <c r="AA339">
        <v>-1.1020749999999999E-5</v>
      </c>
      <c r="AB339">
        <v>163.65025</v>
      </c>
      <c r="AC339">
        <v>-4.22409E-4</v>
      </c>
      <c r="AD339">
        <v>26304.71</v>
      </c>
      <c r="AE339">
        <v>2.2660285E-3</v>
      </c>
      <c r="AF339">
        <v>689.49815000000001</v>
      </c>
      <c r="AG339">
        <v>1.476418E-3</v>
      </c>
      <c r="AH339">
        <v>9696.0329999999994</v>
      </c>
      <c r="AI339">
        <v>-1.54624883E-3</v>
      </c>
      <c r="AJ339">
        <v>431.66860000000003</v>
      </c>
      <c r="AK339">
        <v>8675.6630000000005</v>
      </c>
      <c r="AL339">
        <v>-5.570525E-4</v>
      </c>
      <c r="AM339">
        <v>9621.8850000000002</v>
      </c>
    </row>
    <row r="340" spans="1:39">
      <c r="A340">
        <v>339</v>
      </c>
      <c r="B340">
        <v>3</v>
      </c>
      <c r="C340">
        <v>140</v>
      </c>
      <c r="D340">
        <v>1</v>
      </c>
      <c r="E340">
        <v>60</v>
      </c>
      <c r="F340">
        <v>70</v>
      </c>
      <c r="G340">
        <v>0.57597656249999996</v>
      </c>
      <c r="H340">
        <v>0</v>
      </c>
      <c r="I340">
        <v>90</v>
      </c>
      <c r="J340">
        <v>0</v>
      </c>
      <c r="K340">
        <v>5924.8046875</v>
      </c>
      <c r="L340">
        <v>0.40140624999999996</v>
      </c>
      <c r="M340">
        <v>286090.8203125</v>
      </c>
      <c r="N340">
        <v>0.236328125</v>
      </c>
      <c r="O340">
        <v>70</v>
      </c>
      <c r="P340">
        <v>480</v>
      </c>
      <c r="Q340">
        <v>480</v>
      </c>
      <c r="R340">
        <v>339</v>
      </c>
      <c r="S340">
        <v>172759.8</v>
      </c>
      <c r="T340">
        <v>16330.254999999999</v>
      </c>
      <c r="U340">
        <v>16705.834999999999</v>
      </c>
      <c r="V340">
        <v>-4.4474579999999996E-3</v>
      </c>
      <c r="W340">
        <v>-51.768464999999999</v>
      </c>
      <c r="X340">
        <v>2.9281321E-3</v>
      </c>
      <c r="Y340">
        <v>37694</v>
      </c>
      <c r="Z340">
        <v>17644.95</v>
      </c>
      <c r="AA340">
        <v>-5.3445819999999996E-3</v>
      </c>
      <c r="AB340">
        <v>171.1379</v>
      </c>
      <c r="AC340">
        <v>4.1951376E-3</v>
      </c>
      <c r="AD340">
        <v>39342.32</v>
      </c>
      <c r="AE340">
        <v>-9.395512E-3</v>
      </c>
      <c r="AF340">
        <v>-398.33785</v>
      </c>
      <c r="AG340">
        <v>3.8625257499999999E-3</v>
      </c>
      <c r="AH340">
        <v>8801.7119999999995</v>
      </c>
      <c r="AI340">
        <v>1.0885884000000001E-3</v>
      </c>
      <c r="AJ340">
        <v>-229.28149999999999</v>
      </c>
      <c r="AK340">
        <v>10287.14</v>
      </c>
      <c r="AL340">
        <v>6.2125500000000003E-6</v>
      </c>
      <c r="AM340">
        <v>9203.6389999999992</v>
      </c>
    </row>
    <row r="341" spans="1:39">
      <c r="A341">
        <v>340</v>
      </c>
      <c r="B341">
        <v>3</v>
      </c>
      <c r="C341">
        <v>141</v>
      </c>
      <c r="D341">
        <v>1</v>
      </c>
      <c r="E341">
        <v>60</v>
      </c>
      <c r="F341">
        <v>70</v>
      </c>
      <c r="G341">
        <v>0.38847656249999996</v>
      </c>
      <c r="H341">
        <v>0</v>
      </c>
      <c r="I341">
        <v>90</v>
      </c>
      <c r="J341">
        <v>0</v>
      </c>
      <c r="K341">
        <v>6737.3046875</v>
      </c>
      <c r="L341">
        <v>0.25140625</v>
      </c>
      <c r="M341">
        <v>555003.3203125</v>
      </c>
      <c r="N341">
        <v>0.361328125</v>
      </c>
      <c r="O341">
        <v>70</v>
      </c>
      <c r="P341">
        <v>480</v>
      </c>
      <c r="Q341">
        <v>480</v>
      </c>
      <c r="R341">
        <v>340</v>
      </c>
      <c r="S341">
        <v>219950.2</v>
      </c>
      <c r="T341">
        <v>6837.0649999999996</v>
      </c>
      <c r="U341">
        <v>6762.4414999999999</v>
      </c>
      <c r="V341">
        <v>-8.8685317500000003E-3</v>
      </c>
      <c r="W341">
        <v>-184.69595000000001</v>
      </c>
      <c r="X341">
        <v>-1.60113155E-3</v>
      </c>
      <c r="Y341">
        <v>16975.34</v>
      </c>
      <c r="Z341">
        <v>5215.1954999999998</v>
      </c>
      <c r="AA341">
        <v>-1.7876019999999999E-3</v>
      </c>
      <c r="AB341">
        <v>-246.64044999999999</v>
      </c>
      <c r="AC341">
        <v>5.7102469999999997E-4</v>
      </c>
      <c r="AD341">
        <v>16769.25</v>
      </c>
      <c r="AE341">
        <v>-1.3933446299999999E-2</v>
      </c>
      <c r="AF341">
        <v>-263.36705000000001</v>
      </c>
      <c r="AG341">
        <v>-1.21347355E-2</v>
      </c>
      <c r="AH341">
        <v>6610.4380000000001</v>
      </c>
      <c r="AI341">
        <v>-5.4318949999999997E-4</v>
      </c>
      <c r="AJ341">
        <v>-329.69779999999997</v>
      </c>
      <c r="AK341">
        <v>5792.5739999999996</v>
      </c>
      <c r="AL341">
        <v>3.3681999999999999E-4</v>
      </c>
      <c r="AM341">
        <v>6481.4440000000004</v>
      </c>
    </row>
    <row r="342" spans="1:39">
      <c r="A342">
        <v>341</v>
      </c>
      <c r="B342">
        <v>3</v>
      </c>
      <c r="C342">
        <v>142</v>
      </c>
      <c r="D342">
        <v>1</v>
      </c>
      <c r="E342">
        <v>60</v>
      </c>
      <c r="F342">
        <v>70</v>
      </c>
      <c r="G342">
        <v>0.53847656249999998</v>
      </c>
      <c r="H342">
        <v>0</v>
      </c>
      <c r="I342">
        <v>90</v>
      </c>
      <c r="J342">
        <v>0</v>
      </c>
      <c r="K342">
        <v>9987.3046875</v>
      </c>
      <c r="L342">
        <v>0.37140624999999999</v>
      </c>
      <c r="M342">
        <v>196453.3203125</v>
      </c>
      <c r="N342">
        <v>0.26132812500000002</v>
      </c>
      <c r="O342">
        <v>70</v>
      </c>
      <c r="P342">
        <v>480</v>
      </c>
      <c r="Q342">
        <v>480</v>
      </c>
      <c r="R342">
        <v>341</v>
      </c>
      <c r="S342">
        <v>119712.5</v>
      </c>
      <c r="T342">
        <v>19564.695</v>
      </c>
      <c r="U342">
        <v>19417.584999999999</v>
      </c>
      <c r="V342">
        <v>6.6517970100000001E-3</v>
      </c>
      <c r="W342">
        <v>262.3929</v>
      </c>
      <c r="X342">
        <v>-1.0784228599999999E-2</v>
      </c>
      <c r="Y342">
        <v>44126.89</v>
      </c>
      <c r="Z342">
        <v>20255.080000000002</v>
      </c>
      <c r="AA342">
        <v>7.1586100699999999E-3</v>
      </c>
      <c r="AB342">
        <v>442.80739999999997</v>
      </c>
      <c r="AC342">
        <v>-1.0656783099999999E-2</v>
      </c>
      <c r="AD342">
        <v>43540.49</v>
      </c>
      <c r="AE342">
        <v>1.5015662500000001E-2</v>
      </c>
      <c r="AF342">
        <v>603.12379999999996</v>
      </c>
      <c r="AG342">
        <v>-2.4050479199999999E-2</v>
      </c>
      <c r="AH342">
        <v>12177.57</v>
      </c>
      <c r="AI342">
        <v>1.0010713800000001E-3</v>
      </c>
      <c r="AJ342">
        <v>395.31515000000002</v>
      </c>
      <c r="AK342">
        <v>12575.81</v>
      </c>
      <c r="AL342">
        <v>-5.5752134999999996E-4</v>
      </c>
      <c r="AM342">
        <v>11806.17</v>
      </c>
    </row>
    <row r="343" spans="1:39">
      <c r="A343">
        <v>342</v>
      </c>
      <c r="B343">
        <v>3</v>
      </c>
      <c r="C343">
        <v>143</v>
      </c>
      <c r="D343">
        <v>1</v>
      </c>
      <c r="E343">
        <v>60</v>
      </c>
      <c r="F343">
        <v>70</v>
      </c>
      <c r="G343">
        <v>0.46347656250000002</v>
      </c>
      <c r="H343">
        <v>0</v>
      </c>
      <c r="I343">
        <v>90</v>
      </c>
      <c r="J343">
        <v>0</v>
      </c>
      <c r="K343">
        <v>8362.3046875</v>
      </c>
      <c r="L343">
        <v>0.31140625</v>
      </c>
      <c r="M343">
        <v>375728.3203125</v>
      </c>
      <c r="N343">
        <v>0.31132812500000001</v>
      </c>
      <c r="O343">
        <v>70</v>
      </c>
      <c r="P343">
        <v>480</v>
      </c>
      <c r="Q343">
        <v>480</v>
      </c>
      <c r="R343">
        <v>342</v>
      </c>
      <c r="S343">
        <v>182116</v>
      </c>
      <c r="T343">
        <v>12083.184999999999</v>
      </c>
      <c r="U343">
        <v>11756.035</v>
      </c>
      <c r="V343">
        <v>-8.6138368E-3</v>
      </c>
      <c r="W343">
        <v>175.74275</v>
      </c>
      <c r="X343">
        <v>-9.6145599999999996E-4</v>
      </c>
      <c r="Y343">
        <v>28162.78</v>
      </c>
      <c r="Z343">
        <v>10644.565000000001</v>
      </c>
      <c r="AA343">
        <v>-9.6257500000000006E-3</v>
      </c>
      <c r="AB343">
        <v>83.823390000000003</v>
      </c>
      <c r="AC343">
        <v>-1.8657459999999999E-3</v>
      </c>
      <c r="AD343">
        <v>27111.77</v>
      </c>
      <c r="AE343">
        <v>-1.6272552999999999E-2</v>
      </c>
      <c r="AF343">
        <v>480.66845000000001</v>
      </c>
      <c r="AG343">
        <v>-5.1113087499999998E-3</v>
      </c>
      <c r="AH343">
        <v>9673.67</v>
      </c>
      <c r="AI343">
        <v>-7.7123484999999995E-4</v>
      </c>
      <c r="AJ343">
        <v>238.80529999999999</v>
      </c>
      <c r="AK343">
        <v>9044.9809999999998</v>
      </c>
      <c r="AL343">
        <v>4.3522774999999998E-4</v>
      </c>
      <c r="AM343">
        <v>8999.5619999999999</v>
      </c>
    </row>
    <row r="344" spans="1:39">
      <c r="A344">
        <v>343</v>
      </c>
      <c r="B344">
        <v>3</v>
      </c>
      <c r="C344">
        <v>144</v>
      </c>
      <c r="D344">
        <v>1</v>
      </c>
      <c r="E344">
        <v>60</v>
      </c>
      <c r="F344">
        <v>70</v>
      </c>
      <c r="G344">
        <v>0.3134765625</v>
      </c>
      <c r="H344">
        <v>0</v>
      </c>
      <c r="I344">
        <v>90</v>
      </c>
      <c r="J344">
        <v>0</v>
      </c>
      <c r="K344">
        <v>5112.3046875</v>
      </c>
      <c r="L344">
        <v>0.43140624999999999</v>
      </c>
      <c r="M344">
        <v>734278.3203125</v>
      </c>
      <c r="N344">
        <v>0.21132812500000001</v>
      </c>
      <c r="O344">
        <v>70</v>
      </c>
      <c r="P344">
        <v>480</v>
      </c>
      <c r="Q344">
        <v>480</v>
      </c>
      <c r="R344">
        <v>343</v>
      </c>
      <c r="S344">
        <v>241077.1</v>
      </c>
      <c r="T344">
        <v>14118.21</v>
      </c>
      <c r="U344">
        <v>14050.415000000001</v>
      </c>
      <c r="V344">
        <v>-3.2739135E-3</v>
      </c>
      <c r="W344">
        <v>-91.979690000000005</v>
      </c>
      <c r="X344">
        <v>-1.00286345E-3</v>
      </c>
      <c r="Y344">
        <v>24124.43</v>
      </c>
      <c r="Z344">
        <v>15943.055</v>
      </c>
      <c r="AA344">
        <v>2.0392560000000001E-3</v>
      </c>
      <c r="AB344">
        <v>-245.25874999999999</v>
      </c>
      <c r="AC344">
        <v>1.1963220000000001E-3</v>
      </c>
      <c r="AD344">
        <v>23795.37</v>
      </c>
      <c r="AE344">
        <v>-1.5926845E-3</v>
      </c>
      <c r="AF344">
        <v>-201.8527</v>
      </c>
      <c r="AG344">
        <v>3.9929655E-3</v>
      </c>
      <c r="AH344">
        <v>3732.7660000000001</v>
      </c>
      <c r="AI344">
        <v>1.3782667099999999E-3</v>
      </c>
      <c r="AJ344">
        <v>-131.15275</v>
      </c>
      <c r="AK344">
        <v>3982.2979999999998</v>
      </c>
      <c r="AL344">
        <v>-1.1760195E-4</v>
      </c>
      <c r="AM344">
        <v>3608.9409999999998</v>
      </c>
    </row>
    <row r="345" spans="1:39">
      <c r="A345">
        <v>344</v>
      </c>
      <c r="B345">
        <v>3</v>
      </c>
      <c r="C345">
        <v>145</v>
      </c>
      <c r="D345">
        <v>1</v>
      </c>
      <c r="E345">
        <v>60</v>
      </c>
      <c r="F345">
        <v>70</v>
      </c>
      <c r="G345">
        <v>0.36972656249999997</v>
      </c>
      <c r="H345">
        <v>0</v>
      </c>
      <c r="I345">
        <v>90</v>
      </c>
      <c r="J345">
        <v>0</v>
      </c>
      <c r="K345">
        <v>4706.0546875</v>
      </c>
      <c r="L345">
        <v>0.29640624999999998</v>
      </c>
      <c r="M345">
        <v>330909.5703125</v>
      </c>
      <c r="N345">
        <v>0.27382812500000003</v>
      </c>
      <c r="O345">
        <v>70</v>
      </c>
      <c r="P345">
        <v>480</v>
      </c>
      <c r="Q345">
        <v>480</v>
      </c>
      <c r="R345">
        <v>344</v>
      </c>
      <c r="S345">
        <v>128012.7</v>
      </c>
      <c r="T345">
        <v>4795.5015000000003</v>
      </c>
      <c r="U345">
        <v>4843.1419999999998</v>
      </c>
      <c r="V345">
        <v>-4.609498E-4</v>
      </c>
      <c r="W345">
        <v>38.339565</v>
      </c>
      <c r="X345">
        <v>-4.36349745E-4</v>
      </c>
      <c r="Y345">
        <v>12259.81</v>
      </c>
      <c r="Z345">
        <v>4528.201</v>
      </c>
      <c r="AA345">
        <v>3.877857E-4</v>
      </c>
      <c r="AB345">
        <v>115.58240000000001</v>
      </c>
      <c r="AC345">
        <v>-5.0801085499999998E-4</v>
      </c>
      <c r="AD345">
        <v>12434.07</v>
      </c>
      <c r="AE345">
        <v>1.1805657800000001E-3</v>
      </c>
      <c r="AF345">
        <v>24.613485000000001</v>
      </c>
      <c r="AG345">
        <v>-1.790984E-3</v>
      </c>
      <c r="AH345">
        <v>4170.8739999999998</v>
      </c>
      <c r="AI345">
        <v>1.0242554999999999E-4</v>
      </c>
      <c r="AJ345">
        <v>48.112439999999999</v>
      </c>
      <c r="AK345">
        <v>3906.453</v>
      </c>
      <c r="AL345">
        <v>-9.4650300000000004E-5</v>
      </c>
      <c r="AM345">
        <v>4282.8879999999999</v>
      </c>
    </row>
    <row r="346" spans="1:39">
      <c r="A346">
        <v>345</v>
      </c>
      <c r="B346">
        <v>3</v>
      </c>
      <c r="C346">
        <v>146</v>
      </c>
      <c r="D346">
        <v>1</v>
      </c>
      <c r="E346">
        <v>60</v>
      </c>
      <c r="F346">
        <v>70</v>
      </c>
      <c r="G346">
        <v>0.51972656250000004</v>
      </c>
      <c r="H346">
        <v>0</v>
      </c>
      <c r="I346">
        <v>90</v>
      </c>
      <c r="J346">
        <v>0</v>
      </c>
      <c r="K346">
        <v>7956.0546875</v>
      </c>
      <c r="L346">
        <v>0.41640624999999998</v>
      </c>
      <c r="M346">
        <v>689459.5703125</v>
      </c>
      <c r="N346">
        <v>0.37382812500000001</v>
      </c>
      <c r="O346">
        <v>70</v>
      </c>
      <c r="P346">
        <v>480</v>
      </c>
      <c r="Q346">
        <v>480</v>
      </c>
      <c r="R346">
        <v>345</v>
      </c>
      <c r="S346">
        <v>382104.5</v>
      </c>
      <c r="T346">
        <v>32220.94</v>
      </c>
      <c r="U346">
        <v>31300.764999999999</v>
      </c>
      <c r="V346">
        <v>8.5326519999999999E-3</v>
      </c>
      <c r="W346">
        <v>318.19204999999999</v>
      </c>
      <c r="X346">
        <v>2.48878625E-2</v>
      </c>
      <c r="Y346">
        <v>53476.800000000003</v>
      </c>
      <c r="Z346">
        <v>28982.915000000001</v>
      </c>
      <c r="AA346">
        <v>4.6782289999999999E-3</v>
      </c>
      <c r="AB346">
        <v>-174.63595000000001</v>
      </c>
      <c r="AC346">
        <v>2.4548663599999999E-2</v>
      </c>
      <c r="AD346">
        <v>51011.66</v>
      </c>
      <c r="AE346">
        <v>5.0460149999999998E-4</v>
      </c>
      <c r="AF346">
        <v>1027.5115000000001</v>
      </c>
      <c r="AG346">
        <v>1.5031253E-2</v>
      </c>
      <c r="AH346">
        <v>10884.61</v>
      </c>
      <c r="AI346">
        <v>4.2578744999999998E-3</v>
      </c>
      <c r="AJ346">
        <v>223.68885</v>
      </c>
      <c r="AK346">
        <v>13234.57</v>
      </c>
      <c r="AL346">
        <v>-5.201216E-4</v>
      </c>
      <c r="AM346">
        <v>10115.6</v>
      </c>
    </row>
    <row r="347" spans="1:39">
      <c r="A347">
        <v>346</v>
      </c>
      <c r="B347">
        <v>3</v>
      </c>
      <c r="C347">
        <v>147</v>
      </c>
      <c r="D347">
        <v>1</v>
      </c>
      <c r="E347">
        <v>60</v>
      </c>
      <c r="F347">
        <v>70</v>
      </c>
      <c r="G347">
        <v>0.5947265625</v>
      </c>
      <c r="H347">
        <v>0</v>
      </c>
      <c r="I347">
        <v>90</v>
      </c>
      <c r="J347">
        <v>0</v>
      </c>
      <c r="K347">
        <v>9581.0546875</v>
      </c>
      <c r="L347">
        <v>0.35640624999999998</v>
      </c>
      <c r="M347">
        <v>510184.5703125</v>
      </c>
      <c r="N347">
        <v>0.22382812500000002</v>
      </c>
      <c r="O347">
        <v>70</v>
      </c>
      <c r="P347">
        <v>480</v>
      </c>
      <c r="Q347">
        <v>480</v>
      </c>
      <c r="R347">
        <v>346</v>
      </c>
      <c r="S347">
        <v>312665.7</v>
      </c>
      <c r="T347">
        <v>19597.669999999998</v>
      </c>
      <c r="U347">
        <v>20081.89</v>
      </c>
      <c r="V347">
        <v>1.87228E-3</v>
      </c>
      <c r="W347">
        <v>-57.573369999999997</v>
      </c>
      <c r="X347">
        <v>-6.7457704999999996E-3</v>
      </c>
      <c r="Y347">
        <v>53726.45</v>
      </c>
      <c r="Z347">
        <v>20247.900000000001</v>
      </c>
      <c r="AA347">
        <v>5.5194939999999998E-3</v>
      </c>
      <c r="AB347">
        <v>82.293270000000007</v>
      </c>
      <c r="AC347">
        <v>-7.3746710000000002E-3</v>
      </c>
      <c r="AD347">
        <v>55933.29</v>
      </c>
      <c r="AE347">
        <v>9.0894949999999995E-3</v>
      </c>
      <c r="AF347">
        <v>-344.74885</v>
      </c>
      <c r="AG347">
        <v>-2.3779158500000001E-2</v>
      </c>
      <c r="AH347">
        <v>15847.34</v>
      </c>
      <c r="AI347">
        <v>-3.4010186000000002E-3</v>
      </c>
      <c r="AJ347">
        <v>-11.663235</v>
      </c>
      <c r="AK347">
        <v>16898.38</v>
      </c>
      <c r="AL347">
        <v>1.1795735000000001E-4</v>
      </c>
      <c r="AM347">
        <v>16821.68</v>
      </c>
    </row>
    <row r="348" spans="1:39">
      <c r="A348">
        <v>347</v>
      </c>
      <c r="B348">
        <v>3</v>
      </c>
      <c r="C348">
        <v>148</v>
      </c>
      <c r="D348">
        <v>1</v>
      </c>
      <c r="E348">
        <v>60</v>
      </c>
      <c r="F348">
        <v>70</v>
      </c>
      <c r="G348">
        <v>0.44472656249999998</v>
      </c>
      <c r="H348">
        <v>0</v>
      </c>
      <c r="I348">
        <v>90</v>
      </c>
      <c r="J348">
        <v>0</v>
      </c>
      <c r="K348">
        <v>6331.0546875</v>
      </c>
      <c r="L348">
        <v>0.47640625000000003</v>
      </c>
      <c r="M348">
        <v>151634.5703125</v>
      </c>
      <c r="N348">
        <v>0.32382812500000002</v>
      </c>
      <c r="O348">
        <v>70</v>
      </c>
      <c r="P348">
        <v>480</v>
      </c>
      <c r="Q348">
        <v>480</v>
      </c>
      <c r="R348">
        <v>347</v>
      </c>
      <c r="S348">
        <v>115412.4</v>
      </c>
      <c r="T348">
        <v>55446.42</v>
      </c>
      <c r="U348">
        <v>55191.254999999997</v>
      </c>
      <c r="V348">
        <v>5.0856484999999996E-3</v>
      </c>
      <c r="W348">
        <v>168.31735</v>
      </c>
      <c r="X348">
        <v>1.3489496499999999E-3</v>
      </c>
      <c r="Y348">
        <v>76737.38</v>
      </c>
      <c r="Z348">
        <v>60062.635000000002</v>
      </c>
      <c r="AA348">
        <v>3.33671708E-3</v>
      </c>
      <c r="AB348">
        <v>135.19804999999999</v>
      </c>
      <c r="AC348">
        <v>1.2371359E-3</v>
      </c>
      <c r="AD348">
        <v>75773.59</v>
      </c>
      <c r="AE348">
        <v>3.6293338499999999E-3</v>
      </c>
      <c r="AF348">
        <v>500.87265000000002</v>
      </c>
      <c r="AG348">
        <v>2.2782401E-3</v>
      </c>
      <c r="AH348">
        <v>5852.8729999999996</v>
      </c>
      <c r="AI348">
        <v>8.9451300000000002E-5</v>
      </c>
      <c r="AJ348">
        <v>232.44175000000001</v>
      </c>
      <c r="AK348">
        <v>8554.4490000000005</v>
      </c>
      <c r="AL348">
        <v>9.0095345000000001E-5</v>
      </c>
      <c r="AM348">
        <v>5663.8980000000001</v>
      </c>
    </row>
    <row r="349" spans="1:39">
      <c r="A349">
        <v>348</v>
      </c>
      <c r="B349">
        <v>3</v>
      </c>
      <c r="C349">
        <v>149</v>
      </c>
      <c r="D349">
        <v>1</v>
      </c>
      <c r="E349">
        <v>60</v>
      </c>
      <c r="F349">
        <v>70</v>
      </c>
      <c r="G349">
        <v>0.55722656249999991</v>
      </c>
      <c r="H349">
        <v>0</v>
      </c>
      <c r="I349">
        <v>90</v>
      </c>
      <c r="J349">
        <v>0</v>
      </c>
      <c r="K349">
        <v>5518.5546875</v>
      </c>
      <c r="L349">
        <v>0.32640625000000001</v>
      </c>
      <c r="M349">
        <v>779097.0703125</v>
      </c>
      <c r="N349">
        <v>0.298828125</v>
      </c>
      <c r="O349">
        <v>70</v>
      </c>
      <c r="P349">
        <v>480</v>
      </c>
      <c r="Q349">
        <v>480</v>
      </c>
      <c r="R349">
        <v>348</v>
      </c>
      <c r="S349">
        <v>436676.9</v>
      </c>
      <c r="T349">
        <v>10960.695</v>
      </c>
      <c r="U349">
        <v>11271.195</v>
      </c>
      <c r="V349">
        <v>4.5947035000000001E-3</v>
      </c>
      <c r="W349">
        <v>13.563345</v>
      </c>
      <c r="X349">
        <v>-7.1579314999999999E-3</v>
      </c>
      <c r="Y349">
        <v>26094.97</v>
      </c>
      <c r="Z349">
        <v>9496.0390000000007</v>
      </c>
      <c r="AA349">
        <v>4.2178715000000004E-3</v>
      </c>
      <c r="AB349">
        <v>152.65825000000001</v>
      </c>
      <c r="AC349">
        <v>-8.2447549999999994E-3</v>
      </c>
      <c r="AD349">
        <v>27134.74</v>
      </c>
      <c r="AE349">
        <v>1.3934956E-2</v>
      </c>
      <c r="AF349">
        <v>-107.24925</v>
      </c>
      <c r="AG349">
        <v>-1.9754985999999999E-2</v>
      </c>
      <c r="AH349">
        <v>8699.0550000000003</v>
      </c>
      <c r="AI349">
        <v>-1.4260065E-3</v>
      </c>
      <c r="AJ349">
        <v>-22.123290000000001</v>
      </c>
      <c r="AK349">
        <v>8675.3459999999995</v>
      </c>
      <c r="AL349">
        <v>-5.732783E-3</v>
      </c>
      <c r="AM349">
        <v>8955.0560000000005</v>
      </c>
    </row>
    <row r="350" spans="1:39">
      <c r="A350">
        <v>349</v>
      </c>
      <c r="B350">
        <v>3</v>
      </c>
      <c r="C350">
        <v>150</v>
      </c>
      <c r="D350">
        <v>1</v>
      </c>
      <c r="E350">
        <v>60</v>
      </c>
      <c r="F350">
        <v>70</v>
      </c>
      <c r="G350">
        <v>0.4072265625</v>
      </c>
      <c r="H350">
        <v>0</v>
      </c>
      <c r="I350">
        <v>90</v>
      </c>
      <c r="J350">
        <v>0</v>
      </c>
      <c r="K350">
        <v>8768.5546875</v>
      </c>
      <c r="L350">
        <v>0.44640625</v>
      </c>
      <c r="M350">
        <v>420547.0703125</v>
      </c>
      <c r="N350">
        <v>0.39882812500000003</v>
      </c>
      <c r="O350">
        <v>70</v>
      </c>
      <c r="P350">
        <v>480</v>
      </c>
      <c r="Q350">
        <v>480</v>
      </c>
      <c r="R350">
        <v>349</v>
      </c>
      <c r="S350">
        <v>211801.2</v>
      </c>
      <c r="T350">
        <v>42878.974999999999</v>
      </c>
      <c r="U350">
        <v>42282.235000000001</v>
      </c>
      <c r="V350">
        <v>-8.2769469999999998E-3</v>
      </c>
      <c r="W350">
        <v>54.096715000000003</v>
      </c>
      <c r="X350">
        <v>5.8592425000000004E-3</v>
      </c>
      <c r="Y350">
        <v>60730.29</v>
      </c>
      <c r="Z350">
        <v>40245.305</v>
      </c>
      <c r="AA350">
        <v>-1.08490605E-2</v>
      </c>
      <c r="AB350">
        <v>-244.9402</v>
      </c>
      <c r="AC350">
        <v>6.9197035499999997E-3</v>
      </c>
      <c r="AD350">
        <v>59227.12</v>
      </c>
      <c r="AE350">
        <v>-5.0305684999999998E-3</v>
      </c>
      <c r="AF350">
        <v>381.22514999999999</v>
      </c>
      <c r="AG350">
        <v>4.8003124999999999E-3</v>
      </c>
      <c r="AH350">
        <v>7881.4949999999999</v>
      </c>
      <c r="AI350">
        <v>1.64286275E-3</v>
      </c>
      <c r="AJ350">
        <v>61.246375</v>
      </c>
      <c r="AK350">
        <v>9428.3960000000006</v>
      </c>
      <c r="AL350">
        <v>-1.0195453000000001E-3</v>
      </c>
      <c r="AM350">
        <v>7581.8090000000002</v>
      </c>
    </row>
    <row r="351" spans="1:39">
      <c r="A351">
        <v>350</v>
      </c>
      <c r="B351">
        <v>3</v>
      </c>
      <c r="C351">
        <v>151</v>
      </c>
      <c r="D351">
        <v>1</v>
      </c>
      <c r="E351">
        <v>60</v>
      </c>
      <c r="F351">
        <v>70</v>
      </c>
      <c r="G351">
        <v>0.33222656249999999</v>
      </c>
      <c r="H351">
        <v>0</v>
      </c>
      <c r="I351">
        <v>90</v>
      </c>
      <c r="J351">
        <v>0</v>
      </c>
      <c r="K351">
        <v>7143.5546875</v>
      </c>
      <c r="L351">
        <v>0.26640625000000001</v>
      </c>
      <c r="M351">
        <v>241272.0703125</v>
      </c>
      <c r="N351">
        <v>0.24882812500000001</v>
      </c>
      <c r="O351">
        <v>70</v>
      </c>
      <c r="P351">
        <v>480</v>
      </c>
      <c r="Q351">
        <v>480</v>
      </c>
      <c r="R351">
        <v>350</v>
      </c>
      <c r="S351">
        <v>88171.83</v>
      </c>
      <c r="T351">
        <v>5792.7245000000003</v>
      </c>
      <c r="U351">
        <v>5413.1239999999998</v>
      </c>
      <c r="V351">
        <v>7.5883400000000001E-4</v>
      </c>
      <c r="W351">
        <v>-55.997540000000001</v>
      </c>
      <c r="X351">
        <v>1.5363360000000001E-4</v>
      </c>
      <c r="Y351">
        <v>17170.13</v>
      </c>
      <c r="Z351">
        <v>5280.9525000000003</v>
      </c>
      <c r="AA351">
        <v>8.6520453499999998E-4</v>
      </c>
      <c r="AB351">
        <v>-169.3493</v>
      </c>
      <c r="AC351">
        <v>-2.9581200000000001E-4</v>
      </c>
      <c r="AD351">
        <v>15640.87</v>
      </c>
      <c r="AE351">
        <v>3.6272654999999999E-3</v>
      </c>
      <c r="AF351">
        <v>-56.218425000000003</v>
      </c>
      <c r="AG351">
        <v>2.2026852999999999E-3</v>
      </c>
      <c r="AH351">
        <v>6438.393</v>
      </c>
      <c r="AI351">
        <v>6.5097980000000005E-4</v>
      </c>
      <c r="AJ351">
        <v>-157.54675</v>
      </c>
      <c r="AK351">
        <v>5223.6719999999996</v>
      </c>
      <c r="AL351">
        <v>4.2201270000000001E-4</v>
      </c>
      <c r="AM351">
        <v>5650.5219999999999</v>
      </c>
    </row>
    <row r="352" spans="1:39">
      <c r="A352">
        <v>351</v>
      </c>
      <c r="B352">
        <v>3</v>
      </c>
      <c r="C352">
        <v>152</v>
      </c>
      <c r="D352">
        <v>1</v>
      </c>
      <c r="E352">
        <v>60</v>
      </c>
      <c r="F352">
        <v>70</v>
      </c>
      <c r="G352">
        <v>0.48222656249999996</v>
      </c>
      <c r="H352">
        <v>0</v>
      </c>
      <c r="I352">
        <v>90</v>
      </c>
      <c r="J352">
        <v>0</v>
      </c>
      <c r="K352">
        <v>3893.5546875</v>
      </c>
      <c r="L352">
        <v>0.38640625000000001</v>
      </c>
      <c r="M352">
        <v>599822.0703125</v>
      </c>
      <c r="N352">
        <v>0.34882812500000004</v>
      </c>
      <c r="O352">
        <v>70</v>
      </c>
      <c r="P352">
        <v>480</v>
      </c>
      <c r="Q352">
        <v>480</v>
      </c>
      <c r="R352">
        <v>351</v>
      </c>
      <c r="S352">
        <v>295531.40000000002</v>
      </c>
      <c r="T352">
        <v>10446.205</v>
      </c>
      <c r="U352">
        <v>10326.25</v>
      </c>
      <c r="V352">
        <v>3.65919545E-3</v>
      </c>
      <c r="W352">
        <v>314.52659999999997</v>
      </c>
      <c r="X352">
        <v>-8.9283964999999999E-4</v>
      </c>
      <c r="Y352">
        <v>19319.080000000002</v>
      </c>
      <c r="Z352">
        <v>9310.9369999999999</v>
      </c>
      <c r="AA352">
        <v>3.2351267999999999E-3</v>
      </c>
      <c r="AB352">
        <v>402.84795000000003</v>
      </c>
      <c r="AC352">
        <v>-1.6093764100000001E-2</v>
      </c>
      <c r="AD352">
        <v>18974.47</v>
      </c>
      <c r="AE352">
        <v>6.1152636999999999E-3</v>
      </c>
      <c r="AF352">
        <v>499.64015000000001</v>
      </c>
      <c r="AG352">
        <v>1.21478795E-2</v>
      </c>
      <c r="AH352">
        <v>4840.4430000000002</v>
      </c>
      <c r="AI352">
        <v>1.3125573E-4</v>
      </c>
      <c r="AJ352">
        <v>327.12115</v>
      </c>
      <c r="AK352">
        <v>5306.509</v>
      </c>
      <c r="AL352">
        <v>-5.6874699999999998E-4</v>
      </c>
      <c r="AM352">
        <v>4630.4399999999996</v>
      </c>
    </row>
    <row r="353" spans="1:39">
      <c r="A353">
        <v>352</v>
      </c>
      <c r="B353">
        <v>3</v>
      </c>
      <c r="C353">
        <v>153</v>
      </c>
      <c r="D353">
        <v>1</v>
      </c>
      <c r="E353">
        <v>60</v>
      </c>
      <c r="F353">
        <v>70</v>
      </c>
      <c r="G353">
        <v>0.40253906249999999</v>
      </c>
      <c r="H353">
        <v>0</v>
      </c>
      <c r="I353">
        <v>90</v>
      </c>
      <c r="J353">
        <v>0</v>
      </c>
      <c r="K353">
        <v>3791.9921875</v>
      </c>
      <c r="L353">
        <v>0.33765624999999999</v>
      </c>
      <c r="M353">
        <v>274886.1328125</v>
      </c>
      <c r="N353">
        <v>0.21445312500000002</v>
      </c>
      <c r="O353">
        <v>70</v>
      </c>
      <c r="P353">
        <v>480</v>
      </c>
      <c r="Q353">
        <v>480</v>
      </c>
      <c r="R353">
        <v>352</v>
      </c>
      <c r="S353">
        <v>113002.2</v>
      </c>
      <c r="T353">
        <v>4750.2489999999998</v>
      </c>
      <c r="U353">
        <v>4655.9054999999998</v>
      </c>
      <c r="V353">
        <v>3.09952E-4</v>
      </c>
      <c r="W353">
        <v>4.5717344999999998</v>
      </c>
      <c r="X353">
        <v>-8.3389270000000005E-4</v>
      </c>
      <c r="Y353">
        <v>12241.73</v>
      </c>
      <c r="Z353">
        <v>5003.223</v>
      </c>
      <c r="AA353">
        <v>1.4991424999999999E-3</v>
      </c>
      <c r="AB353">
        <v>107.82214999999999</v>
      </c>
      <c r="AC353">
        <v>-1.0059450000000001E-3</v>
      </c>
      <c r="AD353">
        <v>11796</v>
      </c>
      <c r="AE353">
        <v>4.6327499999999997E-3</v>
      </c>
      <c r="AF353">
        <v>-86.219729999999998</v>
      </c>
      <c r="AG353">
        <v>9.6581849999999997E-4</v>
      </c>
      <c r="AH353">
        <v>3753.1170000000002</v>
      </c>
      <c r="AI353">
        <v>-4.0288635000000003E-3</v>
      </c>
      <c r="AJ353">
        <v>20.384194999999998</v>
      </c>
      <c r="AK353">
        <v>3428.0239999999999</v>
      </c>
      <c r="AL353">
        <v>-4.0896153499999998E-4</v>
      </c>
      <c r="AM353">
        <v>3558.1109999999999</v>
      </c>
    </row>
    <row r="354" spans="1:39">
      <c r="A354">
        <v>353</v>
      </c>
      <c r="B354">
        <v>3</v>
      </c>
      <c r="C354">
        <v>154</v>
      </c>
      <c r="D354">
        <v>1</v>
      </c>
      <c r="E354">
        <v>60</v>
      </c>
      <c r="F354">
        <v>70</v>
      </c>
      <c r="G354">
        <v>0.55253906249999996</v>
      </c>
      <c r="H354">
        <v>0</v>
      </c>
      <c r="I354">
        <v>90</v>
      </c>
      <c r="J354">
        <v>0</v>
      </c>
      <c r="K354">
        <v>7041.9921875</v>
      </c>
      <c r="L354">
        <v>0.45765624999999999</v>
      </c>
      <c r="M354">
        <v>633436.1328125</v>
      </c>
      <c r="N354">
        <v>0.314453125</v>
      </c>
      <c r="O354">
        <v>70</v>
      </c>
      <c r="P354">
        <v>480</v>
      </c>
      <c r="Q354">
        <v>480</v>
      </c>
      <c r="R354">
        <v>353</v>
      </c>
      <c r="S354">
        <v>388171.7</v>
      </c>
      <c r="T354">
        <v>50041</v>
      </c>
      <c r="U354">
        <v>50880.51</v>
      </c>
      <c r="V354">
        <v>-2.0363602500000001E-2</v>
      </c>
      <c r="W354">
        <v>29.344365</v>
      </c>
      <c r="X354">
        <v>7.4237475000000002E-3</v>
      </c>
      <c r="Y354">
        <v>83006.34</v>
      </c>
      <c r="Z354">
        <v>51778.28</v>
      </c>
      <c r="AA354">
        <v>-2.614433E-2</v>
      </c>
      <c r="AB354">
        <v>335.43025</v>
      </c>
      <c r="AC354">
        <v>1.35482186E-2</v>
      </c>
      <c r="AD354">
        <v>85733.9</v>
      </c>
      <c r="AE354">
        <v>-2.9431895499999999E-2</v>
      </c>
      <c r="AF354">
        <v>-240.1215</v>
      </c>
      <c r="AG354">
        <v>1.6778980999999998E-2</v>
      </c>
      <c r="AH354">
        <v>9937.3850000000002</v>
      </c>
      <c r="AI354">
        <v>4.185185E-4</v>
      </c>
      <c r="AJ354">
        <v>-22.902615000000001</v>
      </c>
      <c r="AK354">
        <v>16549.8</v>
      </c>
      <c r="AL354">
        <v>-3.0278477500000002E-3</v>
      </c>
      <c r="AM354">
        <v>10221.719999999999</v>
      </c>
    </row>
    <row r="355" spans="1:39">
      <c r="A355">
        <v>354</v>
      </c>
      <c r="B355">
        <v>3</v>
      </c>
      <c r="C355">
        <v>155</v>
      </c>
      <c r="D355">
        <v>1</v>
      </c>
      <c r="E355">
        <v>60</v>
      </c>
      <c r="F355">
        <v>70</v>
      </c>
      <c r="G355">
        <v>0.4775390625</v>
      </c>
      <c r="H355">
        <v>0</v>
      </c>
      <c r="I355">
        <v>90</v>
      </c>
      <c r="J355">
        <v>0</v>
      </c>
      <c r="K355">
        <v>8666.9921875</v>
      </c>
      <c r="L355">
        <v>0.27765624999999999</v>
      </c>
      <c r="M355">
        <v>454161.1328125</v>
      </c>
      <c r="N355">
        <v>0.26445312500000001</v>
      </c>
      <c r="O355">
        <v>70</v>
      </c>
      <c r="P355">
        <v>480</v>
      </c>
      <c r="Q355">
        <v>480</v>
      </c>
      <c r="R355">
        <v>354</v>
      </c>
      <c r="S355">
        <v>221172.1</v>
      </c>
      <c r="T355">
        <v>9983.7790000000005</v>
      </c>
      <c r="U355">
        <v>9918.5584999999992</v>
      </c>
      <c r="V355">
        <v>-4.9291580000000003E-3</v>
      </c>
      <c r="W355">
        <v>-61.004710000000003</v>
      </c>
      <c r="X355">
        <v>3.8377375000000001E-3</v>
      </c>
      <c r="Y355">
        <v>27875.71</v>
      </c>
      <c r="Z355">
        <v>9137.6545000000006</v>
      </c>
      <c r="AA355">
        <v>-3.7778606500000001E-3</v>
      </c>
      <c r="AB355">
        <v>-379.62495000000001</v>
      </c>
      <c r="AC355">
        <v>1.3483810000000001E-3</v>
      </c>
      <c r="AD355">
        <v>27628.73</v>
      </c>
      <c r="AE355">
        <v>-1.1996664900000001E-2</v>
      </c>
      <c r="AF355">
        <v>148.6994</v>
      </c>
      <c r="AG355">
        <v>7.9440388499999997E-3</v>
      </c>
      <c r="AH355">
        <v>10329.379999999999</v>
      </c>
      <c r="AI355">
        <v>3.4580521000000001E-3</v>
      </c>
      <c r="AJ355">
        <v>-86.242035000000001</v>
      </c>
      <c r="AK355">
        <v>9460.5319999999992</v>
      </c>
      <c r="AL355">
        <v>3.5987889000000002E-4</v>
      </c>
      <c r="AM355">
        <v>10478.39</v>
      </c>
    </row>
    <row r="356" spans="1:39">
      <c r="A356">
        <v>355</v>
      </c>
      <c r="B356">
        <v>3</v>
      </c>
      <c r="C356">
        <v>156</v>
      </c>
      <c r="D356">
        <v>1</v>
      </c>
      <c r="E356">
        <v>60</v>
      </c>
      <c r="F356">
        <v>70</v>
      </c>
      <c r="G356">
        <v>0.32753906249999998</v>
      </c>
      <c r="H356">
        <v>0</v>
      </c>
      <c r="I356">
        <v>90</v>
      </c>
      <c r="J356">
        <v>0</v>
      </c>
      <c r="K356">
        <v>5416.9921875</v>
      </c>
      <c r="L356">
        <v>0.39765624999999999</v>
      </c>
      <c r="M356">
        <v>95611.1328125</v>
      </c>
      <c r="N356">
        <v>0.36445312500000004</v>
      </c>
      <c r="O356">
        <v>70</v>
      </c>
      <c r="P356">
        <v>480</v>
      </c>
      <c r="Q356">
        <v>480</v>
      </c>
      <c r="R356">
        <v>355</v>
      </c>
      <c r="S356">
        <v>43117.7</v>
      </c>
      <c r="T356">
        <v>11352.405000000001</v>
      </c>
      <c r="U356">
        <v>11205.325000000001</v>
      </c>
      <c r="V356">
        <v>-2.9081207E-3</v>
      </c>
      <c r="W356">
        <v>-35.378765000000001</v>
      </c>
      <c r="X356">
        <v>5.8831037800000001E-3</v>
      </c>
      <c r="Y356">
        <v>18677.400000000001</v>
      </c>
      <c r="Z356">
        <v>10822.795</v>
      </c>
      <c r="AA356">
        <v>-2.4699575999999998E-3</v>
      </c>
      <c r="AB356">
        <v>-17.768505000000001</v>
      </c>
      <c r="AC356">
        <v>4.67960583E-3</v>
      </c>
      <c r="AD356">
        <v>18271.04</v>
      </c>
      <c r="AE356">
        <v>-3.3532223499999998E-3</v>
      </c>
      <c r="AF356">
        <v>-80.010379999999998</v>
      </c>
      <c r="AG356">
        <v>8.8671631499999994E-3</v>
      </c>
      <c r="AH356">
        <v>3827.3180000000002</v>
      </c>
      <c r="AI356">
        <v>-6.6628865000000002E-4</v>
      </c>
      <c r="AJ356">
        <v>-69.889070000000004</v>
      </c>
      <c r="AK356">
        <v>3716.0889999999999</v>
      </c>
      <c r="AL356">
        <v>1.52452285E-4</v>
      </c>
      <c r="AM356">
        <v>3705.2759999999998</v>
      </c>
    </row>
    <row r="357" spans="1:39">
      <c r="A357">
        <v>356</v>
      </c>
      <c r="B357">
        <v>3</v>
      </c>
      <c r="C357">
        <v>157</v>
      </c>
      <c r="D357">
        <v>1</v>
      </c>
      <c r="E357">
        <v>60</v>
      </c>
      <c r="F357">
        <v>70</v>
      </c>
      <c r="G357">
        <v>0.51503906249999998</v>
      </c>
      <c r="H357">
        <v>0</v>
      </c>
      <c r="I357">
        <v>90</v>
      </c>
      <c r="J357">
        <v>0</v>
      </c>
      <c r="K357">
        <v>6229.4921875</v>
      </c>
      <c r="L357">
        <v>0.30765625000000002</v>
      </c>
      <c r="M357">
        <v>723073.6328125</v>
      </c>
      <c r="N357">
        <v>0.23945312500000002</v>
      </c>
      <c r="O357">
        <v>70</v>
      </c>
      <c r="P357">
        <v>480</v>
      </c>
      <c r="Q357">
        <v>480</v>
      </c>
      <c r="R357">
        <v>356</v>
      </c>
      <c r="S357">
        <v>370051.6</v>
      </c>
      <c r="T357">
        <v>8880.1944999999996</v>
      </c>
      <c r="U357">
        <v>8715.2325000000001</v>
      </c>
      <c r="V357">
        <v>-5.0605227500000001E-3</v>
      </c>
      <c r="W357">
        <v>290.81954999999999</v>
      </c>
      <c r="X357">
        <v>5.4660899999999998E-4</v>
      </c>
      <c r="Y357">
        <v>24833.67</v>
      </c>
      <c r="Z357">
        <v>8791.6885000000002</v>
      </c>
      <c r="AA357">
        <v>-2.2689396E-3</v>
      </c>
      <c r="AB357">
        <v>587.73485000000005</v>
      </c>
      <c r="AC357">
        <v>7.8284100000000005E-4</v>
      </c>
      <c r="AD357">
        <v>24142.58</v>
      </c>
      <c r="AE357">
        <v>-1.9466542E-2</v>
      </c>
      <c r="AF357">
        <v>630.65435000000002</v>
      </c>
      <c r="AG357">
        <v>-4.9733724999999999E-3</v>
      </c>
      <c r="AH357">
        <v>8818.4509999999991</v>
      </c>
      <c r="AI357">
        <v>-4.5910219999999998E-4</v>
      </c>
      <c r="AJ357">
        <v>471.55380000000002</v>
      </c>
      <c r="AK357">
        <v>8140.7370000000001</v>
      </c>
      <c r="AL357">
        <v>2.6009144999999999E-3</v>
      </c>
      <c r="AM357">
        <v>8513.8819999999996</v>
      </c>
    </row>
    <row r="358" spans="1:39">
      <c r="A358">
        <v>357</v>
      </c>
      <c r="B358">
        <v>3</v>
      </c>
      <c r="C358">
        <v>158</v>
      </c>
      <c r="D358">
        <v>1</v>
      </c>
      <c r="E358">
        <v>60</v>
      </c>
      <c r="F358">
        <v>70</v>
      </c>
      <c r="G358">
        <v>0.36503906249999996</v>
      </c>
      <c r="H358">
        <v>0</v>
      </c>
      <c r="I358">
        <v>90</v>
      </c>
      <c r="J358">
        <v>0</v>
      </c>
      <c r="K358">
        <v>9479.4921875</v>
      </c>
      <c r="L358">
        <v>0.42765624999999996</v>
      </c>
      <c r="M358">
        <v>364523.6328125</v>
      </c>
      <c r="N358">
        <v>0.33945312500000002</v>
      </c>
      <c r="O358">
        <v>70</v>
      </c>
      <c r="P358">
        <v>480</v>
      </c>
      <c r="Q358">
        <v>480</v>
      </c>
      <c r="R358">
        <v>357</v>
      </c>
      <c r="S358">
        <v>159738</v>
      </c>
      <c r="T358">
        <v>29524.044999999998</v>
      </c>
      <c r="U358">
        <v>30151.764999999999</v>
      </c>
      <c r="V358">
        <v>-6.5683570000000004E-3</v>
      </c>
      <c r="W358">
        <v>257.86694999999997</v>
      </c>
      <c r="X358">
        <v>6.0568649000000002E-3</v>
      </c>
      <c r="Y358">
        <v>46425.34</v>
      </c>
      <c r="Z358">
        <v>29065.075000000001</v>
      </c>
      <c r="AA358">
        <v>-2.6635377999999999E-3</v>
      </c>
      <c r="AB358">
        <v>-13.919245</v>
      </c>
      <c r="AC358">
        <v>8.4376069999999997E-3</v>
      </c>
      <c r="AD358">
        <v>48302.34</v>
      </c>
      <c r="AE358">
        <v>-1.2674478100000001E-2</v>
      </c>
      <c r="AF358">
        <v>785.02634999999998</v>
      </c>
      <c r="AG358">
        <v>9.1484303500000003E-3</v>
      </c>
      <c r="AH358">
        <v>7663.2669999999998</v>
      </c>
      <c r="AI358">
        <v>3.3516379999999998E-4</v>
      </c>
      <c r="AJ358">
        <v>135.47659999999999</v>
      </c>
      <c r="AK358">
        <v>7970.277</v>
      </c>
      <c r="AL358">
        <v>1.4721339E-4</v>
      </c>
      <c r="AM358">
        <v>8096.3950000000004</v>
      </c>
    </row>
    <row r="359" spans="1:39">
      <c r="A359">
        <v>358</v>
      </c>
      <c r="B359">
        <v>3</v>
      </c>
      <c r="C359">
        <v>159</v>
      </c>
      <c r="D359">
        <v>1</v>
      </c>
      <c r="E359">
        <v>60</v>
      </c>
      <c r="F359">
        <v>70</v>
      </c>
      <c r="G359">
        <v>0.44003906250000002</v>
      </c>
      <c r="H359">
        <v>0</v>
      </c>
      <c r="I359">
        <v>90</v>
      </c>
      <c r="J359">
        <v>0</v>
      </c>
      <c r="K359">
        <v>7854.4921875</v>
      </c>
      <c r="L359">
        <v>0.36765625000000002</v>
      </c>
      <c r="M359">
        <v>185248.6328125</v>
      </c>
      <c r="N359">
        <v>0.28945312500000003</v>
      </c>
      <c r="O359">
        <v>70</v>
      </c>
      <c r="P359">
        <v>480</v>
      </c>
      <c r="Q359">
        <v>480</v>
      </c>
      <c r="R359">
        <v>358</v>
      </c>
      <c r="S359">
        <v>93049.74</v>
      </c>
      <c r="T359">
        <v>13796.49</v>
      </c>
      <c r="U359">
        <v>13702.76</v>
      </c>
      <c r="V359">
        <v>2.0608712999999998E-3</v>
      </c>
      <c r="W359">
        <v>-77.272049999999993</v>
      </c>
      <c r="X359">
        <v>-2.3949270999999999E-3</v>
      </c>
      <c r="Y359">
        <v>28703.01</v>
      </c>
      <c r="Z359">
        <v>13474.85</v>
      </c>
      <c r="AA359">
        <v>4.9519396399999999E-3</v>
      </c>
      <c r="AB359">
        <v>-39.925924999999999</v>
      </c>
      <c r="AC359">
        <v>-1.3814852000000001E-3</v>
      </c>
      <c r="AD359">
        <v>28373.200000000001</v>
      </c>
      <c r="AE359">
        <v>6.5866657000000002E-4</v>
      </c>
      <c r="AF359">
        <v>-232.0266</v>
      </c>
      <c r="AG359">
        <v>-2.0180154999999999E-3</v>
      </c>
      <c r="AH359">
        <v>7557.3580000000002</v>
      </c>
      <c r="AI359">
        <v>4.1023509999999998E-4</v>
      </c>
      <c r="AJ359">
        <v>-112.48155</v>
      </c>
      <c r="AK359">
        <v>7495.4539999999997</v>
      </c>
      <c r="AL359">
        <v>-3.2275062999999999E-4</v>
      </c>
      <c r="AM359">
        <v>7481.0069999999996</v>
      </c>
    </row>
    <row r="360" spans="1:39">
      <c r="A360">
        <v>359</v>
      </c>
      <c r="B360">
        <v>3</v>
      </c>
      <c r="C360">
        <v>160</v>
      </c>
      <c r="D360">
        <v>1</v>
      </c>
      <c r="E360">
        <v>60</v>
      </c>
      <c r="F360">
        <v>70</v>
      </c>
      <c r="G360">
        <v>0.59003906250000004</v>
      </c>
      <c r="H360">
        <v>0</v>
      </c>
      <c r="I360">
        <v>90</v>
      </c>
      <c r="J360">
        <v>0</v>
      </c>
      <c r="K360">
        <v>4604.4921875</v>
      </c>
      <c r="L360">
        <v>0.48765625000000001</v>
      </c>
      <c r="M360">
        <v>543798.6328125</v>
      </c>
      <c r="N360">
        <v>0.38945312500000001</v>
      </c>
      <c r="O360">
        <v>70</v>
      </c>
      <c r="P360">
        <v>480</v>
      </c>
      <c r="Q360">
        <v>480</v>
      </c>
      <c r="R360">
        <v>359</v>
      </c>
      <c r="S360">
        <v>428426.1</v>
      </c>
      <c r="T360">
        <v>126911.8</v>
      </c>
      <c r="U360">
        <v>128006.65</v>
      </c>
      <c r="V360">
        <v>4.1173472500000002E-2</v>
      </c>
      <c r="W360">
        <v>-343.13200000000001</v>
      </c>
      <c r="X360">
        <v>4.9282531999999997E-3</v>
      </c>
      <c r="Y360">
        <v>174015.7</v>
      </c>
      <c r="Z360">
        <v>123556.8</v>
      </c>
      <c r="AA360">
        <v>3.7650880900000003E-2</v>
      </c>
      <c r="AB360">
        <v>-268.36894999999998</v>
      </c>
      <c r="AC360">
        <v>4.46381075E-3</v>
      </c>
      <c r="AD360">
        <v>176882.1</v>
      </c>
      <c r="AE360">
        <v>5.4177850499999999E-2</v>
      </c>
      <c r="AF360">
        <v>-629.97675000000004</v>
      </c>
      <c r="AG360">
        <v>-2.4959411500000001E-3</v>
      </c>
      <c r="AH360">
        <v>7332.6679999999997</v>
      </c>
      <c r="AI360">
        <v>-1.3684685E-5</v>
      </c>
      <c r="AJ360">
        <v>3.5618715000000001</v>
      </c>
      <c r="AK360">
        <v>25159.919999999998</v>
      </c>
      <c r="AL360">
        <v>-6.0156450000000002E-5</v>
      </c>
      <c r="AM360">
        <v>7828.335</v>
      </c>
    </row>
    <row r="361" spans="1:39">
      <c r="A361">
        <v>360</v>
      </c>
      <c r="B361">
        <v>3</v>
      </c>
      <c r="C361">
        <v>161</v>
      </c>
      <c r="D361">
        <v>1</v>
      </c>
      <c r="E361">
        <v>60</v>
      </c>
      <c r="F361">
        <v>70</v>
      </c>
      <c r="G361">
        <v>0.53378906249999991</v>
      </c>
      <c r="H361">
        <v>0</v>
      </c>
      <c r="I361">
        <v>90</v>
      </c>
      <c r="J361">
        <v>0</v>
      </c>
      <c r="K361">
        <v>5010.7421875</v>
      </c>
      <c r="L361">
        <v>0.26265624999999998</v>
      </c>
      <c r="M361">
        <v>140429.8828125</v>
      </c>
      <c r="N361">
        <v>0.32695312500000001</v>
      </c>
      <c r="O361">
        <v>70</v>
      </c>
      <c r="P361">
        <v>480</v>
      </c>
      <c r="Q361">
        <v>480</v>
      </c>
      <c r="R361">
        <v>360</v>
      </c>
      <c r="S361">
        <v>80423.47</v>
      </c>
      <c r="T361">
        <v>7227.4790000000003</v>
      </c>
      <c r="U361">
        <v>7101.4485000000004</v>
      </c>
      <c r="V361">
        <v>1.1748484999999999E-4</v>
      </c>
      <c r="W361">
        <v>194.75784999999999</v>
      </c>
      <c r="X361">
        <v>-1.42940285E-3</v>
      </c>
      <c r="Y361">
        <v>17872.66</v>
      </c>
      <c r="Z361">
        <v>5792.3680000000004</v>
      </c>
      <c r="AA361">
        <v>3.3364400000000002E-4</v>
      </c>
      <c r="AB361">
        <v>269.69779999999997</v>
      </c>
      <c r="AC361">
        <v>-1.3071624500000001E-3</v>
      </c>
      <c r="AD361">
        <v>17489.27</v>
      </c>
      <c r="AE361">
        <v>1.8511320999999999E-3</v>
      </c>
      <c r="AF361">
        <v>322.70294999999999</v>
      </c>
      <c r="AG361">
        <v>-2.1465226999999999E-3</v>
      </c>
      <c r="AH361">
        <v>6894.2240000000002</v>
      </c>
      <c r="AI361">
        <v>3.05787235E-4</v>
      </c>
      <c r="AJ361">
        <v>243.45605</v>
      </c>
      <c r="AK361">
        <v>6272.6189999999997</v>
      </c>
      <c r="AL361">
        <v>-2.3048405E-4</v>
      </c>
      <c r="AM361">
        <v>6666.9309999999996</v>
      </c>
    </row>
    <row r="362" spans="1:39">
      <c r="A362">
        <v>361</v>
      </c>
      <c r="B362">
        <v>3</v>
      </c>
      <c r="C362">
        <v>162</v>
      </c>
      <c r="D362">
        <v>1</v>
      </c>
      <c r="E362">
        <v>60</v>
      </c>
      <c r="F362">
        <v>70</v>
      </c>
      <c r="G362">
        <v>0.3837890625</v>
      </c>
      <c r="H362">
        <v>0</v>
      </c>
      <c r="I362">
        <v>90</v>
      </c>
      <c r="J362">
        <v>0</v>
      </c>
      <c r="K362">
        <v>8260.7421875</v>
      </c>
      <c r="L362">
        <v>0.38265625000000003</v>
      </c>
      <c r="M362">
        <v>498979.8828125</v>
      </c>
      <c r="N362">
        <v>0.22695312500000001</v>
      </c>
      <c r="O362">
        <v>70</v>
      </c>
      <c r="P362">
        <v>480</v>
      </c>
      <c r="Q362">
        <v>480</v>
      </c>
      <c r="R362">
        <v>361</v>
      </c>
      <c r="S362">
        <v>204260.2</v>
      </c>
      <c r="T362">
        <v>14231.57</v>
      </c>
      <c r="U362">
        <v>14173.184999999999</v>
      </c>
      <c r="V362">
        <v>-2.4031042999999998E-2</v>
      </c>
      <c r="W362">
        <v>-141.98580000000001</v>
      </c>
      <c r="X362">
        <v>-6.9324575000000001E-3</v>
      </c>
      <c r="Y362">
        <v>30278.38</v>
      </c>
      <c r="Z362">
        <v>15455.995000000001</v>
      </c>
      <c r="AA362">
        <v>-2.5444243299999999E-2</v>
      </c>
      <c r="AB362">
        <v>-289.29104999999998</v>
      </c>
      <c r="AC362">
        <v>-6.5832414999999998E-3</v>
      </c>
      <c r="AD362">
        <v>30014.34</v>
      </c>
      <c r="AE362">
        <v>-4.8154509499999998E-2</v>
      </c>
      <c r="AF362">
        <v>-351.88799999999998</v>
      </c>
      <c r="AG362">
        <v>-1.8760088000000001E-2</v>
      </c>
      <c r="AH362">
        <v>7306.8310000000001</v>
      </c>
      <c r="AI362">
        <v>-1.2249211E-4</v>
      </c>
      <c r="AJ362">
        <v>-360.80635000000001</v>
      </c>
      <c r="AK362">
        <v>7280.3329999999996</v>
      </c>
      <c r="AL362">
        <v>7.0485179999999999E-4</v>
      </c>
      <c r="AM362">
        <v>7166.8159999999998</v>
      </c>
    </row>
    <row r="363" spans="1:39">
      <c r="A363">
        <v>362</v>
      </c>
      <c r="B363">
        <v>3</v>
      </c>
      <c r="C363">
        <v>163</v>
      </c>
      <c r="D363">
        <v>1</v>
      </c>
      <c r="E363">
        <v>60</v>
      </c>
      <c r="F363">
        <v>70</v>
      </c>
      <c r="G363">
        <v>0.30878906249999999</v>
      </c>
      <c r="H363">
        <v>0</v>
      </c>
      <c r="I363">
        <v>90</v>
      </c>
      <c r="J363">
        <v>0</v>
      </c>
      <c r="K363">
        <v>9885.7421875</v>
      </c>
      <c r="L363">
        <v>0.32265624999999998</v>
      </c>
      <c r="M363">
        <v>678254.8828125</v>
      </c>
      <c r="N363">
        <v>0.376953125</v>
      </c>
      <c r="O363">
        <v>70</v>
      </c>
      <c r="P363">
        <v>480</v>
      </c>
      <c r="Q363">
        <v>480</v>
      </c>
      <c r="R363">
        <v>362</v>
      </c>
      <c r="S363">
        <v>225289.60000000001</v>
      </c>
      <c r="T363">
        <v>12171.02</v>
      </c>
      <c r="U363">
        <v>11993.815000000001</v>
      </c>
      <c r="V363">
        <v>4.3953305E-3</v>
      </c>
      <c r="W363">
        <v>-226.93270000000001</v>
      </c>
      <c r="X363">
        <v>7.39771175E-3</v>
      </c>
      <c r="Y363">
        <v>24838.95</v>
      </c>
      <c r="Z363">
        <v>10462.299999999999</v>
      </c>
      <c r="AA363">
        <v>1.7211455000000001E-3</v>
      </c>
      <c r="AB363">
        <v>-332.79730000000001</v>
      </c>
      <c r="AC363">
        <v>1.0990145999999999E-2</v>
      </c>
      <c r="AD363">
        <v>24369.38</v>
      </c>
      <c r="AE363">
        <v>9.2790449999999997E-4</v>
      </c>
      <c r="AF363">
        <v>-268.29514999999998</v>
      </c>
      <c r="AG363">
        <v>1.12184303E-2</v>
      </c>
      <c r="AH363">
        <v>7663.8090000000002</v>
      </c>
      <c r="AI363">
        <v>8.3359384999999995E-4</v>
      </c>
      <c r="AJ363">
        <v>-255.745</v>
      </c>
      <c r="AK363">
        <v>7063.95</v>
      </c>
      <c r="AL363">
        <v>-4.4727530000000001E-4</v>
      </c>
      <c r="AM363">
        <v>7425.201</v>
      </c>
    </row>
    <row r="364" spans="1:39">
      <c r="A364">
        <v>363</v>
      </c>
      <c r="B364">
        <v>3</v>
      </c>
      <c r="C364">
        <v>164</v>
      </c>
      <c r="D364">
        <v>1</v>
      </c>
      <c r="E364">
        <v>60</v>
      </c>
      <c r="F364">
        <v>70</v>
      </c>
      <c r="G364">
        <v>0.45878906249999996</v>
      </c>
      <c r="H364">
        <v>0</v>
      </c>
      <c r="I364">
        <v>90</v>
      </c>
      <c r="J364">
        <v>0</v>
      </c>
      <c r="K364">
        <v>6635.7421875</v>
      </c>
      <c r="L364">
        <v>0.44265624999999997</v>
      </c>
      <c r="M364">
        <v>319704.8828125</v>
      </c>
      <c r="N364">
        <v>0.27695312500000002</v>
      </c>
      <c r="O364">
        <v>70</v>
      </c>
      <c r="P364">
        <v>480</v>
      </c>
      <c r="Q364">
        <v>480</v>
      </c>
      <c r="R364">
        <v>363</v>
      </c>
      <c r="S364">
        <v>167995.3</v>
      </c>
      <c r="T364">
        <v>27265.34</v>
      </c>
      <c r="U364">
        <v>27046.365000000002</v>
      </c>
      <c r="V364">
        <v>-9.9545389499999994E-3</v>
      </c>
      <c r="W364">
        <v>175.6378</v>
      </c>
      <c r="X364">
        <v>-7.0494517499999996E-4</v>
      </c>
      <c r="Y364">
        <v>46507.7</v>
      </c>
      <c r="Z364">
        <v>29600.97</v>
      </c>
      <c r="AA364">
        <v>-1.25407075E-2</v>
      </c>
      <c r="AB364">
        <v>44.344005000000003</v>
      </c>
      <c r="AC364">
        <v>-1.2403117E-3</v>
      </c>
      <c r="AD364">
        <v>45678.91</v>
      </c>
      <c r="AE364">
        <v>-1.4213220699999999E-2</v>
      </c>
      <c r="AF364">
        <v>620.42780000000005</v>
      </c>
      <c r="AG364">
        <v>-2.0918114500000002E-3</v>
      </c>
      <c r="AH364">
        <v>7080.7730000000001</v>
      </c>
      <c r="AI364">
        <v>-7.0779287500000003E-4</v>
      </c>
      <c r="AJ364">
        <v>177.10995</v>
      </c>
      <c r="AK364">
        <v>9026.8040000000001</v>
      </c>
      <c r="AL364">
        <v>4.4256450000000001E-4</v>
      </c>
      <c r="AM364">
        <v>6571.43</v>
      </c>
    </row>
    <row r="365" spans="1:39">
      <c r="A365">
        <v>364</v>
      </c>
      <c r="B365">
        <v>3</v>
      </c>
      <c r="C365">
        <v>165</v>
      </c>
      <c r="D365">
        <v>1</v>
      </c>
      <c r="E365">
        <v>60</v>
      </c>
      <c r="F365">
        <v>70</v>
      </c>
      <c r="G365">
        <v>0.34628906249999997</v>
      </c>
      <c r="H365">
        <v>0</v>
      </c>
      <c r="I365">
        <v>90</v>
      </c>
      <c r="J365">
        <v>0</v>
      </c>
      <c r="K365">
        <v>5823.2421875</v>
      </c>
      <c r="L365">
        <v>0.35265625</v>
      </c>
      <c r="M365">
        <v>588617.3828125</v>
      </c>
      <c r="N365">
        <v>0.30195312500000004</v>
      </c>
      <c r="O365">
        <v>70</v>
      </c>
      <c r="P365">
        <v>480</v>
      </c>
      <c r="Q365">
        <v>480</v>
      </c>
      <c r="R365">
        <v>364</v>
      </c>
      <c r="S365">
        <v>212943.1</v>
      </c>
      <c r="T365">
        <v>8361.6959999999999</v>
      </c>
      <c r="U365">
        <v>8543.8045000000002</v>
      </c>
      <c r="V365">
        <v>2.2081125000000001E-3</v>
      </c>
      <c r="W365">
        <v>75.105104999999995</v>
      </c>
      <c r="X365">
        <v>5.8476239500000003E-3</v>
      </c>
      <c r="Y365">
        <v>17211.22</v>
      </c>
      <c r="Z365">
        <v>8051.0870000000004</v>
      </c>
      <c r="AA365">
        <v>1.8916693500000002E-2</v>
      </c>
      <c r="AB365">
        <v>97.814509999999999</v>
      </c>
      <c r="AC365">
        <v>4.4385465000000004E-3</v>
      </c>
      <c r="AD365">
        <v>17815.63</v>
      </c>
      <c r="AE365">
        <v>2.7375350000000001E-3</v>
      </c>
      <c r="AF365">
        <v>151.47120000000001</v>
      </c>
      <c r="AG365">
        <v>6.8755959499999996E-3</v>
      </c>
      <c r="AH365">
        <v>4682.4719999999998</v>
      </c>
      <c r="AI365">
        <v>4.1275360999999998E-3</v>
      </c>
      <c r="AJ365">
        <v>103.49594999999999</v>
      </c>
      <c r="AK365">
        <v>4579.3519999999999</v>
      </c>
      <c r="AL365">
        <v>2.8558304999999999E-3</v>
      </c>
      <c r="AM365">
        <v>5007.9539999999997</v>
      </c>
    </row>
    <row r="366" spans="1:39">
      <c r="A366">
        <v>365</v>
      </c>
      <c r="B366">
        <v>3</v>
      </c>
      <c r="C366">
        <v>166</v>
      </c>
      <c r="D366">
        <v>1</v>
      </c>
      <c r="E366">
        <v>60</v>
      </c>
      <c r="F366">
        <v>70</v>
      </c>
      <c r="G366">
        <v>0.49628906249999999</v>
      </c>
      <c r="H366">
        <v>0</v>
      </c>
      <c r="I366">
        <v>90</v>
      </c>
      <c r="J366">
        <v>0</v>
      </c>
      <c r="K366">
        <v>9073.2421875</v>
      </c>
      <c r="L366">
        <v>0.47265625</v>
      </c>
      <c r="M366">
        <v>230067.3828125</v>
      </c>
      <c r="N366">
        <v>0.20195312500000001</v>
      </c>
      <c r="O366">
        <v>70</v>
      </c>
      <c r="P366">
        <v>480</v>
      </c>
      <c r="Q366">
        <v>480</v>
      </c>
      <c r="R366">
        <v>365</v>
      </c>
      <c r="S366">
        <v>155296.5</v>
      </c>
      <c r="T366">
        <v>56381.425000000003</v>
      </c>
      <c r="U366">
        <v>56366.485000000001</v>
      </c>
      <c r="V366">
        <v>5.0832582999999999E-3</v>
      </c>
      <c r="W366">
        <v>35.568199999999997</v>
      </c>
      <c r="X366">
        <v>6.0651249999999998E-4</v>
      </c>
      <c r="Y366">
        <v>98833.13</v>
      </c>
      <c r="Z366">
        <v>70079.785000000003</v>
      </c>
      <c r="AA366">
        <v>5.8106814999999996E-3</v>
      </c>
      <c r="AB366">
        <v>43.214579999999998</v>
      </c>
      <c r="AC366">
        <v>2.478348E-3</v>
      </c>
      <c r="AD366">
        <v>98577.59</v>
      </c>
      <c r="AE366">
        <v>1.1271738999999999E-2</v>
      </c>
      <c r="AF366">
        <v>595.85955000000001</v>
      </c>
      <c r="AG366">
        <v>2.8023560000000002E-3</v>
      </c>
      <c r="AH366">
        <v>9638.0509999999995</v>
      </c>
      <c r="AI366">
        <v>-6.6485399999999999E-5</v>
      </c>
      <c r="AJ366">
        <v>219.1181</v>
      </c>
      <c r="AK366">
        <v>14755.82</v>
      </c>
      <c r="AL366">
        <v>7.369745E-5</v>
      </c>
      <c r="AM366">
        <v>9504.982</v>
      </c>
    </row>
    <row r="367" spans="1:39">
      <c r="A367">
        <v>366</v>
      </c>
      <c r="B367">
        <v>3</v>
      </c>
      <c r="C367">
        <v>167</v>
      </c>
      <c r="D367">
        <v>1</v>
      </c>
      <c r="E367">
        <v>60</v>
      </c>
      <c r="F367">
        <v>70</v>
      </c>
      <c r="G367">
        <v>0.5712890625</v>
      </c>
      <c r="H367">
        <v>0</v>
      </c>
      <c r="I367">
        <v>90</v>
      </c>
      <c r="J367">
        <v>0</v>
      </c>
      <c r="K367">
        <v>7448.2421875</v>
      </c>
      <c r="L367">
        <v>0.29265625000000001</v>
      </c>
      <c r="M367">
        <v>409342.3828125</v>
      </c>
      <c r="N367">
        <v>0.35195312500000003</v>
      </c>
      <c r="O367">
        <v>70</v>
      </c>
      <c r="P367">
        <v>480</v>
      </c>
      <c r="Q367">
        <v>480</v>
      </c>
      <c r="R367">
        <v>366</v>
      </c>
      <c r="S367">
        <v>242644.6</v>
      </c>
      <c r="T367">
        <v>14580.275</v>
      </c>
      <c r="U367">
        <v>15220.1</v>
      </c>
      <c r="V367">
        <v>1.2337652500000001E-2</v>
      </c>
      <c r="W367">
        <v>-141.82794999999999</v>
      </c>
      <c r="X367">
        <v>9.3221280000000007E-3</v>
      </c>
      <c r="Y367">
        <v>32831.949999999997</v>
      </c>
      <c r="Z367">
        <v>10866.605</v>
      </c>
      <c r="AA367">
        <v>1.6135024000000001E-2</v>
      </c>
      <c r="AB367">
        <v>48.969099999999997</v>
      </c>
      <c r="AC367">
        <v>1.2230659499999999E-2</v>
      </c>
      <c r="AD367">
        <v>34646.01</v>
      </c>
      <c r="AE367">
        <v>2.5514655000000001E-2</v>
      </c>
      <c r="AF367">
        <v>-451.01569999999998</v>
      </c>
      <c r="AG367">
        <v>1.0516998E-2</v>
      </c>
      <c r="AH367">
        <v>11946.91</v>
      </c>
      <c r="AI367">
        <v>1.2440230000000001E-4</v>
      </c>
      <c r="AJ367">
        <v>-307.54860000000002</v>
      </c>
      <c r="AK367">
        <v>11374.1</v>
      </c>
      <c r="AL367">
        <v>2.733885E-5</v>
      </c>
      <c r="AM367">
        <v>12489.25</v>
      </c>
    </row>
    <row r="368" spans="1:39">
      <c r="A368">
        <v>367</v>
      </c>
      <c r="B368">
        <v>3</v>
      </c>
      <c r="C368">
        <v>168</v>
      </c>
      <c r="D368">
        <v>1</v>
      </c>
      <c r="E368">
        <v>60</v>
      </c>
      <c r="F368">
        <v>70</v>
      </c>
      <c r="G368">
        <v>0.42128906249999998</v>
      </c>
      <c r="H368">
        <v>0</v>
      </c>
      <c r="I368">
        <v>90</v>
      </c>
      <c r="J368">
        <v>0</v>
      </c>
      <c r="K368">
        <v>4198.2421875</v>
      </c>
      <c r="L368">
        <v>0.41265625</v>
      </c>
      <c r="M368">
        <v>767892.3828125</v>
      </c>
      <c r="N368">
        <v>0.251953125</v>
      </c>
      <c r="O368">
        <v>70</v>
      </c>
      <c r="P368">
        <v>480</v>
      </c>
      <c r="Q368">
        <v>480</v>
      </c>
      <c r="R368">
        <v>367</v>
      </c>
      <c r="S368">
        <v>330269</v>
      </c>
      <c r="T368">
        <v>10941.37</v>
      </c>
      <c r="U368">
        <v>10970.5</v>
      </c>
      <c r="V368">
        <v>-5.6743157499999997E-3</v>
      </c>
      <c r="W368">
        <v>130.18190000000001</v>
      </c>
      <c r="X368">
        <v>-1.08285815E-3</v>
      </c>
      <c r="Y368">
        <v>20741.64</v>
      </c>
      <c r="Z368">
        <v>11972.655000000001</v>
      </c>
      <c r="AA368">
        <v>-6.6375545000000001E-3</v>
      </c>
      <c r="AB368">
        <v>22.573115000000001</v>
      </c>
      <c r="AC368">
        <v>1.8937062000000001E-3</v>
      </c>
      <c r="AD368">
        <v>20857.939999999999</v>
      </c>
      <c r="AE368">
        <v>-1.1657393300000001E-2</v>
      </c>
      <c r="AF368">
        <v>498.73025000000001</v>
      </c>
      <c r="AG368">
        <v>4.5287595E-3</v>
      </c>
      <c r="AH368">
        <v>4157.17</v>
      </c>
      <c r="AI368">
        <v>-2.4129127500000002E-3</v>
      </c>
      <c r="AJ368">
        <v>197.84649999999999</v>
      </c>
      <c r="AK368">
        <v>4458.6120000000001</v>
      </c>
      <c r="AL368">
        <v>-6.0185100000000004E-4</v>
      </c>
      <c r="AM368">
        <v>4119.0829999999996</v>
      </c>
    </row>
    <row r="369" spans="1:39">
      <c r="A369">
        <v>368</v>
      </c>
      <c r="B369">
        <v>3</v>
      </c>
      <c r="C369">
        <v>169</v>
      </c>
      <c r="D369">
        <v>1</v>
      </c>
      <c r="E369">
        <v>60</v>
      </c>
      <c r="F369">
        <v>70</v>
      </c>
      <c r="G369">
        <v>0.3369140625</v>
      </c>
      <c r="H369">
        <v>0</v>
      </c>
      <c r="I369">
        <v>90</v>
      </c>
      <c r="J369">
        <v>0</v>
      </c>
      <c r="K369">
        <v>3995.1171875</v>
      </c>
      <c r="L369">
        <v>0.28515625</v>
      </c>
      <c r="M369">
        <v>476570.5078125</v>
      </c>
      <c r="N369">
        <v>0.29570312500000001</v>
      </c>
      <c r="O369">
        <v>70</v>
      </c>
      <c r="P369">
        <v>480</v>
      </c>
      <c r="Q369">
        <v>480</v>
      </c>
      <c r="R369">
        <v>368</v>
      </c>
      <c r="S369">
        <v>163929.9</v>
      </c>
      <c r="T369">
        <v>4002.2379999999998</v>
      </c>
      <c r="U369">
        <v>3687.4124999999999</v>
      </c>
      <c r="V369">
        <v>4.1770510000000002E-3</v>
      </c>
      <c r="W369">
        <v>-45.205755000000003</v>
      </c>
      <c r="X369">
        <v>-4.0210890000000002E-4</v>
      </c>
      <c r="Y369">
        <v>10402.030000000001</v>
      </c>
      <c r="Z369">
        <v>3388.777</v>
      </c>
      <c r="AA369">
        <v>2.107214E-3</v>
      </c>
      <c r="AB369">
        <v>-112.73195</v>
      </c>
      <c r="AC369">
        <v>-3.0671211500000002E-3</v>
      </c>
      <c r="AD369">
        <v>9337.6530000000002</v>
      </c>
      <c r="AE369">
        <v>1.0804305599999999E-2</v>
      </c>
      <c r="AF369">
        <v>-40.101295</v>
      </c>
      <c r="AG369">
        <v>4.0975229999999996E-3</v>
      </c>
      <c r="AH369">
        <v>3781.0590000000002</v>
      </c>
      <c r="AI369">
        <v>1.1951696E-4</v>
      </c>
      <c r="AJ369">
        <v>-109.842</v>
      </c>
      <c r="AK369">
        <v>3002.623</v>
      </c>
      <c r="AL369">
        <v>-3.0023184500000002E-4</v>
      </c>
      <c r="AM369">
        <v>3238.2579999999998</v>
      </c>
    </row>
    <row r="370" spans="1:39">
      <c r="A370">
        <v>369</v>
      </c>
      <c r="B370">
        <v>3</v>
      </c>
      <c r="C370">
        <v>170</v>
      </c>
      <c r="D370">
        <v>1</v>
      </c>
      <c r="E370">
        <v>60</v>
      </c>
      <c r="F370">
        <v>70</v>
      </c>
      <c r="G370">
        <v>0.48691406250000002</v>
      </c>
      <c r="H370">
        <v>0</v>
      </c>
      <c r="I370">
        <v>90</v>
      </c>
      <c r="J370">
        <v>0</v>
      </c>
      <c r="K370">
        <v>7245.1171875</v>
      </c>
      <c r="L370">
        <v>0.40515625</v>
      </c>
      <c r="M370">
        <v>118020.5078125</v>
      </c>
      <c r="N370">
        <v>0.39570312500000004</v>
      </c>
      <c r="O370">
        <v>70</v>
      </c>
      <c r="P370">
        <v>480</v>
      </c>
      <c r="Q370">
        <v>480</v>
      </c>
      <c r="R370">
        <v>369</v>
      </c>
      <c r="S370">
        <v>163929.9</v>
      </c>
      <c r="T370">
        <v>4002.2379999999998</v>
      </c>
      <c r="U370">
        <v>3687.4124999999999</v>
      </c>
      <c r="V370">
        <v>4.1770510000000002E-3</v>
      </c>
      <c r="W370">
        <v>-45.205755000000003</v>
      </c>
      <c r="X370">
        <v>-4.0210890000000002E-4</v>
      </c>
      <c r="Y370">
        <v>10402.030000000001</v>
      </c>
      <c r="Z370">
        <v>3388.777</v>
      </c>
      <c r="AA370">
        <v>2.107214E-3</v>
      </c>
      <c r="AB370">
        <v>-112.73195</v>
      </c>
      <c r="AC370">
        <v>-3.0671211500000002E-3</v>
      </c>
      <c r="AD370">
        <v>9337.6530000000002</v>
      </c>
      <c r="AE370">
        <v>1.0804305599999999E-2</v>
      </c>
      <c r="AF370">
        <v>-40.101295</v>
      </c>
      <c r="AG370">
        <v>4.0975229999999996E-3</v>
      </c>
      <c r="AH370">
        <v>3781.0590000000002</v>
      </c>
      <c r="AI370">
        <v>1.1951696E-4</v>
      </c>
      <c r="AJ370">
        <v>-109.842</v>
      </c>
      <c r="AK370">
        <v>3002.623</v>
      </c>
      <c r="AL370">
        <v>-3.0023184500000002E-4</v>
      </c>
      <c r="AM370">
        <v>3238.2579999999998</v>
      </c>
    </row>
    <row r="371" spans="1:39">
      <c r="A371">
        <v>370</v>
      </c>
      <c r="B371">
        <v>3</v>
      </c>
      <c r="C371">
        <v>171</v>
      </c>
      <c r="D371">
        <v>1</v>
      </c>
      <c r="E371">
        <v>60</v>
      </c>
      <c r="F371">
        <v>70</v>
      </c>
      <c r="G371">
        <v>0.56191406249999998</v>
      </c>
      <c r="H371">
        <v>0</v>
      </c>
      <c r="I371">
        <v>90</v>
      </c>
      <c r="J371">
        <v>0</v>
      </c>
      <c r="K371">
        <v>8870.1171875</v>
      </c>
      <c r="L371">
        <v>0.34515625</v>
      </c>
      <c r="M371">
        <v>297295.5078125</v>
      </c>
      <c r="N371">
        <v>0.24570312500000002</v>
      </c>
      <c r="O371">
        <v>70</v>
      </c>
      <c r="P371">
        <v>480</v>
      </c>
      <c r="Q371">
        <v>480</v>
      </c>
      <c r="R371">
        <v>370</v>
      </c>
      <c r="S371">
        <v>176054.5</v>
      </c>
      <c r="T371">
        <v>15803.9</v>
      </c>
      <c r="U371">
        <v>16104.59</v>
      </c>
      <c r="V371">
        <v>2.4195307999999999E-3</v>
      </c>
      <c r="W371">
        <v>10.599835000000001</v>
      </c>
      <c r="X371">
        <v>-3.1105241E-3</v>
      </c>
      <c r="Y371">
        <v>40384.730000000003</v>
      </c>
      <c r="Z371">
        <v>15991.53</v>
      </c>
      <c r="AA371">
        <v>-3.3959320000000003E-4</v>
      </c>
      <c r="AB371">
        <v>182.20515</v>
      </c>
      <c r="AC371">
        <v>7.6225345E-4</v>
      </c>
      <c r="AD371">
        <v>41633.120000000003</v>
      </c>
      <c r="AE371">
        <v>7.0115212800000003E-3</v>
      </c>
      <c r="AF371">
        <v>-138.22049999999999</v>
      </c>
      <c r="AG371">
        <v>-7.8274442499999992E-3</v>
      </c>
      <c r="AH371">
        <v>12451.02</v>
      </c>
      <c r="AI371">
        <v>9.9937195000000009E-4</v>
      </c>
      <c r="AJ371">
        <v>-17.80518</v>
      </c>
      <c r="AK371">
        <v>12672.41</v>
      </c>
      <c r="AL371">
        <v>1.4282693700000001E-3</v>
      </c>
      <c r="AM371">
        <v>12759.36</v>
      </c>
    </row>
    <row r="372" spans="1:39">
      <c r="A372">
        <v>371</v>
      </c>
      <c r="B372">
        <v>3</v>
      </c>
      <c r="C372">
        <v>172</v>
      </c>
      <c r="D372">
        <v>1</v>
      </c>
      <c r="E372">
        <v>60</v>
      </c>
      <c r="F372">
        <v>70</v>
      </c>
      <c r="G372">
        <v>0.41191406249999996</v>
      </c>
      <c r="H372">
        <v>0</v>
      </c>
      <c r="I372">
        <v>90</v>
      </c>
      <c r="J372">
        <v>0</v>
      </c>
      <c r="K372">
        <v>5620.1171875</v>
      </c>
      <c r="L372">
        <v>0.46515624999999999</v>
      </c>
      <c r="M372">
        <v>655845.5078125</v>
      </c>
      <c r="N372">
        <v>0.345703125</v>
      </c>
      <c r="O372">
        <v>70</v>
      </c>
      <c r="P372">
        <v>480</v>
      </c>
      <c r="Q372">
        <v>480</v>
      </c>
      <c r="R372">
        <v>371</v>
      </c>
      <c r="S372">
        <v>301841</v>
      </c>
      <c r="T372">
        <v>39917.434999999998</v>
      </c>
      <c r="U372">
        <v>39440.264999999999</v>
      </c>
      <c r="V372">
        <v>-2.0893111499999999E-2</v>
      </c>
      <c r="W372">
        <v>43.496749999999999</v>
      </c>
      <c r="X372">
        <v>3.0791923799999999E-2</v>
      </c>
      <c r="Y372">
        <v>56646.62</v>
      </c>
      <c r="Z372">
        <v>40324.68</v>
      </c>
      <c r="AA372">
        <v>-2.3690194500000001E-2</v>
      </c>
      <c r="AB372">
        <v>-267.50479999999999</v>
      </c>
      <c r="AC372">
        <v>3.1386832900000002E-2</v>
      </c>
      <c r="AD372">
        <v>55249.24</v>
      </c>
      <c r="AE372">
        <v>-2.5953213999999999E-2</v>
      </c>
      <c r="AF372">
        <v>394.91629999999998</v>
      </c>
      <c r="AG372">
        <v>4.04099386E-2</v>
      </c>
      <c r="AH372">
        <v>5169.3810000000003</v>
      </c>
      <c r="AI372">
        <v>2.9532000000000001E-5</v>
      </c>
      <c r="AJ372">
        <v>43.489984999999997</v>
      </c>
      <c r="AK372">
        <v>7185.1719999999996</v>
      </c>
      <c r="AL372">
        <v>-1.2267303E-3</v>
      </c>
      <c r="AM372">
        <v>4958.366</v>
      </c>
    </row>
    <row r="373" spans="1:39">
      <c r="A373">
        <v>372</v>
      </c>
      <c r="B373">
        <v>3</v>
      </c>
      <c r="C373">
        <v>173</v>
      </c>
      <c r="D373">
        <v>1</v>
      </c>
      <c r="E373">
        <v>60</v>
      </c>
      <c r="F373">
        <v>70</v>
      </c>
      <c r="G373">
        <v>0.59941406249999996</v>
      </c>
      <c r="H373">
        <v>0</v>
      </c>
      <c r="I373">
        <v>90</v>
      </c>
      <c r="J373">
        <v>0</v>
      </c>
      <c r="K373">
        <v>6432.6171875</v>
      </c>
      <c r="L373">
        <v>0.31515625000000003</v>
      </c>
      <c r="M373">
        <v>207658.0078125</v>
      </c>
      <c r="N373">
        <v>0.27070312500000004</v>
      </c>
      <c r="O373">
        <v>70</v>
      </c>
      <c r="P373">
        <v>480</v>
      </c>
      <c r="Q373">
        <v>480</v>
      </c>
      <c r="R373">
        <v>372</v>
      </c>
      <c r="S373">
        <v>130667.7</v>
      </c>
      <c r="T373">
        <v>11564.795</v>
      </c>
      <c r="U373">
        <v>11885.07</v>
      </c>
      <c r="V373">
        <v>7.4388229999999996E-4</v>
      </c>
      <c r="W373">
        <v>-37.79307</v>
      </c>
      <c r="X373">
        <v>-9.9471850000000002E-5</v>
      </c>
      <c r="Y373">
        <v>30345.78</v>
      </c>
      <c r="Z373">
        <v>10377.625</v>
      </c>
      <c r="AA373">
        <v>6.0832050000000004E-4</v>
      </c>
      <c r="AB373">
        <v>39.102699999999999</v>
      </c>
      <c r="AC373">
        <v>-5.8359894999999995E-4</v>
      </c>
      <c r="AD373">
        <v>31536.23</v>
      </c>
      <c r="AE373">
        <v>2.8751584999999998E-3</v>
      </c>
      <c r="AF373">
        <v>-179.60390000000001</v>
      </c>
      <c r="AG373">
        <v>-2.1196771E-3</v>
      </c>
      <c r="AH373">
        <v>10224.370000000001</v>
      </c>
      <c r="AI373">
        <v>-8.8849099999999996E-5</v>
      </c>
      <c r="AJ373">
        <v>-18.900919999999999</v>
      </c>
      <c r="AK373">
        <v>10105.379999999999</v>
      </c>
      <c r="AL373">
        <v>1.3928924999999999E-4</v>
      </c>
      <c r="AM373">
        <v>10779.7</v>
      </c>
    </row>
    <row r="374" spans="1:39">
      <c r="A374">
        <v>373</v>
      </c>
      <c r="B374">
        <v>3</v>
      </c>
      <c r="C374">
        <v>174</v>
      </c>
      <c r="D374">
        <v>1</v>
      </c>
      <c r="E374">
        <v>60</v>
      </c>
      <c r="F374">
        <v>70</v>
      </c>
      <c r="G374">
        <v>0.44941406249999999</v>
      </c>
      <c r="H374">
        <v>0</v>
      </c>
      <c r="I374">
        <v>90</v>
      </c>
      <c r="J374">
        <v>0</v>
      </c>
      <c r="K374">
        <v>9682.6171875</v>
      </c>
      <c r="L374">
        <v>0.43515625000000002</v>
      </c>
      <c r="M374">
        <v>566208.0078125</v>
      </c>
      <c r="N374">
        <v>0.37070312500000002</v>
      </c>
      <c r="O374">
        <v>70</v>
      </c>
      <c r="P374">
        <v>480</v>
      </c>
      <c r="Q374">
        <v>480</v>
      </c>
      <c r="R374">
        <v>373</v>
      </c>
      <c r="S374">
        <v>287775</v>
      </c>
      <c r="T374">
        <v>41005.745000000003</v>
      </c>
      <c r="U374">
        <v>40239.29</v>
      </c>
      <c r="V374">
        <v>-2.93022855E-3</v>
      </c>
      <c r="W374">
        <v>603.88400000000001</v>
      </c>
      <c r="X374">
        <v>-9.5367569999999999E-3</v>
      </c>
      <c r="Y374">
        <v>62719.21</v>
      </c>
      <c r="Z374">
        <v>39142.69</v>
      </c>
      <c r="AA374">
        <v>-6.1041450000000001E-3</v>
      </c>
      <c r="AB374">
        <v>578.59524999999996</v>
      </c>
      <c r="AC374">
        <v>-1.06088881E-2</v>
      </c>
      <c r="AD374">
        <v>60640.2</v>
      </c>
      <c r="AE374">
        <v>-4.1110885000000003E-3</v>
      </c>
      <c r="AF374">
        <v>1060.0215000000001</v>
      </c>
      <c r="AG374">
        <v>-8.6204553999999992E-3</v>
      </c>
      <c r="AH374">
        <v>9856.1980000000003</v>
      </c>
      <c r="AI374">
        <v>1.856927E-3</v>
      </c>
      <c r="AJ374">
        <v>465.88535000000002</v>
      </c>
      <c r="AK374">
        <v>11988.51</v>
      </c>
      <c r="AL374">
        <v>-6.7063099999999998E-4</v>
      </c>
      <c r="AM374">
        <v>9492.6880000000001</v>
      </c>
    </row>
    <row r="375" spans="1:39">
      <c r="A375">
        <v>374</v>
      </c>
      <c r="B375">
        <v>3</v>
      </c>
      <c r="C375">
        <v>175</v>
      </c>
      <c r="D375">
        <v>1</v>
      </c>
      <c r="E375">
        <v>60</v>
      </c>
      <c r="F375">
        <v>70</v>
      </c>
      <c r="G375">
        <v>0.37441406249999998</v>
      </c>
      <c r="H375">
        <v>0</v>
      </c>
      <c r="I375">
        <v>90</v>
      </c>
      <c r="J375">
        <v>0</v>
      </c>
      <c r="K375">
        <v>8057.6171875</v>
      </c>
      <c r="L375">
        <v>0.25515624999999997</v>
      </c>
      <c r="M375">
        <v>745483.0078125</v>
      </c>
      <c r="N375">
        <v>0.220703125</v>
      </c>
      <c r="O375">
        <v>70</v>
      </c>
      <c r="P375">
        <v>480</v>
      </c>
      <c r="Q375">
        <v>480</v>
      </c>
      <c r="R375">
        <v>374</v>
      </c>
      <c r="S375">
        <v>283496</v>
      </c>
      <c r="T375">
        <v>6075.8864999999996</v>
      </c>
      <c r="U375">
        <v>6142.7929999999997</v>
      </c>
      <c r="V375">
        <v>2.5732166700000001E-3</v>
      </c>
      <c r="W375">
        <v>51.05912</v>
      </c>
      <c r="X375">
        <v>-1.8986752499999999E-3</v>
      </c>
      <c r="Y375">
        <v>19437.62</v>
      </c>
      <c r="Z375">
        <v>6068.9840000000004</v>
      </c>
      <c r="AA375">
        <v>4.3168116500000003E-3</v>
      </c>
      <c r="AB375">
        <v>184.5496</v>
      </c>
      <c r="AC375">
        <v>-3.0957509999999999E-3</v>
      </c>
      <c r="AD375">
        <v>19741.27</v>
      </c>
      <c r="AE375">
        <v>1.42472465E-2</v>
      </c>
      <c r="AF375">
        <v>47.236854999999998</v>
      </c>
      <c r="AG375">
        <v>-1.2760325499999999E-2</v>
      </c>
      <c r="AH375">
        <v>7433.335</v>
      </c>
      <c r="AI375">
        <v>-2.1186067500000001E-4</v>
      </c>
      <c r="AJ375">
        <v>87.471225000000004</v>
      </c>
      <c r="AK375">
        <v>6753.7579999999998</v>
      </c>
      <c r="AL375">
        <v>1.8278095000000001E-3</v>
      </c>
      <c r="AM375">
        <v>7638.3630000000003</v>
      </c>
    </row>
    <row r="376" spans="1:39">
      <c r="A376">
        <v>375</v>
      </c>
      <c r="B376">
        <v>3</v>
      </c>
      <c r="C376">
        <v>176</v>
      </c>
      <c r="D376">
        <v>1</v>
      </c>
      <c r="E376">
        <v>60</v>
      </c>
      <c r="F376">
        <v>70</v>
      </c>
      <c r="G376">
        <v>0.5244140625</v>
      </c>
      <c r="H376">
        <v>0</v>
      </c>
      <c r="I376">
        <v>90</v>
      </c>
      <c r="J376">
        <v>0</v>
      </c>
      <c r="K376">
        <v>4807.6171875</v>
      </c>
      <c r="L376">
        <v>0.37515624999999997</v>
      </c>
      <c r="M376">
        <v>386933.0078125</v>
      </c>
      <c r="N376">
        <v>0.32070312500000003</v>
      </c>
      <c r="O376">
        <v>70</v>
      </c>
      <c r="P376">
        <v>480</v>
      </c>
      <c r="Q376">
        <v>480</v>
      </c>
      <c r="R376">
        <v>375</v>
      </c>
      <c r="S376">
        <v>208953.8</v>
      </c>
      <c r="T376">
        <v>12331.264999999999</v>
      </c>
      <c r="U376">
        <v>11928.2</v>
      </c>
      <c r="V376">
        <v>3.3820494500000002E-3</v>
      </c>
      <c r="W376">
        <v>134.45689999999999</v>
      </c>
      <c r="X376">
        <v>1.0429995500000001E-2</v>
      </c>
      <c r="Y376">
        <v>24793.360000000001</v>
      </c>
      <c r="Z376">
        <v>11345.16</v>
      </c>
      <c r="AA376">
        <v>-9.3020750000000001E-4</v>
      </c>
      <c r="AB376">
        <v>-67.333584999999999</v>
      </c>
      <c r="AC376">
        <v>9.2582010000000006E-3</v>
      </c>
      <c r="AD376">
        <v>23532.99</v>
      </c>
      <c r="AE376">
        <v>-1.1184314800000001E-3</v>
      </c>
      <c r="AF376">
        <v>487.82704999999999</v>
      </c>
      <c r="AG376">
        <v>9.0570619999999994E-3</v>
      </c>
      <c r="AH376">
        <v>6748.69</v>
      </c>
      <c r="AI376">
        <v>-9.8867149999999998E-5</v>
      </c>
      <c r="AJ376">
        <v>137.73150000000001</v>
      </c>
      <c r="AK376">
        <v>7167.1819999999998</v>
      </c>
      <c r="AL376">
        <v>1.11452475E-3</v>
      </c>
      <c r="AM376">
        <v>6275.1440000000002</v>
      </c>
    </row>
    <row r="377" spans="1:39">
      <c r="A377">
        <v>376</v>
      </c>
      <c r="B377">
        <v>3</v>
      </c>
      <c r="C377">
        <v>177</v>
      </c>
      <c r="D377">
        <v>1</v>
      </c>
      <c r="E377">
        <v>60</v>
      </c>
      <c r="F377">
        <v>70</v>
      </c>
      <c r="G377">
        <v>0.46816406249999998</v>
      </c>
      <c r="H377">
        <v>0</v>
      </c>
      <c r="I377">
        <v>90</v>
      </c>
      <c r="J377">
        <v>0</v>
      </c>
      <c r="K377">
        <v>4401.3671875</v>
      </c>
      <c r="L377">
        <v>0.36015625000000001</v>
      </c>
      <c r="M377">
        <v>611026.7578125</v>
      </c>
      <c r="N377">
        <v>0.35820312500000001</v>
      </c>
      <c r="O377">
        <v>70</v>
      </c>
      <c r="P377">
        <v>480</v>
      </c>
      <c r="Q377">
        <v>480</v>
      </c>
      <c r="R377">
        <v>376</v>
      </c>
      <c r="S377">
        <v>293320.90000000002</v>
      </c>
      <c r="T377">
        <v>9597.7175000000007</v>
      </c>
      <c r="U377">
        <v>9520.3040000000001</v>
      </c>
      <c r="V377">
        <v>-4.6081999999999998E-3</v>
      </c>
      <c r="W377">
        <v>-55.003810000000001</v>
      </c>
      <c r="X377">
        <v>4.8819382399999996E-3</v>
      </c>
      <c r="Y377">
        <v>18546.349999999999</v>
      </c>
      <c r="Z377">
        <v>8185.3014999999996</v>
      </c>
      <c r="AA377">
        <v>4.578571E-3</v>
      </c>
      <c r="AB377">
        <v>-280.3064</v>
      </c>
      <c r="AC377">
        <v>2.5427935E-3</v>
      </c>
      <c r="AD377">
        <v>18329.849999999999</v>
      </c>
      <c r="AE377">
        <v>-1.1306449999999999E-4</v>
      </c>
      <c r="AF377">
        <v>126.73275</v>
      </c>
      <c r="AG377">
        <v>-1.2035845999999999E-4</v>
      </c>
      <c r="AH377">
        <v>5139.3599999999997</v>
      </c>
      <c r="AI377">
        <v>6.1919469999999997E-3</v>
      </c>
      <c r="AJ377">
        <v>-43.374270000000003</v>
      </c>
      <c r="AK377">
        <v>5241.165</v>
      </c>
      <c r="AL377">
        <v>-1.3809299999999999E-4</v>
      </c>
      <c r="AM377">
        <v>5231.6989999999996</v>
      </c>
    </row>
    <row r="378" spans="1:39">
      <c r="A378">
        <v>377</v>
      </c>
      <c r="B378">
        <v>3</v>
      </c>
      <c r="C378">
        <v>178</v>
      </c>
      <c r="D378">
        <v>1</v>
      </c>
      <c r="E378">
        <v>60</v>
      </c>
      <c r="F378">
        <v>70</v>
      </c>
      <c r="G378">
        <v>0.31816406250000001</v>
      </c>
      <c r="H378">
        <v>0</v>
      </c>
      <c r="I378">
        <v>90</v>
      </c>
      <c r="J378">
        <v>0</v>
      </c>
      <c r="K378">
        <v>7651.3671875</v>
      </c>
      <c r="L378">
        <v>0.48015624999999995</v>
      </c>
      <c r="M378">
        <v>252476.7578125</v>
      </c>
      <c r="N378">
        <v>0.25820312500000003</v>
      </c>
      <c r="O378">
        <v>70</v>
      </c>
      <c r="P378">
        <v>480</v>
      </c>
      <c r="Q378">
        <v>480</v>
      </c>
      <c r="R378">
        <v>377</v>
      </c>
      <c r="S378">
        <v>139590.70000000001</v>
      </c>
      <c r="T378">
        <v>68391.785000000003</v>
      </c>
      <c r="U378">
        <v>68327.725000000006</v>
      </c>
      <c r="V378">
        <v>-3.4968585E-3</v>
      </c>
      <c r="W378">
        <v>-87.339564999999993</v>
      </c>
      <c r="X378">
        <v>3.30452695E-3</v>
      </c>
      <c r="Y378">
        <v>90771.24</v>
      </c>
      <c r="Z378">
        <v>76813.675000000003</v>
      </c>
      <c r="AA378">
        <v>-7.8347300000000003E-4</v>
      </c>
      <c r="AB378">
        <v>-306.43745000000001</v>
      </c>
      <c r="AC378">
        <v>2.3726152999999999E-3</v>
      </c>
      <c r="AD378">
        <v>90363.28</v>
      </c>
      <c r="AE378">
        <v>-3.3078514999999998E-3</v>
      </c>
      <c r="AF378">
        <v>-251.0599</v>
      </c>
      <c r="AG378">
        <v>5.8740869500000003E-3</v>
      </c>
      <c r="AH378">
        <v>5191.3050000000003</v>
      </c>
      <c r="AI378">
        <v>8.6773406500000006E-5</v>
      </c>
      <c r="AJ378">
        <v>-163.52085</v>
      </c>
      <c r="AK378">
        <v>6728.2719999999999</v>
      </c>
      <c r="AL378">
        <v>7.1459300000000002E-5</v>
      </c>
      <c r="AM378">
        <v>5040.817</v>
      </c>
    </row>
    <row r="379" spans="1:39">
      <c r="A379">
        <v>378</v>
      </c>
      <c r="B379">
        <v>3</v>
      </c>
      <c r="C379">
        <v>179</v>
      </c>
      <c r="D379">
        <v>1</v>
      </c>
      <c r="E379">
        <v>60</v>
      </c>
      <c r="F379">
        <v>70</v>
      </c>
      <c r="G379">
        <v>0.39316406249999997</v>
      </c>
      <c r="H379">
        <v>0</v>
      </c>
      <c r="I379">
        <v>90</v>
      </c>
      <c r="J379">
        <v>0</v>
      </c>
      <c r="K379">
        <v>9276.3671875</v>
      </c>
      <c r="L379">
        <v>0.30015625000000001</v>
      </c>
      <c r="M379">
        <v>73201.7578125</v>
      </c>
      <c r="N379">
        <v>0.30820312500000002</v>
      </c>
      <c r="O379">
        <v>70</v>
      </c>
      <c r="P379">
        <v>480</v>
      </c>
      <c r="Q379">
        <v>480</v>
      </c>
      <c r="R379">
        <v>378</v>
      </c>
      <c r="S379">
        <v>40198.46</v>
      </c>
      <c r="T379">
        <v>9584.6854999999996</v>
      </c>
      <c r="U379">
        <v>9450.1360000000004</v>
      </c>
      <c r="V379">
        <v>1.8441925000000001E-3</v>
      </c>
      <c r="W379">
        <v>8.1957939999999994</v>
      </c>
      <c r="X379">
        <v>5.2811315500000001E-4</v>
      </c>
      <c r="Y379">
        <v>22622.17</v>
      </c>
      <c r="Z379">
        <v>8892.4475000000002</v>
      </c>
      <c r="AA379">
        <v>7.9973364999999996E-4</v>
      </c>
      <c r="AB379">
        <v>109.94795000000001</v>
      </c>
      <c r="AC379">
        <v>2.0670865999999999E-4</v>
      </c>
      <c r="AD379">
        <v>22187.22</v>
      </c>
      <c r="AE379">
        <v>6.8637915000000003E-4</v>
      </c>
      <c r="AF379">
        <v>-83.453249999999997</v>
      </c>
      <c r="AG379">
        <v>5.3500802000000004E-4</v>
      </c>
      <c r="AH379">
        <v>7192.3739999999998</v>
      </c>
      <c r="AI379">
        <v>-1.1075E-6</v>
      </c>
      <c r="AJ379">
        <v>16.951969999999999</v>
      </c>
      <c r="AK379">
        <v>6709.393</v>
      </c>
      <c r="AL379">
        <v>2.3567775E-5</v>
      </c>
      <c r="AM379">
        <v>7015.7070000000003</v>
      </c>
    </row>
    <row r="380" spans="1:39">
      <c r="A380">
        <v>379</v>
      </c>
      <c r="B380">
        <v>3</v>
      </c>
      <c r="C380">
        <v>180</v>
      </c>
      <c r="D380">
        <v>1</v>
      </c>
      <c r="E380">
        <v>60</v>
      </c>
      <c r="F380">
        <v>70</v>
      </c>
      <c r="G380">
        <v>0.54316406250000004</v>
      </c>
      <c r="H380">
        <v>0</v>
      </c>
      <c r="I380">
        <v>90</v>
      </c>
      <c r="J380">
        <v>0</v>
      </c>
      <c r="K380">
        <v>6026.3671875</v>
      </c>
      <c r="L380">
        <v>0.42015625000000001</v>
      </c>
      <c r="M380">
        <v>431751.7578125</v>
      </c>
      <c r="N380">
        <v>0.20820312500000002</v>
      </c>
      <c r="O380">
        <v>70</v>
      </c>
      <c r="P380">
        <v>480</v>
      </c>
      <c r="Q380">
        <v>480</v>
      </c>
      <c r="R380">
        <v>379</v>
      </c>
      <c r="S380">
        <v>245544.3</v>
      </c>
      <c r="T380">
        <v>18798.740000000002</v>
      </c>
      <c r="U380">
        <v>18710.240000000002</v>
      </c>
      <c r="V380">
        <v>-6.5977724499999999E-3</v>
      </c>
      <c r="W380">
        <v>23.125055</v>
      </c>
      <c r="X380">
        <v>-4.1415439999999996E-3</v>
      </c>
      <c r="Y380">
        <v>42649.82</v>
      </c>
      <c r="Z380">
        <v>22362.755000000001</v>
      </c>
      <c r="AA380">
        <v>-9.4819624999999998E-3</v>
      </c>
      <c r="AB380">
        <v>758.18534999999997</v>
      </c>
      <c r="AC380">
        <v>-5.4743785E-3</v>
      </c>
      <c r="AD380">
        <v>42203.92</v>
      </c>
      <c r="AE380">
        <v>-1.10479889E-2</v>
      </c>
      <c r="AF380">
        <v>-641.71645000000001</v>
      </c>
      <c r="AG380">
        <v>-7.137333E-3</v>
      </c>
      <c r="AH380">
        <v>8599.0669999999991</v>
      </c>
      <c r="AI380">
        <v>-1.3773449500000001E-3</v>
      </c>
      <c r="AJ380">
        <v>-58.217595000000003</v>
      </c>
      <c r="AK380">
        <v>10681.25</v>
      </c>
      <c r="AL380">
        <v>-2.2485765E-4</v>
      </c>
      <c r="AM380">
        <v>8467.0609999999997</v>
      </c>
    </row>
    <row r="381" spans="1:39">
      <c r="A381">
        <v>380</v>
      </c>
      <c r="B381">
        <v>3</v>
      </c>
      <c r="C381">
        <v>181</v>
      </c>
      <c r="D381">
        <v>1</v>
      </c>
      <c r="E381">
        <v>60</v>
      </c>
      <c r="F381">
        <v>70</v>
      </c>
      <c r="G381">
        <v>0.4306640625</v>
      </c>
      <c r="H381">
        <v>0</v>
      </c>
      <c r="I381">
        <v>90</v>
      </c>
      <c r="J381">
        <v>0</v>
      </c>
      <c r="K381">
        <v>5213.8671875</v>
      </c>
      <c r="L381">
        <v>0.27015624999999999</v>
      </c>
      <c r="M381">
        <v>342114.2578125</v>
      </c>
      <c r="N381">
        <v>0.38320312500000003</v>
      </c>
      <c r="O381">
        <v>70</v>
      </c>
      <c r="P381">
        <v>480</v>
      </c>
      <c r="Q381">
        <v>480</v>
      </c>
      <c r="R381">
        <v>380</v>
      </c>
      <c r="S381">
        <v>154458</v>
      </c>
      <c r="T381">
        <v>6849.0959999999995</v>
      </c>
      <c r="U381">
        <v>6760.5834999999997</v>
      </c>
      <c r="V381">
        <v>4.7602924999999999E-3</v>
      </c>
      <c r="W381">
        <v>-81.081469999999996</v>
      </c>
      <c r="X381">
        <v>-1.6571035E-3</v>
      </c>
      <c r="Y381">
        <v>15498.17</v>
      </c>
      <c r="Z381">
        <v>4980.1244999999999</v>
      </c>
      <c r="AA381">
        <v>1.0332023799999999E-2</v>
      </c>
      <c r="AB381">
        <v>-47.545974999999999</v>
      </c>
      <c r="AC381">
        <v>3.4753891000000002E-3</v>
      </c>
      <c r="AD381">
        <v>15267.73</v>
      </c>
      <c r="AE381">
        <v>2.6060405000000002E-3</v>
      </c>
      <c r="AF381">
        <v>-163.50989999999999</v>
      </c>
      <c r="AG381">
        <v>-9.0286681999999997E-4</v>
      </c>
      <c r="AH381">
        <v>5805.1750000000002</v>
      </c>
      <c r="AI381">
        <v>-5.88124E-5</v>
      </c>
      <c r="AJ381">
        <v>-102.76545</v>
      </c>
      <c r="AK381">
        <v>5175.0879999999997</v>
      </c>
      <c r="AL381">
        <v>-7.5480909999999998E-4</v>
      </c>
      <c r="AM381">
        <v>5734.4859999999999</v>
      </c>
    </row>
    <row r="382" spans="1:39">
      <c r="A382">
        <v>381</v>
      </c>
      <c r="B382">
        <v>3</v>
      </c>
      <c r="C382">
        <v>182</v>
      </c>
      <c r="D382">
        <v>1</v>
      </c>
      <c r="E382">
        <v>60</v>
      </c>
      <c r="F382">
        <v>70</v>
      </c>
      <c r="G382">
        <v>0.58066406249999991</v>
      </c>
      <c r="H382">
        <v>0</v>
      </c>
      <c r="I382">
        <v>90</v>
      </c>
      <c r="J382">
        <v>0</v>
      </c>
      <c r="K382">
        <v>8463.8671875</v>
      </c>
      <c r="L382">
        <v>0.39015624999999998</v>
      </c>
      <c r="M382">
        <v>700664.2578125</v>
      </c>
      <c r="N382">
        <v>0.283203125</v>
      </c>
      <c r="O382">
        <v>70</v>
      </c>
      <c r="P382">
        <v>480</v>
      </c>
      <c r="Q382">
        <v>480</v>
      </c>
      <c r="R382">
        <v>381</v>
      </c>
      <c r="S382">
        <v>420678.40000000002</v>
      </c>
      <c r="T382">
        <v>25238.075000000001</v>
      </c>
      <c r="U382">
        <v>25131.360000000001</v>
      </c>
      <c r="V382">
        <v>7.3873515000000001E-3</v>
      </c>
      <c r="W382">
        <v>-178.09385</v>
      </c>
      <c r="X382">
        <v>1.6219250000000001E-2</v>
      </c>
      <c r="Y382">
        <v>55016.89</v>
      </c>
      <c r="Z382">
        <v>24070.16</v>
      </c>
      <c r="AA382">
        <v>3.552872E-2</v>
      </c>
      <c r="AB382">
        <v>363.29275000000001</v>
      </c>
      <c r="AC382">
        <v>1.21408605E-2</v>
      </c>
      <c r="AD382">
        <v>54637.279999999999</v>
      </c>
      <c r="AE382">
        <v>2.5056709999999999E-2</v>
      </c>
      <c r="AF382">
        <v>-997.54349999999999</v>
      </c>
      <c r="AG382">
        <v>1.2212775E-2</v>
      </c>
      <c r="AH382">
        <v>13694.76</v>
      </c>
      <c r="AI382">
        <v>1.8990099999999999E-2</v>
      </c>
      <c r="AJ382">
        <v>-204.48660000000001</v>
      </c>
      <c r="AK382">
        <v>16133.72</v>
      </c>
      <c r="AL382">
        <v>5.6273089999999996E-3</v>
      </c>
      <c r="AM382">
        <v>13526.39</v>
      </c>
    </row>
    <row r="383" spans="1:39">
      <c r="A383">
        <v>382</v>
      </c>
      <c r="B383">
        <v>3</v>
      </c>
      <c r="C383">
        <v>183</v>
      </c>
      <c r="D383">
        <v>1</v>
      </c>
      <c r="E383">
        <v>60</v>
      </c>
      <c r="F383">
        <v>70</v>
      </c>
      <c r="G383">
        <v>0.50566406249999996</v>
      </c>
      <c r="H383">
        <v>0</v>
      </c>
      <c r="I383">
        <v>90</v>
      </c>
      <c r="J383">
        <v>0</v>
      </c>
      <c r="K383">
        <v>6838.8671875</v>
      </c>
      <c r="L383">
        <v>0.33015624999999998</v>
      </c>
      <c r="M383">
        <v>521389.2578125</v>
      </c>
      <c r="N383">
        <v>0.33320312500000004</v>
      </c>
      <c r="O383">
        <v>70</v>
      </c>
      <c r="P383">
        <v>480</v>
      </c>
      <c r="Q383">
        <v>480</v>
      </c>
      <c r="R383">
        <v>382</v>
      </c>
      <c r="S383">
        <v>273341.7</v>
      </c>
      <c r="T383">
        <v>13239.045</v>
      </c>
      <c r="U383">
        <v>12986.315000000001</v>
      </c>
      <c r="V383">
        <v>-5.8304899000000002E-3</v>
      </c>
      <c r="W383">
        <v>445.99444999999997</v>
      </c>
      <c r="X383">
        <v>-8.13460685E-3</v>
      </c>
      <c r="Y383">
        <v>28671.13</v>
      </c>
      <c r="Z383">
        <v>11197.17</v>
      </c>
      <c r="AA383">
        <v>-1.90867465E-3</v>
      </c>
      <c r="AB383">
        <v>644.82034999999996</v>
      </c>
      <c r="AC383">
        <v>-6.3541159999999999E-3</v>
      </c>
      <c r="AD383">
        <v>27912.77</v>
      </c>
      <c r="AE383">
        <v>-1.7903340899999998E-2</v>
      </c>
      <c r="AF383">
        <v>693.52890000000002</v>
      </c>
      <c r="AG383">
        <v>-1.36168435E-2</v>
      </c>
      <c r="AH383">
        <v>9295.6</v>
      </c>
      <c r="AI383">
        <v>-3.0136779000000002E-4</v>
      </c>
      <c r="AJ383">
        <v>476.55165</v>
      </c>
      <c r="AK383">
        <v>8880.1239999999998</v>
      </c>
      <c r="AL383">
        <v>-2.0202058499999998E-3</v>
      </c>
      <c r="AM383">
        <v>8988.098</v>
      </c>
    </row>
    <row r="384" spans="1:39">
      <c r="A384">
        <v>383</v>
      </c>
      <c r="B384">
        <v>3</v>
      </c>
      <c r="C384">
        <v>184</v>
      </c>
      <c r="D384">
        <v>1</v>
      </c>
      <c r="E384">
        <v>60</v>
      </c>
      <c r="F384">
        <v>70</v>
      </c>
      <c r="G384">
        <v>0.35566406249999999</v>
      </c>
      <c r="H384">
        <v>0</v>
      </c>
      <c r="I384">
        <v>90</v>
      </c>
      <c r="J384">
        <v>0</v>
      </c>
      <c r="K384">
        <v>3588.8671875</v>
      </c>
      <c r="L384">
        <v>0.45015624999999998</v>
      </c>
      <c r="M384">
        <v>162839.2578125</v>
      </c>
      <c r="N384">
        <v>0.23320312500000001</v>
      </c>
      <c r="O384">
        <v>70</v>
      </c>
      <c r="P384">
        <v>480</v>
      </c>
      <c r="Q384">
        <v>480</v>
      </c>
      <c r="R384">
        <v>383</v>
      </c>
      <c r="S384">
        <v>185794.2</v>
      </c>
      <c r="T384">
        <v>5448.1544999999996</v>
      </c>
      <c r="U384">
        <v>5353.4615000000003</v>
      </c>
      <c r="V384">
        <v>2.7122557700000002E-3</v>
      </c>
      <c r="W384">
        <v>223.00585000000001</v>
      </c>
      <c r="X384">
        <v>6.5175696999999998E-3</v>
      </c>
      <c r="Y384">
        <v>12578.26</v>
      </c>
      <c r="Z384">
        <v>4254.7295000000004</v>
      </c>
      <c r="AA384">
        <v>3.4493209600000001E-3</v>
      </c>
      <c r="AB384">
        <v>293.89789999999999</v>
      </c>
      <c r="AC384">
        <v>2.5213616500000002E-3</v>
      </c>
      <c r="AD384">
        <v>12303.99</v>
      </c>
      <c r="AE384">
        <v>2.8643316499999999E-3</v>
      </c>
      <c r="AF384">
        <v>351.88869999999997</v>
      </c>
      <c r="AG384">
        <v>1.9482432800000001E-2</v>
      </c>
      <c r="AH384">
        <v>4687.46</v>
      </c>
      <c r="AI384">
        <v>-6.0140250000000001E-5</v>
      </c>
      <c r="AJ384">
        <v>305.57249999999999</v>
      </c>
      <c r="AK384">
        <v>4309.402</v>
      </c>
      <c r="AL384">
        <v>1.5717405000000001E-4</v>
      </c>
      <c r="AM384">
        <v>4490.5870000000004</v>
      </c>
    </row>
    <row r="385" spans="1:39">
      <c r="A385">
        <v>384</v>
      </c>
      <c r="B385">
        <v>3</v>
      </c>
      <c r="C385">
        <v>185</v>
      </c>
      <c r="D385">
        <v>1</v>
      </c>
      <c r="E385">
        <v>60</v>
      </c>
      <c r="F385">
        <v>70</v>
      </c>
      <c r="G385">
        <v>0.49042968749999999</v>
      </c>
      <c r="H385">
        <v>0</v>
      </c>
      <c r="I385">
        <v>90</v>
      </c>
      <c r="J385">
        <v>0</v>
      </c>
      <c r="K385">
        <v>3563.4765625</v>
      </c>
      <c r="L385">
        <v>0.28984375000000001</v>
      </c>
      <c r="M385">
        <v>378529.4921875</v>
      </c>
      <c r="N385">
        <v>0.34492187500000004</v>
      </c>
      <c r="O385">
        <v>70</v>
      </c>
      <c r="P385">
        <v>480</v>
      </c>
      <c r="Q385">
        <v>480</v>
      </c>
      <c r="R385">
        <v>384</v>
      </c>
      <c r="S385">
        <v>261031.5</v>
      </c>
      <c r="T385">
        <v>15433.035</v>
      </c>
      <c r="U385">
        <v>14878.825000000001</v>
      </c>
      <c r="V385">
        <v>1.8685159E-2</v>
      </c>
      <c r="W385">
        <v>-69.038669999999996</v>
      </c>
      <c r="X385">
        <v>7.6049261000000002E-3</v>
      </c>
      <c r="Y385">
        <v>29131.42</v>
      </c>
      <c r="Z385">
        <v>16125.325000000001</v>
      </c>
      <c r="AA385">
        <v>1.9426646499999999E-2</v>
      </c>
      <c r="AB385">
        <v>-231.91125</v>
      </c>
      <c r="AC385">
        <v>1.09640955E-2</v>
      </c>
      <c r="AD385">
        <v>26832.080000000002</v>
      </c>
      <c r="AE385">
        <v>3.41502495E-2</v>
      </c>
      <c r="AF385">
        <v>-54.527090000000001</v>
      </c>
      <c r="AG385">
        <v>1.4304659500000001E-2</v>
      </c>
      <c r="AH385">
        <v>5883.8289999999997</v>
      </c>
      <c r="AI385">
        <v>-1.7428549000000001E-4</v>
      </c>
      <c r="AJ385">
        <v>-171.35290000000001</v>
      </c>
      <c r="AK385">
        <v>5217.1540000000005</v>
      </c>
      <c r="AL385">
        <v>1.0950942000000001E-3</v>
      </c>
      <c r="AM385">
        <v>5037.3239999999996</v>
      </c>
    </row>
    <row r="386" spans="1:39">
      <c r="A386">
        <v>385</v>
      </c>
      <c r="B386">
        <v>3</v>
      </c>
      <c r="C386">
        <v>186</v>
      </c>
      <c r="D386">
        <v>1</v>
      </c>
      <c r="E386">
        <v>60</v>
      </c>
      <c r="F386">
        <v>70</v>
      </c>
      <c r="G386">
        <v>0.34042968749999997</v>
      </c>
      <c r="H386">
        <v>0</v>
      </c>
      <c r="I386">
        <v>90</v>
      </c>
      <c r="J386">
        <v>0</v>
      </c>
      <c r="K386">
        <v>6813.4765625</v>
      </c>
      <c r="L386">
        <v>0.40984375000000001</v>
      </c>
      <c r="M386">
        <v>737079.4921875</v>
      </c>
      <c r="N386">
        <v>0.24492187500000001</v>
      </c>
      <c r="O386">
        <v>70</v>
      </c>
      <c r="P386">
        <v>480</v>
      </c>
      <c r="Q386">
        <v>480</v>
      </c>
      <c r="R386">
        <v>385</v>
      </c>
      <c r="S386">
        <v>242510</v>
      </c>
      <c r="T386">
        <v>15602.76</v>
      </c>
      <c r="U386">
        <v>15217.47</v>
      </c>
      <c r="V386">
        <v>-5.2504212E-3</v>
      </c>
      <c r="W386">
        <v>37.033985000000001</v>
      </c>
      <c r="X386">
        <v>1.15670115E-2</v>
      </c>
      <c r="Y386">
        <v>29171.75</v>
      </c>
      <c r="Z386">
        <v>12686.934999999999</v>
      </c>
      <c r="AA386">
        <v>-8.1759380000000006E-3</v>
      </c>
      <c r="AB386">
        <v>-142.26775000000001</v>
      </c>
      <c r="AC386">
        <v>1.1652847500000001E-2</v>
      </c>
      <c r="AD386">
        <v>28197.49</v>
      </c>
      <c r="AE386">
        <v>-1.3044770000000001E-3</v>
      </c>
      <c r="AF386">
        <v>235.92834999999999</v>
      </c>
      <c r="AG386">
        <v>1.4767671E-2</v>
      </c>
      <c r="AH386">
        <v>8233.5480000000007</v>
      </c>
      <c r="AI386">
        <v>2.6520154999999999E-3</v>
      </c>
      <c r="AJ386">
        <v>65.840199999999996</v>
      </c>
      <c r="AK386">
        <v>7885.6040000000003</v>
      </c>
      <c r="AL386">
        <v>-8.3854739999999995E-4</v>
      </c>
      <c r="AM386">
        <v>7912.1930000000002</v>
      </c>
    </row>
    <row r="387" spans="1:39">
      <c r="A387">
        <v>386</v>
      </c>
      <c r="B387">
        <v>3</v>
      </c>
      <c r="C387">
        <v>187</v>
      </c>
      <c r="D387">
        <v>1</v>
      </c>
      <c r="E387">
        <v>60</v>
      </c>
      <c r="F387">
        <v>70</v>
      </c>
      <c r="G387">
        <v>0.41542968749999998</v>
      </c>
      <c r="H387">
        <v>0</v>
      </c>
      <c r="I387">
        <v>90</v>
      </c>
      <c r="J387">
        <v>0</v>
      </c>
      <c r="K387">
        <v>8438.4765625</v>
      </c>
      <c r="L387">
        <v>0.34984375000000001</v>
      </c>
      <c r="M387">
        <v>557804.4921875</v>
      </c>
      <c r="N387">
        <v>0.39492187500000003</v>
      </c>
      <c r="O387">
        <v>70</v>
      </c>
      <c r="P387">
        <v>480</v>
      </c>
      <c r="Q387">
        <v>480</v>
      </c>
      <c r="R387">
        <v>386</v>
      </c>
      <c r="S387">
        <v>145759.29999999999</v>
      </c>
      <c r="T387">
        <v>43208.525000000001</v>
      </c>
      <c r="U387">
        <v>43598.97</v>
      </c>
      <c r="V387">
        <v>-1.6215110099999999E-2</v>
      </c>
      <c r="W387">
        <v>-0.23354164999999999</v>
      </c>
      <c r="X387">
        <v>8.0020396999999997E-3</v>
      </c>
      <c r="Y387">
        <v>71303.42</v>
      </c>
      <c r="Z387">
        <v>47051.97</v>
      </c>
      <c r="AA387">
        <v>-1.7654115599999999E-2</v>
      </c>
      <c r="AB387">
        <v>417.75110000000001</v>
      </c>
      <c r="AC387">
        <v>8.3808122499999995E-3</v>
      </c>
      <c r="AD387">
        <v>72791.66</v>
      </c>
      <c r="AE387">
        <v>-2.8794180900000001E-2</v>
      </c>
      <c r="AF387">
        <v>-418.66174999999998</v>
      </c>
      <c r="AG387">
        <v>1.2516264900000001E-2</v>
      </c>
      <c r="AH387">
        <v>7169.7039999999997</v>
      </c>
      <c r="AI387">
        <v>-8.715905E-5</v>
      </c>
      <c r="AJ387">
        <v>-173.85785000000001</v>
      </c>
      <c r="AK387">
        <v>12152</v>
      </c>
      <c r="AL387">
        <v>1.0166459499999999E-3</v>
      </c>
      <c r="AM387">
        <v>7486.2160000000003</v>
      </c>
    </row>
    <row r="388" spans="1:39">
      <c r="A388">
        <v>387</v>
      </c>
      <c r="B388">
        <v>3</v>
      </c>
      <c r="C388">
        <v>188</v>
      </c>
      <c r="D388">
        <v>1</v>
      </c>
      <c r="E388">
        <v>60</v>
      </c>
      <c r="F388">
        <v>70</v>
      </c>
      <c r="G388">
        <v>0.5654296875</v>
      </c>
      <c r="H388">
        <v>0</v>
      </c>
      <c r="I388">
        <v>90</v>
      </c>
      <c r="J388">
        <v>0</v>
      </c>
      <c r="K388">
        <v>5188.4765625</v>
      </c>
      <c r="L388">
        <v>0.46984375</v>
      </c>
      <c r="M388">
        <v>199254.4921875</v>
      </c>
      <c r="N388">
        <v>0.294921875</v>
      </c>
      <c r="O388">
        <v>70</v>
      </c>
      <c r="P388">
        <v>480</v>
      </c>
      <c r="Q388">
        <v>480</v>
      </c>
      <c r="R388">
        <v>387</v>
      </c>
      <c r="S388">
        <v>247897.2</v>
      </c>
      <c r="T388">
        <v>7534.1</v>
      </c>
      <c r="U388">
        <v>7608.8204999999998</v>
      </c>
      <c r="V388">
        <v>3.1165110000000002E-3</v>
      </c>
      <c r="W388">
        <v>62.414225000000002</v>
      </c>
      <c r="X388">
        <v>-1.20452157E-2</v>
      </c>
      <c r="Y388">
        <v>16766.77</v>
      </c>
      <c r="Z388">
        <v>6786.2969999999996</v>
      </c>
      <c r="AA388">
        <v>4.0355514999999998E-3</v>
      </c>
      <c r="AB388">
        <v>162.69305</v>
      </c>
      <c r="AC388">
        <v>-9.5508578500000003E-3</v>
      </c>
      <c r="AD388">
        <v>17000.3</v>
      </c>
      <c r="AE388">
        <v>1.0822723100000001E-2</v>
      </c>
      <c r="AF388">
        <v>32.402785000000002</v>
      </c>
      <c r="AG388">
        <v>-2.5688718999999999E-2</v>
      </c>
      <c r="AH388">
        <v>5279.3879999999999</v>
      </c>
      <c r="AI388">
        <v>-7.2934435E-5</v>
      </c>
      <c r="AJ388">
        <v>62.572470000000003</v>
      </c>
      <c r="AK388">
        <v>5044.3239999999996</v>
      </c>
      <c r="AL388">
        <v>-5.739594E-4</v>
      </c>
      <c r="AM388">
        <v>5426.4080000000004</v>
      </c>
    </row>
    <row r="389" spans="1:39">
      <c r="A389">
        <v>388</v>
      </c>
      <c r="B389">
        <v>3</v>
      </c>
      <c r="C389">
        <v>189</v>
      </c>
      <c r="D389">
        <v>1</v>
      </c>
      <c r="E389">
        <v>60</v>
      </c>
      <c r="F389">
        <v>70</v>
      </c>
      <c r="G389">
        <v>0.3779296875</v>
      </c>
      <c r="H389">
        <v>0</v>
      </c>
      <c r="I389">
        <v>90</v>
      </c>
      <c r="J389">
        <v>0</v>
      </c>
      <c r="K389">
        <v>6000.9765625</v>
      </c>
      <c r="L389">
        <v>0.31984374999999998</v>
      </c>
      <c r="M389">
        <v>647441.9921875</v>
      </c>
      <c r="N389">
        <v>0.31992187500000002</v>
      </c>
      <c r="O389">
        <v>70</v>
      </c>
      <c r="P389">
        <v>480</v>
      </c>
      <c r="Q389">
        <v>480</v>
      </c>
      <c r="R389">
        <v>388</v>
      </c>
      <c r="S389">
        <v>177364.5</v>
      </c>
      <c r="T389">
        <v>33846.93</v>
      </c>
      <c r="U389">
        <v>33728.21</v>
      </c>
      <c r="V389">
        <v>3.3653501299999999E-3</v>
      </c>
      <c r="W389">
        <v>267.48009999999999</v>
      </c>
      <c r="X389">
        <v>-4.4205140000000004E-3</v>
      </c>
      <c r="Y389">
        <v>68066.789999999994</v>
      </c>
      <c r="Z389">
        <v>40394.410000000003</v>
      </c>
      <c r="AA389">
        <v>2.9361813299999999E-3</v>
      </c>
      <c r="AB389">
        <v>572.22220000000004</v>
      </c>
      <c r="AC389">
        <v>-3.8986078E-3</v>
      </c>
      <c r="AD389">
        <v>67435.460000000006</v>
      </c>
      <c r="AE389">
        <v>7.8447802500000007E-3</v>
      </c>
      <c r="AF389">
        <v>849.61040000000003</v>
      </c>
      <c r="AG389">
        <v>-9.4498680000000002E-3</v>
      </c>
      <c r="AH389">
        <v>11687.81</v>
      </c>
      <c r="AI389">
        <v>1.15317435E-3</v>
      </c>
      <c r="AJ389">
        <v>456.18110000000001</v>
      </c>
      <c r="AK389">
        <v>15039</v>
      </c>
      <c r="AL389">
        <v>4.1700165000000002E-4</v>
      </c>
      <c r="AM389">
        <v>11264.8</v>
      </c>
    </row>
    <row r="390" spans="1:39">
      <c r="A390">
        <v>389</v>
      </c>
      <c r="B390">
        <v>3</v>
      </c>
      <c r="C390">
        <v>190</v>
      </c>
      <c r="D390">
        <v>1</v>
      </c>
      <c r="E390">
        <v>60</v>
      </c>
      <c r="F390">
        <v>70</v>
      </c>
      <c r="G390">
        <v>0.52792968749999991</v>
      </c>
      <c r="H390">
        <v>0</v>
      </c>
      <c r="I390">
        <v>90</v>
      </c>
      <c r="J390">
        <v>0</v>
      </c>
      <c r="K390">
        <v>9250.9765625</v>
      </c>
      <c r="L390">
        <v>0.43984374999999998</v>
      </c>
      <c r="M390">
        <v>288891.9921875</v>
      </c>
      <c r="N390">
        <v>0.21992187500000002</v>
      </c>
      <c r="O390">
        <v>70</v>
      </c>
      <c r="P390">
        <v>480</v>
      </c>
      <c r="Q390">
        <v>480</v>
      </c>
      <c r="R390">
        <v>389</v>
      </c>
      <c r="S390">
        <v>58374.99</v>
      </c>
      <c r="T390">
        <v>9031.5584999999992</v>
      </c>
      <c r="U390">
        <v>8801.4419999999991</v>
      </c>
      <c r="V390">
        <v>8.6865649999999994E-5</v>
      </c>
      <c r="W390">
        <v>211.9898</v>
      </c>
      <c r="X390">
        <v>-4.4284285E-4</v>
      </c>
      <c r="Y390">
        <v>20787.84</v>
      </c>
      <c r="Z390">
        <v>7181.75</v>
      </c>
      <c r="AA390">
        <v>-3.9668575000000001E-4</v>
      </c>
      <c r="AB390">
        <v>210.62485000000001</v>
      </c>
      <c r="AC390">
        <v>-1.31762695E-3</v>
      </c>
      <c r="AD390">
        <v>20173.53</v>
      </c>
      <c r="AE390">
        <v>-3.3150334999999998E-4</v>
      </c>
      <c r="AF390">
        <v>355.24815000000001</v>
      </c>
      <c r="AG390">
        <v>8.9450754999999998E-4</v>
      </c>
      <c r="AH390">
        <v>7438.9080000000004</v>
      </c>
      <c r="AI390">
        <v>1.05379345E-4</v>
      </c>
      <c r="AJ390">
        <v>223.72545</v>
      </c>
      <c r="AK390">
        <v>6854.6610000000001</v>
      </c>
      <c r="AL390">
        <v>4.4802909999999998E-5</v>
      </c>
      <c r="AM390">
        <v>7245.3950000000004</v>
      </c>
    </row>
    <row r="391" spans="1:39">
      <c r="A391">
        <v>390</v>
      </c>
      <c r="B391">
        <v>3</v>
      </c>
      <c r="C391">
        <v>191</v>
      </c>
      <c r="D391">
        <v>1</v>
      </c>
      <c r="E391">
        <v>60</v>
      </c>
      <c r="F391">
        <v>70</v>
      </c>
      <c r="G391">
        <v>0.45292968749999996</v>
      </c>
      <c r="H391">
        <v>0</v>
      </c>
      <c r="I391">
        <v>90</v>
      </c>
      <c r="J391">
        <v>0</v>
      </c>
      <c r="K391">
        <v>7625.9765625</v>
      </c>
      <c r="L391">
        <v>0.25984374999999998</v>
      </c>
      <c r="M391">
        <v>109616.9921875</v>
      </c>
      <c r="N391">
        <v>0.36992187500000001</v>
      </c>
      <c r="O391">
        <v>70</v>
      </c>
      <c r="P391">
        <v>480</v>
      </c>
      <c r="Q391">
        <v>480</v>
      </c>
      <c r="R391">
        <v>390</v>
      </c>
      <c r="S391">
        <v>147390.70000000001</v>
      </c>
      <c r="T391">
        <v>7061.4359999999997</v>
      </c>
      <c r="U391">
        <v>6947.0240000000003</v>
      </c>
      <c r="V391">
        <v>4.8751897999999997E-3</v>
      </c>
      <c r="W391">
        <v>-65.805689999999998</v>
      </c>
      <c r="X391">
        <v>3.4992420000000001E-3</v>
      </c>
      <c r="Y391">
        <v>13846.79</v>
      </c>
      <c r="Z391">
        <v>6991.9350000000004</v>
      </c>
      <c r="AA391">
        <v>6.1747490000000002E-3</v>
      </c>
      <c r="AB391">
        <v>-169.43260000000001</v>
      </c>
      <c r="AC391">
        <v>4.0374865700000002E-3</v>
      </c>
      <c r="AD391">
        <v>13420.12</v>
      </c>
      <c r="AE391">
        <v>9.3284586000000006E-3</v>
      </c>
      <c r="AF391">
        <v>-76.032550000000001</v>
      </c>
      <c r="AG391">
        <v>3.9294267500000002E-3</v>
      </c>
      <c r="AH391">
        <v>3240.6970000000001</v>
      </c>
      <c r="AI391">
        <v>-5.9444949999999999E-4</v>
      </c>
      <c r="AJ391">
        <v>-82.994124999999997</v>
      </c>
      <c r="AK391">
        <v>2993.1179999999999</v>
      </c>
      <c r="AL391">
        <v>-2.84209E-4</v>
      </c>
      <c r="AM391">
        <v>3042.8919999999998</v>
      </c>
    </row>
    <row r="392" spans="1:39">
      <c r="A392">
        <v>391</v>
      </c>
      <c r="B392">
        <v>3</v>
      </c>
      <c r="C392">
        <v>192</v>
      </c>
      <c r="D392">
        <v>1</v>
      </c>
      <c r="E392">
        <v>60</v>
      </c>
      <c r="F392">
        <v>70</v>
      </c>
      <c r="G392">
        <v>0.30292968749999999</v>
      </c>
      <c r="H392">
        <v>0</v>
      </c>
      <c r="I392">
        <v>90</v>
      </c>
      <c r="J392">
        <v>0</v>
      </c>
      <c r="K392">
        <v>4375.9765625</v>
      </c>
      <c r="L392">
        <v>0.37984375000000004</v>
      </c>
      <c r="M392">
        <v>468166.9921875</v>
      </c>
      <c r="N392">
        <v>0.26992187500000003</v>
      </c>
      <c r="O392">
        <v>70</v>
      </c>
      <c r="P392">
        <v>480</v>
      </c>
      <c r="Q392">
        <v>480</v>
      </c>
      <c r="R392">
        <v>391</v>
      </c>
      <c r="S392">
        <v>94354.85</v>
      </c>
      <c r="T392">
        <v>6699.0150000000003</v>
      </c>
      <c r="U392">
        <v>6859.7610000000004</v>
      </c>
      <c r="V392">
        <v>4.3032110000000004E-3</v>
      </c>
      <c r="W392">
        <v>66.146379999999994</v>
      </c>
      <c r="X392">
        <v>1.0888066999999999E-3</v>
      </c>
      <c r="Y392">
        <v>15479.22</v>
      </c>
      <c r="Z392">
        <v>7269.2179999999998</v>
      </c>
      <c r="AA392">
        <v>1.9451485E-3</v>
      </c>
      <c r="AB392">
        <v>4.6934385000000001</v>
      </c>
      <c r="AC392">
        <v>1.7822408499999999E-3</v>
      </c>
      <c r="AD392">
        <v>16278.15</v>
      </c>
      <c r="AE392">
        <v>-8.2517164999999998E-4</v>
      </c>
      <c r="AF392">
        <v>323.93389999999999</v>
      </c>
      <c r="AG392">
        <v>3.1256705999999999E-3</v>
      </c>
      <c r="AH392">
        <v>4121.7359999999999</v>
      </c>
      <c r="AI392">
        <v>2.0497764999999999E-3</v>
      </c>
      <c r="AJ392">
        <v>78.292919999999995</v>
      </c>
      <c r="AK392">
        <v>3873.0569999999998</v>
      </c>
      <c r="AL392">
        <v>2.6961079999999999E-4</v>
      </c>
      <c r="AM392">
        <v>4370.8209999999999</v>
      </c>
    </row>
    <row r="393" spans="1:39">
      <c r="A393">
        <v>392</v>
      </c>
      <c r="B393">
        <v>3</v>
      </c>
      <c r="C393">
        <v>193</v>
      </c>
      <c r="D393">
        <v>1</v>
      </c>
      <c r="E393">
        <v>60</v>
      </c>
      <c r="F393">
        <v>70</v>
      </c>
      <c r="G393">
        <v>0.35917968749999996</v>
      </c>
      <c r="H393">
        <v>0</v>
      </c>
      <c r="I393">
        <v>90</v>
      </c>
      <c r="J393">
        <v>0</v>
      </c>
      <c r="K393">
        <v>4782.2265625</v>
      </c>
      <c r="L393">
        <v>0.36484375000000002</v>
      </c>
      <c r="M393">
        <v>244073.2421875</v>
      </c>
      <c r="N393">
        <v>0.20742187500000001</v>
      </c>
      <c r="O393">
        <v>70</v>
      </c>
      <c r="P393">
        <v>480</v>
      </c>
      <c r="Q393">
        <v>480</v>
      </c>
      <c r="R393">
        <v>392</v>
      </c>
      <c r="S393">
        <v>405773.1</v>
      </c>
      <c r="T393">
        <v>127692.55</v>
      </c>
      <c r="U393">
        <v>126984.75</v>
      </c>
      <c r="V393">
        <v>-1.6635338900000001E-2</v>
      </c>
      <c r="W393">
        <v>1066.7494999999999</v>
      </c>
      <c r="X393">
        <v>-1.46658363E-2</v>
      </c>
      <c r="Y393">
        <v>184268.2</v>
      </c>
      <c r="Z393">
        <v>143162.79999999999</v>
      </c>
      <c r="AA393">
        <v>-9.0409206499999992E-3</v>
      </c>
      <c r="AB393">
        <v>1914.0015000000001</v>
      </c>
      <c r="AC393">
        <v>-3.1657360500000002E-2</v>
      </c>
      <c r="AD393">
        <v>181709.4</v>
      </c>
      <c r="AE393">
        <v>-3.21954676E-2</v>
      </c>
      <c r="AF393">
        <v>1946.338</v>
      </c>
      <c r="AG393">
        <v>-1.29613929E-2</v>
      </c>
      <c r="AH393">
        <v>9844.7430000000004</v>
      </c>
      <c r="AI393">
        <v>-1.5299193999999999E-3</v>
      </c>
      <c r="AJ393">
        <v>510.69495000000001</v>
      </c>
      <c r="AK393">
        <v>21816.17</v>
      </c>
      <c r="AL393">
        <v>-1.6921417499999999E-3</v>
      </c>
      <c r="AM393">
        <v>9515.1589999999997</v>
      </c>
    </row>
    <row r="394" spans="1:39">
      <c r="A394">
        <v>393</v>
      </c>
      <c r="B394">
        <v>3</v>
      </c>
      <c r="C394">
        <v>194</v>
      </c>
      <c r="D394">
        <v>1</v>
      </c>
      <c r="E394">
        <v>60</v>
      </c>
      <c r="F394">
        <v>70</v>
      </c>
      <c r="G394">
        <v>0.50917968749999998</v>
      </c>
      <c r="H394">
        <v>0</v>
      </c>
      <c r="I394">
        <v>90</v>
      </c>
      <c r="J394">
        <v>0</v>
      </c>
      <c r="K394">
        <v>8032.2265625</v>
      </c>
      <c r="L394">
        <v>0.48484375000000002</v>
      </c>
      <c r="M394">
        <v>602623.2421875</v>
      </c>
      <c r="N394">
        <v>0.30742187500000001</v>
      </c>
      <c r="O394">
        <v>70</v>
      </c>
      <c r="P394">
        <v>480</v>
      </c>
      <c r="Q394">
        <v>480</v>
      </c>
      <c r="R394">
        <v>393</v>
      </c>
      <c r="S394">
        <v>460511.7</v>
      </c>
      <c r="T394">
        <v>16492.845000000001</v>
      </c>
      <c r="U394">
        <v>16419.264999999999</v>
      </c>
      <c r="V394">
        <v>-3.0446204999999998E-3</v>
      </c>
      <c r="W394">
        <v>-148.19479999999999</v>
      </c>
      <c r="X394">
        <v>1.1215790999999999E-2</v>
      </c>
      <c r="Y394">
        <v>45856.99</v>
      </c>
      <c r="Z394">
        <v>14834.635</v>
      </c>
      <c r="AA394">
        <v>1.3945742000000001E-2</v>
      </c>
      <c r="AB394">
        <v>222.74680000000001</v>
      </c>
      <c r="AC394">
        <v>1.17378446E-2</v>
      </c>
      <c r="AD394">
        <v>45569.38</v>
      </c>
      <c r="AE394">
        <v>4.0088615000000001E-2</v>
      </c>
      <c r="AF394">
        <v>-800.00585000000001</v>
      </c>
      <c r="AG394">
        <v>4.8026699999999999E-4</v>
      </c>
      <c r="AH394">
        <v>16573.71</v>
      </c>
      <c r="AI394">
        <v>-8.1850870000000006E-3</v>
      </c>
      <c r="AJ394">
        <v>-246.49185</v>
      </c>
      <c r="AK394">
        <v>16036.74</v>
      </c>
      <c r="AL394">
        <v>5.5805665000000001E-3</v>
      </c>
      <c r="AM394">
        <v>16374.33</v>
      </c>
    </row>
    <row r="395" spans="1:39">
      <c r="A395">
        <v>394</v>
      </c>
      <c r="B395">
        <v>3</v>
      </c>
      <c r="C395">
        <v>195</v>
      </c>
      <c r="D395">
        <v>1</v>
      </c>
      <c r="E395">
        <v>60</v>
      </c>
      <c r="F395">
        <v>70</v>
      </c>
      <c r="G395">
        <v>0.58417968750000004</v>
      </c>
      <c r="H395">
        <v>0</v>
      </c>
      <c r="I395">
        <v>90</v>
      </c>
      <c r="J395">
        <v>0</v>
      </c>
      <c r="K395">
        <v>9657.2265625</v>
      </c>
      <c r="L395">
        <v>0.30484374999999997</v>
      </c>
      <c r="M395">
        <v>781898.2421875</v>
      </c>
      <c r="N395">
        <v>0.25742187500000002</v>
      </c>
      <c r="O395">
        <v>70</v>
      </c>
      <c r="P395">
        <v>480</v>
      </c>
      <c r="Q395">
        <v>480</v>
      </c>
      <c r="R395">
        <v>394</v>
      </c>
      <c r="S395">
        <v>203160.4</v>
      </c>
      <c r="T395">
        <v>22697.599999999999</v>
      </c>
      <c r="U395">
        <v>22532.794999999998</v>
      </c>
      <c r="V395">
        <v>6.5959701000000001E-3</v>
      </c>
      <c r="W395">
        <v>-134.69980000000001</v>
      </c>
      <c r="X395">
        <v>1.0943309E-3</v>
      </c>
      <c r="Y395">
        <v>36565.919999999998</v>
      </c>
      <c r="Z395">
        <v>21444.31</v>
      </c>
      <c r="AA395">
        <v>1.20828485E-2</v>
      </c>
      <c r="AB395">
        <v>-31.998934999999999</v>
      </c>
      <c r="AC395">
        <v>6.2093290000000004E-3</v>
      </c>
      <c r="AD395">
        <v>36102.370000000003</v>
      </c>
      <c r="AE395">
        <v>3.8603827799999998E-3</v>
      </c>
      <c r="AF395">
        <v>-346.87995000000001</v>
      </c>
      <c r="AG395">
        <v>1.68498755E-3</v>
      </c>
      <c r="AH395">
        <v>6405.4350000000004</v>
      </c>
      <c r="AI395">
        <v>-1.5359049999999999E-6</v>
      </c>
      <c r="AJ395">
        <v>-115.30800000000001</v>
      </c>
      <c r="AK395">
        <v>7368.9380000000001</v>
      </c>
      <c r="AL395">
        <v>-8.6515880000000004E-4</v>
      </c>
      <c r="AM395">
        <v>6326.076</v>
      </c>
    </row>
    <row r="396" spans="1:39">
      <c r="A396">
        <v>395</v>
      </c>
      <c r="B396">
        <v>3</v>
      </c>
      <c r="C396">
        <v>196</v>
      </c>
      <c r="D396">
        <v>1</v>
      </c>
      <c r="E396">
        <v>60</v>
      </c>
      <c r="F396">
        <v>70</v>
      </c>
      <c r="G396">
        <v>0.43417968750000002</v>
      </c>
      <c r="H396">
        <v>0</v>
      </c>
      <c r="I396">
        <v>90</v>
      </c>
      <c r="J396">
        <v>0</v>
      </c>
      <c r="K396">
        <v>6407.2265625</v>
      </c>
      <c r="L396">
        <v>0.42484374999999996</v>
      </c>
      <c r="M396">
        <v>423348.2421875</v>
      </c>
      <c r="N396">
        <v>0.357421875</v>
      </c>
      <c r="O396">
        <v>70</v>
      </c>
      <c r="P396">
        <v>480</v>
      </c>
      <c r="Q396">
        <v>480</v>
      </c>
      <c r="R396">
        <v>395</v>
      </c>
      <c r="S396">
        <v>281475.3</v>
      </c>
      <c r="T396">
        <v>7337.0749999999998</v>
      </c>
      <c r="U396">
        <v>7265.0074999999997</v>
      </c>
      <c r="V396">
        <v>-2.5253221E-3</v>
      </c>
      <c r="W396">
        <v>7.8597074999999998</v>
      </c>
      <c r="X396">
        <v>-2.9410995000000001E-3</v>
      </c>
      <c r="Y396">
        <v>22778.42</v>
      </c>
      <c r="Z396">
        <v>7057.3490000000002</v>
      </c>
      <c r="AA396">
        <v>-2.4541790700000001E-3</v>
      </c>
      <c r="AB396">
        <v>343.8535</v>
      </c>
      <c r="AC396">
        <v>-3.7767510000000001E-3</v>
      </c>
      <c r="AD396">
        <v>22467.66</v>
      </c>
      <c r="AE396">
        <v>-2.9456514999999998E-3</v>
      </c>
      <c r="AF396">
        <v>-309.95755000000003</v>
      </c>
      <c r="AG396">
        <v>-8.8333500000000002E-3</v>
      </c>
      <c r="AH396">
        <v>8954.7890000000007</v>
      </c>
      <c r="AI396">
        <v>-2.9445694999999999E-3</v>
      </c>
      <c r="AJ396">
        <v>-63.40108</v>
      </c>
      <c r="AK396">
        <v>8128.7439999999997</v>
      </c>
      <c r="AL396">
        <v>1.0154470000000001E-3</v>
      </c>
      <c r="AM396">
        <v>8818.116</v>
      </c>
    </row>
    <row r="397" spans="1:39">
      <c r="A397">
        <v>396</v>
      </c>
      <c r="B397">
        <v>3</v>
      </c>
      <c r="C397">
        <v>197</v>
      </c>
      <c r="D397">
        <v>1</v>
      </c>
      <c r="E397">
        <v>60</v>
      </c>
      <c r="F397">
        <v>70</v>
      </c>
      <c r="G397">
        <v>0.54667968749999996</v>
      </c>
      <c r="H397">
        <v>0</v>
      </c>
      <c r="I397">
        <v>90</v>
      </c>
      <c r="J397">
        <v>0</v>
      </c>
      <c r="K397">
        <v>5594.7265625</v>
      </c>
      <c r="L397">
        <v>0.27484375</v>
      </c>
      <c r="M397">
        <v>512985.7421875</v>
      </c>
      <c r="N397">
        <v>0.232421875</v>
      </c>
      <c r="O397">
        <v>70</v>
      </c>
      <c r="P397">
        <v>480</v>
      </c>
      <c r="Q397">
        <v>480</v>
      </c>
      <c r="R397">
        <v>396</v>
      </c>
      <c r="S397">
        <v>80068.649999999994</v>
      </c>
      <c r="T397">
        <v>19197.63</v>
      </c>
      <c r="U397">
        <v>18956.61</v>
      </c>
      <c r="V397">
        <v>6.4114777600000001E-3</v>
      </c>
      <c r="W397">
        <v>13.638515</v>
      </c>
      <c r="X397">
        <v>2.4504237800000001E-3</v>
      </c>
      <c r="Y397">
        <v>33958.67</v>
      </c>
      <c r="Z397">
        <v>18530.560000000001</v>
      </c>
      <c r="AA397">
        <v>6.2650474999999999E-3</v>
      </c>
      <c r="AB397">
        <v>236.81815</v>
      </c>
      <c r="AC397">
        <v>5.7643530000000003E-4</v>
      </c>
      <c r="AD397">
        <v>33220.51</v>
      </c>
      <c r="AE397">
        <v>5.9378456E-3</v>
      </c>
      <c r="AF397">
        <v>-195.04589999999999</v>
      </c>
      <c r="AG397">
        <v>3.6948035000000001E-3</v>
      </c>
      <c r="AH397">
        <v>7465.1130000000003</v>
      </c>
      <c r="AI397">
        <v>-2.6020366499999997E-4</v>
      </c>
      <c r="AJ397">
        <v>28.532319999999999</v>
      </c>
      <c r="AK397">
        <v>7402.2020000000002</v>
      </c>
      <c r="AL397">
        <v>8.4937879999999997E-5</v>
      </c>
      <c r="AM397">
        <v>7178.1090000000004</v>
      </c>
    </row>
    <row r="398" spans="1:39">
      <c r="A398">
        <v>397</v>
      </c>
      <c r="B398">
        <v>3</v>
      </c>
      <c r="C398">
        <v>198</v>
      </c>
      <c r="D398">
        <v>1</v>
      </c>
      <c r="E398">
        <v>60</v>
      </c>
      <c r="F398">
        <v>70</v>
      </c>
      <c r="G398">
        <v>0.39667968749999999</v>
      </c>
      <c r="H398">
        <v>0</v>
      </c>
      <c r="I398">
        <v>90</v>
      </c>
      <c r="J398">
        <v>0</v>
      </c>
      <c r="K398">
        <v>8844.7265625</v>
      </c>
      <c r="L398">
        <v>0.39484374999999999</v>
      </c>
      <c r="M398">
        <v>154435.7421875</v>
      </c>
      <c r="N398">
        <v>0.33242187499999998</v>
      </c>
      <c r="O398">
        <v>70</v>
      </c>
      <c r="P398">
        <v>480</v>
      </c>
      <c r="Q398">
        <v>480</v>
      </c>
      <c r="R398">
        <v>397</v>
      </c>
      <c r="S398">
        <v>117627.5</v>
      </c>
      <c r="T398">
        <v>8673.1214999999993</v>
      </c>
      <c r="U398">
        <v>8500.0704999999998</v>
      </c>
      <c r="V398">
        <v>-7.3698820000000003E-3</v>
      </c>
      <c r="W398">
        <v>-49.260455</v>
      </c>
      <c r="X398">
        <v>3.73262137E-3</v>
      </c>
      <c r="Y398">
        <v>19369</v>
      </c>
      <c r="Z398">
        <v>8360.5635000000002</v>
      </c>
      <c r="AA398">
        <v>-8.6772169999999992E-3</v>
      </c>
      <c r="AB398">
        <v>-59.787820000000004</v>
      </c>
      <c r="AC398">
        <v>3.6778063000000001E-3</v>
      </c>
      <c r="AD398">
        <v>18752.88</v>
      </c>
      <c r="AE398">
        <v>-5.6201534999999999E-3</v>
      </c>
      <c r="AF398">
        <v>-115.54600000000001</v>
      </c>
      <c r="AG398">
        <v>5.7861386499999997E-3</v>
      </c>
      <c r="AH398">
        <v>5720.625</v>
      </c>
      <c r="AI398">
        <v>1.0764781999999999E-3</v>
      </c>
      <c r="AJ398">
        <v>-134.55394999999999</v>
      </c>
      <c r="AK398">
        <v>5199.7169999999996</v>
      </c>
      <c r="AL398">
        <v>-3.5412094999999998E-4</v>
      </c>
      <c r="AM398">
        <v>5499.8310000000001</v>
      </c>
    </row>
    <row r="399" spans="1:39">
      <c r="A399">
        <v>398</v>
      </c>
      <c r="B399">
        <v>3</v>
      </c>
      <c r="C399">
        <v>199</v>
      </c>
      <c r="D399">
        <v>1</v>
      </c>
      <c r="E399">
        <v>60</v>
      </c>
      <c r="F399">
        <v>70</v>
      </c>
      <c r="G399">
        <v>0.32167968749999998</v>
      </c>
      <c r="H399">
        <v>0</v>
      </c>
      <c r="I399">
        <v>90</v>
      </c>
      <c r="J399">
        <v>0</v>
      </c>
      <c r="K399">
        <v>7219.7265625</v>
      </c>
      <c r="L399">
        <v>0.33484375</v>
      </c>
      <c r="M399">
        <v>333710.7421875</v>
      </c>
      <c r="N399">
        <v>0.28242187500000004</v>
      </c>
      <c r="O399">
        <v>70</v>
      </c>
      <c r="P399">
        <v>480</v>
      </c>
      <c r="Q399">
        <v>480</v>
      </c>
      <c r="R399">
        <v>398</v>
      </c>
      <c r="S399">
        <v>345628.5</v>
      </c>
      <c r="T399">
        <v>26021.395</v>
      </c>
      <c r="U399">
        <v>25790.5</v>
      </c>
      <c r="V399">
        <v>-1.2722397999999999E-2</v>
      </c>
      <c r="W399">
        <v>-94.174424999999999</v>
      </c>
      <c r="X399">
        <v>1.7292177499999999E-2</v>
      </c>
      <c r="Y399">
        <v>37532.69</v>
      </c>
      <c r="Z399">
        <v>24876.45</v>
      </c>
      <c r="AA399">
        <v>-6.0781200000000002E-3</v>
      </c>
      <c r="AB399">
        <v>-515.16665</v>
      </c>
      <c r="AC399">
        <v>1.7836354799999999E-2</v>
      </c>
      <c r="AD399">
        <v>36927.410000000003</v>
      </c>
      <c r="AE399">
        <v>-1.915853E-2</v>
      </c>
      <c r="AF399">
        <v>268.24400000000003</v>
      </c>
      <c r="AG399">
        <v>1.9576340500000001E-2</v>
      </c>
      <c r="AH399">
        <v>4362.3050000000003</v>
      </c>
      <c r="AI399">
        <v>2.9313220000000001E-3</v>
      </c>
      <c r="AJ399">
        <v>-36.802875</v>
      </c>
      <c r="AK399">
        <v>6387.9250000000002</v>
      </c>
      <c r="AL399">
        <v>-1.8506916E-3</v>
      </c>
      <c r="AM399">
        <v>4442.9769999999999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01"/>
  <sheetViews>
    <sheetView workbookViewId="0">
      <selection activeCell="A2" sqref="A2"/>
    </sheetView>
  </sheetViews>
  <sheetFormatPr defaultRowHeight="14.4"/>
  <sheetData>
    <row r="1" spans="1:30">
      <c r="A1" t="s">
        <v>5209</v>
      </c>
      <c r="B1" t="s">
        <v>1</v>
      </c>
      <c r="C1" t="s">
        <v>2</v>
      </c>
      <c r="D1" t="s">
        <v>3</v>
      </c>
      <c r="E1" t="s">
        <v>123</v>
      </c>
      <c r="F1" t="s">
        <v>5164</v>
      </c>
      <c r="G1" s="26" t="s">
        <v>124</v>
      </c>
      <c r="H1" t="s">
        <v>7</v>
      </c>
      <c r="I1" t="s">
        <v>8</v>
      </c>
      <c r="J1" t="s">
        <v>5163</v>
      </c>
      <c r="K1" s="26" t="s">
        <v>125</v>
      </c>
      <c r="L1" s="26" t="s">
        <v>126</v>
      </c>
      <c r="M1" s="26" t="s">
        <v>514</v>
      </c>
      <c r="N1" s="26" t="s">
        <v>515</v>
      </c>
      <c r="O1" s="26" t="s">
        <v>22</v>
      </c>
      <c r="P1" s="26" t="s">
        <v>23</v>
      </c>
      <c r="Q1" s="26" t="s">
        <v>24</v>
      </c>
      <c r="R1" s="26" t="s">
        <v>5208</v>
      </c>
      <c r="S1" s="26" t="s">
        <v>26</v>
      </c>
      <c r="T1" s="26" t="s">
        <v>27</v>
      </c>
      <c r="U1" s="26" t="s">
        <v>28</v>
      </c>
      <c r="V1" s="26" t="s">
        <v>29</v>
      </c>
      <c r="W1" s="26" t="s">
        <v>30</v>
      </c>
      <c r="X1" s="26" t="s">
        <v>31</v>
      </c>
      <c r="Y1" s="26" t="s">
        <v>32</v>
      </c>
      <c r="Z1" s="26" t="s">
        <v>33</v>
      </c>
      <c r="AA1" s="26" t="s">
        <v>34</v>
      </c>
      <c r="AB1" s="26" t="s">
        <v>35</v>
      </c>
      <c r="AC1" s="26" t="s">
        <v>36</v>
      </c>
      <c r="AD1" s="26" t="s">
        <v>37</v>
      </c>
    </row>
    <row r="2" spans="1:30">
      <c r="A2">
        <v>0</v>
      </c>
      <c r="B2">
        <v>1</v>
      </c>
      <c r="C2">
        <v>1</v>
      </c>
      <c r="D2">
        <v>1</v>
      </c>
      <c r="E2">
        <v>60</v>
      </c>
      <c r="F2">
        <v>70</v>
      </c>
      <c r="G2">
        <v>0.44999999999999996</v>
      </c>
      <c r="H2">
        <v>0</v>
      </c>
      <c r="I2">
        <v>90</v>
      </c>
      <c r="J2">
        <v>0</v>
      </c>
      <c r="K2">
        <v>6750</v>
      </c>
      <c r="L2">
        <v>0.37</v>
      </c>
      <c r="M2">
        <v>427550</v>
      </c>
      <c r="N2">
        <v>0.30000000000000004</v>
      </c>
      <c r="O2">
        <v>70</v>
      </c>
      <c r="P2">
        <v>480</v>
      </c>
      <c r="Q2">
        <v>480</v>
      </c>
      <c r="R2" s="46">
        <v>1</v>
      </c>
      <c r="S2" t="s">
        <v>525</v>
      </c>
      <c r="T2" t="s">
        <v>526</v>
      </c>
      <c r="U2" t="s">
        <v>527</v>
      </c>
      <c r="V2" t="s">
        <v>528</v>
      </c>
      <c r="W2" t="s">
        <v>529</v>
      </c>
      <c r="X2" t="s">
        <v>530</v>
      </c>
      <c r="Y2" t="s">
        <v>531</v>
      </c>
      <c r="Z2" t="s">
        <v>532</v>
      </c>
      <c r="AA2" t="s">
        <v>533</v>
      </c>
      <c r="AB2" t="s">
        <v>534</v>
      </c>
      <c r="AC2" t="s">
        <v>535</v>
      </c>
      <c r="AD2" t="s">
        <v>406</v>
      </c>
    </row>
    <row r="3" spans="1:30">
      <c r="A3">
        <f>1+A2</f>
        <v>1</v>
      </c>
      <c r="B3">
        <v>1</v>
      </c>
      <c r="C3">
        <v>2</v>
      </c>
      <c r="D3">
        <v>1</v>
      </c>
      <c r="E3">
        <v>60</v>
      </c>
      <c r="F3">
        <v>70</v>
      </c>
      <c r="G3">
        <v>0.52499999999999991</v>
      </c>
      <c r="H3">
        <v>0</v>
      </c>
      <c r="I3">
        <v>90</v>
      </c>
      <c r="J3">
        <v>0</v>
      </c>
      <c r="K3">
        <v>8375</v>
      </c>
      <c r="L3">
        <v>0.31</v>
      </c>
      <c r="M3">
        <v>606825</v>
      </c>
      <c r="N3">
        <v>0.25</v>
      </c>
      <c r="O3">
        <v>70</v>
      </c>
      <c r="P3">
        <v>480</v>
      </c>
      <c r="Q3">
        <v>480</v>
      </c>
      <c r="R3" s="46">
        <v>2</v>
      </c>
      <c r="S3" t="s">
        <v>536</v>
      </c>
      <c r="T3" t="s">
        <v>537</v>
      </c>
      <c r="U3" t="s">
        <v>538</v>
      </c>
      <c r="V3" t="s">
        <v>539</v>
      </c>
      <c r="W3" t="s">
        <v>540</v>
      </c>
      <c r="X3" t="s">
        <v>541</v>
      </c>
      <c r="Y3" t="s">
        <v>542</v>
      </c>
      <c r="Z3" t="s">
        <v>543</v>
      </c>
      <c r="AA3" t="s">
        <v>191</v>
      </c>
      <c r="AB3" t="s">
        <v>544</v>
      </c>
      <c r="AC3" t="s">
        <v>545</v>
      </c>
      <c r="AD3" t="s">
        <v>4772</v>
      </c>
    </row>
    <row r="4" spans="1:30">
      <c r="A4">
        <f t="shared" ref="A4:A67" si="0">1+A3</f>
        <v>2</v>
      </c>
      <c r="B4">
        <v>1</v>
      </c>
      <c r="C4">
        <v>3</v>
      </c>
      <c r="D4">
        <v>1</v>
      </c>
      <c r="E4">
        <v>60</v>
      </c>
      <c r="F4">
        <v>70</v>
      </c>
      <c r="G4">
        <v>0.375</v>
      </c>
      <c r="H4">
        <v>0</v>
      </c>
      <c r="I4">
        <v>90</v>
      </c>
      <c r="J4">
        <v>0</v>
      </c>
      <c r="K4">
        <v>5125</v>
      </c>
      <c r="L4">
        <v>0.43</v>
      </c>
      <c r="M4">
        <v>248275</v>
      </c>
      <c r="N4">
        <v>0.35000000000000003</v>
      </c>
      <c r="O4">
        <v>70</v>
      </c>
      <c r="P4">
        <v>480</v>
      </c>
      <c r="Q4">
        <v>480</v>
      </c>
      <c r="R4" s="46">
        <v>3</v>
      </c>
      <c r="S4" t="s">
        <v>546</v>
      </c>
      <c r="T4" t="s">
        <v>547</v>
      </c>
      <c r="U4" t="s">
        <v>548</v>
      </c>
      <c r="V4" t="s">
        <v>549</v>
      </c>
      <c r="W4" t="s">
        <v>550</v>
      </c>
      <c r="X4" t="s">
        <v>551</v>
      </c>
      <c r="Y4" t="s">
        <v>552</v>
      </c>
      <c r="Z4" t="s">
        <v>553</v>
      </c>
      <c r="AA4" t="s">
        <v>554</v>
      </c>
      <c r="AB4" t="s">
        <v>555</v>
      </c>
      <c r="AC4" t="s">
        <v>556</v>
      </c>
      <c r="AD4" t="s">
        <v>4773</v>
      </c>
    </row>
    <row r="5" spans="1:30">
      <c r="A5">
        <f t="shared" si="0"/>
        <v>3</v>
      </c>
      <c r="B5">
        <v>1</v>
      </c>
      <c r="C5">
        <v>4</v>
      </c>
      <c r="D5">
        <v>1</v>
      </c>
      <c r="E5">
        <v>60</v>
      </c>
      <c r="F5">
        <v>70</v>
      </c>
      <c r="G5">
        <v>0.5625</v>
      </c>
      <c r="H5">
        <v>0</v>
      </c>
      <c r="I5">
        <v>90</v>
      </c>
      <c r="J5">
        <v>0</v>
      </c>
      <c r="K5">
        <v>5937.5</v>
      </c>
      <c r="L5">
        <v>0.33999999999999997</v>
      </c>
      <c r="M5">
        <v>517187.5</v>
      </c>
      <c r="N5">
        <v>0.22500000000000001</v>
      </c>
      <c r="O5">
        <v>70</v>
      </c>
      <c r="P5">
        <v>480</v>
      </c>
      <c r="Q5">
        <v>480</v>
      </c>
      <c r="R5" s="46">
        <v>4</v>
      </c>
      <c r="S5" t="s">
        <v>557</v>
      </c>
      <c r="T5" t="s">
        <v>558</v>
      </c>
      <c r="U5" t="s">
        <v>559</v>
      </c>
      <c r="V5" t="s">
        <v>560</v>
      </c>
      <c r="W5" t="s">
        <v>561</v>
      </c>
      <c r="X5" t="s">
        <v>562</v>
      </c>
      <c r="Y5" t="s">
        <v>563</v>
      </c>
      <c r="Z5" t="s">
        <v>564</v>
      </c>
      <c r="AA5" t="s">
        <v>565</v>
      </c>
      <c r="AB5" t="s">
        <v>566</v>
      </c>
      <c r="AC5" t="s">
        <v>567</v>
      </c>
      <c r="AD5" t="s">
        <v>4774</v>
      </c>
    </row>
    <row r="6" spans="1:30">
      <c r="A6">
        <f t="shared" si="0"/>
        <v>4</v>
      </c>
      <c r="B6">
        <v>1</v>
      </c>
      <c r="C6">
        <v>5</v>
      </c>
      <c r="D6">
        <v>1</v>
      </c>
      <c r="E6">
        <v>60</v>
      </c>
      <c r="F6">
        <v>70</v>
      </c>
      <c r="G6">
        <v>0.41249999999999998</v>
      </c>
      <c r="H6">
        <v>0</v>
      </c>
      <c r="I6">
        <v>90</v>
      </c>
      <c r="J6">
        <v>0</v>
      </c>
      <c r="K6">
        <v>9187.5</v>
      </c>
      <c r="L6">
        <v>0.45999999999999996</v>
      </c>
      <c r="M6">
        <v>158637.5</v>
      </c>
      <c r="N6">
        <v>0.32500000000000001</v>
      </c>
      <c r="O6">
        <v>70</v>
      </c>
      <c r="P6">
        <v>480</v>
      </c>
      <c r="Q6">
        <v>480</v>
      </c>
      <c r="R6" s="46">
        <v>5</v>
      </c>
      <c r="S6" t="s">
        <v>568</v>
      </c>
      <c r="T6" t="s">
        <v>569</v>
      </c>
      <c r="U6" t="s">
        <v>570</v>
      </c>
      <c r="V6" t="s">
        <v>571</v>
      </c>
      <c r="W6" t="s">
        <v>572</v>
      </c>
      <c r="X6" t="s">
        <v>573</v>
      </c>
      <c r="Y6" t="s">
        <v>574</v>
      </c>
      <c r="Z6" t="s">
        <v>575</v>
      </c>
      <c r="AA6" t="s">
        <v>576</v>
      </c>
      <c r="AB6" t="s">
        <v>577</v>
      </c>
      <c r="AC6" t="s">
        <v>578</v>
      </c>
      <c r="AD6" t="s">
        <v>4775</v>
      </c>
    </row>
    <row r="7" spans="1:30">
      <c r="A7">
        <f t="shared" si="0"/>
        <v>5</v>
      </c>
      <c r="B7">
        <v>1</v>
      </c>
      <c r="C7">
        <v>6</v>
      </c>
      <c r="D7">
        <v>1</v>
      </c>
      <c r="E7">
        <v>60</v>
      </c>
      <c r="F7">
        <v>70</v>
      </c>
      <c r="G7">
        <v>0.33749999999999997</v>
      </c>
      <c r="H7">
        <v>0</v>
      </c>
      <c r="I7">
        <v>90</v>
      </c>
      <c r="J7">
        <v>0</v>
      </c>
      <c r="K7">
        <v>7562.5</v>
      </c>
      <c r="L7">
        <v>0.28000000000000003</v>
      </c>
      <c r="M7">
        <v>337912.5</v>
      </c>
      <c r="N7">
        <v>0.27500000000000002</v>
      </c>
      <c r="O7">
        <v>70</v>
      </c>
      <c r="P7">
        <v>480</v>
      </c>
      <c r="Q7">
        <v>480</v>
      </c>
      <c r="R7" s="46">
        <v>6</v>
      </c>
      <c r="S7" t="s">
        <v>579</v>
      </c>
      <c r="T7" t="s">
        <v>580</v>
      </c>
      <c r="U7" t="s">
        <v>581</v>
      </c>
      <c r="V7" t="s">
        <v>582</v>
      </c>
      <c r="W7" t="s">
        <v>583</v>
      </c>
      <c r="X7" t="s">
        <v>584</v>
      </c>
      <c r="Y7" t="s">
        <v>585</v>
      </c>
      <c r="Z7" t="s">
        <v>586</v>
      </c>
      <c r="AA7" t="s">
        <v>587</v>
      </c>
      <c r="AB7" t="s">
        <v>588</v>
      </c>
      <c r="AC7" t="s">
        <v>589</v>
      </c>
      <c r="AD7" t="s">
        <v>4776</v>
      </c>
    </row>
    <row r="8" spans="1:30">
      <c r="A8">
        <f t="shared" si="0"/>
        <v>6</v>
      </c>
      <c r="B8">
        <v>1</v>
      </c>
      <c r="C8">
        <v>7</v>
      </c>
      <c r="D8">
        <v>1</v>
      </c>
      <c r="E8">
        <v>60</v>
      </c>
      <c r="F8">
        <v>70</v>
      </c>
      <c r="G8">
        <v>0.48749999999999999</v>
      </c>
      <c r="H8">
        <v>0</v>
      </c>
      <c r="I8">
        <v>90</v>
      </c>
      <c r="J8">
        <v>0</v>
      </c>
      <c r="K8">
        <v>4312.5</v>
      </c>
      <c r="L8">
        <v>0.4</v>
      </c>
      <c r="M8">
        <v>696462.5</v>
      </c>
      <c r="N8">
        <v>0.375</v>
      </c>
      <c r="O8">
        <v>70</v>
      </c>
      <c r="P8">
        <v>480</v>
      </c>
      <c r="Q8">
        <v>480</v>
      </c>
      <c r="R8" s="46">
        <v>7</v>
      </c>
      <c r="S8" t="s">
        <v>590</v>
      </c>
      <c r="T8" t="s">
        <v>591</v>
      </c>
      <c r="U8" t="s">
        <v>592</v>
      </c>
      <c r="V8" t="s">
        <v>593</v>
      </c>
      <c r="W8" t="s">
        <v>594</v>
      </c>
      <c r="X8" t="s">
        <v>595</v>
      </c>
      <c r="Y8" t="s">
        <v>596</v>
      </c>
      <c r="Z8" t="s">
        <v>597</v>
      </c>
      <c r="AA8" t="s">
        <v>598</v>
      </c>
      <c r="AB8" t="s">
        <v>599</v>
      </c>
      <c r="AC8" t="s">
        <v>600</v>
      </c>
      <c r="AD8" t="s">
        <v>4777</v>
      </c>
    </row>
    <row r="9" spans="1:30">
      <c r="A9">
        <f t="shared" si="0"/>
        <v>7</v>
      </c>
      <c r="B9">
        <v>1</v>
      </c>
      <c r="C9">
        <v>8</v>
      </c>
      <c r="D9">
        <v>1</v>
      </c>
      <c r="E9">
        <v>60</v>
      </c>
      <c r="F9">
        <v>70</v>
      </c>
      <c r="G9">
        <v>0.46875</v>
      </c>
      <c r="H9">
        <v>0</v>
      </c>
      <c r="I9">
        <v>90</v>
      </c>
      <c r="J9">
        <v>0</v>
      </c>
      <c r="K9">
        <v>4718.75</v>
      </c>
      <c r="L9">
        <v>0.32500000000000001</v>
      </c>
      <c r="M9">
        <v>293093.75</v>
      </c>
      <c r="N9">
        <v>0.33750000000000002</v>
      </c>
      <c r="O9">
        <v>70</v>
      </c>
      <c r="P9">
        <v>480</v>
      </c>
      <c r="Q9">
        <v>480</v>
      </c>
      <c r="R9" s="46">
        <v>8</v>
      </c>
      <c r="S9" t="s">
        <v>601</v>
      </c>
      <c r="T9" t="s">
        <v>602</v>
      </c>
      <c r="U9" t="s">
        <v>603</v>
      </c>
      <c r="V9" t="s">
        <v>604</v>
      </c>
      <c r="W9" t="s">
        <v>605</v>
      </c>
      <c r="X9" t="s">
        <v>606</v>
      </c>
      <c r="Y9" t="s">
        <v>607</v>
      </c>
      <c r="Z9" t="s">
        <v>608</v>
      </c>
      <c r="AA9" t="s">
        <v>609</v>
      </c>
      <c r="AB9" t="s">
        <v>610</v>
      </c>
      <c r="AC9" t="s">
        <v>611</v>
      </c>
      <c r="AD9" t="s">
        <v>4778</v>
      </c>
    </row>
    <row r="10" spans="1:30">
      <c r="A10">
        <f t="shared" si="0"/>
        <v>8</v>
      </c>
      <c r="B10">
        <v>1</v>
      </c>
      <c r="C10">
        <v>9</v>
      </c>
      <c r="D10">
        <v>1</v>
      </c>
      <c r="E10">
        <v>60</v>
      </c>
      <c r="F10">
        <v>70</v>
      </c>
      <c r="G10">
        <v>0.31874999999999998</v>
      </c>
      <c r="H10">
        <v>0</v>
      </c>
      <c r="I10">
        <v>90</v>
      </c>
      <c r="J10">
        <v>0</v>
      </c>
      <c r="K10">
        <v>7968.75</v>
      </c>
      <c r="L10">
        <v>0.44500000000000001</v>
      </c>
      <c r="M10">
        <v>651643.75</v>
      </c>
      <c r="N10">
        <v>0.23750000000000002</v>
      </c>
      <c r="O10">
        <v>70</v>
      </c>
      <c r="P10">
        <v>480</v>
      </c>
      <c r="Q10">
        <v>480</v>
      </c>
      <c r="R10" s="46">
        <v>9</v>
      </c>
      <c r="S10" t="s">
        <v>612</v>
      </c>
      <c r="T10" t="s">
        <v>613</v>
      </c>
      <c r="U10" t="s">
        <v>614</v>
      </c>
      <c r="V10" t="s">
        <v>615</v>
      </c>
      <c r="W10" t="s">
        <v>616</v>
      </c>
      <c r="X10" t="s">
        <v>617</v>
      </c>
      <c r="Y10" t="s">
        <v>618</v>
      </c>
      <c r="Z10" t="s">
        <v>619</v>
      </c>
      <c r="AA10" t="s">
        <v>620</v>
      </c>
      <c r="AB10" t="s">
        <v>621</v>
      </c>
      <c r="AC10" t="s">
        <v>622</v>
      </c>
      <c r="AD10" t="s">
        <v>4779</v>
      </c>
    </row>
    <row r="11" spans="1:30">
      <c r="A11">
        <f t="shared" si="0"/>
        <v>9</v>
      </c>
      <c r="B11">
        <v>1</v>
      </c>
      <c r="C11">
        <v>10</v>
      </c>
      <c r="D11">
        <v>1</v>
      </c>
      <c r="E11">
        <v>60</v>
      </c>
      <c r="F11">
        <v>70</v>
      </c>
      <c r="G11">
        <v>0.39374999999999999</v>
      </c>
      <c r="H11">
        <v>0</v>
      </c>
      <c r="I11">
        <v>90</v>
      </c>
      <c r="J11">
        <v>0</v>
      </c>
      <c r="K11">
        <v>9593.75</v>
      </c>
      <c r="L11">
        <v>0.26500000000000001</v>
      </c>
      <c r="M11">
        <v>472368.75</v>
      </c>
      <c r="N11">
        <v>0.38750000000000001</v>
      </c>
      <c r="O11">
        <v>70</v>
      </c>
      <c r="P11">
        <v>480</v>
      </c>
      <c r="Q11">
        <v>480</v>
      </c>
      <c r="R11" s="46">
        <v>10</v>
      </c>
      <c r="S11" t="s">
        <v>623</v>
      </c>
      <c r="T11" t="s">
        <v>624</v>
      </c>
      <c r="U11" t="s">
        <v>625</v>
      </c>
      <c r="V11" t="s">
        <v>626</v>
      </c>
      <c r="W11" t="s">
        <v>627</v>
      </c>
      <c r="X11" t="s">
        <v>628</v>
      </c>
      <c r="Y11" t="s">
        <v>629</v>
      </c>
      <c r="Z11" t="s">
        <v>630</v>
      </c>
      <c r="AA11" t="s">
        <v>631</v>
      </c>
      <c r="AB11" t="s">
        <v>632</v>
      </c>
      <c r="AC11" t="s">
        <v>633</v>
      </c>
      <c r="AD11" t="s">
        <v>4780</v>
      </c>
    </row>
    <row r="12" spans="1:30">
      <c r="A12">
        <f t="shared" si="0"/>
        <v>10</v>
      </c>
      <c r="B12">
        <v>1</v>
      </c>
      <c r="C12">
        <v>11</v>
      </c>
      <c r="D12">
        <v>1</v>
      </c>
      <c r="E12">
        <v>60</v>
      </c>
      <c r="F12">
        <v>70</v>
      </c>
      <c r="G12">
        <v>0.54374999999999996</v>
      </c>
      <c r="H12">
        <v>0</v>
      </c>
      <c r="I12">
        <v>90</v>
      </c>
      <c r="J12">
        <v>0</v>
      </c>
      <c r="K12">
        <v>6343.75</v>
      </c>
      <c r="L12">
        <v>0.38500000000000001</v>
      </c>
      <c r="M12">
        <v>113818.75</v>
      </c>
      <c r="N12">
        <v>0.28750000000000003</v>
      </c>
      <c r="O12">
        <v>70</v>
      </c>
      <c r="P12">
        <v>480</v>
      </c>
      <c r="Q12">
        <v>480</v>
      </c>
      <c r="R12" s="46">
        <v>11</v>
      </c>
      <c r="S12" t="s">
        <v>634</v>
      </c>
      <c r="T12" t="s">
        <v>635</v>
      </c>
      <c r="U12" t="s">
        <v>636</v>
      </c>
      <c r="V12" t="s">
        <v>637</v>
      </c>
      <c r="W12" t="s">
        <v>638</v>
      </c>
      <c r="X12" t="s">
        <v>639</v>
      </c>
      <c r="Y12" t="s">
        <v>640</v>
      </c>
      <c r="Z12" t="s">
        <v>641</v>
      </c>
      <c r="AA12" t="s">
        <v>642</v>
      </c>
      <c r="AB12" t="s">
        <v>643</v>
      </c>
      <c r="AC12" t="s">
        <v>644</v>
      </c>
      <c r="AD12" t="s">
        <v>4781</v>
      </c>
    </row>
    <row r="13" spans="1:30">
      <c r="A13">
        <f t="shared" si="0"/>
        <v>11</v>
      </c>
      <c r="B13">
        <v>1</v>
      </c>
      <c r="C13">
        <v>12</v>
      </c>
      <c r="D13">
        <v>1</v>
      </c>
      <c r="E13">
        <v>60</v>
      </c>
      <c r="F13">
        <v>70</v>
      </c>
      <c r="G13">
        <v>0.43125000000000002</v>
      </c>
      <c r="H13">
        <v>0</v>
      </c>
      <c r="I13">
        <v>90</v>
      </c>
      <c r="J13">
        <v>0</v>
      </c>
      <c r="K13">
        <v>5531.25</v>
      </c>
      <c r="L13">
        <v>0.29499999999999998</v>
      </c>
      <c r="M13">
        <v>741281.25</v>
      </c>
      <c r="N13">
        <v>0.3125</v>
      </c>
      <c r="O13">
        <v>70</v>
      </c>
      <c r="P13">
        <v>480</v>
      </c>
      <c r="Q13">
        <v>480</v>
      </c>
      <c r="R13" s="46">
        <v>12</v>
      </c>
      <c r="S13" t="s">
        <v>645</v>
      </c>
      <c r="T13" t="s">
        <v>646</v>
      </c>
      <c r="U13" t="s">
        <v>647</v>
      </c>
      <c r="V13" t="s">
        <v>648</v>
      </c>
      <c r="W13" t="s">
        <v>649</v>
      </c>
      <c r="X13" t="s">
        <v>650</v>
      </c>
      <c r="Y13" t="s">
        <v>651</v>
      </c>
      <c r="Z13" t="s">
        <v>652</v>
      </c>
      <c r="AA13" t="s">
        <v>653</v>
      </c>
      <c r="AB13" t="s">
        <v>654</v>
      </c>
      <c r="AC13" t="s">
        <v>655</v>
      </c>
      <c r="AD13" t="s">
        <v>4782</v>
      </c>
    </row>
    <row r="14" spans="1:30">
      <c r="A14">
        <f t="shared" si="0"/>
        <v>12</v>
      </c>
      <c r="B14">
        <v>1</v>
      </c>
      <c r="C14">
        <v>13</v>
      </c>
      <c r="D14">
        <v>1</v>
      </c>
      <c r="E14">
        <v>60</v>
      </c>
      <c r="F14">
        <v>70</v>
      </c>
      <c r="G14">
        <v>0.58125000000000004</v>
      </c>
      <c r="H14">
        <v>0</v>
      </c>
      <c r="I14">
        <v>90</v>
      </c>
      <c r="J14">
        <v>0</v>
      </c>
      <c r="K14">
        <v>8781.25</v>
      </c>
      <c r="L14">
        <v>0.41499999999999998</v>
      </c>
      <c r="M14">
        <v>382731.25</v>
      </c>
      <c r="N14">
        <v>0.21250000000000002</v>
      </c>
      <c r="O14">
        <v>70</v>
      </c>
      <c r="P14">
        <v>480</v>
      </c>
      <c r="Q14">
        <v>480</v>
      </c>
      <c r="R14" s="46">
        <v>13</v>
      </c>
      <c r="S14" t="s">
        <v>656</v>
      </c>
      <c r="T14" t="s">
        <v>657</v>
      </c>
      <c r="U14" t="s">
        <v>658</v>
      </c>
      <c r="V14" t="s">
        <v>659</v>
      </c>
      <c r="W14" t="s">
        <v>660</v>
      </c>
      <c r="X14" t="s">
        <v>661</v>
      </c>
      <c r="Y14" t="s">
        <v>662</v>
      </c>
      <c r="Z14" t="s">
        <v>663</v>
      </c>
      <c r="AA14" t="s">
        <v>664</v>
      </c>
      <c r="AB14" t="s">
        <v>665</v>
      </c>
      <c r="AC14" t="s">
        <v>666</v>
      </c>
      <c r="AD14" t="s">
        <v>4783</v>
      </c>
    </row>
    <row r="15" spans="1:30">
      <c r="A15">
        <f t="shared" si="0"/>
        <v>13</v>
      </c>
      <c r="B15">
        <v>1</v>
      </c>
      <c r="C15">
        <v>14</v>
      </c>
      <c r="D15">
        <v>1</v>
      </c>
      <c r="E15">
        <v>60</v>
      </c>
      <c r="F15">
        <v>70</v>
      </c>
      <c r="G15">
        <v>0.50624999999999998</v>
      </c>
      <c r="H15">
        <v>0</v>
      </c>
      <c r="I15">
        <v>90</v>
      </c>
      <c r="J15">
        <v>0</v>
      </c>
      <c r="K15">
        <v>7156.25</v>
      </c>
      <c r="L15">
        <v>0.35499999999999998</v>
      </c>
      <c r="M15">
        <v>203456.25</v>
      </c>
      <c r="N15">
        <v>0.36250000000000004</v>
      </c>
      <c r="O15">
        <v>70</v>
      </c>
      <c r="P15">
        <v>480</v>
      </c>
      <c r="Q15">
        <v>480</v>
      </c>
      <c r="R15" s="46">
        <v>14</v>
      </c>
      <c r="S15" t="s">
        <v>667</v>
      </c>
      <c r="T15" t="s">
        <v>668</v>
      </c>
      <c r="U15" t="s">
        <v>669</v>
      </c>
      <c r="V15" t="s">
        <v>670</v>
      </c>
      <c r="W15" t="s">
        <v>671</v>
      </c>
      <c r="X15" t="s">
        <v>672</v>
      </c>
      <c r="Y15" t="s">
        <v>673</v>
      </c>
      <c r="Z15" t="s">
        <v>674</v>
      </c>
      <c r="AA15" t="s">
        <v>675</v>
      </c>
      <c r="AB15" t="s">
        <v>676</v>
      </c>
      <c r="AC15" t="s">
        <v>677</v>
      </c>
      <c r="AD15" t="s">
        <v>4784</v>
      </c>
    </row>
    <row r="16" spans="1:30">
      <c r="A16">
        <f t="shared" si="0"/>
        <v>14</v>
      </c>
      <c r="B16">
        <v>1</v>
      </c>
      <c r="C16">
        <v>15</v>
      </c>
      <c r="D16">
        <v>1</v>
      </c>
      <c r="E16">
        <v>60</v>
      </c>
      <c r="F16">
        <v>70</v>
      </c>
      <c r="G16">
        <v>0.35624999999999996</v>
      </c>
      <c r="H16">
        <v>0</v>
      </c>
      <c r="I16">
        <v>90</v>
      </c>
      <c r="J16">
        <v>0</v>
      </c>
      <c r="K16">
        <v>3906.25</v>
      </c>
      <c r="L16">
        <v>0.47499999999999998</v>
      </c>
      <c r="M16">
        <v>562006.25</v>
      </c>
      <c r="N16">
        <v>0.26250000000000001</v>
      </c>
      <c r="O16">
        <v>70</v>
      </c>
      <c r="P16">
        <v>480</v>
      </c>
      <c r="Q16">
        <v>480</v>
      </c>
      <c r="R16" s="46">
        <v>15</v>
      </c>
      <c r="S16" t="s">
        <v>678</v>
      </c>
      <c r="T16" t="s">
        <v>679</v>
      </c>
      <c r="U16" t="s">
        <v>680</v>
      </c>
      <c r="V16" t="s">
        <v>681</v>
      </c>
      <c r="W16" t="s">
        <v>682</v>
      </c>
      <c r="X16" t="s">
        <v>683</v>
      </c>
      <c r="Y16" t="s">
        <v>684</v>
      </c>
      <c r="Z16" t="s">
        <v>685</v>
      </c>
      <c r="AA16" t="s">
        <v>686</v>
      </c>
      <c r="AB16" t="s">
        <v>687</v>
      </c>
      <c r="AC16" t="s">
        <v>688</v>
      </c>
      <c r="AD16" t="s">
        <v>4785</v>
      </c>
    </row>
    <row r="17" spans="1:30">
      <c r="A17">
        <f t="shared" si="0"/>
        <v>15</v>
      </c>
      <c r="B17">
        <v>1</v>
      </c>
      <c r="C17">
        <v>16</v>
      </c>
      <c r="D17">
        <v>1</v>
      </c>
      <c r="E17">
        <v>60</v>
      </c>
      <c r="F17">
        <v>70</v>
      </c>
      <c r="G17">
        <v>0.38437499999999997</v>
      </c>
      <c r="H17">
        <v>0</v>
      </c>
      <c r="I17">
        <v>90</v>
      </c>
      <c r="J17">
        <v>0</v>
      </c>
      <c r="K17">
        <v>4109.375</v>
      </c>
      <c r="L17">
        <v>0.36249999999999999</v>
      </c>
      <c r="M17">
        <v>674053.125</v>
      </c>
      <c r="N17">
        <v>0.28125</v>
      </c>
      <c r="O17">
        <v>70</v>
      </c>
      <c r="P17">
        <v>480</v>
      </c>
      <c r="Q17">
        <v>480</v>
      </c>
      <c r="R17" s="46">
        <v>16</v>
      </c>
      <c r="S17" t="s">
        <v>689</v>
      </c>
      <c r="T17" t="s">
        <v>690</v>
      </c>
      <c r="U17" t="s">
        <v>691</v>
      </c>
      <c r="V17" t="s">
        <v>692</v>
      </c>
      <c r="W17" t="s">
        <v>693</v>
      </c>
      <c r="X17" t="s">
        <v>694</v>
      </c>
      <c r="Y17" t="s">
        <v>695</v>
      </c>
      <c r="Z17" t="s">
        <v>696</v>
      </c>
      <c r="AA17" t="s">
        <v>697</v>
      </c>
      <c r="AB17" t="s">
        <v>698</v>
      </c>
      <c r="AC17" t="s">
        <v>699</v>
      </c>
      <c r="AD17" t="s">
        <v>4786</v>
      </c>
    </row>
    <row r="18" spans="1:30">
      <c r="A18">
        <f t="shared" si="0"/>
        <v>16</v>
      </c>
      <c r="B18">
        <v>1</v>
      </c>
      <c r="C18">
        <v>17</v>
      </c>
      <c r="D18">
        <v>1</v>
      </c>
      <c r="E18">
        <v>60</v>
      </c>
      <c r="F18">
        <v>70</v>
      </c>
      <c r="G18">
        <v>0.53437500000000004</v>
      </c>
      <c r="H18">
        <v>0</v>
      </c>
      <c r="I18">
        <v>90</v>
      </c>
      <c r="J18">
        <v>0</v>
      </c>
      <c r="K18">
        <v>7359.375</v>
      </c>
      <c r="L18">
        <v>0.48249999999999998</v>
      </c>
      <c r="M18">
        <v>315503.125</v>
      </c>
      <c r="N18">
        <v>0.38125000000000003</v>
      </c>
      <c r="O18">
        <v>70</v>
      </c>
      <c r="P18">
        <v>480</v>
      </c>
      <c r="Q18">
        <v>480</v>
      </c>
      <c r="R18" s="46">
        <v>17</v>
      </c>
      <c r="S18" t="s">
        <v>700</v>
      </c>
      <c r="T18" t="s">
        <v>701</v>
      </c>
      <c r="U18" t="s">
        <v>702</v>
      </c>
      <c r="V18" t="s">
        <v>703</v>
      </c>
      <c r="W18" t="s">
        <v>704</v>
      </c>
      <c r="X18" t="s">
        <v>705</v>
      </c>
      <c r="Y18" t="s">
        <v>706</v>
      </c>
      <c r="Z18" t="s">
        <v>707</v>
      </c>
      <c r="AA18" t="s">
        <v>708</v>
      </c>
      <c r="AB18" t="s">
        <v>709</v>
      </c>
      <c r="AC18" t="s">
        <v>710</v>
      </c>
      <c r="AD18" t="s">
        <v>4787</v>
      </c>
    </row>
    <row r="19" spans="1:30">
      <c r="A19">
        <f t="shared" si="0"/>
        <v>17</v>
      </c>
      <c r="B19">
        <v>1</v>
      </c>
      <c r="C19">
        <v>18</v>
      </c>
      <c r="D19">
        <v>1</v>
      </c>
      <c r="E19">
        <v>60</v>
      </c>
      <c r="F19">
        <v>70</v>
      </c>
      <c r="G19">
        <v>0.45937499999999998</v>
      </c>
      <c r="H19">
        <v>0</v>
      </c>
      <c r="I19">
        <v>90</v>
      </c>
      <c r="J19">
        <v>0</v>
      </c>
      <c r="K19">
        <v>8984.375</v>
      </c>
      <c r="L19">
        <v>0.30249999999999999</v>
      </c>
      <c r="M19">
        <v>136228.125</v>
      </c>
      <c r="N19">
        <v>0.23125000000000001</v>
      </c>
      <c r="O19">
        <v>70</v>
      </c>
      <c r="P19">
        <v>480</v>
      </c>
      <c r="Q19">
        <v>480</v>
      </c>
      <c r="R19" s="46">
        <v>18</v>
      </c>
      <c r="S19" t="s">
        <v>711</v>
      </c>
      <c r="T19" t="s">
        <v>712</v>
      </c>
      <c r="U19" t="s">
        <v>713</v>
      </c>
      <c r="V19" t="s">
        <v>714</v>
      </c>
      <c r="W19" t="s">
        <v>715</v>
      </c>
      <c r="X19" t="s">
        <v>716</v>
      </c>
      <c r="Y19" t="s">
        <v>717</v>
      </c>
      <c r="Z19" t="s">
        <v>718</v>
      </c>
      <c r="AA19" t="s">
        <v>719</v>
      </c>
      <c r="AB19" t="s">
        <v>720</v>
      </c>
      <c r="AC19" t="s">
        <v>721</v>
      </c>
      <c r="AD19" t="s">
        <v>4788</v>
      </c>
    </row>
    <row r="20" spans="1:30">
      <c r="A20">
        <f t="shared" si="0"/>
        <v>18</v>
      </c>
      <c r="B20">
        <v>1</v>
      </c>
      <c r="C20">
        <v>19</v>
      </c>
      <c r="D20">
        <v>1</v>
      </c>
      <c r="E20">
        <v>60</v>
      </c>
      <c r="F20">
        <v>70</v>
      </c>
      <c r="G20">
        <v>0.30937500000000001</v>
      </c>
      <c r="H20">
        <v>0</v>
      </c>
      <c r="I20">
        <v>90</v>
      </c>
      <c r="J20">
        <v>0</v>
      </c>
      <c r="K20">
        <v>5734.375</v>
      </c>
      <c r="L20">
        <v>0.42249999999999999</v>
      </c>
      <c r="M20">
        <v>494778.125</v>
      </c>
      <c r="N20">
        <v>0.33125000000000004</v>
      </c>
      <c r="O20">
        <v>70</v>
      </c>
      <c r="P20">
        <v>480</v>
      </c>
      <c r="Q20">
        <v>480</v>
      </c>
      <c r="R20" s="46">
        <v>19</v>
      </c>
      <c r="S20" t="s">
        <v>722</v>
      </c>
      <c r="T20" t="s">
        <v>723</v>
      </c>
      <c r="U20" t="s">
        <v>724</v>
      </c>
      <c r="V20" t="s">
        <v>725</v>
      </c>
      <c r="W20" t="s">
        <v>726</v>
      </c>
      <c r="X20" t="s">
        <v>727</v>
      </c>
      <c r="Y20" t="s">
        <v>728</v>
      </c>
      <c r="Z20" t="s">
        <v>729</v>
      </c>
      <c r="AA20" t="s">
        <v>730</v>
      </c>
      <c r="AB20" t="s">
        <v>731</v>
      </c>
      <c r="AC20" t="s">
        <v>732</v>
      </c>
      <c r="AD20" t="s">
        <v>4789</v>
      </c>
    </row>
    <row r="21" spans="1:30">
      <c r="A21">
        <f t="shared" si="0"/>
        <v>19</v>
      </c>
      <c r="B21">
        <v>1</v>
      </c>
      <c r="C21">
        <v>20</v>
      </c>
      <c r="D21">
        <v>1</v>
      </c>
      <c r="E21">
        <v>60</v>
      </c>
      <c r="F21">
        <v>70</v>
      </c>
      <c r="G21">
        <v>0.49687499999999996</v>
      </c>
      <c r="H21">
        <v>0</v>
      </c>
      <c r="I21">
        <v>90</v>
      </c>
      <c r="J21">
        <v>0</v>
      </c>
      <c r="K21">
        <v>6546.875</v>
      </c>
      <c r="L21">
        <v>0.27250000000000002</v>
      </c>
      <c r="M21">
        <v>405140.625</v>
      </c>
      <c r="N21">
        <v>0.25625000000000003</v>
      </c>
      <c r="O21">
        <v>70</v>
      </c>
      <c r="P21">
        <v>480</v>
      </c>
      <c r="Q21">
        <v>480</v>
      </c>
      <c r="R21" s="46">
        <v>20</v>
      </c>
      <c r="S21" t="s">
        <v>733</v>
      </c>
      <c r="T21" t="s">
        <v>734</v>
      </c>
      <c r="U21" t="s">
        <v>735</v>
      </c>
      <c r="V21" t="s">
        <v>736</v>
      </c>
      <c r="W21" t="s">
        <v>737</v>
      </c>
      <c r="X21" t="s">
        <v>738</v>
      </c>
      <c r="Y21" t="s">
        <v>739</v>
      </c>
      <c r="Z21" t="s">
        <v>740</v>
      </c>
      <c r="AA21" t="s">
        <v>741</v>
      </c>
      <c r="AB21" t="s">
        <v>742</v>
      </c>
      <c r="AC21" t="s">
        <v>743</v>
      </c>
      <c r="AD21" t="s">
        <v>4790</v>
      </c>
    </row>
    <row r="22" spans="1:30">
      <c r="A22">
        <f t="shared" si="0"/>
        <v>20</v>
      </c>
      <c r="B22">
        <v>1</v>
      </c>
      <c r="C22">
        <v>21</v>
      </c>
      <c r="D22">
        <v>1</v>
      </c>
      <c r="E22">
        <v>60</v>
      </c>
      <c r="F22">
        <v>70</v>
      </c>
      <c r="G22">
        <v>0.34687499999999999</v>
      </c>
      <c r="H22">
        <v>0</v>
      </c>
      <c r="I22">
        <v>90</v>
      </c>
      <c r="J22">
        <v>0</v>
      </c>
      <c r="K22">
        <v>9796.875</v>
      </c>
      <c r="L22">
        <v>0.39249999999999996</v>
      </c>
      <c r="M22">
        <v>763690.625</v>
      </c>
      <c r="N22">
        <v>0.35625000000000001</v>
      </c>
      <c r="O22">
        <v>70</v>
      </c>
      <c r="P22">
        <v>480</v>
      </c>
      <c r="Q22">
        <v>480</v>
      </c>
      <c r="R22" s="46">
        <v>21</v>
      </c>
      <c r="S22" t="s">
        <v>744</v>
      </c>
      <c r="T22" t="s">
        <v>745</v>
      </c>
      <c r="U22" t="s">
        <v>746</v>
      </c>
      <c r="V22" t="s">
        <v>747</v>
      </c>
      <c r="W22" t="s">
        <v>748</v>
      </c>
      <c r="X22" t="s">
        <v>749</v>
      </c>
      <c r="Y22" t="s">
        <v>750</v>
      </c>
      <c r="Z22" t="s">
        <v>751</v>
      </c>
      <c r="AA22" t="s">
        <v>752</v>
      </c>
      <c r="AB22" t="s">
        <v>753</v>
      </c>
      <c r="AC22" t="s">
        <v>754</v>
      </c>
      <c r="AD22" t="s">
        <v>4791</v>
      </c>
    </row>
    <row r="23" spans="1:30">
      <c r="A23">
        <f t="shared" si="0"/>
        <v>21</v>
      </c>
      <c r="B23">
        <v>1</v>
      </c>
      <c r="C23">
        <v>22</v>
      </c>
      <c r="D23">
        <v>1</v>
      </c>
      <c r="E23">
        <v>60</v>
      </c>
      <c r="F23">
        <v>70</v>
      </c>
      <c r="G23">
        <v>0.421875</v>
      </c>
      <c r="H23">
        <v>0</v>
      </c>
      <c r="I23">
        <v>90</v>
      </c>
      <c r="J23">
        <v>0</v>
      </c>
      <c r="K23">
        <v>8171.875</v>
      </c>
      <c r="L23">
        <v>0.33250000000000002</v>
      </c>
      <c r="M23">
        <v>584415.625</v>
      </c>
      <c r="N23">
        <v>0.20625000000000002</v>
      </c>
      <c r="O23">
        <v>70</v>
      </c>
      <c r="P23">
        <v>480</v>
      </c>
      <c r="Q23">
        <v>480</v>
      </c>
      <c r="R23" s="46">
        <v>22</v>
      </c>
      <c r="S23" t="s">
        <v>755</v>
      </c>
      <c r="T23" t="s">
        <v>756</v>
      </c>
      <c r="U23" t="s">
        <v>757</v>
      </c>
      <c r="V23" t="s">
        <v>758</v>
      </c>
      <c r="W23" t="s">
        <v>759</v>
      </c>
      <c r="X23" t="s">
        <v>760</v>
      </c>
      <c r="Y23" t="s">
        <v>761</v>
      </c>
      <c r="Z23" t="s">
        <v>762</v>
      </c>
      <c r="AA23" t="s">
        <v>763</v>
      </c>
      <c r="AB23" t="s">
        <v>764</v>
      </c>
      <c r="AC23" t="s">
        <v>765</v>
      </c>
      <c r="AD23" t="s">
        <v>4792</v>
      </c>
    </row>
    <row r="24" spans="1:30">
      <c r="A24">
        <f t="shared" si="0"/>
        <v>22</v>
      </c>
      <c r="B24">
        <v>1</v>
      </c>
      <c r="C24">
        <v>23</v>
      </c>
      <c r="D24">
        <v>1</v>
      </c>
      <c r="E24">
        <v>60</v>
      </c>
      <c r="F24">
        <v>70</v>
      </c>
      <c r="G24">
        <v>0.57187499999999991</v>
      </c>
      <c r="H24">
        <v>0</v>
      </c>
      <c r="I24">
        <v>90</v>
      </c>
      <c r="J24">
        <v>0</v>
      </c>
      <c r="K24">
        <v>4921.875</v>
      </c>
      <c r="L24">
        <v>0.45250000000000001</v>
      </c>
      <c r="M24">
        <v>225865.625</v>
      </c>
      <c r="N24">
        <v>0.30625000000000002</v>
      </c>
      <c r="O24">
        <v>70</v>
      </c>
      <c r="P24">
        <v>480</v>
      </c>
      <c r="Q24">
        <v>480</v>
      </c>
      <c r="R24" s="46">
        <v>23</v>
      </c>
      <c r="S24" t="s">
        <v>766</v>
      </c>
      <c r="T24" t="s">
        <v>767</v>
      </c>
      <c r="U24" t="s">
        <v>768</v>
      </c>
      <c r="V24" t="s">
        <v>769</v>
      </c>
      <c r="W24" t="s">
        <v>770</v>
      </c>
      <c r="X24" t="s">
        <v>771</v>
      </c>
      <c r="Y24" t="s">
        <v>772</v>
      </c>
      <c r="Z24" t="s">
        <v>773</v>
      </c>
      <c r="AA24" t="s">
        <v>774</v>
      </c>
      <c r="AB24" t="s">
        <v>775</v>
      </c>
      <c r="AC24" t="s">
        <v>776</v>
      </c>
      <c r="AD24" t="s">
        <v>4793</v>
      </c>
    </row>
    <row r="25" spans="1:30">
      <c r="A25">
        <f t="shared" si="0"/>
        <v>23</v>
      </c>
      <c r="B25">
        <v>1</v>
      </c>
      <c r="C25">
        <v>24</v>
      </c>
      <c r="D25">
        <v>1</v>
      </c>
      <c r="E25">
        <v>60</v>
      </c>
      <c r="F25">
        <v>70</v>
      </c>
      <c r="G25">
        <v>0.55312499999999998</v>
      </c>
      <c r="H25">
        <v>0</v>
      </c>
      <c r="I25">
        <v>90</v>
      </c>
      <c r="J25">
        <v>0</v>
      </c>
      <c r="K25">
        <v>4515.625</v>
      </c>
      <c r="L25">
        <v>0.28749999999999998</v>
      </c>
      <c r="M25">
        <v>449959.375</v>
      </c>
      <c r="N25">
        <v>0.36875000000000002</v>
      </c>
      <c r="O25">
        <v>70</v>
      </c>
      <c r="P25">
        <v>480</v>
      </c>
      <c r="Q25">
        <v>480</v>
      </c>
      <c r="R25" s="46">
        <v>24</v>
      </c>
      <c r="S25" t="s">
        <v>777</v>
      </c>
      <c r="T25" t="s">
        <v>778</v>
      </c>
      <c r="U25" t="s">
        <v>779</v>
      </c>
      <c r="V25" t="s">
        <v>780</v>
      </c>
      <c r="W25" t="s">
        <v>781</v>
      </c>
      <c r="X25" t="s">
        <v>782</v>
      </c>
      <c r="Y25" t="s">
        <v>783</v>
      </c>
      <c r="Z25" t="s">
        <v>784</v>
      </c>
      <c r="AA25" t="s">
        <v>785</v>
      </c>
      <c r="AB25" t="s">
        <v>786</v>
      </c>
      <c r="AC25" t="s">
        <v>787</v>
      </c>
      <c r="AD25" t="s">
        <v>4794</v>
      </c>
    </row>
    <row r="26" spans="1:30">
      <c r="A26">
        <f t="shared" si="0"/>
        <v>24</v>
      </c>
      <c r="B26">
        <v>1</v>
      </c>
      <c r="C26">
        <v>25</v>
      </c>
      <c r="D26">
        <v>1</v>
      </c>
      <c r="E26">
        <v>60</v>
      </c>
      <c r="F26">
        <v>70</v>
      </c>
      <c r="G26">
        <v>0.40312499999999996</v>
      </c>
      <c r="H26">
        <v>0</v>
      </c>
      <c r="I26">
        <v>90</v>
      </c>
      <c r="J26">
        <v>0</v>
      </c>
      <c r="K26">
        <v>7765.625</v>
      </c>
      <c r="L26">
        <v>0.40749999999999997</v>
      </c>
      <c r="M26">
        <v>91409.375</v>
      </c>
      <c r="N26">
        <v>0.26875000000000004</v>
      </c>
      <c r="O26">
        <v>70</v>
      </c>
      <c r="P26">
        <v>480</v>
      </c>
      <c r="Q26">
        <v>480</v>
      </c>
      <c r="R26" s="46">
        <v>25</v>
      </c>
      <c r="S26" t="s">
        <v>788</v>
      </c>
      <c r="T26" t="s">
        <v>789</v>
      </c>
      <c r="U26" t="s">
        <v>790</v>
      </c>
      <c r="V26" t="s">
        <v>791</v>
      </c>
      <c r="W26" t="s">
        <v>792</v>
      </c>
      <c r="X26" t="s">
        <v>793</v>
      </c>
      <c r="Y26" t="s">
        <v>794</v>
      </c>
      <c r="Z26" t="s">
        <v>795</v>
      </c>
      <c r="AA26" t="s">
        <v>796</v>
      </c>
      <c r="AB26" t="s">
        <v>797</v>
      </c>
      <c r="AC26" t="s">
        <v>798</v>
      </c>
      <c r="AD26" t="s">
        <v>4795</v>
      </c>
    </row>
    <row r="27" spans="1:30">
      <c r="A27">
        <f t="shared" si="0"/>
        <v>25</v>
      </c>
      <c r="B27">
        <v>1</v>
      </c>
      <c r="C27">
        <v>26</v>
      </c>
      <c r="D27">
        <v>1</v>
      </c>
      <c r="E27">
        <v>60</v>
      </c>
      <c r="F27">
        <v>70</v>
      </c>
      <c r="G27">
        <v>0.328125</v>
      </c>
      <c r="H27">
        <v>0</v>
      </c>
      <c r="I27">
        <v>90</v>
      </c>
      <c r="J27">
        <v>0</v>
      </c>
      <c r="K27">
        <v>9390.625</v>
      </c>
      <c r="L27">
        <v>0.34750000000000003</v>
      </c>
      <c r="M27">
        <v>270684.375</v>
      </c>
      <c r="N27">
        <v>0.31875000000000003</v>
      </c>
      <c r="O27">
        <v>70</v>
      </c>
      <c r="P27">
        <v>480</v>
      </c>
      <c r="Q27">
        <v>480</v>
      </c>
      <c r="R27" s="46">
        <v>26</v>
      </c>
      <c r="S27" t="s">
        <v>799</v>
      </c>
      <c r="T27" t="s">
        <v>800</v>
      </c>
      <c r="U27" t="s">
        <v>801</v>
      </c>
      <c r="V27" t="s">
        <v>802</v>
      </c>
      <c r="W27" t="s">
        <v>803</v>
      </c>
      <c r="X27" t="s">
        <v>804</v>
      </c>
      <c r="Y27" t="s">
        <v>805</v>
      </c>
      <c r="Z27" t="s">
        <v>806</v>
      </c>
      <c r="AA27" t="s">
        <v>807</v>
      </c>
      <c r="AB27" t="s">
        <v>808</v>
      </c>
      <c r="AC27" t="s">
        <v>809</v>
      </c>
      <c r="AD27" t="s">
        <v>4796</v>
      </c>
    </row>
    <row r="28" spans="1:30">
      <c r="A28">
        <f t="shared" si="0"/>
        <v>26</v>
      </c>
      <c r="B28">
        <v>1</v>
      </c>
      <c r="C28">
        <v>27</v>
      </c>
      <c r="D28">
        <v>1</v>
      </c>
      <c r="E28">
        <v>60</v>
      </c>
      <c r="F28">
        <v>70</v>
      </c>
      <c r="G28">
        <v>0.47812500000000002</v>
      </c>
      <c r="H28">
        <v>0</v>
      </c>
      <c r="I28">
        <v>90</v>
      </c>
      <c r="J28">
        <v>0</v>
      </c>
      <c r="K28">
        <v>6140.625</v>
      </c>
      <c r="L28">
        <v>0.46750000000000003</v>
      </c>
      <c r="M28">
        <v>629234.375</v>
      </c>
      <c r="N28">
        <v>0.21875</v>
      </c>
      <c r="O28">
        <v>70</v>
      </c>
      <c r="P28">
        <v>480</v>
      </c>
      <c r="Q28">
        <v>480</v>
      </c>
      <c r="R28" s="46">
        <v>27</v>
      </c>
      <c r="S28" t="s">
        <v>810</v>
      </c>
      <c r="T28" t="s">
        <v>811</v>
      </c>
      <c r="U28" t="s">
        <v>812</v>
      </c>
      <c r="V28" t="s">
        <v>813</v>
      </c>
      <c r="W28" t="s">
        <v>814</v>
      </c>
      <c r="X28" t="s">
        <v>815</v>
      </c>
      <c r="Y28" t="s">
        <v>816</v>
      </c>
      <c r="Z28" t="s">
        <v>817</v>
      </c>
      <c r="AA28" t="s">
        <v>818</v>
      </c>
      <c r="AB28" t="s">
        <v>819</v>
      </c>
      <c r="AC28" t="s">
        <v>820</v>
      </c>
      <c r="AD28" t="s">
        <v>4797</v>
      </c>
    </row>
    <row r="29" spans="1:30">
      <c r="A29">
        <f t="shared" si="0"/>
        <v>27</v>
      </c>
      <c r="B29">
        <v>1</v>
      </c>
      <c r="C29">
        <v>28</v>
      </c>
      <c r="D29">
        <v>1</v>
      </c>
      <c r="E29">
        <v>60</v>
      </c>
      <c r="F29">
        <v>70</v>
      </c>
      <c r="G29">
        <v>0.36562499999999998</v>
      </c>
      <c r="H29">
        <v>0</v>
      </c>
      <c r="I29">
        <v>90</v>
      </c>
      <c r="J29">
        <v>0</v>
      </c>
      <c r="K29">
        <v>5328.125</v>
      </c>
      <c r="L29">
        <v>0.3175</v>
      </c>
      <c r="M29">
        <v>181046.875</v>
      </c>
      <c r="N29">
        <v>0.39375000000000004</v>
      </c>
      <c r="O29">
        <v>70</v>
      </c>
      <c r="P29">
        <v>480</v>
      </c>
      <c r="Q29">
        <v>480</v>
      </c>
      <c r="R29" s="46">
        <v>28</v>
      </c>
      <c r="S29" t="s">
        <v>821</v>
      </c>
      <c r="T29" t="s">
        <v>822</v>
      </c>
      <c r="U29" t="s">
        <v>823</v>
      </c>
      <c r="V29" t="s">
        <v>824</v>
      </c>
      <c r="W29" t="s">
        <v>825</v>
      </c>
      <c r="X29" t="s">
        <v>826</v>
      </c>
      <c r="Y29" t="s">
        <v>827</v>
      </c>
      <c r="Z29" t="s">
        <v>828</v>
      </c>
      <c r="AA29" t="s">
        <v>829</v>
      </c>
      <c r="AB29" t="s">
        <v>830</v>
      </c>
      <c r="AC29" t="s">
        <v>831</v>
      </c>
      <c r="AD29" t="s">
        <v>4798</v>
      </c>
    </row>
    <row r="30" spans="1:30">
      <c r="A30">
        <f t="shared" si="0"/>
        <v>28</v>
      </c>
      <c r="B30">
        <v>1</v>
      </c>
      <c r="C30">
        <v>29</v>
      </c>
      <c r="D30">
        <v>1</v>
      </c>
      <c r="E30">
        <v>60</v>
      </c>
      <c r="F30">
        <v>70</v>
      </c>
      <c r="G30">
        <v>0.515625</v>
      </c>
      <c r="H30">
        <v>0</v>
      </c>
      <c r="I30">
        <v>90</v>
      </c>
      <c r="J30">
        <v>0</v>
      </c>
      <c r="K30">
        <v>8578.125</v>
      </c>
      <c r="L30">
        <v>0.4375</v>
      </c>
      <c r="M30">
        <v>539596.875</v>
      </c>
      <c r="N30">
        <v>0.29375000000000001</v>
      </c>
      <c r="O30">
        <v>70</v>
      </c>
      <c r="P30">
        <v>480</v>
      </c>
      <c r="Q30">
        <v>480</v>
      </c>
      <c r="R30" s="46">
        <v>29</v>
      </c>
      <c r="S30" t="s">
        <v>832</v>
      </c>
      <c r="T30" t="s">
        <v>833</v>
      </c>
      <c r="U30" t="s">
        <v>834</v>
      </c>
      <c r="V30" t="s">
        <v>793</v>
      </c>
      <c r="W30" t="s">
        <v>835</v>
      </c>
      <c r="X30" t="s">
        <v>836</v>
      </c>
      <c r="Y30" t="s">
        <v>837</v>
      </c>
      <c r="Z30" t="s">
        <v>838</v>
      </c>
      <c r="AA30" t="s">
        <v>839</v>
      </c>
      <c r="AB30" t="s">
        <v>840</v>
      </c>
      <c r="AC30" t="s">
        <v>841</v>
      </c>
      <c r="AD30" t="s">
        <v>4799</v>
      </c>
    </row>
    <row r="31" spans="1:30">
      <c r="A31">
        <f t="shared" si="0"/>
        <v>29</v>
      </c>
      <c r="B31">
        <v>1</v>
      </c>
      <c r="C31">
        <v>30</v>
      </c>
      <c r="D31">
        <v>1</v>
      </c>
      <c r="E31">
        <v>60</v>
      </c>
      <c r="F31">
        <v>70</v>
      </c>
      <c r="G31">
        <v>0.59062499999999996</v>
      </c>
      <c r="H31">
        <v>0</v>
      </c>
      <c r="I31">
        <v>90</v>
      </c>
      <c r="J31">
        <v>0</v>
      </c>
      <c r="K31">
        <v>6953.125</v>
      </c>
      <c r="L31">
        <v>0.25750000000000001</v>
      </c>
      <c r="M31">
        <v>718871.875</v>
      </c>
      <c r="N31">
        <v>0.34375</v>
      </c>
      <c r="O31">
        <v>70</v>
      </c>
      <c r="P31">
        <v>480</v>
      </c>
      <c r="Q31">
        <v>480</v>
      </c>
      <c r="R31" s="46">
        <v>30</v>
      </c>
      <c r="S31" t="s">
        <v>842</v>
      </c>
      <c r="T31" t="s">
        <v>843</v>
      </c>
      <c r="U31" t="s">
        <v>844</v>
      </c>
      <c r="V31" t="s">
        <v>845</v>
      </c>
      <c r="W31" t="s">
        <v>846</v>
      </c>
      <c r="X31" t="s">
        <v>847</v>
      </c>
      <c r="Y31" t="s">
        <v>848</v>
      </c>
      <c r="Z31" t="s">
        <v>849</v>
      </c>
      <c r="AA31" t="s">
        <v>850</v>
      </c>
      <c r="AB31" t="s">
        <v>851</v>
      </c>
      <c r="AC31" t="s">
        <v>852</v>
      </c>
      <c r="AD31" t="s">
        <v>4800</v>
      </c>
    </row>
    <row r="32" spans="1:30">
      <c r="A32">
        <f t="shared" si="0"/>
        <v>30</v>
      </c>
      <c r="B32">
        <v>1</v>
      </c>
      <c r="C32">
        <v>31</v>
      </c>
      <c r="D32">
        <v>1</v>
      </c>
      <c r="E32">
        <v>60</v>
      </c>
      <c r="F32">
        <v>70</v>
      </c>
      <c r="G32">
        <v>0.44062499999999999</v>
      </c>
      <c r="H32">
        <v>0</v>
      </c>
      <c r="I32">
        <v>90</v>
      </c>
      <c r="J32">
        <v>0</v>
      </c>
      <c r="K32">
        <v>3703.125</v>
      </c>
      <c r="L32">
        <v>0.3775</v>
      </c>
      <c r="M32">
        <v>360321.875</v>
      </c>
      <c r="N32">
        <v>0.24375000000000002</v>
      </c>
      <c r="O32">
        <v>70</v>
      </c>
      <c r="P32">
        <v>480</v>
      </c>
      <c r="Q32">
        <v>480</v>
      </c>
      <c r="R32" s="46">
        <v>31</v>
      </c>
      <c r="S32" t="s">
        <v>853</v>
      </c>
      <c r="T32" t="s">
        <v>854</v>
      </c>
      <c r="U32" t="s">
        <v>855</v>
      </c>
      <c r="V32" t="s">
        <v>856</v>
      </c>
      <c r="W32" t="s">
        <v>857</v>
      </c>
      <c r="X32" t="s">
        <v>858</v>
      </c>
      <c r="Y32" t="s">
        <v>859</v>
      </c>
      <c r="Z32" t="s">
        <v>860</v>
      </c>
      <c r="AA32" t="s">
        <v>861</v>
      </c>
      <c r="AB32" t="s">
        <v>862</v>
      </c>
      <c r="AC32" t="s">
        <v>863</v>
      </c>
      <c r="AD32" t="s">
        <v>4801</v>
      </c>
    </row>
    <row r="33" spans="1:30">
      <c r="A33">
        <f t="shared" si="0"/>
        <v>31</v>
      </c>
      <c r="B33">
        <v>1</v>
      </c>
      <c r="C33">
        <v>32</v>
      </c>
      <c r="D33">
        <v>1</v>
      </c>
      <c r="E33">
        <v>60</v>
      </c>
      <c r="F33">
        <v>70</v>
      </c>
      <c r="G33">
        <v>0.51093750000000004</v>
      </c>
      <c r="H33">
        <v>0</v>
      </c>
      <c r="I33">
        <v>90</v>
      </c>
      <c r="J33">
        <v>0</v>
      </c>
      <c r="K33">
        <v>3804.6875</v>
      </c>
      <c r="L33">
        <v>0.31374999999999997</v>
      </c>
      <c r="M33">
        <v>505982.8125</v>
      </c>
      <c r="N33">
        <v>0.31562500000000004</v>
      </c>
      <c r="O33">
        <v>70</v>
      </c>
      <c r="P33">
        <v>480</v>
      </c>
      <c r="Q33">
        <v>480</v>
      </c>
      <c r="R33" s="46">
        <v>32</v>
      </c>
      <c r="S33" t="s">
        <v>864</v>
      </c>
      <c r="T33" t="s">
        <v>865</v>
      </c>
      <c r="U33" t="s">
        <v>866</v>
      </c>
      <c r="V33" t="s">
        <v>867</v>
      </c>
      <c r="W33" t="s">
        <v>868</v>
      </c>
      <c r="X33" t="s">
        <v>869</v>
      </c>
      <c r="Y33" t="s">
        <v>870</v>
      </c>
      <c r="Z33" t="s">
        <v>871</v>
      </c>
      <c r="AA33" t="s">
        <v>872</v>
      </c>
      <c r="AB33" t="s">
        <v>873</v>
      </c>
      <c r="AC33" t="s">
        <v>874</v>
      </c>
      <c r="AD33" t="s">
        <v>4802</v>
      </c>
    </row>
    <row r="34" spans="1:30">
      <c r="A34">
        <f t="shared" si="0"/>
        <v>32</v>
      </c>
      <c r="B34">
        <v>1</v>
      </c>
      <c r="C34">
        <v>33</v>
      </c>
      <c r="D34">
        <v>1</v>
      </c>
      <c r="E34">
        <v>60</v>
      </c>
      <c r="F34">
        <v>70</v>
      </c>
      <c r="G34">
        <v>0.36093749999999997</v>
      </c>
      <c r="H34">
        <v>0</v>
      </c>
      <c r="I34">
        <v>90</v>
      </c>
      <c r="J34">
        <v>0</v>
      </c>
      <c r="K34">
        <v>7054.6875</v>
      </c>
      <c r="L34">
        <v>0.43374999999999997</v>
      </c>
      <c r="M34">
        <v>147432.8125</v>
      </c>
      <c r="N34">
        <v>0.21562500000000001</v>
      </c>
      <c r="O34">
        <v>70</v>
      </c>
      <c r="P34">
        <v>480</v>
      </c>
      <c r="Q34">
        <v>480</v>
      </c>
      <c r="R34" s="46">
        <v>33</v>
      </c>
      <c r="S34" t="s">
        <v>875</v>
      </c>
      <c r="T34" t="s">
        <v>876</v>
      </c>
      <c r="U34" t="s">
        <v>877</v>
      </c>
      <c r="V34" t="s">
        <v>878</v>
      </c>
      <c r="W34" t="s">
        <v>879</v>
      </c>
      <c r="X34" t="s">
        <v>880</v>
      </c>
      <c r="Y34" t="s">
        <v>881</v>
      </c>
      <c r="Z34" t="s">
        <v>882</v>
      </c>
      <c r="AA34" t="s">
        <v>883</v>
      </c>
      <c r="AB34" t="s">
        <v>884</v>
      </c>
      <c r="AC34" t="s">
        <v>885</v>
      </c>
      <c r="AD34" t="s">
        <v>4803</v>
      </c>
    </row>
    <row r="35" spans="1:30">
      <c r="A35">
        <f t="shared" si="0"/>
        <v>33</v>
      </c>
      <c r="B35">
        <v>1</v>
      </c>
      <c r="C35">
        <v>34</v>
      </c>
      <c r="D35">
        <v>1</v>
      </c>
      <c r="E35">
        <v>60</v>
      </c>
      <c r="F35">
        <v>70</v>
      </c>
      <c r="G35">
        <v>0.43593749999999998</v>
      </c>
      <c r="H35">
        <v>0</v>
      </c>
      <c r="I35">
        <v>90</v>
      </c>
      <c r="J35">
        <v>0</v>
      </c>
      <c r="K35">
        <v>8679.6875</v>
      </c>
      <c r="L35">
        <v>0.25374999999999998</v>
      </c>
      <c r="M35">
        <v>326707.8125</v>
      </c>
      <c r="N35">
        <v>0.36562500000000003</v>
      </c>
      <c r="O35">
        <v>70</v>
      </c>
      <c r="P35">
        <v>480</v>
      </c>
      <c r="Q35">
        <v>480</v>
      </c>
      <c r="R35" s="46">
        <v>34</v>
      </c>
      <c r="S35" t="s">
        <v>886</v>
      </c>
      <c r="T35" t="s">
        <v>887</v>
      </c>
      <c r="U35" t="s">
        <v>888</v>
      </c>
      <c r="V35" t="s">
        <v>889</v>
      </c>
      <c r="W35" t="s">
        <v>890</v>
      </c>
      <c r="X35" t="s">
        <v>891</v>
      </c>
      <c r="Y35" t="s">
        <v>892</v>
      </c>
      <c r="Z35" t="s">
        <v>893</v>
      </c>
      <c r="AA35" t="s">
        <v>894</v>
      </c>
      <c r="AB35" t="s">
        <v>895</v>
      </c>
      <c r="AC35" t="s">
        <v>896</v>
      </c>
      <c r="AD35" t="s">
        <v>4804</v>
      </c>
    </row>
    <row r="36" spans="1:30">
      <c r="A36">
        <f t="shared" si="0"/>
        <v>34</v>
      </c>
      <c r="B36">
        <v>1</v>
      </c>
      <c r="C36">
        <v>35</v>
      </c>
      <c r="D36">
        <v>1</v>
      </c>
      <c r="E36">
        <v>60</v>
      </c>
      <c r="F36">
        <v>70</v>
      </c>
      <c r="G36">
        <v>0.5859375</v>
      </c>
      <c r="H36">
        <v>0</v>
      </c>
      <c r="I36">
        <v>90</v>
      </c>
      <c r="J36">
        <v>0</v>
      </c>
      <c r="K36">
        <v>5429.6875</v>
      </c>
      <c r="L36">
        <v>0.37375000000000003</v>
      </c>
      <c r="M36">
        <v>685257.8125</v>
      </c>
      <c r="N36">
        <v>0.265625</v>
      </c>
      <c r="O36">
        <v>70</v>
      </c>
      <c r="P36">
        <v>480</v>
      </c>
      <c r="Q36">
        <v>480</v>
      </c>
      <c r="R36" s="46">
        <v>35</v>
      </c>
      <c r="S36" t="s">
        <v>897</v>
      </c>
      <c r="T36" t="s">
        <v>898</v>
      </c>
      <c r="U36" t="s">
        <v>899</v>
      </c>
      <c r="V36" t="s">
        <v>900</v>
      </c>
      <c r="W36" t="s">
        <v>901</v>
      </c>
      <c r="X36" t="s">
        <v>902</v>
      </c>
      <c r="Y36" t="s">
        <v>903</v>
      </c>
      <c r="Z36" t="s">
        <v>904</v>
      </c>
      <c r="AA36" t="s">
        <v>905</v>
      </c>
      <c r="AB36" t="s">
        <v>906</v>
      </c>
      <c r="AC36" t="s">
        <v>907</v>
      </c>
      <c r="AD36" t="s">
        <v>4805</v>
      </c>
    </row>
    <row r="37" spans="1:30">
      <c r="A37">
        <f t="shared" si="0"/>
        <v>35</v>
      </c>
      <c r="B37">
        <v>1</v>
      </c>
      <c r="C37">
        <v>36</v>
      </c>
      <c r="D37">
        <v>1</v>
      </c>
      <c r="E37">
        <v>60</v>
      </c>
      <c r="F37">
        <v>70</v>
      </c>
      <c r="G37">
        <v>0.3984375</v>
      </c>
      <c r="H37">
        <v>0</v>
      </c>
      <c r="I37">
        <v>90</v>
      </c>
      <c r="J37">
        <v>0</v>
      </c>
      <c r="K37">
        <v>6242.1875</v>
      </c>
      <c r="L37">
        <v>0.28375</v>
      </c>
      <c r="M37">
        <v>237070.3125</v>
      </c>
      <c r="N37">
        <v>0.34062500000000001</v>
      </c>
      <c r="O37">
        <v>70</v>
      </c>
      <c r="P37">
        <v>480</v>
      </c>
      <c r="Q37">
        <v>480</v>
      </c>
      <c r="R37" s="46">
        <v>36</v>
      </c>
      <c r="S37" t="s">
        <v>908</v>
      </c>
      <c r="T37" t="s">
        <v>909</v>
      </c>
      <c r="U37" t="s">
        <v>910</v>
      </c>
      <c r="V37" t="s">
        <v>911</v>
      </c>
      <c r="W37" t="s">
        <v>912</v>
      </c>
      <c r="X37" t="s">
        <v>913</v>
      </c>
      <c r="Y37" t="s">
        <v>914</v>
      </c>
      <c r="Z37" t="s">
        <v>915</v>
      </c>
      <c r="AA37" t="s">
        <v>916</v>
      </c>
      <c r="AB37" t="s">
        <v>917</v>
      </c>
      <c r="AC37" t="s">
        <v>918</v>
      </c>
      <c r="AD37" t="s">
        <v>4806</v>
      </c>
    </row>
    <row r="38" spans="1:30">
      <c r="A38">
        <f t="shared" si="0"/>
        <v>36</v>
      </c>
      <c r="B38">
        <v>1</v>
      </c>
      <c r="C38">
        <v>37</v>
      </c>
      <c r="D38">
        <v>1</v>
      </c>
      <c r="E38">
        <v>60</v>
      </c>
      <c r="F38">
        <v>70</v>
      </c>
      <c r="G38">
        <v>0.54843749999999991</v>
      </c>
      <c r="H38">
        <v>0</v>
      </c>
      <c r="I38">
        <v>90</v>
      </c>
      <c r="J38">
        <v>0</v>
      </c>
      <c r="K38">
        <v>9492.1875</v>
      </c>
      <c r="L38">
        <v>0.40375</v>
      </c>
      <c r="M38">
        <v>595620.3125</v>
      </c>
      <c r="N38">
        <v>0.24062500000000001</v>
      </c>
      <c r="O38">
        <v>70</v>
      </c>
      <c r="P38">
        <v>480</v>
      </c>
      <c r="Q38">
        <v>480</v>
      </c>
      <c r="R38" s="46">
        <v>37</v>
      </c>
      <c r="S38" t="s">
        <v>919</v>
      </c>
      <c r="T38" t="s">
        <v>920</v>
      </c>
      <c r="U38" t="s">
        <v>921</v>
      </c>
      <c r="V38" t="s">
        <v>922</v>
      </c>
      <c r="W38" t="s">
        <v>923</v>
      </c>
      <c r="X38" t="s">
        <v>924</v>
      </c>
      <c r="Y38" t="s">
        <v>925</v>
      </c>
      <c r="Z38" t="s">
        <v>926</v>
      </c>
      <c r="AA38" t="s">
        <v>927</v>
      </c>
      <c r="AB38" t="s">
        <v>928</v>
      </c>
      <c r="AC38" t="s">
        <v>929</v>
      </c>
      <c r="AD38" t="s">
        <v>4807</v>
      </c>
    </row>
    <row r="39" spans="1:30">
      <c r="A39">
        <f t="shared" si="0"/>
        <v>37</v>
      </c>
      <c r="B39">
        <v>1</v>
      </c>
      <c r="C39">
        <v>38</v>
      </c>
      <c r="D39">
        <v>1</v>
      </c>
      <c r="E39">
        <v>60</v>
      </c>
      <c r="F39">
        <v>70</v>
      </c>
      <c r="G39">
        <v>0.47343749999999996</v>
      </c>
      <c r="H39">
        <v>0</v>
      </c>
      <c r="I39">
        <v>90</v>
      </c>
      <c r="J39">
        <v>0</v>
      </c>
      <c r="K39">
        <v>7867.1875</v>
      </c>
      <c r="L39">
        <v>0.34375</v>
      </c>
      <c r="M39">
        <v>774895.3125</v>
      </c>
      <c r="N39">
        <v>0.390625</v>
      </c>
      <c r="O39">
        <v>70</v>
      </c>
      <c r="P39">
        <v>480</v>
      </c>
      <c r="Q39">
        <v>480</v>
      </c>
      <c r="R39" s="46">
        <v>38</v>
      </c>
      <c r="S39" t="s">
        <v>930</v>
      </c>
      <c r="T39" t="s">
        <v>931</v>
      </c>
      <c r="U39" t="s">
        <v>932</v>
      </c>
      <c r="V39" t="s">
        <v>933</v>
      </c>
      <c r="W39" t="s">
        <v>934</v>
      </c>
      <c r="X39" t="s">
        <v>935</v>
      </c>
      <c r="Y39" t="s">
        <v>936</v>
      </c>
      <c r="Z39" t="s">
        <v>937</v>
      </c>
      <c r="AA39" t="s">
        <v>938</v>
      </c>
      <c r="AB39" t="s">
        <v>939</v>
      </c>
      <c r="AC39" t="s">
        <v>940</v>
      </c>
      <c r="AD39" t="s">
        <v>4808</v>
      </c>
    </row>
    <row r="40" spans="1:30">
      <c r="A40">
        <f t="shared" si="0"/>
        <v>38</v>
      </c>
      <c r="B40">
        <v>1</v>
      </c>
      <c r="C40">
        <v>39</v>
      </c>
      <c r="D40">
        <v>1</v>
      </c>
      <c r="E40">
        <v>60</v>
      </c>
      <c r="F40">
        <v>70</v>
      </c>
      <c r="G40">
        <v>0.32343749999999999</v>
      </c>
      <c r="H40">
        <v>0</v>
      </c>
      <c r="I40">
        <v>90</v>
      </c>
      <c r="J40">
        <v>0</v>
      </c>
      <c r="K40">
        <v>4617.1875</v>
      </c>
      <c r="L40">
        <v>0.46375</v>
      </c>
      <c r="M40">
        <v>416345.3125</v>
      </c>
      <c r="N40">
        <v>0.29062500000000002</v>
      </c>
      <c r="O40">
        <v>70</v>
      </c>
      <c r="P40">
        <v>480</v>
      </c>
      <c r="Q40">
        <v>480</v>
      </c>
      <c r="R40" s="46">
        <v>39</v>
      </c>
      <c r="S40" t="s">
        <v>941</v>
      </c>
      <c r="T40" t="s">
        <v>942</v>
      </c>
      <c r="U40" t="s">
        <v>943</v>
      </c>
      <c r="V40" t="s">
        <v>944</v>
      </c>
      <c r="W40" t="s">
        <v>945</v>
      </c>
      <c r="X40" t="s">
        <v>946</v>
      </c>
      <c r="Y40" t="s">
        <v>947</v>
      </c>
      <c r="Z40" t="s">
        <v>948</v>
      </c>
      <c r="AA40" t="s">
        <v>949</v>
      </c>
      <c r="AB40" t="s">
        <v>950</v>
      </c>
      <c r="AC40" t="s">
        <v>951</v>
      </c>
      <c r="AD40" t="s">
        <v>4809</v>
      </c>
    </row>
    <row r="41" spans="1:30">
      <c r="A41">
        <f t="shared" si="0"/>
        <v>39</v>
      </c>
      <c r="B41">
        <v>1</v>
      </c>
      <c r="C41">
        <v>40</v>
      </c>
      <c r="D41">
        <v>1</v>
      </c>
      <c r="E41">
        <v>60</v>
      </c>
      <c r="F41">
        <v>70</v>
      </c>
      <c r="G41">
        <v>0.34218749999999998</v>
      </c>
      <c r="H41">
        <v>0</v>
      </c>
      <c r="I41">
        <v>90</v>
      </c>
      <c r="J41">
        <v>0</v>
      </c>
      <c r="K41">
        <v>5023.4375</v>
      </c>
      <c r="L41">
        <v>0.26874999999999999</v>
      </c>
      <c r="M41">
        <v>640439.0625</v>
      </c>
      <c r="N41">
        <v>0.22812500000000002</v>
      </c>
      <c r="O41">
        <v>70</v>
      </c>
      <c r="P41">
        <v>480</v>
      </c>
      <c r="Q41">
        <v>480</v>
      </c>
      <c r="R41" s="46">
        <v>40</v>
      </c>
      <c r="S41" t="s">
        <v>952</v>
      </c>
      <c r="T41" t="s">
        <v>953</v>
      </c>
      <c r="U41" t="s">
        <v>954</v>
      </c>
      <c r="V41" t="s">
        <v>955</v>
      </c>
      <c r="W41" t="s">
        <v>956</v>
      </c>
      <c r="X41" t="s">
        <v>957</v>
      </c>
      <c r="Y41" t="s">
        <v>958</v>
      </c>
      <c r="Z41" t="s">
        <v>959</v>
      </c>
      <c r="AA41" t="s">
        <v>960</v>
      </c>
      <c r="AB41" t="s">
        <v>961</v>
      </c>
      <c r="AC41" t="s">
        <v>962</v>
      </c>
      <c r="AD41" t="s">
        <v>4810</v>
      </c>
    </row>
    <row r="42" spans="1:30">
      <c r="A42">
        <f t="shared" si="0"/>
        <v>40</v>
      </c>
      <c r="B42">
        <v>1</v>
      </c>
      <c r="C42">
        <v>41</v>
      </c>
      <c r="D42">
        <v>1</v>
      </c>
      <c r="E42">
        <v>60</v>
      </c>
      <c r="F42">
        <v>70</v>
      </c>
      <c r="G42">
        <v>0.4921875</v>
      </c>
      <c r="H42">
        <v>0</v>
      </c>
      <c r="I42">
        <v>90</v>
      </c>
      <c r="J42">
        <v>0</v>
      </c>
      <c r="K42">
        <v>8273.4375</v>
      </c>
      <c r="L42">
        <v>0.38874999999999998</v>
      </c>
      <c r="M42">
        <v>281889.0625</v>
      </c>
      <c r="N42">
        <v>0.328125</v>
      </c>
      <c r="O42">
        <v>70</v>
      </c>
      <c r="P42">
        <v>480</v>
      </c>
      <c r="Q42">
        <v>480</v>
      </c>
      <c r="R42" s="46">
        <v>41</v>
      </c>
      <c r="S42" t="s">
        <v>963</v>
      </c>
      <c r="T42" t="s">
        <v>964</v>
      </c>
      <c r="U42" t="s">
        <v>965</v>
      </c>
      <c r="V42" t="s">
        <v>966</v>
      </c>
      <c r="W42" t="s">
        <v>967</v>
      </c>
      <c r="X42" t="s">
        <v>968</v>
      </c>
      <c r="Y42" t="s">
        <v>969</v>
      </c>
      <c r="Z42" t="s">
        <v>970</v>
      </c>
      <c r="AA42" t="s">
        <v>971</v>
      </c>
      <c r="AB42" t="s">
        <v>972</v>
      </c>
      <c r="AC42" t="s">
        <v>973</v>
      </c>
      <c r="AD42" t="s">
        <v>4811</v>
      </c>
    </row>
    <row r="43" spans="1:30">
      <c r="A43">
        <f t="shared" si="0"/>
        <v>41</v>
      </c>
      <c r="B43">
        <v>1</v>
      </c>
      <c r="C43">
        <v>42</v>
      </c>
      <c r="D43">
        <v>1</v>
      </c>
      <c r="E43">
        <v>60</v>
      </c>
      <c r="F43">
        <v>70</v>
      </c>
      <c r="G43">
        <v>0.56718749999999996</v>
      </c>
      <c r="H43">
        <v>0</v>
      </c>
      <c r="I43">
        <v>90</v>
      </c>
      <c r="J43">
        <v>0</v>
      </c>
      <c r="K43">
        <v>9898.4375</v>
      </c>
      <c r="L43">
        <v>0.32874999999999999</v>
      </c>
      <c r="M43">
        <v>102614.0625</v>
      </c>
      <c r="N43">
        <v>0.27812500000000001</v>
      </c>
      <c r="O43">
        <v>70</v>
      </c>
      <c r="P43">
        <v>480</v>
      </c>
      <c r="Q43">
        <v>480</v>
      </c>
      <c r="R43" s="46">
        <v>42</v>
      </c>
      <c r="S43" t="s">
        <v>974</v>
      </c>
      <c r="T43" t="s">
        <v>975</v>
      </c>
      <c r="U43" t="s">
        <v>976</v>
      </c>
      <c r="V43" t="s">
        <v>977</v>
      </c>
      <c r="W43" t="s">
        <v>978</v>
      </c>
      <c r="X43" t="s">
        <v>979</v>
      </c>
      <c r="Y43" t="s">
        <v>980</v>
      </c>
      <c r="Z43" t="s">
        <v>981</v>
      </c>
      <c r="AA43" t="s">
        <v>982</v>
      </c>
      <c r="AB43" t="s">
        <v>983</v>
      </c>
      <c r="AC43" t="s">
        <v>984</v>
      </c>
      <c r="AD43" t="s">
        <v>4812</v>
      </c>
    </row>
    <row r="44" spans="1:30">
      <c r="A44">
        <f t="shared" si="0"/>
        <v>42</v>
      </c>
      <c r="B44">
        <v>1</v>
      </c>
      <c r="C44">
        <v>43</v>
      </c>
      <c r="D44">
        <v>1</v>
      </c>
      <c r="E44">
        <v>60</v>
      </c>
      <c r="F44">
        <v>70</v>
      </c>
      <c r="G44">
        <v>0.41718749999999999</v>
      </c>
      <c r="H44">
        <v>0</v>
      </c>
      <c r="I44">
        <v>90</v>
      </c>
      <c r="J44">
        <v>0</v>
      </c>
      <c r="K44">
        <v>6648.4375</v>
      </c>
      <c r="L44">
        <v>0.44874999999999998</v>
      </c>
      <c r="M44">
        <v>461164.0625</v>
      </c>
      <c r="N44">
        <v>0.37812500000000004</v>
      </c>
      <c r="O44">
        <v>70</v>
      </c>
      <c r="P44">
        <v>480</v>
      </c>
      <c r="Q44">
        <v>480</v>
      </c>
      <c r="R44" s="46">
        <v>43</v>
      </c>
      <c r="S44" t="s">
        <v>985</v>
      </c>
      <c r="T44" t="s">
        <v>986</v>
      </c>
      <c r="U44" t="s">
        <v>987</v>
      </c>
      <c r="V44" t="s">
        <v>988</v>
      </c>
      <c r="W44" t="s">
        <v>989</v>
      </c>
      <c r="X44" t="s">
        <v>990</v>
      </c>
      <c r="Y44" t="s">
        <v>991</v>
      </c>
      <c r="Z44" t="s">
        <v>992</v>
      </c>
      <c r="AA44" t="s">
        <v>993</v>
      </c>
      <c r="AB44" t="s">
        <v>994</v>
      </c>
      <c r="AC44" t="s">
        <v>995</v>
      </c>
      <c r="AD44" t="s">
        <v>4813</v>
      </c>
    </row>
    <row r="45" spans="1:30">
      <c r="A45">
        <f t="shared" si="0"/>
        <v>43</v>
      </c>
      <c r="B45">
        <v>1</v>
      </c>
      <c r="C45">
        <v>44</v>
      </c>
      <c r="D45">
        <v>1</v>
      </c>
      <c r="E45">
        <v>60</v>
      </c>
      <c r="F45">
        <v>70</v>
      </c>
      <c r="G45">
        <v>0.52968749999999998</v>
      </c>
      <c r="H45">
        <v>0</v>
      </c>
      <c r="I45">
        <v>90</v>
      </c>
      <c r="J45">
        <v>0</v>
      </c>
      <c r="K45">
        <v>5835.9375</v>
      </c>
      <c r="L45">
        <v>0.35875000000000001</v>
      </c>
      <c r="M45">
        <v>371526.5625</v>
      </c>
      <c r="N45">
        <v>0.203125</v>
      </c>
      <c r="O45">
        <v>70</v>
      </c>
      <c r="P45">
        <v>480</v>
      </c>
      <c r="Q45">
        <v>480</v>
      </c>
      <c r="R45" s="46">
        <v>44</v>
      </c>
      <c r="S45" t="s">
        <v>996</v>
      </c>
      <c r="T45" t="s">
        <v>997</v>
      </c>
      <c r="U45" t="s">
        <v>998</v>
      </c>
      <c r="V45" t="s">
        <v>999</v>
      </c>
      <c r="W45" t="s">
        <v>1000</v>
      </c>
      <c r="X45" t="s">
        <v>1001</v>
      </c>
      <c r="Y45" t="s">
        <v>1002</v>
      </c>
      <c r="Z45" t="s">
        <v>1003</v>
      </c>
      <c r="AA45" t="s">
        <v>1004</v>
      </c>
      <c r="AB45" t="s">
        <v>1005</v>
      </c>
      <c r="AC45" t="s">
        <v>1006</v>
      </c>
      <c r="AD45" t="s">
        <v>4814</v>
      </c>
    </row>
    <row r="46" spans="1:30">
      <c r="A46">
        <f t="shared" si="0"/>
        <v>44</v>
      </c>
      <c r="B46">
        <v>1</v>
      </c>
      <c r="C46">
        <v>45</v>
      </c>
      <c r="D46">
        <v>1</v>
      </c>
      <c r="E46">
        <v>60</v>
      </c>
      <c r="F46">
        <v>70</v>
      </c>
      <c r="G46">
        <v>0.37968749999999996</v>
      </c>
      <c r="H46">
        <v>0</v>
      </c>
      <c r="I46">
        <v>90</v>
      </c>
      <c r="J46">
        <v>0</v>
      </c>
      <c r="K46">
        <v>9085.9375</v>
      </c>
      <c r="L46">
        <v>0.47875000000000001</v>
      </c>
      <c r="M46">
        <v>730076.5625</v>
      </c>
      <c r="N46">
        <v>0.30312500000000003</v>
      </c>
      <c r="O46">
        <v>70</v>
      </c>
      <c r="P46">
        <v>480</v>
      </c>
      <c r="Q46">
        <v>480</v>
      </c>
      <c r="R46" s="46">
        <v>45</v>
      </c>
      <c r="S46" t="s">
        <v>1007</v>
      </c>
      <c r="T46" t="s">
        <v>1008</v>
      </c>
      <c r="U46" t="s">
        <v>1009</v>
      </c>
      <c r="V46" t="s">
        <v>1004</v>
      </c>
      <c r="W46" t="s">
        <v>1010</v>
      </c>
      <c r="X46" t="s">
        <v>1011</v>
      </c>
      <c r="Y46" t="s">
        <v>1012</v>
      </c>
      <c r="Z46" t="s">
        <v>1013</v>
      </c>
      <c r="AA46" t="s">
        <v>1014</v>
      </c>
      <c r="AB46" t="s">
        <v>1015</v>
      </c>
      <c r="AC46" t="s">
        <v>1016</v>
      </c>
      <c r="AD46" t="s">
        <v>4815</v>
      </c>
    </row>
    <row r="47" spans="1:30">
      <c r="A47">
        <f t="shared" si="0"/>
        <v>45</v>
      </c>
      <c r="B47">
        <v>1</v>
      </c>
      <c r="C47">
        <v>46</v>
      </c>
      <c r="D47">
        <v>1</v>
      </c>
      <c r="E47">
        <v>60</v>
      </c>
      <c r="F47">
        <v>70</v>
      </c>
      <c r="G47">
        <v>0.3046875</v>
      </c>
      <c r="H47">
        <v>0</v>
      </c>
      <c r="I47">
        <v>90</v>
      </c>
      <c r="J47">
        <v>0</v>
      </c>
      <c r="K47">
        <v>7460.9375</v>
      </c>
      <c r="L47">
        <v>0.29875000000000002</v>
      </c>
      <c r="M47">
        <v>550801.5625</v>
      </c>
      <c r="N47">
        <v>0.25312500000000004</v>
      </c>
      <c r="O47">
        <v>70</v>
      </c>
      <c r="P47">
        <v>480</v>
      </c>
      <c r="Q47">
        <v>480</v>
      </c>
      <c r="R47" s="46">
        <v>46</v>
      </c>
      <c r="S47" t="s">
        <v>1017</v>
      </c>
      <c r="T47" t="s">
        <v>1018</v>
      </c>
      <c r="U47" t="s">
        <v>1019</v>
      </c>
      <c r="V47" t="s">
        <v>1020</v>
      </c>
      <c r="W47" t="s">
        <v>1021</v>
      </c>
      <c r="X47" t="s">
        <v>1022</v>
      </c>
      <c r="Y47" t="s">
        <v>1023</v>
      </c>
      <c r="Z47" t="s">
        <v>1024</v>
      </c>
      <c r="AA47" t="s">
        <v>1025</v>
      </c>
      <c r="AB47" t="s">
        <v>1026</v>
      </c>
      <c r="AC47" t="s">
        <v>1027</v>
      </c>
      <c r="AD47" t="s">
        <v>4816</v>
      </c>
    </row>
    <row r="48" spans="1:30">
      <c r="A48">
        <f t="shared" si="0"/>
        <v>46</v>
      </c>
      <c r="B48">
        <v>1</v>
      </c>
      <c r="C48">
        <v>47</v>
      </c>
      <c r="D48">
        <v>1</v>
      </c>
      <c r="E48">
        <v>60</v>
      </c>
      <c r="F48">
        <v>70</v>
      </c>
      <c r="G48">
        <v>0.45468750000000002</v>
      </c>
      <c r="H48">
        <v>0</v>
      </c>
      <c r="I48">
        <v>90</v>
      </c>
      <c r="J48">
        <v>0</v>
      </c>
      <c r="K48">
        <v>4210.9375</v>
      </c>
      <c r="L48">
        <v>0.41874999999999996</v>
      </c>
      <c r="M48">
        <v>192251.5625</v>
      </c>
      <c r="N48">
        <v>0.35312500000000002</v>
      </c>
      <c r="O48">
        <v>70</v>
      </c>
      <c r="P48">
        <v>480</v>
      </c>
      <c r="Q48">
        <v>480</v>
      </c>
      <c r="R48" s="46">
        <v>47</v>
      </c>
      <c r="S48" t="s">
        <v>1028</v>
      </c>
      <c r="T48" t="s">
        <v>1029</v>
      </c>
      <c r="U48" t="s">
        <v>1030</v>
      </c>
      <c r="V48" t="s">
        <v>1031</v>
      </c>
      <c r="W48" t="s">
        <v>1032</v>
      </c>
      <c r="X48" t="s">
        <v>1033</v>
      </c>
      <c r="Y48" t="s">
        <v>1034</v>
      </c>
      <c r="Z48" t="s">
        <v>1035</v>
      </c>
      <c r="AA48" t="s">
        <v>1036</v>
      </c>
      <c r="AB48" t="s">
        <v>1037</v>
      </c>
      <c r="AC48" t="s">
        <v>1038</v>
      </c>
      <c r="AD48" t="s">
        <v>4817</v>
      </c>
    </row>
    <row r="49" spans="1:30">
      <c r="A49">
        <f t="shared" si="0"/>
        <v>47</v>
      </c>
      <c r="B49">
        <v>1</v>
      </c>
      <c r="C49">
        <v>48</v>
      </c>
      <c r="D49">
        <v>1</v>
      </c>
      <c r="E49">
        <v>60</v>
      </c>
      <c r="F49">
        <v>70</v>
      </c>
      <c r="G49">
        <v>0.59531249999999991</v>
      </c>
      <c r="H49">
        <v>0</v>
      </c>
      <c r="I49">
        <v>90</v>
      </c>
      <c r="J49">
        <v>0</v>
      </c>
      <c r="K49">
        <v>4007.8125</v>
      </c>
      <c r="L49">
        <v>0.30625000000000002</v>
      </c>
      <c r="M49">
        <v>259479.6875</v>
      </c>
      <c r="N49">
        <v>0.39687500000000003</v>
      </c>
      <c r="O49">
        <v>70</v>
      </c>
      <c r="P49">
        <v>480</v>
      </c>
      <c r="Q49">
        <v>480</v>
      </c>
      <c r="R49" s="46">
        <v>48</v>
      </c>
      <c r="S49" t="s">
        <v>1039</v>
      </c>
      <c r="T49" t="s">
        <v>1040</v>
      </c>
      <c r="U49" t="s">
        <v>1041</v>
      </c>
      <c r="V49" t="s">
        <v>1042</v>
      </c>
      <c r="W49" t="s">
        <v>1043</v>
      </c>
      <c r="X49" t="s">
        <v>1044</v>
      </c>
      <c r="Y49" t="s">
        <v>1045</v>
      </c>
      <c r="Z49" t="s">
        <v>1046</v>
      </c>
      <c r="AA49" t="s">
        <v>1047</v>
      </c>
      <c r="AB49" t="s">
        <v>1048</v>
      </c>
      <c r="AC49" t="s">
        <v>1049</v>
      </c>
      <c r="AD49" t="s">
        <v>4818</v>
      </c>
    </row>
    <row r="50" spans="1:30">
      <c r="A50">
        <f t="shared" si="0"/>
        <v>48</v>
      </c>
      <c r="B50">
        <v>1</v>
      </c>
      <c r="C50">
        <v>49</v>
      </c>
      <c r="D50">
        <v>1</v>
      </c>
      <c r="E50">
        <v>60</v>
      </c>
      <c r="F50">
        <v>70</v>
      </c>
      <c r="G50">
        <v>0.4453125</v>
      </c>
      <c r="H50">
        <v>0</v>
      </c>
      <c r="I50">
        <v>90</v>
      </c>
      <c r="J50">
        <v>0</v>
      </c>
      <c r="K50">
        <v>7257.8125</v>
      </c>
      <c r="L50">
        <v>0.42625000000000002</v>
      </c>
      <c r="M50">
        <v>618029.6875</v>
      </c>
      <c r="N50">
        <v>0.296875</v>
      </c>
      <c r="O50">
        <v>70</v>
      </c>
      <c r="P50">
        <v>480</v>
      </c>
      <c r="Q50">
        <v>480</v>
      </c>
      <c r="R50" s="46">
        <v>49</v>
      </c>
      <c r="S50" t="s">
        <v>1050</v>
      </c>
      <c r="T50" t="s">
        <v>1051</v>
      </c>
      <c r="U50" t="s">
        <v>1052</v>
      </c>
      <c r="V50" t="s">
        <v>1053</v>
      </c>
      <c r="W50" t="s">
        <v>1054</v>
      </c>
      <c r="X50" t="s">
        <v>1055</v>
      </c>
      <c r="Y50" t="s">
        <v>1056</v>
      </c>
      <c r="Z50" t="s">
        <v>1057</v>
      </c>
      <c r="AA50" t="s">
        <v>1058</v>
      </c>
      <c r="AB50" t="s">
        <v>1059</v>
      </c>
      <c r="AC50" t="s">
        <v>1060</v>
      </c>
      <c r="AD50" t="s">
        <v>4819</v>
      </c>
    </row>
    <row r="51" spans="1:30">
      <c r="A51">
        <f t="shared" si="0"/>
        <v>49</v>
      </c>
      <c r="B51">
        <v>1</v>
      </c>
      <c r="C51">
        <v>50</v>
      </c>
      <c r="D51">
        <v>1</v>
      </c>
      <c r="E51">
        <v>60</v>
      </c>
      <c r="F51">
        <v>70</v>
      </c>
      <c r="G51">
        <v>0.37031249999999999</v>
      </c>
      <c r="H51">
        <v>0</v>
      </c>
      <c r="I51">
        <v>90</v>
      </c>
      <c r="J51">
        <v>0</v>
      </c>
      <c r="K51">
        <v>8882.8125</v>
      </c>
      <c r="L51">
        <v>0.36624999999999996</v>
      </c>
      <c r="M51">
        <v>438754.6875</v>
      </c>
      <c r="N51">
        <v>0.34687500000000004</v>
      </c>
      <c r="O51">
        <v>70</v>
      </c>
      <c r="P51">
        <v>480</v>
      </c>
      <c r="Q51">
        <v>480</v>
      </c>
      <c r="R51" s="46">
        <v>50</v>
      </c>
      <c r="S51" t="s">
        <v>1061</v>
      </c>
      <c r="T51" t="s">
        <v>1062</v>
      </c>
      <c r="U51" t="s">
        <v>1063</v>
      </c>
      <c r="V51" t="s">
        <v>1053</v>
      </c>
      <c r="W51" t="s">
        <v>1064</v>
      </c>
      <c r="X51" t="s">
        <v>1065</v>
      </c>
      <c r="Y51" t="s">
        <v>1066</v>
      </c>
      <c r="Z51" t="s">
        <v>1067</v>
      </c>
      <c r="AA51" t="s">
        <v>1068</v>
      </c>
      <c r="AB51" t="s">
        <v>1069</v>
      </c>
      <c r="AC51" t="s">
        <v>1070</v>
      </c>
      <c r="AD51" t="s">
        <v>4820</v>
      </c>
    </row>
    <row r="52" spans="1:30">
      <c r="A52">
        <f t="shared" si="0"/>
        <v>50</v>
      </c>
      <c r="B52">
        <v>1</v>
      </c>
      <c r="C52">
        <v>51</v>
      </c>
      <c r="D52">
        <v>1</v>
      </c>
      <c r="E52">
        <v>60</v>
      </c>
      <c r="F52">
        <v>70</v>
      </c>
      <c r="G52">
        <v>0.52031249999999996</v>
      </c>
      <c r="H52">
        <v>0</v>
      </c>
      <c r="I52">
        <v>90</v>
      </c>
      <c r="J52">
        <v>0</v>
      </c>
      <c r="K52">
        <v>5632.8125</v>
      </c>
      <c r="L52">
        <v>0.48624999999999996</v>
      </c>
      <c r="M52">
        <v>80204.6875</v>
      </c>
      <c r="N52">
        <v>0.24687500000000001</v>
      </c>
      <c r="O52">
        <v>70</v>
      </c>
      <c r="P52">
        <v>480</v>
      </c>
      <c r="Q52">
        <v>480</v>
      </c>
      <c r="R52" s="46">
        <v>51</v>
      </c>
      <c r="S52" t="s">
        <v>1071</v>
      </c>
      <c r="T52" t="s">
        <v>1072</v>
      </c>
      <c r="U52" t="s">
        <v>1073</v>
      </c>
      <c r="V52" t="s">
        <v>1074</v>
      </c>
      <c r="W52" t="s">
        <v>1075</v>
      </c>
      <c r="X52" t="s">
        <v>1076</v>
      </c>
      <c r="Y52" t="s">
        <v>1077</v>
      </c>
      <c r="Z52" t="s">
        <v>1078</v>
      </c>
      <c r="AA52" t="s">
        <v>1079</v>
      </c>
      <c r="AB52" t="s">
        <v>1080</v>
      </c>
      <c r="AC52" t="s">
        <v>1081</v>
      </c>
      <c r="AD52" t="s">
        <v>4821</v>
      </c>
    </row>
    <row r="53" spans="1:30">
      <c r="A53">
        <f t="shared" si="0"/>
        <v>51</v>
      </c>
      <c r="B53">
        <v>1</v>
      </c>
      <c r="C53">
        <v>52</v>
      </c>
      <c r="D53">
        <v>1</v>
      </c>
      <c r="E53">
        <v>60</v>
      </c>
      <c r="F53">
        <v>70</v>
      </c>
      <c r="G53">
        <v>0.33281250000000001</v>
      </c>
      <c r="H53">
        <v>0</v>
      </c>
      <c r="I53">
        <v>90</v>
      </c>
      <c r="J53">
        <v>0</v>
      </c>
      <c r="K53">
        <v>6445.3125</v>
      </c>
      <c r="L53">
        <v>0.33624999999999999</v>
      </c>
      <c r="M53">
        <v>707667.1875</v>
      </c>
      <c r="N53">
        <v>0.37187500000000001</v>
      </c>
      <c r="O53">
        <v>70</v>
      </c>
      <c r="P53">
        <v>480</v>
      </c>
      <c r="Q53">
        <v>480</v>
      </c>
      <c r="R53" s="46">
        <v>52</v>
      </c>
      <c r="S53" t="s">
        <v>1082</v>
      </c>
      <c r="T53" t="s">
        <v>1083</v>
      </c>
      <c r="U53" t="s">
        <v>1084</v>
      </c>
      <c r="V53" t="s">
        <v>1085</v>
      </c>
      <c r="W53" t="s">
        <v>1086</v>
      </c>
      <c r="X53" t="s">
        <v>1087</v>
      </c>
      <c r="Y53" t="s">
        <v>1088</v>
      </c>
      <c r="Z53" t="s">
        <v>1089</v>
      </c>
      <c r="AA53" t="s">
        <v>1090</v>
      </c>
      <c r="AB53" t="s">
        <v>1091</v>
      </c>
      <c r="AC53" t="s">
        <v>1092</v>
      </c>
      <c r="AD53" t="s">
        <v>4822</v>
      </c>
    </row>
    <row r="54" spans="1:30">
      <c r="A54">
        <f t="shared" si="0"/>
        <v>52</v>
      </c>
      <c r="B54">
        <v>1</v>
      </c>
      <c r="C54">
        <v>53</v>
      </c>
      <c r="D54">
        <v>1</v>
      </c>
      <c r="E54">
        <v>60</v>
      </c>
      <c r="F54">
        <v>70</v>
      </c>
      <c r="G54">
        <v>0.48281249999999998</v>
      </c>
      <c r="H54">
        <v>0</v>
      </c>
      <c r="I54">
        <v>90</v>
      </c>
      <c r="J54">
        <v>0</v>
      </c>
      <c r="K54">
        <v>9695.3125</v>
      </c>
      <c r="L54">
        <v>0.45624999999999999</v>
      </c>
      <c r="M54">
        <v>349117.1875</v>
      </c>
      <c r="N54">
        <v>0.27187500000000003</v>
      </c>
      <c r="O54">
        <v>70</v>
      </c>
      <c r="P54">
        <v>480</v>
      </c>
      <c r="Q54">
        <v>480</v>
      </c>
      <c r="R54" s="46">
        <v>53</v>
      </c>
      <c r="S54" t="s">
        <v>1093</v>
      </c>
      <c r="T54" t="s">
        <v>1094</v>
      </c>
      <c r="U54" t="s">
        <v>1095</v>
      </c>
      <c r="V54" t="s">
        <v>1096</v>
      </c>
      <c r="W54" t="s">
        <v>1097</v>
      </c>
      <c r="X54" t="s">
        <v>1098</v>
      </c>
      <c r="Y54" t="s">
        <v>1099</v>
      </c>
      <c r="Z54" t="s">
        <v>1100</v>
      </c>
      <c r="AA54" t="s">
        <v>1101</v>
      </c>
      <c r="AB54" t="s">
        <v>1102</v>
      </c>
      <c r="AC54" t="s">
        <v>1103</v>
      </c>
      <c r="AD54" t="s">
        <v>4823</v>
      </c>
    </row>
    <row r="55" spans="1:30">
      <c r="A55">
        <f t="shared" si="0"/>
        <v>53</v>
      </c>
      <c r="B55">
        <v>1</v>
      </c>
      <c r="C55">
        <v>54</v>
      </c>
      <c r="D55">
        <v>1</v>
      </c>
      <c r="E55">
        <v>60</v>
      </c>
      <c r="F55">
        <v>70</v>
      </c>
      <c r="G55">
        <v>0.55781250000000004</v>
      </c>
      <c r="H55">
        <v>0</v>
      </c>
      <c r="I55">
        <v>90</v>
      </c>
      <c r="J55">
        <v>0</v>
      </c>
      <c r="K55">
        <v>8070.3125</v>
      </c>
      <c r="L55">
        <v>0.27625</v>
      </c>
      <c r="M55">
        <v>169842.1875</v>
      </c>
      <c r="N55">
        <v>0.32187500000000002</v>
      </c>
      <c r="O55">
        <v>70</v>
      </c>
      <c r="P55">
        <v>480</v>
      </c>
      <c r="Q55">
        <v>480</v>
      </c>
      <c r="R55" s="46">
        <v>54</v>
      </c>
      <c r="S55" t="s">
        <v>1104</v>
      </c>
      <c r="T55" t="s">
        <v>1105</v>
      </c>
      <c r="U55" t="s">
        <v>1106</v>
      </c>
      <c r="V55" t="s">
        <v>1107</v>
      </c>
      <c r="W55" t="s">
        <v>1108</v>
      </c>
      <c r="X55" t="s">
        <v>1109</v>
      </c>
      <c r="Y55" t="s">
        <v>1110</v>
      </c>
      <c r="Z55" t="s">
        <v>1111</v>
      </c>
      <c r="AA55" t="s">
        <v>1112</v>
      </c>
      <c r="AB55" t="s">
        <v>1113</v>
      </c>
      <c r="AC55" t="s">
        <v>1114</v>
      </c>
      <c r="AD55" t="s">
        <v>4824</v>
      </c>
    </row>
    <row r="56" spans="1:30">
      <c r="A56">
        <f t="shared" si="0"/>
        <v>54</v>
      </c>
      <c r="B56">
        <v>1</v>
      </c>
      <c r="C56">
        <v>55</v>
      </c>
      <c r="D56">
        <v>1</v>
      </c>
      <c r="E56">
        <v>60</v>
      </c>
      <c r="F56">
        <v>70</v>
      </c>
      <c r="G56">
        <v>0.40781249999999997</v>
      </c>
      <c r="H56">
        <v>0</v>
      </c>
      <c r="I56">
        <v>90</v>
      </c>
      <c r="J56">
        <v>0</v>
      </c>
      <c r="K56">
        <v>4820.3125</v>
      </c>
      <c r="L56">
        <v>0.39624999999999999</v>
      </c>
      <c r="M56">
        <v>528392.1875</v>
      </c>
      <c r="N56">
        <v>0.22187500000000002</v>
      </c>
      <c r="O56">
        <v>70</v>
      </c>
      <c r="P56">
        <v>480</v>
      </c>
      <c r="Q56">
        <v>480</v>
      </c>
      <c r="R56" s="46">
        <v>55</v>
      </c>
      <c r="S56" t="s">
        <v>1115</v>
      </c>
      <c r="T56" t="s">
        <v>1116</v>
      </c>
      <c r="U56" t="s">
        <v>1117</v>
      </c>
      <c r="V56" t="s">
        <v>1118</v>
      </c>
      <c r="W56" t="s">
        <v>1119</v>
      </c>
      <c r="X56" t="s">
        <v>1120</v>
      </c>
      <c r="Y56" t="s">
        <v>1121</v>
      </c>
      <c r="Z56" t="s">
        <v>1122</v>
      </c>
      <c r="AA56" t="s">
        <v>1123</v>
      </c>
      <c r="AB56" t="s">
        <v>1124</v>
      </c>
      <c r="AC56" t="s">
        <v>1125</v>
      </c>
      <c r="AD56" t="s">
        <v>4825</v>
      </c>
    </row>
    <row r="57" spans="1:30">
      <c r="A57">
        <f t="shared" si="0"/>
        <v>55</v>
      </c>
      <c r="B57">
        <v>1</v>
      </c>
      <c r="C57">
        <v>56</v>
      </c>
      <c r="D57">
        <v>1</v>
      </c>
      <c r="E57">
        <v>60</v>
      </c>
      <c r="F57">
        <v>70</v>
      </c>
      <c r="G57">
        <v>0.42656249999999996</v>
      </c>
      <c r="H57">
        <v>0</v>
      </c>
      <c r="I57">
        <v>90</v>
      </c>
      <c r="J57">
        <v>0</v>
      </c>
      <c r="K57">
        <v>4414.0625</v>
      </c>
      <c r="L57">
        <v>0.35125000000000001</v>
      </c>
      <c r="M57">
        <v>125023.4375</v>
      </c>
      <c r="N57">
        <v>0.25937500000000002</v>
      </c>
      <c r="O57">
        <v>70</v>
      </c>
      <c r="P57">
        <v>480</v>
      </c>
      <c r="Q57">
        <v>480</v>
      </c>
      <c r="R57" s="46">
        <v>56</v>
      </c>
      <c r="S57" t="s">
        <v>1126</v>
      </c>
      <c r="T57" t="s">
        <v>1127</v>
      </c>
      <c r="U57" t="s">
        <v>1128</v>
      </c>
      <c r="V57" t="s">
        <v>1129</v>
      </c>
      <c r="W57" t="s">
        <v>1130</v>
      </c>
      <c r="X57" t="s">
        <v>1131</v>
      </c>
      <c r="Y57" t="s">
        <v>1132</v>
      </c>
      <c r="Z57" t="s">
        <v>1133</v>
      </c>
      <c r="AA57" t="s">
        <v>1134</v>
      </c>
      <c r="AB57" t="s">
        <v>1135</v>
      </c>
      <c r="AC57" t="s">
        <v>1136</v>
      </c>
      <c r="AD57" t="s">
        <v>4826</v>
      </c>
    </row>
    <row r="58" spans="1:30">
      <c r="A58">
        <f t="shared" si="0"/>
        <v>56</v>
      </c>
      <c r="B58">
        <v>1</v>
      </c>
      <c r="C58">
        <v>57</v>
      </c>
      <c r="D58">
        <v>1</v>
      </c>
      <c r="E58">
        <v>60</v>
      </c>
      <c r="F58">
        <v>70</v>
      </c>
      <c r="G58">
        <v>0.57656249999999998</v>
      </c>
      <c r="H58">
        <v>0</v>
      </c>
      <c r="I58">
        <v>90</v>
      </c>
      <c r="J58">
        <v>0</v>
      </c>
      <c r="K58">
        <v>7664.0625</v>
      </c>
      <c r="L58">
        <v>0.47125</v>
      </c>
      <c r="M58">
        <v>483573.4375</v>
      </c>
      <c r="N58">
        <v>0.359375</v>
      </c>
      <c r="O58">
        <v>70</v>
      </c>
      <c r="P58">
        <v>480</v>
      </c>
      <c r="Q58">
        <v>480</v>
      </c>
      <c r="R58" s="46">
        <v>57</v>
      </c>
      <c r="S58" t="s">
        <v>1137</v>
      </c>
      <c r="T58" t="s">
        <v>1138</v>
      </c>
      <c r="U58" t="s">
        <v>1139</v>
      </c>
      <c r="V58" t="s">
        <v>1140</v>
      </c>
      <c r="W58" t="s">
        <v>1141</v>
      </c>
      <c r="X58" t="s">
        <v>1142</v>
      </c>
      <c r="Y58" t="s">
        <v>1143</v>
      </c>
      <c r="Z58" t="s">
        <v>1144</v>
      </c>
      <c r="AA58" t="s">
        <v>1145</v>
      </c>
      <c r="AB58" t="s">
        <v>1146</v>
      </c>
      <c r="AC58" t="s">
        <v>1147</v>
      </c>
      <c r="AD58" t="s">
        <v>4827</v>
      </c>
    </row>
    <row r="59" spans="1:30">
      <c r="A59">
        <f t="shared" si="0"/>
        <v>57</v>
      </c>
      <c r="B59">
        <v>1</v>
      </c>
      <c r="C59">
        <v>58</v>
      </c>
      <c r="D59">
        <v>1</v>
      </c>
      <c r="E59">
        <v>60</v>
      </c>
      <c r="F59">
        <v>70</v>
      </c>
      <c r="G59">
        <v>0.50156250000000002</v>
      </c>
      <c r="H59">
        <v>0</v>
      </c>
      <c r="I59">
        <v>90</v>
      </c>
      <c r="J59">
        <v>0</v>
      </c>
      <c r="K59">
        <v>9289.0625</v>
      </c>
      <c r="L59">
        <v>0.29125000000000001</v>
      </c>
      <c r="M59">
        <v>662848.4375</v>
      </c>
      <c r="N59">
        <v>0.20937500000000001</v>
      </c>
      <c r="O59">
        <v>70</v>
      </c>
      <c r="P59">
        <v>480</v>
      </c>
      <c r="Q59">
        <v>480</v>
      </c>
      <c r="R59" s="46">
        <v>58</v>
      </c>
      <c r="S59" t="s">
        <v>1148</v>
      </c>
      <c r="T59" t="s">
        <v>1149</v>
      </c>
      <c r="U59" t="s">
        <v>1150</v>
      </c>
      <c r="V59" t="s">
        <v>1151</v>
      </c>
      <c r="W59" t="s">
        <v>1152</v>
      </c>
      <c r="X59" t="s">
        <v>1153</v>
      </c>
      <c r="Y59" t="s">
        <v>1154</v>
      </c>
      <c r="Z59" t="s">
        <v>1155</v>
      </c>
      <c r="AA59" t="s">
        <v>1156</v>
      </c>
      <c r="AB59" t="s">
        <v>1157</v>
      </c>
      <c r="AC59" t="s">
        <v>1158</v>
      </c>
      <c r="AD59" t="s">
        <v>4828</v>
      </c>
    </row>
    <row r="60" spans="1:30">
      <c r="A60">
        <f t="shared" si="0"/>
        <v>58</v>
      </c>
      <c r="B60">
        <v>1</v>
      </c>
      <c r="C60">
        <v>59</v>
      </c>
      <c r="D60">
        <v>1</v>
      </c>
      <c r="E60">
        <v>60</v>
      </c>
      <c r="F60">
        <v>70</v>
      </c>
      <c r="G60">
        <v>0.3515625</v>
      </c>
      <c r="H60">
        <v>0</v>
      </c>
      <c r="I60">
        <v>90</v>
      </c>
      <c r="J60">
        <v>0</v>
      </c>
      <c r="K60">
        <v>6039.0625</v>
      </c>
      <c r="L60">
        <v>0.41125</v>
      </c>
      <c r="M60">
        <v>304298.4375</v>
      </c>
      <c r="N60">
        <v>0.30937500000000001</v>
      </c>
      <c r="O60">
        <v>70</v>
      </c>
      <c r="P60">
        <v>480</v>
      </c>
      <c r="Q60">
        <v>480</v>
      </c>
      <c r="R60" s="46">
        <v>59</v>
      </c>
      <c r="S60" t="s">
        <v>1159</v>
      </c>
      <c r="T60" t="s">
        <v>1160</v>
      </c>
      <c r="U60" t="s">
        <v>1161</v>
      </c>
      <c r="V60" t="s">
        <v>1162</v>
      </c>
      <c r="W60" t="s">
        <v>1163</v>
      </c>
      <c r="X60" t="s">
        <v>1164</v>
      </c>
      <c r="Y60" t="s">
        <v>1165</v>
      </c>
      <c r="Z60" t="s">
        <v>1166</v>
      </c>
      <c r="AA60" t="s">
        <v>1167</v>
      </c>
      <c r="AB60" t="s">
        <v>1168</v>
      </c>
      <c r="AC60" t="s">
        <v>1169</v>
      </c>
      <c r="AD60" t="s">
        <v>4829</v>
      </c>
    </row>
    <row r="61" spans="1:30">
      <c r="A61">
        <f t="shared" si="0"/>
        <v>59</v>
      </c>
      <c r="B61">
        <v>1</v>
      </c>
      <c r="C61">
        <v>60</v>
      </c>
      <c r="D61">
        <v>1</v>
      </c>
      <c r="E61">
        <v>60</v>
      </c>
      <c r="F61">
        <v>70</v>
      </c>
      <c r="G61">
        <v>0.46406249999999999</v>
      </c>
      <c r="H61">
        <v>0</v>
      </c>
      <c r="I61">
        <v>90</v>
      </c>
      <c r="J61">
        <v>0</v>
      </c>
      <c r="K61">
        <v>5226.5625</v>
      </c>
      <c r="L61">
        <v>0.26124999999999998</v>
      </c>
      <c r="M61">
        <v>573210.9375</v>
      </c>
      <c r="N61">
        <v>0.28437500000000004</v>
      </c>
      <c r="O61">
        <v>70</v>
      </c>
      <c r="P61">
        <v>480</v>
      </c>
      <c r="Q61">
        <v>480</v>
      </c>
      <c r="R61" s="46">
        <v>60</v>
      </c>
      <c r="S61" t="s">
        <v>1170</v>
      </c>
      <c r="T61" t="s">
        <v>1171</v>
      </c>
      <c r="U61" t="s">
        <v>1172</v>
      </c>
      <c r="V61" t="s">
        <v>1173</v>
      </c>
      <c r="W61" t="s">
        <v>1174</v>
      </c>
      <c r="X61" t="s">
        <v>1175</v>
      </c>
      <c r="Y61" t="s">
        <v>1176</v>
      </c>
      <c r="Z61" t="s">
        <v>1177</v>
      </c>
      <c r="AA61" t="s">
        <v>1178</v>
      </c>
      <c r="AB61" t="s">
        <v>1179</v>
      </c>
      <c r="AC61" t="s">
        <v>1180</v>
      </c>
      <c r="AD61" t="s">
        <v>4830</v>
      </c>
    </row>
    <row r="62" spans="1:30">
      <c r="A62">
        <f t="shared" si="0"/>
        <v>60</v>
      </c>
      <c r="B62">
        <v>1</v>
      </c>
      <c r="C62">
        <v>61</v>
      </c>
      <c r="D62">
        <v>1</v>
      </c>
      <c r="E62">
        <v>60</v>
      </c>
      <c r="F62">
        <v>70</v>
      </c>
      <c r="G62">
        <v>0.31406249999999997</v>
      </c>
      <c r="H62">
        <v>0</v>
      </c>
      <c r="I62">
        <v>90</v>
      </c>
      <c r="J62">
        <v>0</v>
      </c>
      <c r="K62">
        <v>8476.5625</v>
      </c>
      <c r="L62">
        <v>0.38124999999999998</v>
      </c>
      <c r="M62">
        <v>214660.9375</v>
      </c>
      <c r="N62">
        <v>0.38437500000000002</v>
      </c>
      <c r="O62">
        <v>70</v>
      </c>
      <c r="P62">
        <v>480</v>
      </c>
      <c r="Q62">
        <v>480</v>
      </c>
      <c r="R62" s="46">
        <v>61</v>
      </c>
      <c r="S62" t="s">
        <v>1181</v>
      </c>
      <c r="T62" t="s">
        <v>1182</v>
      </c>
      <c r="U62" t="s">
        <v>1183</v>
      </c>
      <c r="V62" t="s">
        <v>1184</v>
      </c>
      <c r="W62" t="s">
        <v>1185</v>
      </c>
      <c r="X62" t="s">
        <v>1186</v>
      </c>
      <c r="Y62" t="s">
        <v>1187</v>
      </c>
      <c r="Z62" t="s">
        <v>1188</v>
      </c>
      <c r="AA62" t="s">
        <v>1189</v>
      </c>
      <c r="AB62" t="s">
        <v>1190</v>
      </c>
      <c r="AC62" t="s">
        <v>1191</v>
      </c>
      <c r="AD62" t="s">
        <v>4831</v>
      </c>
    </row>
    <row r="63" spans="1:30">
      <c r="A63">
        <f t="shared" si="0"/>
        <v>61</v>
      </c>
      <c r="B63">
        <v>1</v>
      </c>
      <c r="C63">
        <v>62</v>
      </c>
      <c r="D63">
        <v>1</v>
      </c>
      <c r="E63">
        <v>60</v>
      </c>
      <c r="F63">
        <v>70</v>
      </c>
      <c r="G63">
        <v>0.38906249999999998</v>
      </c>
      <c r="H63">
        <v>0</v>
      </c>
      <c r="I63">
        <v>90</v>
      </c>
      <c r="J63">
        <v>0</v>
      </c>
      <c r="K63">
        <v>6851.5625</v>
      </c>
      <c r="L63">
        <v>0.32124999999999998</v>
      </c>
      <c r="M63">
        <v>393935.9375</v>
      </c>
      <c r="N63">
        <v>0.234375</v>
      </c>
      <c r="O63">
        <v>70</v>
      </c>
      <c r="P63">
        <v>480</v>
      </c>
      <c r="Q63">
        <v>480</v>
      </c>
      <c r="R63" s="46">
        <v>62</v>
      </c>
      <c r="S63" t="s">
        <v>1192</v>
      </c>
      <c r="T63" t="s">
        <v>1193</v>
      </c>
      <c r="U63" t="s">
        <v>1194</v>
      </c>
      <c r="V63" t="s">
        <v>1195</v>
      </c>
      <c r="W63" t="s">
        <v>1196</v>
      </c>
      <c r="X63" t="s">
        <v>1197</v>
      </c>
      <c r="Y63" t="s">
        <v>1198</v>
      </c>
      <c r="Z63" t="s">
        <v>1199</v>
      </c>
      <c r="AA63" t="s">
        <v>1200</v>
      </c>
      <c r="AB63" t="s">
        <v>1201</v>
      </c>
      <c r="AC63" t="s">
        <v>1202</v>
      </c>
      <c r="AD63" t="s">
        <v>4832</v>
      </c>
    </row>
    <row r="64" spans="1:30">
      <c r="A64">
        <f t="shared" si="0"/>
        <v>62</v>
      </c>
      <c r="B64">
        <v>1</v>
      </c>
      <c r="C64">
        <v>63</v>
      </c>
      <c r="D64">
        <v>1</v>
      </c>
      <c r="E64">
        <v>60</v>
      </c>
      <c r="F64">
        <v>70</v>
      </c>
      <c r="G64">
        <v>0.5390625</v>
      </c>
      <c r="H64">
        <v>0</v>
      </c>
      <c r="I64">
        <v>90</v>
      </c>
      <c r="J64">
        <v>0</v>
      </c>
      <c r="K64">
        <v>3601.5625</v>
      </c>
      <c r="L64">
        <v>0.44125000000000003</v>
      </c>
      <c r="M64">
        <v>752485.9375</v>
      </c>
      <c r="N64">
        <v>0.33437499999999998</v>
      </c>
      <c r="O64">
        <v>70</v>
      </c>
      <c r="P64">
        <v>480</v>
      </c>
      <c r="Q64">
        <v>480</v>
      </c>
      <c r="R64" s="46">
        <v>63</v>
      </c>
      <c r="S64" t="s">
        <v>1203</v>
      </c>
      <c r="T64" t="s">
        <v>1204</v>
      </c>
      <c r="U64" t="s">
        <v>1205</v>
      </c>
      <c r="V64" t="s">
        <v>1206</v>
      </c>
      <c r="W64" t="s">
        <v>1207</v>
      </c>
      <c r="X64" t="s">
        <v>1208</v>
      </c>
      <c r="Y64" t="s">
        <v>1209</v>
      </c>
      <c r="Z64" t="s">
        <v>1210</v>
      </c>
      <c r="AA64" t="s">
        <v>1211</v>
      </c>
      <c r="AB64" t="s">
        <v>1212</v>
      </c>
      <c r="AC64" t="s">
        <v>1213</v>
      </c>
      <c r="AD64" t="s">
        <v>4833</v>
      </c>
    </row>
    <row r="65" spans="1:30">
      <c r="A65">
        <f t="shared" si="0"/>
        <v>63</v>
      </c>
      <c r="B65">
        <v>1</v>
      </c>
      <c r="C65">
        <v>64</v>
      </c>
      <c r="D65">
        <v>1</v>
      </c>
      <c r="E65">
        <v>60</v>
      </c>
      <c r="F65">
        <v>70</v>
      </c>
      <c r="G65">
        <v>0.36328125</v>
      </c>
      <c r="H65">
        <v>0</v>
      </c>
      <c r="I65">
        <v>90</v>
      </c>
      <c r="J65">
        <v>0</v>
      </c>
      <c r="K65">
        <v>3652.34375</v>
      </c>
      <c r="L65">
        <v>0.34562500000000002</v>
      </c>
      <c r="M65">
        <v>388333.59375</v>
      </c>
      <c r="N65">
        <v>0.36093750000000002</v>
      </c>
      <c r="O65">
        <v>70</v>
      </c>
      <c r="P65">
        <v>480</v>
      </c>
      <c r="Q65">
        <v>480</v>
      </c>
      <c r="R65" s="46">
        <v>64</v>
      </c>
      <c r="S65" t="s">
        <v>1214</v>
      </c>
      <c r="T65" t="s">
        <v>1215</v>
      </c>
      <c r="U65" t="s">
        <v>1216</v>
      </c>
      <c r="V65" t="s">
        <v>428</v>
      </c>
      <c r="W65" t="s">
        <v>1217</v>
      </c>
      <c r="X65" t="s">
        <v>310</v>
      </c>
      <c r="Y65" t="s">
        <v>1218</v>
      </c>
      <c r="Z65" t="s">
        <v>1219</v>
      </c>
      <c r="AA65" t="s">
        <v>1220</v>
      </c>
      <c r="AB65" t="s">
        <v>1221</v>
      </c>
      <c r="AC65" t="s">
        <v>1222</v>
      </c>
      <c r="AD65" t="s">
        <v>4834</v>
      </c>
    </row>
    <row r="66" spans="1:30">
      <c r="A66">
        <f t="shared" si="0"/>
        <v>64</v>
      </c>
      <c r="B66">
        <v>1</v>
      </c>
      <c r="C66">
        <v>65</v>
      </c>
      <c r="D66">
        <v>1</v>
      </c>
      <c r="E66">
        <v>60</v>
      </c>
      <c r="F66">
        <v>70</v>
      </c>
      <c r="G66">
        <v>0.51328125000000002</v>
      </c>
      <c r="H66">
        <v>0</v>
      </c>
      <c r="I66">
        <v>90</v>
      </c>
      <c r="J66">
        <v>0</v>
      </c>
      <c r="K66">
        <v>6902.34375</v>
      </c>
      <c r="L66">
        <v>0.46562499999999996</v>
      </c>
      <c r="M66">
        <v>746883.59375</v>
      </c>
      <c r="N66">
        <v>0.26093750000000004</v>
      </c>
      <c r="O66">
        <v>70</v>
      </c>
      <c r="P66">
        <v>480</v>
      </c>
      <c r="Q66">
        <v>480</v>
      </c>
      <c r="R66" s="46">
        <v>65</v>
      </c>
      <c r="S66" t="s">
        <v>1223</v>
      </c>
      <c r="T66" t="s">
        <v>1224</v>
      </c>
      <c r="U66" t="s">
        <v>1225</v>
      </c>
      <c r="V66" t="s">
        <v>1226</v>
      </c>
      <c r="W66" t="s">
        <v>1227</v>
      </c>
      <c r="X66" t="s">
        <v>1228</v>
      </c>
      <c r="Y66" t="s">
        <v>1229</v>
      </c>
      <c r="Z66" t="s">
        <v>1230</v>
      </c>
      <c r="AA66" t="s">
        <v>1231</v>
      </c>
      <c r="AB66" t="s">
        <v>1232</v>
      </c>
      <c r="AC66" t="s">
        <v>1233</v>
      </c>
      <c r="AD66" t="s">
        <v>4835</v>
      </c>
    </row>
    <row r="67" spans="1:30">
      <c r="A67">
        <f t="shared" si="0"/>
        <v>65</v>
      </c>
      <c r="B67">
        <v>1</v>
      </c>
      <c r="C67">
        <v>66</v>
      </c>
      <c r="D67">
        <v>1</v>
      </c>
      <c r="E67">
        <v>60</v>
      </c>
      <c r="F67">
        <v>70</v>
      </c>
      <c r="G67">
        <v>0.58828124999999998</v>
      </c>
      <c r="H67">
        <v>0</v>
      </c>
      <c r="I67">
        <v>90</v>
      </c>
      <c r="J67">
        <v>0</v>
      </c>
      <c r="K67">
        <v>8527.34375</v>
      </c>
      <c r="L67">
        <v>0.28562500000000002</v>
      </c>
      <c r="M67">
        <v>567608.59375</v>
      </c>
      <c r="N67">
        <v>0.31093750000000003</v>
      </c>
      <c r="O67">
        <v>70</v>
      </c>
      <c r="P67">
        <v>480</v>
      </c>
      <c r="Q67">
        <v>480</v>
      </c>
      <c r="R67" s="46">
        <v>66</v>
      </c>
      <c r="S67" t="s">
        <v>1234</v>
      </c>
      <c r="T67" t="s">
        <v>1235</v>
      </c>
      <c r="U67" t="s">
        <v>1236</v>
      </c>
      <c r="V67" t="s">
        <v>1237</v>
      </c>
      <c r="W67" t="s">
        <v>1238</v>
      </c>
      <c r="X67" t="s">
        <v>1239</v>
      </c>
      <c r="Y67" t="s">
        <v>1240</v>
      </c>
      <c r="Z67" t="s">
        <v>1241</v>
      </c>
      <c r="AA67" t="s">
        <v>1242</v>
      </c>
      <c r="AB67" t="s">
        <v>1243</v>
      </c>
      <c r="AC67" t="s">
        <v>1244</v>
      </c>
      <c r="AD67" t="s">
        <v>4836</v>
      </c>
    </row>
    <row r="68" spans="1:30">
      <c r="A68">
        <f t="shared" ref="A68:A131" si="1">1+A67</f>
        <v>66</v>
      </c>
      <c r="B68">
        <v>1</v>
      </c>
      <c r="C68">
        <v>67</v>
      </c>
      <c r="D68">
        <v>1</v>
      </c>
      <c r="E68">
        <v>60</v>
      </c>
      <c r="F68">
        <v>70</v>
      </c>
      <c r="G68">
        <v>0.43828124999999996</v>
      </c>
      <c r="H68">
        <v>0</v>
      </c>
      <c r="I68">
        <v>90</v>
      </c>
      <c r="J68">
        <v>0</v>
      </c>
      <c r="K68">
        <v>5277.34375</v>
      </c>
      <c r="L68">
        <v>0.40562500000000001</v>
      </c>
      <c r="M68">
        <v>209058.59375</v>
      </c>
      <c r="N68">
        <v>0.2109375</v>
      </c>
      <c r="O68">
        <v>70</v>
      </c>
      <c r="P68">
        <v>480</v>
      </c>
      <c r="Q68">
        <v>480</v>
      </c>
      <c r="R68" s="46">
        <v>67</v>
      </c>
      <c r="S68" t="s">
        <v>1245</v>
      </c>
      <c r="T68" t="s">
        <v>1246</v>
      </c>
      <c r="U68" t="s">
        <v>1247</v>
      </c>
      <c r="V68" t="s">
        <v>1248</v>
      </c>
      <c r="W68" t="s">
        <v>1249</v>
      </c>
      <c r="X68" t="s">
        <v>1250</v>
      </c>
      <c r="Y68" t="s">
        <v>1251</v>
      </c>
      <c r="Z68" t="s">
        <v>1252</v>
      </c>
      <c r="AA68" t="s">
        <v>1253</v>
      </c>
      <c r="AB68" t="s">
        <v>1254</v>
      </c>
      <c r="AC68" t="s">
        <v>1255</v>
      </c>
      <c r="AD68" t="s">
        <v>4837</v>
      </c>
    </row>
    <row r="69" spans="1:30">
      <c r="A69">
        <f t="shared" si="1"/>
        <v>67</v>
      </c>
      <c r="B69">
        <v>1</v>
      </c>
      <c r="C69">
        <v>68</v>
      </c>
      <c r="D69">
        <v>1</v>
      </c>
      <c r="E69">
        <v>60</v>
      </c>
      <c r="F69">
        <v>70</v>
      </c>
      <c r="G69">
        <v>0.55078125</v>
      </c>
      <c r="H69">
        <v>0</v>
      </c>
      <c r="I69">
        <v>90</v>
      </c>
      <c r="J69">
        <v>0</v>
      </c>
      <c r="K69">
        <v>6089.84375</v>
      </c>
      <c r="L69">
        <v>0.25562499999999999</v>
      </c>
      <c r="M69">
        <v>657246.09375</v>
      </c>
      <c r="N69">
        <v>0.38593750000000004</v>
      </c>
      <c r="O69">
        <v>70</v>
      </c>
      <c r="P69">
        <v>480</v>
      </c>
      <c r="Q69">
        <v>480</v>
      </c>
      <c r="R69" s="46">
        <v>68</v>
      </c>
      <c r="S69" t="s">
        <v>1256</v>
      </c>
      <c r="T69" t="s">
        <v>1257</v>
      </c>
      <c r="U69" t="s">
        <v>1258</v>
      </c>
      <c r="V69" t="s">
        <v>1259</v>
      </c>
      <c r="W69" t="s">
        <v>1260</v>
      </c>
      <c r="X69" t="s">
        <v>1261</v>
      </c>
      <c r="Y69" t="s">
        <v>1262</v>
      </c>
      <c r="Z69" t="s">
        <v>1263</v>
      </c>
      <c r="AA69" t="s">
        <v>1264</v>
      </c>
      <c r="AB69" t="s">
        <v>1265</v>
      </c>
      <c r="AC69" t="s">
        <v>1266</v>
      </c>
      <c r="AD69" t="s">
        <v>4838</v>
      </c>
    </row>
    <row r="70" spans="1:30">
      <c r="A70">
        <f t="shared" si="1"/>
        <v>68</v>
      </c>
      <c r="B70">
        <v>1</v>
      </c>
      <c r="C70">
        <v>69</v>
      </c>
      <c r="D70">
        <v>1</v>
      </c>
      <c r="E70">
        <v>60</v>
      </c>
      <c r="F70">
        <v>70</v>
      </c>
      <c r="G70">
        <v>0.40078124999999998</v>
      </c>
      <c r="H70">
        <v>0</v>
      </c>
      <c r="I70">
        <v>90</v>
      </c>
      <c r="J70">
        <v>0</v>
      </c>
      <c r="K70">
        <v>9339.84375</v>
      </c>
      <c r="L70">
        <v>0.37562499999999999</v>
      </c>
      <c r="M70">
        <v>298696.09375</v>
      </c>
      <c r="N70">
        <v>0.28593750000000001</v>
      </c>
      <c r="O70">
        <v>70</v>
      </c>
      <c r="P70">
        <v>480</v>
      </c>
      <c r="Q70">
        <v>480</v>
      </c>
      <c r="R70" s="46">
        <v>69</v>
      </c>
      <c r="S70" t="s">
        <v>1267</v>
      </c>
      <c r="T70" t="s">
        <v>1268</v>
      </c>
      <c r="U70" t="s">
        <v>1269</v>
      </c>
      <c r="V70" t="s">
        <v>1270</v>
      </c>
      <c r="W70" t="s">
        <v>1271</v>
      </c>
      <c r="X70" t="s">
        <v>1272</v>
      </c>
      <c r="Y70" t="s">
        <v>1273</v>
      </c>
      <c r="Z70" t="s">
        <v>1274</v>
      </c>
      <c r="AA70" t="s">
        <v>1275</v>
      </c>
      <c r="AB70" t="s">
        <v>1276</v>
      </c>
      <c r="AC70" t="s">
        <v>1277</v>
      </c>
      <c r="AD70" t="s">
        <v>4839</v>
      </c>
    </row>
    <row r="71" spans="1:30">
      <c r="A71">
        <f t="shared" si="1"/>
        <v>69</v>
      </c>
      <c r="B71">
        <v>1</v>
      </c>
      <c r="C71">
        <v>70</v>
      </c>
      <c r="D71">
        <v>1</v>
      </c>
      <c r="E71">
        <v>60</v>
      </c>
      <c r="F71">
        <v>70</v>
      </c>
      <c r="G71">
        <v>0.32578124999999997</v>
      </c>
      <c r="H71">
        <v>0</v>
      </c>
      <c r="I71">
        <v>90</v>
      </c>
      <c r="J71">
        <v>0</v>
      </c>
      <c r="K71">
        <v>7714.84375</v>
      </c>
      <c r="L71">
        <v>0.31562499999999999</v>
      </c>
      <c r="M71">
        <v>119421.09375</v>
      </c>
      <c r="N71">
        <v>0.3359375</v>
      </c>
      <c r="O71">
        <v>70</v>
      </c>
      <c r="P71">
        <v>480</v>
      </c>
      <c r="Q71">
        <v>480</v>
      </c>
      <c r="R71" s="46">
        <v>70</v>
      </c>
      <c r="S71" t="s">
        <v>1278</v>
      </c>
      <c r="T71" t="s">
        <v>1279</v>
      </c>
      <c r="U71" t="s">
        <v>1280</v>
      </c>
      <c r="V71" t="s">
        <v>1281</v>
      </c>
      <c r="W71" t="s">
        <v>1282</v>
      </c>
      <c r="X71" t="s">
        <v>1283</v>
      </c>
      <c r="Y71" t="s">
        <v>1284</v>
      </c>
      <c r="Z71" t="s">
        <v>1285</v>
      </c>
      <c r="AA71" t="s">
        <v>1286</v>
      </c>
      <c r="AB71" t="s">
        <v>1287</v>
      </c>
      <c r="AC71" t="s">
        <v>1288</v>
      </c>
      <c r="AD71" t="s">
        <v>4840</v>
      </c>
    </row>
    <row r="72" spans="1:30">
      <c r="A72">
        <f t="shared" si="1"/>
        <v>70</v>
      </c>
      <c r="B72">
        <v>1</v>
      </c>
      <c r="C72">
        <v>71</v>
      </c>
      <c r="D72">
        <v>1</v>
      </c>
      <c r="E72">
        <v>60</v>
      </c>
      <c r="F72">
        <v>70</v>
      </c>
      <c r="G72">
        <v>0.47578124999999999</v>
      </c>
      <c r="H72">
        <v>0</v>
      </c>
      <c r="I72">
        <v>90</v>
      </c>
      <c r="J72">
        <v>0</v>
      </c>
      <c r="K72">
        <v>4464.84375</v>
      </c>
      <c r="L72">
        <v>0.43562499999999998</v>
      </c>
      <c r="M72">
        <v>477971.09375</v>
      </c>
      <c r="N72">
        <v>0.23593750000000002</v>
      </c>
      <c r="O72">
        <v>70</v>
      </c>
      <c r="P72">
        <v>480</v>
      </c>
      <c r="Q72">
        <v>480</v>
      </c>
      <c r="R72" s="46">
        <v>71</v>
      </c>
      <c r="S72" t="s">
        <v>1289</v>
      </c>
      <c r="T72" t="s">
        <v>1290</v>
      </c>
      <c r="U72" t="s">
        <v>1291</v>
      </c>
      <c r="V72" t="s">
        <v>1292</v>
      </c>
      <c r="W72" t="s">
        <v>1293</v>
      </c>
      <c r="X72" t="s">
        <v>1294</v>
      </c>
      <c r="Y72" t="s">
        <v>1295</v>
      </c>
      <c r="Z72" t="s">
        <v>1296</v>
      </c>
      <c r="AA72" t="s">
        <v>1297</v>
      </c>
      <c r="AB72" t="s">
        <v>1298</v>
      </c>
      <c r="AC72" t="s">
        <v>1299</v>
      </c>
      <c r="AD72" t="s">
        <v>4841</v>
      </c>
    </row>
    <row r="73" spans="1:30">
      <c r="A73">
        <f t="shared" si="1"/>
        <v>71</v>
      </c>
      <c r="B73">
        <v>1</v>
      </c>
      <c r="C73">
        <v>72</v>
      </c>
      <c r="D73">
        <v>1</v>
      </c>
      <c r="E73">
        <v>60</v>
      </c>
      <c r="F73">
        <v>70</v>
      </c>
      <c r="G73">
        <v>0.49453124999999998</v>
      </c>
      <c r="H73">
        <v>0</v>
      </c>
      <c r="I73">
        <v>90</v>
      </c>
      <c r="J73">
        <v>0</v>
      </c>
      <c r="K73">
        <v>4871.09375</v>
      </c>
      <c r="L73">
        <v>0.30062499999999998</v>
      </c>
      <c r="M73">
        <v>164239.84375</v>
      </c>
      <c r="N73">
        <v>0.29843750000000002</v>
      </c>
      <c r="O73">
        <v>70</v>
      </c>
      <c r="P73">
        <v>480</v>
      </c>
      <c r="Q73">
        <v>480</v>
      </c>
      <c r="R73" s="46">
        <v>72</v>
      </c>
      <c r="S73" t="s">
        <v>1300</v>
      </c>
      <c r="T73" t="s">
        <v>1301</v>
      </c>
      <c r="U73" t="s">
        <v>1302</v>
      </c>
      <c r="V73" t="s">
        <v>1303</v>
      </c>
      <c r="W73" t="s">
        <v>1304</v>
      </c>
      <c r="X73" t="s">
        <v>1305</v>
      </c>
      <c r="Y73" t="s">
        <v>1306</v>
      </c>
      <c r="Z73" t="s">
        <v>1307</v>
      </c>
      <c r="AA73" t="s">
        <v>1308</v>
      </c>
      <c r="AB73" t="s">
        <v>1309</v>
      </c>
      <c r="AC73" t="s">
        <v>1310</v>
      </c>
      <c r="AD73" t="s">
        <v>4842</v>
      </c>
    </row>
    <row r="74" spans="1:30">
      <c r="A74">
        <f t="shared" si="1"/>
        <v>72</v>
      </c>
      <c r="B74">
        <v>1</v>
      </c>
      <c r="C74">
        <v>73</v>
      </c>
      <c r="D74">
        <v>1</v>
      </c>
      <c r="E74">
        <v>60</v>
      </c>
      <c r="F74">
        <v>70</v>
      </c>
      <c r="G74">
        <v>0.34453125000000001</v>
      </c>
      <c r="H74">
        <v>0</v>
      </c>
      <c r="I74">
        <v>90</v>
      </c>
      <c r="J74">
        <v>0</v>
      </c>
      <c r="K74">
        <v>8121.09375</v>
      </c>
      <c r="L74">
        <v>0.42062500000000003</v>
      </c>
      <c r="M74">
        <v>522789.84375</v>
      </c>
      <c r="N74">
        <v>0.3984375</v>
      </c>
      <c r="O74">
        <v>70</v>
      </c>
      <c r="P74">
        <v>480</v>
      </c>
      <c r="Q74">
        <v>480</v>
      </c>
      <c r="R74" s="46">
        <v>73</v>
      </c>
      <c r="S74" t="s">
        <v>1311</v>
      </c>
      <c r="T74" t="s">
        <v>1312</v>
      </c>
      <c r="U74" t="s">
        <v>1313</v>
      </c>
      <c r="V74" t="s">
        <v>1314</v>
      </c>
      <c r="W74" t="s">
        <v>1315</v>
      </c>
      <c r="X74" t="s">
        <v>1316</v>
      </c>
      <c r="Y74" t="s">
        <v>1317</v>
      </c>
      <c r="Z74" t="s">
        <v>1318</v>
      </c>
      <c r="AA74" t="s">
        <v>1319</v>
      </c>
      <c r="AB74" t="s">
        <v>1320</v>
      </c>
      <c r="AC74" t="s">
        <v>1321</v>
      </c>
      <c r="AD74" t="s">
        <v>4843</v>
      </c>
    </row>
    <row r="75" spans="1:30">
      <c r="A75">
        <f t="shared" si="1"/>
        <v>73</v>
      </c>
      <c r="B75">
        <v>1</v>
      </c>
      <c r="C75">
        <v>74</v>
      </c>
      <c r="D75">
        <v>1</v>
      </c>
      <c r="E75">
        <v>60</v>
      </c>
      <c r="F75">
        <v>70</v>
      </c>
      <c r="G75">
        <v>0.41953124999999997</v>
      </c>
      <c r="H75">
        <v>0</v>
      </c>
      <c r="I75">
        <v>90</v>
      </c>
      <c r="J75">
        <v>0</v>
      </c>
      <c r="K75">
        <v>9746.09375</v>
      </c>
      <c r="L75">
        <v>0.36062499999999997</v>
      </c>
      <c r="M75">
        <v>702064.84375</v>
      </c>
      <c r="N75">
        <v>0.24843750000000001</v>
      </c>
      <c r="O75">
        <v>70</v>
      </c>
      <c r="P75">
        <v>480</v>
      </c>
      <c r="Q75">
        <v>480</v>
      </c>
      <c r="R75" s="46">
        <v>74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  <c r="AD75" t="s">
        <v>4167</v>
      </c>
    </row>
    <row r="76" spans="1:30">
      <c r="A76">
        <f t="shared" si="1"/>
        <v>74</v>
      </c>
      <c r="B76">
        <v>1</v>
      </c>
      <c r="C76">
        <v>75</v>
      </c>
      <c r="D76">
        <v>1</v>
      </c>
      <c r="E76">
        <v>60</v>
      </c>
      <c r="F76">
        <v>70</v>
      </c>
      <c r="G76">
        <v>0.56953125000000004</v>
      </c>
      <c r="H76">
        <v>0</v>
      </c>
      <c r="I76">
        <v>90</v>
      </c>
      <c r="J76">
        <v>0</v>
      </c>
      <c r="K76">
        <v>6496.09375</v>
      </c>
      <c r="L76">
        <v>0.48062499999999997</v>
      </c>
      <c r="M76">
        <v>343514.84375</v>
      </c>
      <c r="N76">
        <v>0.34843750000000001</v>
      </c>
      <c r="O76">
        <v>70</v>
      </c>
      <c r="P76">
        <v>480</v>
      </c>
      <c r="Q76">
        <v>480</v>
      </c>
      <c r="R76" s="46">
        <v>75</v>
      </c>
      <c r="S76" t="s">
        <v>1333</v>
      </c>
      <c r="T76" t="s">
        <v>1334</v>
      </c>
      <c r="U76" t="s">
        <v>1335</v>
      </c>
      <c r="V76" t="s">
        <v>1336</v>
      </c>
      <c r="W76" t="s">
        <v>1337</v>
      </c>
      <c r="X76" t="s">
        <v>1338</v>
      </c>
      <c r="Y76" t="s">
        <v>1339</v>
      </c>
      <c r="Z76" t="s">
        <v>1340</v>
      </c>
      <c r="AA76" t="s">
        <v>1341</v>
      </c>
      <c r="AB76" t="s">
        <v>1342</v>
      </c>
      <c r="AC76" t="s">
        <v>1343</v>
      </c>
      <c r="AD76" t="s">
        <v>4844</v>
      </c>
    </row>
    <row r="77" spans="1:30">
      <c r="A77">
        <f t="shared" si="1"/>
        <v>75</v>
      </c>
      <c r="B77">
        <v>1</v>
      </c>
      <c r="C77">
        <v>76</v>
      </c>
      <c r="D77">
        <v>1</v>
      </c>
      <c r="E77">
        <v>60</v>
      </c>
      <c r="F77">
        <v>70</v>
      </c>
      <c r="G77">
        <v>0.38203124999999999</v>
      </c>
      <c r="H77">
        <v>0</v>
      </c>
      <c r="I77">
        <v>90</v>
      </c>
      <c r="J77">
        <v>0</v>
      </c>
      <c r="K77">
        <v>5683.59375</v>
      </c>
      <c r="L77">
        <v>0.330625</v>
      </c>
      <c r="M77">
        <v>433152.34375</v>
      </c>
      <c r="N77">
        <v>0.2734375</v>
      </c>
      <c r="O77">
        <v>70</v>
      </c>
      <c r="P77">
        <v>480</v>
      </c>
      <c r="Q77">
        <v>480</v>
      </c>
      <c r="R77" s="46">
        <v>76</v>
      </c>
      <c r="S77" t="s">
        <v>1344</v>
      </c>
      <c r="T77" t="s">
        <v>1345</v>
      </c>
      <c r="U77" t="s">
        <v>1346</v>
      </c>
      <c r="V77" t="s">
        <v>1347</v>
      </c>
      <c r="W77" t="s">
        <v>1348</v>
      </c>
      <c r="X77" t="s">
        <v>1349</v>
      </c>
      <c r="Y77" t="s">
        <v>1350</v>
      </c>
      <c r="Z77" t="s">
        <v>1351</v>
      </c>
      <c r="AA77" t="s">
        <v>1352</v>
      </c>
      <c r="AB77" t="s">
        <v>1353</v>
      </c>
      <c r="AC77" t="s">
        <v>1354</v>
      </c>
      <c r="AD77" t="s">
        <v>4845</v>
      </c>
    </row>
    <row r="78" spans="1:30">
      <c r="A78">
        <f t="shared" si="1"/>
        <v>76</v>
      </c>
      <c r="B78">
        <v>1</v>
      </c>
      <c r="C78">
        <v>77</v>
      </c>
      <c r="D78">
        <v>1</v>
      </c>
      <c r="E78">
        <v>60</v>
      </c>
      <c r="F78">
        <v>70</v>
      </c>
      <c r="G78">
        <v>0.53203124999999996</v>
      </c>
      <c r="H78">
        <v>0</v>
      </c>
      <c r="I78">
        <v>90</v>
      </c>
      <c r="J78">
        <v>0</v>
      </c>
      <c r="K78">
        <v>8933.59375</v>
      </c>
      <c r="L78">
        <v>0.450625</v>
      </c>
      <c r="M78">
        <v>74602.34375</v>
      </c>
      <c r="N78">
        <v>0.37343750000000003</v>
      </c>
      <c r="O78">
        <v>70</v>
      </c>
      <c r="P78">
        <v>480</v>
      </c>
      <c r="Q78">
        <v>480</v>
      </c>
      <c r="R78" s="46">
        <v>77</v>
      </c>
      <c r="S78" t="s">
        <v>1355</v>
      </c>
      <c r="T78" t="s">
        <v>1356</v>
      </c>
      <c r="U78" t="s">
        <v>1357</v>
      </c>
      <c r="V78" t="s">
        <v>1358</v>
      </c>
      <c r="W78" t="s">
        <v>387</v>
      </c>
      <c r="X78" t="s">
        <v>1359</v>
      </c>
      <c r="Y78" t="s">
        <v>1360</v>
      </c>
      <c r="Z78" t="s">
        <v>1361</v>
      </c>
      <c r="AA78" t="s">
        <v>1362</v>
      </c>
      <c r="AB78" t="s">
        <v>1363</v>
      </c>
      <c r="AC78" t="s">
        <v>1364</v>
      </c>
      <c r="AD78" t="s">
        <v>4846</v>
      </c>
    </row>
    <row r="79" spans="1:30">
      <c r="A79">
        <f t="shared" si="1"/>
        <v>77</v>
      </c>
      <c r="B79">
        <v>1</v>
      </c>
      <c r="C79">
        <v>78</v>
      </c>
      <c r="D79">
        <v>1</v>
      </c>
      <c r="E79">
        <v>60</v>
      </c>
      <c r="F79">
        <v>70</v>
      </c>
      <c r="G79">
        <v>0.45703125</v>
      </c>
      <c r="H79">
        <v>0</v>
      </c>
      <c r="I79">
        <v>90</v>
      </c>
      <c r="J79">
        <v>0</v>
      </c>
      <c r="K79">
        <v>7308.59375</v>
      </c>
      <c r="L79">
        <v>0.270625</v>
      </c>
      <c r="M79">
        <v>253877.34375</v>
      </c>
      <c r="N79">
        <v>0.22343750000000001</v>
      </c>
      <c r="O79">
        <v>70</v>
      </c>
      <c r="P79">
        <v>480</v>
      </c>
      <c r="Q79">
        <v>480</v>
      </c>
      <c r="R79" s="46">
        <v>78</v>
      </c>
      <c r="S79" t="s">
        <v>1365</v>
      </c>
      <c r="T79" t="s">
        <v>1366</v>
      </c>
      <c r="U79" t="s">
        <v>1367</v>
      </c>
      <c r="V79" t="s">
        <v>1368</v>
      </c>
      <c r="W79" t="s">
        <v>1369</v>
      </c>
      <c r="X79" t="s">
        <v>1370</v>
      </c>
      <c r="Y79" t="s">
        <v>1371</v>
      </c>
      <c r="Z79" t="s">
        <v>1372</v>
      </c>
      <c r="AA79" t="s">
        <v>1373</v>
      </c>
      <c r="AB79" t="s">
        <v>1374</v>
      </c>
      <c r="AC79" t="s">
        <v>1375</v>
      </c>
      <c r="AD79" t="s">
        <v>4847</v>
      </c>
    </row>
    <row r="80" spans="1:30">
      <c r="A80">
        <f t="shared" si="1"/>
        <v>78</v>
      </c>
      <c r="B80">
        <v>1</v>
      </c>
      <c r="C80">
        <v>79</v>
      </c>
      <c r="D80">
        <v>1</v>
      </c>
      <c r="E80">
        <v>60</v>
      </c>
      <c r="F80">
        <v>70</v>
      </c>
      <c r="G80">
        <v>0.30703124999999998</v>
      </c>
      <c r="H80">
        <v>0</v>
      </c>
      <c r="I80">
        <v>90</v>
      </c>
      <c r="J80">
        <v>0</v>
      </c>
      <c r="K80">
        <v>4058.59375</v>
      </c>
      <c r="L80">
        <v>0.390625</v>
      </c>
      <c r="M80">
        <v>612427.34375</v>
      </c>
      <c r="N80">
        <v>0.32343750000000004</v>
      </c>
      <c r="O80">
        <v>70</v>
      </c>
      <c r="P80">
        <v>480</v>
      </c>
      <c r="Q80">
        <v>480</v>
      </c>
      <c r="R80" s="46">
        <v>79</v>
      </c>
      <c r="S80" t="s">
        <v>1376</v>
      </c>
      <c r="T80" t="s">
        <v>1377</v>
      </c>
      <c r="U80" t="s">
        <v>1378</v>
      </c>
      <c r="V80" t="s">
        <v>1379</v>
      </c>
      <c r="W80" t="s">
        <v>1380</v>
      </c>
      <c r="X80" t="s">
        <v>1381</v>
      </c>
      <c r="Y80" t="s">
        <v>1382</v>
      </c>
      <c r="Z80" t="s">
        <v>1383</v>
      </c>
      <c r="AA80" t="s">
        <v>1384</v>
      </c>
      <c r="AB80" t="s">
        <v>1385</v>
      </c>
      <c r="AC80" t="s">
        <v>1386</v>
      </c>
      <c r="AD80" t="s">
        <v>4848</v>
      </c>
    </row>
    <row r="81" spans="1:30">
      <c r="A81">
        <f t="shared" si="1"/>
        <v>79</v>
      </c>
      <c r="B81">
        <v>1</v>
      </c>
      <c r="C81">
        <v>80</v>
      </c>
      <c r="D81">
        <v>1</v>
      </c>
      <c r="E81">
        <v>60</v>
      </c>
      <c r="F81">
        <v>70</v>
      </c>
      <c r="G81">
        <v>0.44765624999999998</v>
      </c>
      <c r="H81">
        <v>0</v>
      </c>
      <c r="I81">
        <v>90</v>
      </c>
      <c r="J81">
        <v>0</v>
      </c>
      <c r="K81">
        <v>4261.71875</v>
      </c>
      <c r="L81">
        <v>0.27812500000000001</v>
      </c>
      <c r="M81">
        <v>545199.21875</v>
      </c>
      <c r="N81">
        <v>0.32968750000000002</v>
      </c>
      <c r="O81">
        <v>70</v>
      </c>
      <c r="P81">
        <v>480</v>
      </c>
      <c r="Q81">
        <v>480</v>
      </c>
      <c r="R81" s="46">
        <v>80</v>
      </c>
      <c r="S81" t="s">
        <v>1387</v>
      </c>
      <c r="T81" t="s">
        <v>1388</v>
      </c>
      <c r="U81" t="s">
        <v>1389</v>
      </c>
      <c r="V81" t="s">
        <v>1390</v>
      </c>
      <c r="W81" t="s">
        <v>1391</v>
      </c>
      <c r="X81" t="s">
        <v>1392</v>
      </c>
      <c r="Y81" t="s">
        <v>1393</v>
      </c>
      <c r="Z81" t="s">
        <v>1394</v>
      </c>
      <c r="AA81" t="s">
        <v>1395</v>
      </c>
      <c r="AB81" t="s">
        <v>1396</v>
      </c>
      <c r="AC81" t="s">
        <v>1397</v>
      </c>
      <c r="AD81" t="s">
        <v>4849</v>
      </c>
    </row>
    <row r="82" spans="1:30">
      <c r="A82">
        <f t="shared" si="1"/>
        <v>80</v>
      </c>
      <c r="B82">
        <v>1</v>
      </c>
      <c r="C82">
        <v>81</v>
      </c>
      <c r="D82">
        <v>1</v>
      </c>
      <c r="E82">
        <v>60</v>
      </c>
      <c r="F82">
        <v>70</v>
      </c>
      <c r="G82">
        <v>0.59765625</v>
      </c>
      <c r="H82">
        <v>0</v>
      </c>
      <c r="I82">
        <v>90</v>
      </c>
      <c r="J82">
        <v>0</v>
      </c>
      <c r="K82">
        <v>7511.71875</v>
      </c>
      <c r="L82">
        <v>0.39812500000000001</v>
      </c>
      <c r="M82">
        <v>186649.21875</v>
      </c>
      <c r="N82">
        <v>0.22968750000000002</v>
      </c>
      <c r="O82">
        <v>70</v>
      </c>
      <c r="P82">
        <v>480</v>
      </c>
      <c r="Q82">
        <v>480</v>
      </c>
      <c r="R82" s="46">
        <v>81</v>
      </c>
      <c r="S82" t="s">
        <v>1398</v>
      </c>
      <c r="T82" t="s">
        <v>1399</v>
      </c>
      <c r="U82" t="s">
        <v>1400</v>
      </c>
      <c r="V82" t="s">
        <v>1401</v>
      </c>
      <c r="W82" t="s">
        <v>1402</v>
      </c>
      <c r="X82" t="s">
        <v>1403</v>
      </c>
      <c r="Y82" t="s">
        <v>1404</v>
      </c>
      <c r="Z82" t="s">
        <v>1405</v>
      </c>
      <c r="AA82" t="s">
        <v>1406</v>
      </c>
      <c r="AB82" t="s">
        <v>1407</v>
      </c>
      <c r="AC82" t="s">
        <v>1408</v>
      </c>
      <c r="AD82" t="s">
        <v>4850</v>
      </c>
    </row>
    <row r="83" spans="1:30">
      <c r="A83">
        <f t="shared" si="1"/>
        <v>81</v>
      </c>
      <c r="B83">
        <v>1</v>
      </c>
      <c r="C83">
        <v>82</v>
      </c>
      <c r="D83">
        <v>1</v>
      </c>
      <c r="E83">
        <v>60</v>
      </c>
      <c r="F83">
        <v>70</v>
      </c>
      <c r="G83">
        <v>0.52265625000000004</v>
      </c>
      <c r="H83">
        <v>0</v>
      </c>
      <c r="I83">
        <v>90</v>
      </c>
      <c r="J83">
        <v>0</v>
      </c>
      <c r="K83">
        <v>9136.71875</v>
      </c>
      <c r="L83">
        <v>0.33812500000000001</v>
      </c>
      <c r="M83">
        <v>365924.21875</v>
      </c>
      <c r="N83">
        <v>0.37968750000000001</v>
      </c>
      <c r="O83">
        <v>70</v>
      </c>
      <c r="P83">
        <v>480</v>
      </c>
      <c r="Q83">
        <v>480</v>
      </c>
      <c r="R83" s="46">
        <v>82</v>
      </c>
      <c r="S83" t="s">
        <v>1409</v>
      </c>
      <c r="T83" t="s">
        <v>1410</v>
      </c>
      <c r="U83" t="s">
        <v>1411</v>
      </c>
      <c r="V83" t="s">
        <v>1412</v>
      </c>
      <c r="W83" t="s">
        <v>1413</v>
      </c>
      <c r="X83" t="s">
        <v>1414</v>
      </c>
      <c r="Y83" t="s">
        <v>1415</v>
      </c>
      <c r="Z83" t="s">
        <v>1416</v>
      </c>
      <c r="AA83" t="s">
        <v>1417</v>
      </c>
      <c r="AB83" t="s">
        <v>1418</v>
      </c>
      <c r="AC83" t="s">
        <v>1419</v>
      </c>
      <c r="AD83" t="s">
        <v>4851</v>
      </c>
    </row>
    <row r="84" spans="1:30">
      <c r="A84">
        <f t="shared" si="1"/>
        <v>82</v>
      </c>
      <c r="B84">
        <v>1</v>
      </c>
      <c r="C84">
        <v>83</v>
      </c>
      <c r="D84">
        <v>1</v>
      </c>
      <c r="E84">
        <v>60</v>
      </c>
      <c r="F84">
        <v>70</v>
      </c>
      <c r="G84">
        <v>0.37265624999999997</v>
      </c>
      <c r="H84">
        <v>0</v>
      </c>
      <c r="I84">
        <v>90</v>
      </c>
      <c r="J84">
        <v>0</v>
      </c>
      <c r="K84">
        <v>5886.71875</v>
      </c>
      <c r="L84">
        <v>0.458125</v>
      </c>
      <c r="M84">
        <v>724474.21875</v>
      </c>
      <c r="N84">
        <v>0.27968750000000003</v>
      </c>
      <c r="O84">
        <v>70</v>
      </c>
      <c r="P84">
        <v>480</v>
      </c>
      <c r="Q84">
        <v>480</v>
      </c>
      <c r="R84" s="46">
        <v>83</v>
      </c>
      <c r="S84" t="s">
        <v>1420</v>
      </c>
      <c r="T84" t="s">
        <v>1421</v>
      </c>
      <c r="U84" t="s">
        <v>1422</v>
      </c>
      <c r="V84" t="s">
        <v>1423</v>
      </c>
      <c r="W84" t="s">
        <v>1424</v>
      </c>
      <c r="X84" t="s">
        <v>1425</v>
      </c>
      <c r="Y84" t="s">
        <v>1426</v>
      </c>
      <c r="Z84" t="s">
        <v>1427</v>
      </c>
      <c r="AA84" t="s">
        <v>1428</v>
      </c>
      <c r="AB84" t="s">
        <v>1429</v>
      </c>
      <c r="AC84" t="s">
        <v>1430</v>
      </c>
      <c r="AD84" t="s">
        <v>4852</v>
      </c>
    </row>
    <row r="85" spans="1:30">
      <c r="A85">
        <f t="shared" si="1"/>
        <v>83</v>
      </c>
      <c r="B85">
        <v>1</v>
      </c>
      <c r="C85">
        <v>84</v>
      </c>
      <c r="D85">
        <v>1</v>
      </c>
      <c r="E85">
        <v>60</v>
      </c>
      <c r="F85">
        <v>70</v>
      </c>
      <c r="G85">
        <v>0.48515624999999996</v>
      </c>
      <c r="H85">
        <v>0</v>
      </c>
      <c r="I85">
        <v>90</v>
      </c>
      <c r="J85">
        <v>0</v>
      </c>
      <c r="K85">
        <v>6699.21875</v>
      </c>
      <c r="L85">
        <v>0.36812499999999998</v>
      </c>
      <c r="M85">
        <v>97011.71875</v>
      </c>
      <c r="N85">
        <v>0.3046875</v>
      </c>
      <c r="O85">
        <v>70</v>
      </c>
      <c r="P85">
        <v>480</v>
      </c>
      <c r="Q85">
        <v>480</v>
      </c>
      <c r="R85" s="46">
        <v>84</v>
      </c>
      <c r="S85" t="s">
        <v>1431</v>
      </c>
      <c r="T85" t="s">
        <v>1432</v>
      </c>
      <c r="U85" t="s">
        <v>1433</v>
      </c>
      <c r="V85" t="s">
        <v>1434</v>
      </c>
      <c r="W85" t="s">
        <v>1435</v>
      </c>
      <c r="X85" t="s">
        <v>1436</v>
      </c>
      <c r="Y85" t="s">
        <v>1437</v>
      </c>
      <c r="Z85" t="s">
        <v>1438</v>
      </c>
      <c r="AA85" t="s">
        <v>1439</v>
      </c>
      <c r="AB85" t="s">
        <v>1440</v>
      </c>
      <c r="AC85" t="s">
        <v>1441</v>
      </c>
      <c r="AD85" t="s">
        <v>4853</v>
      </c>
    </row>
    <row r="86" spans="1:30">
      <c r="A86">
        <f t="shared" si="1"/>
        <v>84</v>
      </c>
      <c r="B86">
        <v>1</v>
      </c>
      <c r="C86">
        <v>85</v>
      </c>
      <c r="D86">
        <v>1</v>
      </c>
      <c r="E86">
        <v>60</v>
      </c>
      <c r="F86">
        <v>70</v>
      </c>
      <c r="G86">
        <v>0.33515624999999999</v>
      </c>
      <c r="H86">
        <v>0</v>
      </c>
      <c r="I86">
        <v>90</v>
      </c>
      <c r="J86">
        <v>0</v>
      </c>
      <c r="K86">
        <v>9949.21875</v>
      </c>
      <c r="L86">
        <v>0.48812500000000003</v>
      </c>
      <c r="M86">
        <v>455561.71875</v>
      </c>
      <c r="N86">
        <v>0.20468750000000002</v>
      </c>
      <c r="O86">
        <v>70</v>
      </c>
      <c r="P86">
        <v>480</v>
      </c>
      <c r="Q86">
        <v>480</v>
      </c>
      <c r="R86" s="46">
        <v>85</v>
      </c>
      <c r="S86" t="s">
        <v>1442</v>
      </c>
      <c r="T86" t="s">
        <v>1443</v>
      </c>
      <c r="U86" t="s">
        <v>1444</v>
      </c>
      <c r="V86" t="s">
        <v>1445</v>
      </c>
      <c r="W86" t="s">
        <v>1446</v>
      </c>
      <c r="X86" t="s">
        <v>1447</v>
      </c>
      <c r="Y86" t="s">
        <v>1448</v>
      </c>
      <c r="Z86" t="s">
        <v>1449</v>
      </c>
      <c r="AA86" t="s">
        <v>1450</v>
      </c>
      <c r="AB86" t="s">
        <v>1451</v>
      </c>
      <c r="AC86" t="s">
        <v>1452</v>
      </c>
      <c r="AD86" t="s">
        <v>4854</v>
      </c>
    </row>
    <row r="87" spans="1:30">
      <c r="A87">
        <f t="shared" si="1"/>
        <v>85</v>
      </c>
      <c r="B87">
        <v>1</v>
      </c>
      <c r="C87">
        <v>86</v>
      </c>
      <c r="D87">
        <v>1</v>
      </c>
      <c r="E87">
        <v>60</v>
      </c>
      <c r="F87">
        <v>70</v>
      </c>
      <c r="G87">
        <v>0.41015625</v>
      </c>
      <c r="H87">
        <v>0</v>
      </c>
      <c r="I87">
        <v>90</v>
      </c>
      <c r="J87">
        <v>0</v>
      </c>
      <c r="K87">
        <v>8324.21875</v>
      </c>
      <c r="L87">
        <v>0.30812499999999998</v>
      </c>
      <c r="M87">
        <v>634836.71875</v>
      </c>
      <c r="N87">
        <v>0.35468750000000004</v>
      </c>
      <c r="O87">
        <v>70</v>
      </c>
      <c r="P87">
        <v>480</v>
      </c>
      <c r="Q87">
        <v>480</v>
      </c>
      <c r="R87" s="46">
        <v>86</v>
      </c>
      <c r="S87" t="s">
        <v>1453</v>
      </c>
      <c r="T87" t="s">
        <v>1454</v>
      </c>
      <c r="U87" t="s">
        <v>1455</v>
      </c>
      <c r="V87" t="s">
        <v>1456</v>
      </c>
      <c r="W87" t="s">
        <v>1457</v>
      </c>
      <c r="X87" t="s">
        <v>1458</v>
      </c>
      <c r="Y87" t="s">
        <v>1459</v>
      </c>
      <c r="Z87" t="s">
        <v>1460</v>
      </c>
      <c r="AA87" t="s">
        <v>1461</v>
      </c>
      <c r="AB87" t="s">
        <v>1462</v>
      </c>
      <c r="AC87" t="s">
        <v>1463</v>
      </c>
      <c r="AD87" t="s">
        <v>4855</v>
      </c>
    </row>
    <row r="88" spans="1:30">
      <c r="A88">
        <f t="shared" si="1"/>
        <v>86</v>
      </c>
      <c r="B88">
        <v>1</v>
      </c>
      <c r="C88">
        <v>87</v>
      </c>
      <c r="D88">
        <v>1</v>
      </c>
      <c r="E88">
        <v>60</v>
      </c>
      <c r="F88">
        <v>70</v>
      </c>
      <c r="G88">
        <v>0.56015624999999991</v>
      </c>
      <c r="H88">
        <v>0</v>
      </c>
      <c r="I88">
        <v>90</v>
      </c>
      <c r="J88">
        <v>0</v>
      </c>
      <c r="K88">
        <v>5074.21875</v>
      </c>
      <c r="L88">
        <v>0.42812499999999998</v>
      </c>
      <c r="M88">
        <v>276286.71875</v>
      </c>
      <c r="N88">
        <v>0.25468750000000001</v>
      </c>
      <c r="O88">
        <v>70</v>
      </c>
      <c r="P88">
        <v>480</v>
      </c>
      <c r="Q88">
        <v>480</v>
      </c>
      <c r="R88" s="46">
        <v>87</v>
      </c>
      <c r="S88" t="s">
        <v>1464</v>
      </c>
      <c r="T88" t="s">
        <v>1465</v>
      </c>
      <c r="U88" t="s">
        <v>1466</v>
      </c>
      <c r="V88" t="s">
        <v>1467</v>
      </c>
      <c r="W88" t="s">
        <v>1468</v>
      </c>
      <c r="X88" t="s">
        <v>1469</v>
      </c>
      <c r="Y88" t="s">
        <v>1470</v>
      </c>
      <c r="Z88" t="s">
        <v>1471</v>
      </c>
      <c r="AA88" t="s">
        <v>1472</v>
      </c>
      <c r="AB88" t="s">
        <v>1473</v>
      </c>
      <c r="AC88" t="s">
        <v>1474</v>
      </c>
      <c r="AD88" t="s">
        <v>4775</v>
      </c>
    </row>
    <row r="89" spans="1:30">
      <c r="A89">
        <f t="shared" si="1"/>
        <v>87</v>
      </c>
      <c r="B89">
        <v>1</v>
      </c>
      <c r="C89">
        <v>88</v>
      </c>
      <c r="D89">
        <v>1</v>
      </c>
      <c r="E89">
        <v>60</v>
      </c>
      <c r="F89">
        <v>70</v>
      </c>
      <c r="G89">
        <v>0.57890624999999996</v>
      </c>
      <c r="H89">
        <v>0</v>
      </c>
      <c r="I89">
        <v>90</v>
      </c>
      <c r="J89">
        <v>0</v>
      </c>
      <c r="K89">
        <v>4667.96875</v>
      </c>
      <c r="L89">
        <v>0.323125</v>
      </c>
      <c r="M89">
        <v>769292.96875</v>
      </c>
      <c r="N89">
        <v>0.21718750000000001</v>
      </c>
      <c r="O89">
        <v>70</v>
      </c>
      <c r="P89">
        <v>480</v>
      </c>
      <c r="Q89">
        <v>480</v>
      </c>
      <c r="R89" s="46">
        <v>88</v>
      </c>
      <c r="S89" t="s">
        <v>1475</v>
      </c>
      <c r="T89" t="s">
        <v>1476</v>
      </c>
      <c r="U89" t="s">
        <v>1477</v>
      </c>
      <c r="V89" t="s">
        <v>1478</v>
      </c>
      <c r="W89" t="s">
        <v>1479</v>
      </c>
      <c r="X89" t="s">
        <v>1480</v>
      </c>
      <c r="Y89" t="s">
        <v>1481</v>
      </c>
      <c r="Z89" t="s">
        <v>1482</v>
      </c>
      <c r="AA89" t="s">
        <v>1483</v>
      </c>
      <c r="AB89" t="s">
        <v>1484</v>
      </c>
      <c r="AC89" t="s">
        <v>1485</v>
      </c>
      <c r="AD89" t="s">
        <v>4856</v>
      </c>
    </row>
    <row r="90" spans="1:30">
      <c r="A90">
        <f t="shared" si="1"/>
        <v>88</v>
      </c>
      <c r="B90">
        <v>1</v>
      </c>
      <c r="C90">
        <v>89</v>
      </c>
      <c r="D90">
        <v>1</v>
      </c>
      <c r="E90">
        <v>60</v>
      </c>
      <c r="F90">
        <v>70</v>
      </c>
      <c r="G90">
        <v>0.42890624999999999</v>
      </c>
      <c r="H90">
        <v>0</v>
      </c>
      <c r="I90">
        <v>90</v>
      </c>
      <c r="J90">
        <v>0</v>
      </c>
      <c r="K90">
        <v>7917.96875</v>
      </c>
      <c r="L90">
        <v>0.44312499999999999</v>
      </c>
      <c r="M90">
        <v>410742.96875</v>
      </c>
      <c r="N90">
        <v>0.31718750000000001</v>
      </c>
      <c r="O90">
        <v>70</v>
      </c>
      <c r="P90">
        <v>480</v>
      </c>
      <c r="Q90">
        <v>480</v>
      </c>
      <c r="R90" s="46">
        <v>89</v>
      </c>
      <c r="S90" t="s">
        <v>1486</v>
      </c>
      <c r="T90" t="s">
        <v>1487</v>
      </c>
      <c r="U90" t="s">
        <v>1488</v>
      </c>
      <c r="V90" t="s">
        <v>1489</v>
      </c>
      <c r="W90" t="s">
        <v>1490</v>
      </c>
      <c r="X90" t="s">
        <v>1491</v>
      </c>
      <c r="Y90" t="s">
        <v>1492</v>
      </c>
      <c r="Z90" t="s">
        <v>1493</v>
      </c>
      <c r="AA90" t="s">
        <v>1494</v>
      </c>
      <c r="AB90" t="s">
        <v>1495</v>
      </c>
      <c r="AC90" t="s">
        <v>1496</v>
      </c>
      <c r="AD90" t="s">
        <v>4857</v>
      </c>
    </row>
    <row r="91" spans="1:30">
      <c r="A91">
        <f t="shared" si="1"/>
        <v>89</v>
      </c>
      <c r="B91">
        <v>1</v>
      </c>
      <c r="C91">
        <v>90</v>
      </c>
      <c r="D91">
        <v>1</v>
      </c>
      <c r="E91">
        <v>60</v>
      </c>
      <c r="F91">
        <v>70</v>
      </c>
      <c r="G91">
        <v>0.35390624999999998</v>
      </c>
      <c r="H91">
        <v>0</v>
      </c>
      <c r="I91">
        <v>90</v>
      </c>
      <c r="J91">
        <v>0</v>
      </c>
      <c r="K91">
        <v>9542.96875</v>
      </c>
      <c r="L91">
        <v>0.263125</v>
      </c>
      <c r="M91">
        <v>231467.96875</v>
      </c>
      <c r="N91">
        <v>0.26718750000000002</v>
      </c>
      <c r="O91">
        <v>70</v>
      </c>
      <c r="P91">
        <v>480</v>
      </c>
      <c r="Q91">
        <v>480</v>
      </c>
      <c r="R91" s="46">
        <v>90</v>
      </c>
      <c r="S91" t="s">
        <v>1497</v>
      </c>
      <c r="T91" t="s">
        <v>1498</v>
      </c>
      <c r="U91" t="s">
        <v>1499</v>
      </c>
      <c r="V91" t="s">
        <v>1500</v>
      </c>
      <c r="W91" t="s">
        <v>1501</v>
      </c>
      <c r="X91" t="s">
        <v>1502</v>
      </c>
      <c r="Y91" t="s">
        <v>1503</v>
      </c>
      <c r="Z91" t="s">
        <v>1504</v>
      </c>
      <c r="AA91" t="s">
        <v>1505</v>
      </c>
      <c r="AB91" t="s">
        <v>1506</v>
      </c>
      <c r="AC91" t="s">
        <v>1507</v>
      </c>
      <c r="AD91" t="s">
        <v>4858</v>
      </c>
    </row>
    <row r="92" spans="1:30">
      <c r="A92">
        <f t="shared" si="1"/>
        <v>90</v>
      </c>
      <c r="B92">
        <v>1</v>
      </c>
      <c r="C92">
        <v>91</v>
      </c>
      <c r="D92">
        <v>1</v>
      </c>
      <c r="E92">
        <v>60</v>
      </c>
      <c r="F92">
        <v>70</v>
      </c>
      <c r="G92">
        <v>0.50390625</v>
      </c>
      <c r="H92">
        <v>0</v>
      </c>
      <c r="I92">
        <v>90</v>
      </c>
      <c r="J92">
        <v>0</v>
      </c>
      <c r="K92">
        <v>6292.96875</v>
      </c>
      <c r="L92">
        <v>0.38312499999999999</v>
      </c>
      <c r="M92">
        <v>590017.96875</v>
      </c>
      <c r="N92">
        <v>0.3671875</v>
      </c>
      <c r="O92">
        <v>70</v>
      </c>
      <c r="P92">
        <v>480</v>
      </c>
      <c r="Q92">
        <v>480</v>
      </c>
      <c r="R92" s="46">
        <v>91</v>
      </c>
      <c r="S92" t="s">
        <v>1508</v>
      </c>
      <c r="T92" t="s">
        <v>1509</v>
      </c>
      <c r="U92" t="s">
        <v>1510</v>
      </c>
      <c r="V92" t="s">
        <v>1511</v>
      </c>
      <c r="W92" t="s">
        <v>1512</v>
      </c>
      <c r="X92" t="s">
        <v>1513</v>
      </c>
      <c r="Y92" t="s">
        <v>1514</v>
      </c>
      <c r="Z92" t="s">
        <v>1515</v>
      </c>
      <c r="AA92" t="s">
        <v>1516</v>
      </c>
      <c r="AB92" t="s">
        <v>1517</v>
      </c>
      <c r="AC92" t="s">
        <v>1518</v>
      </c>
      <c r="AD92" t="s">
        <v>4859</v>
      </c>
    </row>
    <row r="93" spans="1:30">
      <c r="A93">
        <f t="shared" si="1"/>
        <v>91</v>
      </c>
      <c r="B93">
        <v>1</v>
      </c>
      <c r="C93">
        <v>92</v>
      </c>
      <c r="D93">
        <v>1</v>
      </c>
      <c r="E93">
        <v>60</v>
      </c>
      <c r="F93">
        <v>70</v>
      </c>
      <c r="G93">
        <v>0.31640625</v>
      </c>
      <c r="H93">
        <v>0</v>
      </c>
      <c r="I93">
        <v>90</v>
      </c>
      <c r="J93">
        <v>0</v>
      </c>
      <c r="K93">
        <v>5480.46875</v>
      </c>
      <c r="L93">
        <v>0.29312499999999997</v>
      </c>
      <c r="M93">
        <v>321105.46875</v>
      </c>
      <c r="N93">
        <v>0.2421875</v>
      </c>
      <c r="O93">
        <v>70</v>
      </c>
      <c r="P93">
        <v>480</v>
      </c>
      <c r="Q93">
        <v>480</v>
      </c>
      <c r="R93" s="46">
        <v>92</v>
      </c>
      <c r="S93" t="s">
        <v>1519</v>
      </c>
      <c r="T93" t="s">
        <v>1520</v>
      </c>
      <c r="U93" t="s">
        <v>1521</v>
      </c>
      <c r="V93" t="s">
        <v>1522</v>
      </c>
      <c r="W93" t="s">
        <v>1523</v>
      </c>
      <c r="X93" t="s">
        <v>1524</v>
      </c>
      <c r="Y93" t="s">
        <v>1525</v>
      </c>
      <c r="Z93" t="s">
        <v>1526</v>
      </c>
      <c r="AA93" t="s">
        <v>672</v>
      </c>
      <c r="AB93" t="s">
        <v>1527</v>
      </c>
      <c r="AC93" t="s">
        <v>1528</v>
      </c>
      <c r="AD93" t="s">
        <v>4860</v>
      </c>
    </row>
    <row r="94" spans="1:30">
      <c r="A94">
        <f t="shared" si="1"/>
        <v>92</v>
      </c>
      <c r="B94">
        <v>1</v>
      </c>
      <c r="C94">
        <v>93</v>
      </c>
      <c r="D94">
        <v>1</v>
      </c>
      <c r="E94">
        <v>60</v>
      </c>
      <c r="F94">
        <v>70</v>
      </c>
      <c r="G94">
        <v>0.46640625000000002</v>
      </c>
      <c r="H94">
        <v>0</v>
      </c>
      <c r="I94">
        <v>90</v>
      </c>
      <c r="J94">
        <v>0</v>
      </c>
      <c r="K94">
        <v>8730.46875</v>
      </c>
      <c r="L94">
        <v>0.41312499999999996</v>
      </c>
      <c r="M94">
        <v>679655.46875</v>
      </c>
      <c r="N94">
        <v>0.34218749999999998</v>
      </c>
      <c r="O94">
        <v>70</v>
      </c>
      <c r="P94">
        <v>480</v>
      </c>
      <c r="Q94">
        <v>480</v>
      </c>
      <c r="R94" s="46">
        <v>93</v>
      </c>
      <c r="S94" t="s">
        <v>1529</v>
      </c>
      <c r="T94" t="s">
        <v>1530</v>
      </c>
      <c r="U94" t="s">
        <v>1531</v>
      </c>
      <c r="V94" t="s">
        <v>1532</v>
      </c>
      <c r="W94" t="s">
        <v>1533</v>
      </c>
      <c r="X94" t="s">
        <v>1534</v>
      </c>
      <c r="Y94" t="s">
        <v>1535</v>
      </c>
      <c r="Z94" t="s">
        <v>1536</v>
      </c>
      <c r="AA94" t="s">
        <v>1537</v>
      </c>
      <c r="AB94" t="s">
        <v>1538</v>
      </c>
      <c r="AC94" t="s">
        <v>1539</v>
      </c>
      <c r="AD94" t="s">
        <v>4861</v>
      </c>
    </row>
    <row r="95" spans="1:30">
      <c r="A95">
        <f t="shared" si="1"/>
        <v>93</v>
      </c>
      <c r="B95">
        <v>1</v>
      </c>
      <c r="C95">
        <v>94</v>
      </c>
      <c r="D95">
        <v>1</v>
      </c>
      <c r="E95">
        <v>60</v>
      </c>
      <c r="F95">
        <v>70</v>
      </c>
      <c r="G95">
        <v>0.54140624999999998</v>
      </c>
      <c r="H95">
        <v>0</v>
      </c>
      <c r="I95">
        <v>90</v>
      </c>
      <c r="J95">
        <v>0</v>
      </c>
      <c r="K95">
        <v>7105.46875</v>
      </c>
      <c r="L95">
        <v>0.35312500000000002</v>
      </c>
      <c r="M95">
        <v>500380.46875</v>
      </c>
      <c r="N95">
        <v>0.29218750000000004</v>
      </c>
      <c r="O95">
        <v>70</v>
      </c>
      <c r="P95">
        <v>480</v>
      </c>
      <c r="Q95">
        <v>480</v>
      </c>
      <c r="R95" s="46">
        <v>94</v>
      </c>
      <c r="S95" t="s">
        <v>1540</v>
      </c>
      <c r="T95" t="s">
        <v>1541</v>
      </c>
      <c r="U95" t="s">
        <v>1542</v>
      </c>
      <c r="V95" t="s">
        <v>1543</v>
      </c>
      <c r="W95" t="s">
        <v>1544</v>
      </c>
      <c r="X95" t="s">
        <v>1545</v>
      </c>
      <c r="Y95" t="s">
        <v>1546</v>
      </c>
      <c r="Z95" t="s">
        <v>1547</v>
      </c>
      <c r="AA95" t="s">
        <v>1548</v>
      </c>
      <c r="AB95" t="s">
        <v>1549</v>
      </c>
      <c r="AC95" t="s">
        <v>1550</v>
      </c>
      <c r="AD95" t="s">
        <v>4862</v>
      </c>
    </row>
    <row r="96" spans="1:30">
      <c r="A96">
        <f t="shared" si="1"/>
        <v>94</v>
      </c>
      <c r="B96">
        <v>1</v>
      </c>
      <c r="C96">
        <v>95</v>
      </c>
      <c r="D96">
        <v>1</v>
      </c>
      <c r="E96">
        <v>60</v>
      </c>
      <c r="F96">
        <v>70</v>
      </c>
      <c r="G96">
        <v>0.39140624999999996</v>
      </c>
      <c r="H96">
        <v>0</v>
      </c>
      <c r="I96">
        <v>90</v>
      </c>
      <c r="J96">
        <v>0</v>
      </c>
      <c r="K96">
        <v>3855.46875</v>
      </c>
      <c r="L96">
        <v>0.47312500000000002</v>
      </c>
      <c r="M96">
        <v>141830.46875</v>
      </c>
      <c r="N96">
        <v>0.39218750000000002</v>
      </c>
      <c r="O96">
        <v>70</v>
      </c>
      <c r="P96">
        <v>480</v>
      </c>
      <c r="Q96">
        <v>480</v>
      </c>
      <c r="R96" s="46">
        <v>95</v>
      </c>
      <c r="S96" t="s">
        <v>1551</v>
      </c>
      <c r="T96" t="s">
        <v>1552</v>
      </c>
      <c r="U96" t="s">
        <v>1553</v>
      </c>
      <c r="V96" t="s">
        <v>1554</v>
      </c>
      <c r="W96" t="s">
        <v>1555</v>
      </c>
      <c r="X96" t="s">
        <v>1556</v>
      </c>
      <c r="Y96" t="s">
        <v>1557</v>
      </c>
      <c r="Z96" t="s">
        <v>1558</v>
      </c>
      <c r="AA96" t="s">
        <v>1559</v>
      </c>
      <c r="AB96" t="s">
        <v>1560</v>
      </c>
      <c r="AC96" t="s">
        <v>1561</v>
      </c>
      <c r="AD96" t="s">
        <v>4863</v>
      </c>
    </row>
    <row r="97" spans="1:30">
      <c r="A97">
        <f t="shared" si="1"/>
        <v>95</v>
      </c>
      <c r="B97">
        <v>1</v>
      </c>
      <c r="C97">
        <v>96</v>
      </c>
      <c r="D97">
        <v>1</v>
      </c>
      <c r="E97">
        <v>60</v>
      </c>
      <c r="F97">
        <v>70</v>
      </c>
      <c r="G97">
        <v>0.45234374999999999</v>
      </c>
      <c r="H97">
        <v>0</v>
      </c>
      <c r="I97">
        <v>90</v>
      </c>
      <c r="J97">
        <v>0</v>
      </c>
      <c r="K97">
        <v>3753.90625</v>
      </c>
      <c r="L97">
        <v>0.28187499999999999</v>
      </c>
      <c r="M97">
        <v>735678.90625</v>
      </c>
      <c r="N97">
        <v>0.27031250000000001</v>
      </c>
      <c r="O97">
        <v>70</v>
      </c>
      <c r="P97">
        <v>480</v>
      </c>
      <c r="Q97">
        <v>480</v>
      </c>
      <c r="R97" s="46">
        <v>96</v>
      </c>
      <c r="S97" t="s">
        <v>1562</v>
      </c>
      <c r="T97" t="s">
        <v>1563</v>
      </c>
      <c r="U97" t="s">
        <v>1564</v>
      </c>
      <c r="V97" t="s">
        <v>1565</v>
      </c>
      <c r="W97" t="s">
        <v>1566</v>
      </c>
      <c r="X97" t="s">
        <v>1567</v>
      </c>
      <c r="Y97" t="s">
        <v>1568</v>
      </c>
      <c r="Z97" t="s">
        <v>1569</v>
      </c>
      <c r="AA97" t="s">
        <v>1570</v>
      </c>
      <c r="AB97" t="s">
        <v>1571</v>
      </c>
      <c r="AC97" t="s">
        <v>1572</v>
      </c>
      <c r="AD97" t="s">
        <v>4864</v>
      </c>
    </row>
    <row r="98" spans="1:30">
      <c r="A98">
        <f t="shared" si="1"/>
        <v>96</v>
      </c>
      <c r="B98">
        <v>1</v>
      </c>
      <c r="C98">
        <v>97</v>
      </c>
      <c r="D98">
        <v>1</v>
      </c>
      <c r="E98">
        <v>60</v>
      </c>
      <c r="F98">
        <v>70</v>
      </c>
      <c r="G98">
        <v>0.30234374999999997</v>
      </c>
      <c r="H98">
        <v>0</v>
      </c>
      <c r="I98">
        <v>90</v>
      </c>
      <c r="J98">
        <v>0</v>
      </c>
      <c r="K98">
        <v>7003.90625</v>
      </c>
      <c r="L98">
        <v>0.40187499999999998</v>
      </c>
      <c r="M98">
        <v>377128.90625</v>
      </c>
      <c r="N98">
        <v>0.37031250000000004</v>
      </c>
      <c r="O98">
        <v>70</v>
      </c>
      <c r="P98">
        <v>480</v>
      </c>
      <c r="Q98">
        <v>480</v>
      </c>
      <c r="R98" s="46">
        <v>97</v>
      </c>
      <c r="S98" t="s">
        <v>1573</v>
      </c>
      <c r="T98" t="s">
        <v>1574</v>
      </c>
      <c r="U98" t="s">
        <v>1575</v>
      </c>
      <c r="V98" t="s">
        <v>1576</v>
      </c>
      <c r="W98" t="s">
        <v>1577</v>
      </c>
      <c r="X98" t="s">
        <v>1578</v>
      </c>
      <c r="Y98" t="s">
        <v>1579</v>
      </c>
      <c r="Z98" t="s">
        <v>1580</v>
      </c>
      <c r="AA98" t="s">
        <v>1581</v>
      </c>
      <c r="AB98" t="s">
        <v>1582</v>
      </c>
      <c r="AC98" t="s">
        <v>1583</v>
      </c>
      <c r="AD98" t="s">
        <v>4865</v>
      </c>
    </row>
    <row r="99" spans="1:30">
      <c r="A99">
        <f t="shared" si="1"/>
        <v>97</v>
      </c>
      <c r="B99">
        <v>1</v>
      </c>
      <c r="C99">
        <v>98</v>
      </c>
      <c r="D99">
        <v>1</v>
      </c>
      <c r="E99">
        <v>60</v>
      </c>
      <c r="F99">
        <v>70</v>
      </c>
      <c r="G99">
        <v>0.37734374999999998</v>
      </c>
      <c r="H99">
        <v>0</v>
      </c>
      <c r="I99">
        <v>90</v>
      </c>
      <c r="J99">
        <v>0</v>
      </c>
      <c r="K99">
        <v>8628.90625</v>
      </c>
      <c r="L99">
        <v>0.34187499999999998</v>
      </c>
      <c r="M99">
        <v>197853.90625</v>
      </c>
      <c r="N99">
        <v>0.22031250000000002</v>
      </c>
      <c r="O99">
        <v>70</v>
      </c>
      <c r="P99">
        <v>480</v>
      </c>
      <c r="Q99">
        <v>480</v>
      </c>
      <c r="R99" s="46">
        <v>98</v>
      </c>
      <c r="S99" t="s">
        <v>1584</v>
      </c>
      <c r="T99" t="s">
        <v>1585</v>
      </c>
      <c r="U99" t="s">
        <v>1586</v>
      </c>
      <c r="V99" t="s">
        <v>1587</v>
      </c>
      <c r="W99" t="s">
        <v>1588</v>
      </c>
      <c r="X99" t="s">
        <v>1589</v>
      </c>
      <c r="Y99" t="s">
        <v>1590</v>
      </c>
      <c r="Z99" t="s">
        <v>1591</v>
      </c>
      <c r="AA99" t="s">
        <v>1592</v>
      </c>
      <c r="AB99" t="s">
        <v>1593</v>
      </c>
      <c r="AC99" t="s">
        <v>1594</v>
      </c>
      <c r="AD99" t="s">
        <v>4866</v>
      </c>
    </row>
    <row r="100" spans="1:30">
      <c r="A100">
        <f t="shared" si="1"/>
        <v>98</v>
      </c>
      <c r="B100">
        <v>1</v>
      </c>
      <c r="C100">
        <v>99</v>
      </c>
      <c r="D100">
        <v>1</v>
      </c>
      <c r="E100">
        <v>60</v>
      </c>
      <c r="F100">
        <v>70</v>
      </c>
      <c r="G100">
        <v>0.52734375</v>
      </c>
      <c r="H100">
        <v>0</v>
      </c>
      <c r="I100">
        <v>90</v>
      </c>
      <c r="J100">
        <v>0</v>
      </c>
      <c r="K100">
        <v>5378.90625</v>
      </c>
      <c r="L100">
        <v>0.46187499999999998</v>
      </c>
      <c r="M100">
        <v>556403.90625</v>
      </c>
      <c r="N100">
        <v>0.3203125</v>
      </c>
      <c r="O100">
        <v>70</v>
      </c>
      <c r="P100">
        <v>480</v>
      </c>
      <c r="Q100">
        <v>480</v>
      </c>
      <c r="R100" s="46">
        <v>99</v>
      </c>
      <c r="S100" t="s">
        <v>1595</v>
      </c>
      <c r="T100" t="s">
        <v>1596</v>
      </c>
      <c r="U100" t="s">
        <v>1597</v>
      </c>
      <c r="V100" t="s">
        <v>1598</v>
      </c>
      <c r="W100" t="s">
        <v>1599</v>
      </c>
      <c r="X100" t="s">
        <v>1600</v>
      </c>
      <c r="Y100" t="s">
        <v>1601</v>
      </c>
      <c r="Z100" t="s">
        <v>1602</v>
      </c>
      <c r="AA100" t="s">
        <v>1603</v>
      </c>
      <c r="AB100" t="s">
        <v>1604</v>
      </c>
      <c r="AC100" t="s">
        <v>1605</v>
      </c>
      <c r="AD100" t="s">
        <v>4867</v>
      </c>
    </row>
    <row r="101" spans="1:30">
      <c r="A101">
        <f t="shared" si="1"/>
        <v>99</v>
      </c>
      <c r="B101">
        <v>1</v>
      </c>
      <c r="C101">
        <v>100</v>
      </c>
      <c r="D101">
        <v>1</v>
      </c>
      <c r="E101">
        <v>60</v>
      </c>
      <c r="F101">
        <v>70</v>
      </c>
      <c r="G101">
        <v>0.41484374999999996</v>
      </c>
      <c r="H101">
        <v>0</v>
      </c>
      <c r="I101">
        <v>90</v>
      </c>
      <c r="J101">
        <v>0</v>
      </c>
      <c r="K101">
        <v>6191.40625</v>
      </c>
      <c r="L101">
        <v>0.31187500000000001</v>
      </c>
      <c r="M101">
        <v>287491.40625</v>
      </c>
      <c r="N101">
        <v>0.29531250000000003</v>
      </c>
      <c r="O101">
        <v>70</v>
      </c>
      <c r="P101">
        <v>480</v>
      </c>
      <c r="Q101">
        <v>480</v>
      </c>
      <c r="R101" s="46">
        <v>100</v>
      </c>
      <c r="S101" t="s">
        <v>1606</v>
      </c>
      <c r="T101" t="s">
        <v>1607</v>
      </c>
      <c r="U101" t="s">
        <v>1608</v>
      </c>
      <c r="V101" t="s">
        <v>1609</v>
      </c>
      <c r="W101" t="s">
        <v>1610</v>
      </c>
      <c r="X101" t="s">
        <v>1611</v>
      </c>
      <c r="Y101" t="s">
        <v>1612</v>
      </c>
      <c r="Z101" t="s">
        <v>1613</v>
      </c>
      <c r="AA101" t="s">
        <v>1614</v>
      </c>
      <c r="AB101" t="s">
        <v>1615</v>
      </c>
      <c r="AC101" t="s">
        <v>1616</v>
      </c>
      <c r="AD101" t="s">
        <v>4868</v>
      </c>
    </row>
    <row r="102" spans="1:30">
      <c r="A102">
        <f t="shared" si="1"/>
        <v>100</v>
      </c>
      <c r="B102">
        <v>2</v>
      </c>
      <c r="C102">
        <v>1</v>
      </c>
      <c r="D102">
        <v>1</v>
      </c>
      <c r="E102">
        <v>60</v>
      </c>
      <c r="F102">
        <v>70</v>
      </c>
      <c r="G102">
        <v>0.56484374999999998</v>
      </c>
      <c r="H102">
        <v>0</v>
      </c>
      <c r="I102">
        <v>90</v>
      </c>
      <c r="J102">
        <v>0</v>
      </c>
      <c r="K102">
        <v>9441.40625</v>
      </c>
      <c r="L102">
        <v>0.43187500000000001</v>
      </c>
      <c r="M102">
        <v>646041.40625</v>
      </c>
      <c r="N102">
        <v>0.39531250000000001</v>
      </c>
      <c r="O102">
        <v>70</v>
      </c>
      <c r="P102">
        <v>480</v>
      </c>
      <c r="Q102">
        <v>480</v>
      </c>
      <c r="R102" s="46">
        <v>101</v>
      </c>
      <c r="S102" t="s">
        <v>1617</v>
      </c>
      <c r="T102" t="s">
        <v>1618</v>
      </c>
      <c r="U102" t="s">
        <v>1619</v>
      </c>
      <c r="V102" t="s">
        <v>1620</v>
      </c>
      <c r="W102" t="s">
        <v>1621</v>
      </c>
      <c r="X102" t="s">
        <v>1622</v>
      </c>
      <c r="Y102" t="s">
        <v>1623</v>
      </c>
      <c r="Z102" t="s">
        <v>1624</v>
      </c>
      <c r="AA102" t="s">
        <v>1625</v>
      </c>
      <c r="AB102" t="s">
        <v>1626</v>
      </c>
      <c r="AC102" t="s">
        <v>1627</v>
      </c>
      <c r="AD102" t="s">
        <v>4869</v>
      </c>
    </row>
    <row r="103" spans="1:30">
      <c r="A103">
        <f t="shared" si="1"/>
        <v>101</v>
      </c>
      <c r="B103">
        <v>2</v>
      </c>
      <c r="C103">
        <v>2</v>
      </c>
      <c r="D103">
        <v>1</v>
      </c>
      <c r="E103">
        <v>60</v>
      </c>
      <c r="F103">
        <v>70</v>
      </c>
      <c r="G103">
        <v>0.48984375000000002</v>
      </c>
      <c r="H103">
        <v>0</v>
      </c>
      <c r="I103">
        <v>90</v>
      </c>
      <c r="J103">
        <v>0</v>
      </c>
      <c r="K103">
        <v>7816.40625</v>
      </c>
      <c r="L103">
        <v>0.25187500000000002</v>
      </c>
      <c r="M103">
        <v>466766.40625</v>
      </c>
      <c r="N103">
        <v>0.24531250000000002</v>
      </c>
      <c r="O103">
        <v>70</v>
      </c>
      <c r="P103">
        <v>480</v>
      </c>
      <c r="Q103">
        <v>480</v>
      </c>
      <c r="R103" s="46">
        <v>102</v>
      </c>
      <c r="S103" t="s">
        <v>1628</v>
      </c>
      <c r="T103" t="s">
        <v>1629</v>
      </c>
      <c r="U103" t="s">
        <v>1630</v>
      </c>
      <c r="V103" t="s">
        <v>1631</v>
      </c>
      <c r="W103" t="s">
        <v>1632</v>
      </c>
      <c r="X103" t="s">
        <v>1633</v>
      </c>
      <c r="Y103" t="s">
        <v>1634</v>
      </c>
      <c r="Z103" t="s">
        <v>1635</v>
      </c>
      <c r="AA103" t="s">
        <v>1636</v>
      </c>
      <c r="AB103" t="s">
        <v>1637</v>
      </c>
      <c r="AC103" t="s">
        <v>1638</v>
      </c>
      <c r="AD103" t="s">
        <v>4870</v>
      </c>
    </row>
    <row r="104" spans="1:30">
      <c r="A104">
        <f t="shared" si="1"/>
        <v>102</v>
      </c>
      <c r="B104">
        <v>2</v>
      </c>
      <c r="C104">
        <v>3</v>
      </c>
      <c r="D104">
        <v>1</v>
      </c>
      <c r="E104">
        <v>60</v>
      </c>
      <c r="F104">
        <v>70</v>
      </c>
      <c r="G104">
        <v>0.33984375</v>
      </c>
      <c r="H104">
        <v>0</v>
      </c>
      <c r="I104">
        <v>90</v>
      </c>
      <c r="J104">
        <v>0</v>
      </c>
      <c r="K104">
        <v>4566.40625</v>
      </c>
      <c r="L104">
        <v>0.37187500000000001</v>
      </c>
      <c r="M104">
        <v>108216.40625</v>
      </c>
      <c r="N104">
        <v>0.34531250000000002</v>
      </c>
      <c r="O104">
        <v>70</v>
      </c>
      <c r="P104">
        <v>480</v>
      </c>
      <c r="Q104">
        <v>480</v>
      </c>
      <c r="R104" s="46">
        <v>103</v>
      </c>
      <c r="S104" t="s">
        <v>1639</v>
      </c>
      <c r="T104" t="s">
        <v>1640</v>
      </c>
      <c r="U104" t="s">
        <v>1641</v>
      </c>
      <c r="V104" t="s">
        <v>1642</v>
      </c>
      <c r="W104" t="s">
        <v>1643</v>
      </c>
      <c r="X104" t="s">
        <v>1644</v>
      </c>
      <c r="Y104" t="s">
        <v>1645</v>
      </c>
      <c r="Z104" t="s">
        <v>1646</v>
      </c>
      <c r="AA104" t="s">
        <v>1647</v>
      </c>
      <c r="AB104" t="s">
        <v>1648</v>
      </c>
      <c r="AC104" t="s">
        <v>1649</v>
      </c>
      <c r="AD104" t="s">
        <v>4871</v>
      </c>
    </row>
    <row r="105" spans="1:30">
      <c r="A105">
        <f t="shared" si="1"/>
        <v>103</v>
      </c>
      <c r="B105">
        <v>2</v>
      </c>
      <c r="C105">
        <v>4</v>
      </c>
      <c r="D105">
        <v>1</v>
      </c>
      <c r="E105">
        <v>60</v>
      </c>
      <c r="F105">
        <v>70</v>
      </c>
      <c r="G105">
        <v>0.32109375000000001</v>
      </c>
      <c r="H105">
        <v>0</v>
      </c>
      <c r="I105">
        <v>90</v>
      </c>
      <c r="J105">
        <v>0</v>
      </c>
      <c r="K105">
        <v>4972.65625</v>
      </c>
      <c r="L105">
        <v>0.356875</v>
      </c>
      <c r="M105">
        <v>601222.65625</v>
      </c>
      <c r="N105">
        <v>0.3828125</v>
      </c>
      <c r="O105">
        <v>70</v>
      </c>
      <c r="P105">
        <v>480</v>
      </c>
      <c r="Q105">
        <v>480</v>
      </c>
      <c r="R105" s="46">
        <v>104</v>
      </c>
      <c r="S105" t="s">
        <v>1650</v>
      </c>
      <c r="T105" t="s">
        <v>1651</v>
      </c>
      <c r="U105" t="s">
        <v>1652</v>
      </c>
      <c r="V105" t="s">
        <v>871</v>
      </c>
      <c r="W105" t="s">
        <v>1653</v>
      </c>
      <c r="X105" t="s">
        <v>1654</v>
      </c>
      <c r="Y105" t="s">
        <v>1655</v>
      </c>
      <c r="Z105" t="s">
        <v>1656</v>
      </c>
      <c r="AA105" t="s">
        <v>1657</v>
      </c>
      <c r="AB105" t="s">
        <v>1658</v>
      </c>
      <c r="AC105" t="s">
        <v>1659</v>
      </c>
      <c r="AD105" t="s">
        <v>4872</v>
      </c>
    </row>
    <row r="106" spans="1:30">
      <c r="A106">
        <f t="shared" si="1"/>
        <v>104</v>
      </c>
      <c r="B106">
        <v>2</v>
      </c>
      <c r="C106">
        <v>5</v>
      </c>
      <c r="D106">
        <v>1</v>
      </c>
      <c r="E106">
        <v>60</v>
      </c>
      <c r="F106">
        <v>70</v>
      </c>
      <c r="G106">
        <v>0.47109374999999998</v>
      </c>
      <c r="H106">
        <v>0</v>
      </c>
      <c r="I106">
        <v>90</v>
      </c>
      <c r="J106">
        <v>0</v>
      </c>
      <c r="K106">
        <v>8222.65625</v>
      </c>
      <c r="L106">
        <v>0.47687499999999999</v>
      </c>
      <c r="M106">
        <v>242672.65625</v>
      </c>
      <c r="N106">
        <v>0.28281250000000002</v>
      </c>
      <c r="O106">
        <v>70</v>
      </c>
      <c r="P106">
        <v>480</v>
      </c>
      <c r="Q106">
        <v>480</v>
      </c>
      <c r="R106" s="46">
        <v>105</v>
      </c>
      <c r="S106" t="s">
        <v>1660</v>
      </c>
      <c r="T106" t="s">
        <v>1661</v>
      </c>
      <c r="U106" t="s">
        <v>1662</v>
      </c>
      <c r="V106" t="s">
        <v>1663</v>
      </c>
      <c r="W106" t="s">
        <v>1664</v>
      </c>
      <c r="X106" t="s">
        <v>1665</v>
      </c>
      <c r="Y106" t="s">
        <v>1666</v>
      </c>
      <c r="Z106" t="s">
        <v>1667</v>
      </c>
      <c r="AA106" t="s">
        <v>1668</v>
      </c>
      <c r="AB106" t="s">
        <v>1669</v>
      </c>
      <c r="AC106" t="s">
        <v>1670</v>
      </c>
      <c r="AD106" t="s">
        <v>4873</v>
      </c>
    </row>
    <row r="107" spans="1:30">
      <c r="A107">
        <f t="shared" si="1"/>
        <v>105</v>
      </c>
      <c r="B107">
        <v>2</v>
      </c>
      <c r="C107">
        <v>6</v>
      </c>
      <c r="D107">
        <v>1</v>
      </c>
      <c r="E107">
        <v>60</v>
      </c>
      <c r="F107">
        <v>70</v>
      </c>
      <c r="G107">
        <v>0.54609375000000004</v>
      </c>
      <c r="H107">
        <v>0</v>
      </c>
      <c r="I107">
        <v>90</v>
      </c>
      <c r="J107">
        <v>0</v>
      </c>
      <c r="K107">
        <v>9847.65625</v>
      </c>
      <c r="L107">
        <v>0.296875</v>
      </c>
      <c r="M107">
        <v>421947.65625</v>
      </c>
      <c r="N107">
        <v>0.33281250000000001</v>
      </c>
      <c r="O107">
        <v>70</v>
      </c>
      <c r="P107">
        <v>480</v>
      </c>
      <c r="Q107">
        <v>480</v>
      </c>
      <c r="R107" s="46">
        <v>106</v>
      </c>
      <c r="S107" t="s">
        <v>1671</v>
      </c>
      <c r="T107" t="s">
        <v>1672</v>
      </c>
      <c r="U107" t="s">
        <v>1673</v>
      </c>
      <c r="V107" t="s">
        <v>1674</v>
      </c>
      <c r="W107" t="s">
        <v>1675</v>
      </c>
      <c r="X107" t="s">
        <v>1676</v>
      </c>
      <c r="Y107" t="s">
        <v>1677</v>
      </c>
      <c r="Z107" t="s">
        <v>1678</v>
      </c>
      <c r="AA107" t="s">
        <v>1679</v>
      </c>
      <c r="AB107" t="s">
        <v>1680</v>
      </c>
      <c r="AC107" t="s">
        <v>1681</v>
      </c>
      <c r="AD107" t="s">
        <v>4874</v>
      </c>
    </row>
    <row r="108" spans="1:30">
      <c r="A108">
        <f t="shared" si="1"/>
        <v>106</v>
      </c>
      <c r="B108">
        <v>2</v>
      </c>
      <c r="C108">
        <v>7</v>
      </c>
      <c r="D108">
        <v>1</v>
      </c>
      <c r="E108">
        <v>60</v>
      </c>
      <c r="F108">
        <v>70</v>
      </c>
      <c r="G108">
        <v>0.39609374999999997</v>
      </c>
      <c r="H108">
        <v>0</v>
      </c>
      <c r="I108">
        <v>90</v>
      </c>
      <c r="J108">
        <v>0</v>
      </c>
      <c r="K108">
        <v>6597.65625</v>
      </c>
      <c r="L108">
        <v>0.416875</v>
      </c>
      <c r="M108">
        <v>780497.65625</v>
      </c>
      <c r="N108">
        <v>0.23281250000000001</v>
      </c>
      <c r="O108">
        <v>70</v>
      </c>
      <c r="P108">
        <v>480</v>
      </c>
      <c r="Q108">
        <v>480</v>
      </c>
      <c r="R108" s="46">
        <v>107</v>
      </c>
      <c r="S108" t="s">
        <v>1682</v>
      </c>
      <c r="T108" t="s">
        <v>1683</v>
      </c>
      <c r="U108" t="s">
        <v>1684</v>
      </c>
      <c r="V108" t="s">
        <v>1685</v>
      </c>
      <c r="W108" t="s">
        <v>1686</v>
      </c>
      <c r="X108" t="s">
        <v>1687</v>
      </c>
      <c r="Y108" t="s">
        <v>1688</v>
      </c>
      <c r="Z108" t="s">
        <v>1689</v>
      </c>
      <c r="AA108" t="s">
        <v>1690</v>
      </c>
      <c r="AB108" t="s">
        <v>1691</v>
      </c>
      <c r="AC108" t="s">
        <v>1692</v>
      </c>
      <c r="AD108" t="s">
        <v>4875</v>
      </c>
    </row>
    <row r="109" spans="1:30">
      <c r="A109">
        <f t="shared" si="1"/>
        <v>107</v>
      </c>
      <c r="B109">
        <v>2</v>
      </c>
      <c r="C109">
        <v>8</v>
      </c>
      <c r="D109">
        <v>1</v>
      </c>
      <c r="E109">
        <v>60</v>
      </c>
      <c r="F109">
        <v>70</v>
      </c>
      <c r="G109">
        <v>0.58359374999999991</v>
      </c>
      <c r="H109">
        <v>0</v>
      </c>
      <c r="I109">
        <v>90</v>
      </c>
      <c r="J109">
        <v>0</v>
      </c>
      <c r="K109">
        <v>5785.15625</v>
      </c>
      <c r="L109">
        <v>0.26687499999999997</v>
      </c>
      <c r="M109">
        <v>153035.15625</v>
      </c>
      <c r="N109">
        <v>0.35781250000000003</v>
      </c>
      <c r="O109">
        <v>70</v>
      </c>
      <c r="P109">
        <v>480</v>
      </c>
      <c r="Q109">
        <v>480</v>
      </c>
      <c r="R109" s="46">
        <v>108</v>
      </c>
      <c r="S109" t="s">
        <v>1693</v>
      </c>
      <c r="T109" t="s">
        <v>1694</v>
      </c>
      <c r="U109" t="s">
        <v>1695</v>
      </c>
      <c r="V109" t="s">
        <v>1696</v>
      </c>
      <c r="W109" t="s">
        <v>1697</v>
      </c>
      <c r="X109" t="s">
        <v>1698</v>
      </c>
      <c r="Y109" t="s">
        <v>1699</v>
      </c>
      <c r="Z109" t="s">
        <v>1700</v>
      </c>
      <c r="AA109" t="s">
        <v>1701</v>
      </c>
      <c r="AB109" t="s">
        <v>1702</v>
      </c>
      <c r="AC109" t="s">
        <v>1703</v>
      </c>
      <c r="AD109" t="s">
        <v>4876</v>
      </c>
    </row>
    <row r="110" spans="1:30">
      <c r="A110">
        <f t="shared" si="1"/>
        <v>108</v>
      </c>
      <c r="B110">
        <v>2</v>
      </c>
      <c r="C110">
        <v>9</v>
      </c>
      <c r="D110">
        <v>1</v>
      </c>
      <c r="E110">
        <v>60</v>
      </c>
      <c r="F110">
        <v>70</v>
      </c>
      <c r="G110">
        <v>0.43359375</v>
      </c>
      <c r="H110">
        <v>0</v>
      </c>
      <c r="I110">
        <v>90</v>
      </c>
      <c r="J110">
        <v>0</v>
      </c>
      <c r="K110">
        <v>9035.15625</v>
      </c>
      <c r="L110">
        <v>0.38687499999999997</v>
      </c>
      <c r="M110">
        <v>511585.15625</v>
      </c>
      <c r="N110">
        <v>0.2578125</v>
      </c>
      <c r="O110">
        <v>70</v>
      </c>
      <c r="P110">
        <v>480</v>
      </c>
      <c r="Q110">
        <v>480</v>
      </c>
      <c r="R110" s="46">
        <v>109</v>
      </c>
      <c r="S110" t="s">
        <v>1704</v>
      </c>
      <c r="T110" t="s">
        <v>1705</v>
      </c>
      <c r="U110" t="s">
        <v>1706</v>
      </c>
      <c r="V110" t="s">
        <v>1707</v>
      </c>
      <c r="W110" t="s">
        <v>1708</v>
      </c>
      <c r="X110" t="s">
        <v>1709</v>
      </c>
      <c r="Y110" t="s">
        <v>1710</v>
      </c>
      <c r="Z110" t="s">
        <v>1711</v>
      </c>
      <c r="AA110" t="s">
        <v>1712</v>
      </c>
      <c r="AB110" t="s">
        <v>1713</v>
      </c>
      <c r="AC110" t="s">
        <v>1714</v>
      </c>
      <c r="AD110" t="s">
        <v>4877</v>
      </c>
    </row>
    <row r="111" spans="1:30">
      <c r="A111">
        <f t="shared" si="1"/>
        <v>109</v>
      </c>
      <c r="B111">
        <v>2</v>
      </c>
      <c r="C111">
        <v>10</v>
      </c>
      <c r="D111">
        <v>1</v>
      </c>
      <c r="E111">
        <v>60</v>
      </c>
      <c r="F111">
        <v>70</v>
      </c>
      <c r="G111">
        <v>0.35859374999999999</v>
      </c>
      <c r="H111">
        <v>0</v>
      </c>
      <c r="I111">
        <v>90</v>
      </c>
      <c r="J111">
        <v>0</v>
      </c>
      <c r="K111">
        <v>7410.15625</v>
      </c>
      <c r="L111">
        <v>0.32687500000000003</v>
      </c>
      <c r="M111">
        <v>690860.15625</v>
      </c>
      <c r="N111">
        <v>0.30781250000000004</v>
      </c>
      <c r="O111">
        <v>70</v>
      </c>
      <c r="P111">
        <v>480</v>
      </c>
      <c r="Q111">
        <v>480</v>
      </c>
      <c r="R111" s="46">
        <v>110</v>
      </c>
      <c r="S111" t="s">
        <v>1715</v>
      </c>
      <c r="T111" t="s">
        <v>1716</v>
      </c>
      <c r="U111" t="s">
        <v>280</v>
      </c>
      <c r="V111" t="s">
        <v>1717</v>
      </c>
      <c r="W111" t="s">
        <v>1718</v>
      </c>
      <c r="X111" t="s">
        <v>1719</v>
      </c>
      <c r="Y111" t="s">
        <v>1720</v>
      </c>
      <c r="Z111" t="s">
        <v>1721</v>
      </c>
      <c r="AA111" t="s">
        <v>1722</v>
      </c>
      <c r="AB111" t="s">
        <v>1723</v>
      </c>
      <c r="AC111" t="s">
        <v>1724</v>
      </c>
      <c r="AD111" t="s">
        <v>4878</v>
      </c>
    </row>
    <row r="112" spans="1:30">
      <c r="A112">
        <f t="shared" si="1"/>
        <v>110</v>
      </c>
      <c r="B112">
        <v>2</v>
      </c>
      <c r="C112">
        <v>11</v>
      </c>
      <c r="D112">
        <v>1</v>
      </c>
      <c r="E112">
        <v>60</v>
      </c>
      <c r="F112">
        <v>70</v>
      </c>
      <c r="G112">
        <v>0.50859374999999996</v>
      </c>
      <c r="H112">
        <v>0</v>
      </c>
      <c r="I112">
        <v>90</v>
      </c>
      <c r="J112">
        <v>0</v>
      </c>
      <c r="K112">
        <v>4160.15625</v>
      </c>
      <c r="L112">
        <v>0.44687500000000002</v>
      </c>
      <c r="M112">
        <v>332310.15625</v>
      </c>
      <c r="N112">
        <v>0.20781250000000001</v>
      </c>
      <c r="O112">
        <v>70</v>
      </c>
      <c r="P112">
        <v>480</v>
      </c>
      <c r="Q112">
        <v>480</v>
      </c>
      <c r="R112" s="46">
        <v>111</v>
      </c>
      <c r="S112" t="s">
        <v>1725</v>
      </c>
      <c r="T112" t="s">
        <v>1726</v>
      </c>
      <c r="U112" t="s">
        <v>1727</v>
      </c>
      <c r="V112" t="s">
        <v>1728</v>
      </c>
      <c r="W112" t="s">
        <v>1729</v>
      </c>
      <c r="X112" t="s">
        <v>1730</v>
      </c>
      <c r="Y112" t="s">
        <v>1731</v>
      </c>
      <c r="Z112" t="s">
        <v>1732</v>
      </c>
      <c r="AA112" t="s">
        <v>1733</v>
      </c>
      <c r="AB112" t="s">
        <v>1734</v>
      </c>
      <c r="AC112" t="s">
        <v>1735</v>
      </c>
      <c r="AD112" t="s">
        <v>4879</v>
      </c>
    </row>
    <row r="113" spans="1:30">
      <c r="A113">
        <f t="shared" si="1"/>
        <v>111</v>
      </c>
      <c r="B113">
        <v>2</v>
      </c>
      <c r="C113">
        <v>12</v>
      </c>
      <c r="D113">
        <v>1</v>
      </c>
      <c r="E113">
        <v>60</v>
      </c>
      <c r="F113">
        <v>70</v>
      </c>
      <c r="G113">
        <v>0.53671874999999991</v>
      </c>
      <c r="H113">
        <v>0</v>
      </c>
      <c r="I113">
        <v>90</v>
      </c>
      <c r="J113">
        <v>0</v>
      </c>
      <c r="K113">
        <v>3957.03125</v>
      </c>
      <c r="L113">
        <v>0.33437499999999998</v>
      </c>
      <c r="M113">
        <v>220263.28125</v>
      </c>
      <c r="N113">
        <v>0.23906250000000001</v>
      </c>
      <c r="O113">
        <v>70</v>
      </c>
      <c r="P113">
        <v>480</v>
      </c>
      <c r="Q113">
        <v>480</v>
      </c>
      <c r="R113" s="46">
        <v>112</v>
      </c>
      <c r="S113" t="s">
        <v>1736</v>
      </c>
      <c r="T113" t="s">
        <v>1737</v>
      </c>
      <c r="U113" t="s">
        <v>1738</v>
      </c>
      <c r="V113" t="s">
        <v>1739</v>
      </c>
      <c r="W113" t="s">
        <v>1740</v>
      </c>
      <c r="X113" t="s">
        <v>1741</v>
      </c>
      <c r="Y113" t="s">
        <v>1742</v>
      </c>
      <c r="Z113" t="s">
        <v>1743</v>
      </c>
      <c r="AA113" t="s">
        <v>1744</v>
      </c>
      <c r="AB113" t="s">
        <v>1745</v>
      </c>
      <c r="AC113" t="s">
        <v>1746</v>
      </c>
      <c r="AD113" t="s">
        <v>4880</v>
      </c>
    </row>
    <row r="114" spans="1:30">
      <c r="A114">
        <f t="shared" si="1"/>
        <v>112</v>
      </c>
      <c r="B114">
        <v>2</v>
      </c>
      <c r="C114">
        <v>13</v>
      </c>
      <c r="D114">
        <v>1</v>
      </c>
      <c r="E114">
        <v>60</v>
      </c>
      <c r="F114">
        <v>70</v>
      </c>
      <c r="G114">
        <v>0.38671875</v>
      </c>
      <c r="H114">
        <v>0</v>
      </c>
      <c r="I114">
        <v>90</v>
      </c>
      <c r="J114">
        <v>0</v>
      </c>
      <c r="K114">
        <v>7207.03125</v>
      </c>
      <c r="L114">
        <v>0.45437499999999997</v>
      </c>
      <c r="M114">
        <v>578813.28125</v>
      </c>
      <c r="N114">
        <v>0.33906250000000004</v>
      </c>
      <c r="O114">
        <v>70</v>
      </c>
      <c r="P114">
        <v>480</v>
      </c>
      <c r="Q114">
        <v>480</v>
      </c>
      <c r="R114" s="46">
        <v>113</v>
      </c>
      <c r="S114" t="s">
        <v>1747</v>
      </c>
      <c r="T114" t="s">
        <v>1748</v>
      </c>
      <c r="U114" t="s">
        <v>1749</v>
      </c>
      <c r="V114" t="s">
        <v>1750</v>
      </c>
      <c r="W114" t="s">
        <v>1751</v>
      </c>
      <c r="X114" t="s">
        <v>1752</v>
      </c>
      <c r="Y114" t="s">
        <v>1753</v>
      </c>
      <c r="Z114" t="s">
        <v>1754</v>
      </c>
      <c r="AA114" t="s">
        <v>1755</v>
      </c>
      <c r="AB114" t="s">
        <v>1756</v>
      </c>
      <c r="AC114" t="s">
        <v>1757</v>
      </c>
      <c r="AD114" t="s">
        <v>4881</v>
      </c>
    </row>
    <row r="115" spans="1:30">
      <c r="A115">
        <f t="shared" si="1"/>
        <v>113</v>
      </c>
      <c r="B115">
        <v>2</v>
      </c>
      <c r="C115">
        <v>14</v>
      </c>
      <c r="D115">
        <v>1</v>
      </c>
      <c r="E115">
        <v>60</v>
      </c>
      <c r="F115">
        <v>70</v>
      </c>
      <c r="G115">
        <v>0.31171874999999999</v>
      </c>
      <c r="H115">
        <v>0</v>
      </c>
      <c r="I115">
        <v>90</v>
      </c>
      <c r="J115">
        <v>0</v>
      </c>
      <c r="K115">
        <v>8832.03125</v>
      </c>
      <c r="L115">
        <v>0.27437499999999998</v>
      </c>
      <c r="M115">
        <v>758088.28125</v>
      </c>
      <c r="N115">
        <v>0.2890625</v>
      </c>
      <c r="O115">
        <v>70</v>
      </c>
      <c r="P115">
        <v>480</v>
      </c>
      <c r="Q115">
        <v>480</v>
      </c>
      <c r="R115" s="46">
        <v>114</v>
      </c>
      <c r="S115" t="s">
        <v>1758</v>
      </c>
      <c r="T115" t="s">
        <v>1759</v>
      </c>
      <c r="U115" t="s">
        <v>1760</v>
      </c>
      <c r="V115" t="s">
        <v>1761</v>
      </c>
      <c r="W115" t="s">
        <v>1762</v>
      </c>
      <c r="X115" t="s">
        <v>1763</v>
      </c>
      <c r="Y115" t="s">
        <v>1764</v>
      </c>
      <c r="Z115" t="s">
        <v>1765</v>
      </c>
      <c r="AA115" t="s">
        <v>1766</v>
      </c>
      <c r="AB115" t="s">
        <v>1767</v>
      </c>
      <c r="AC115" t="s">
        <v>1768</v>
      </c>
      <c r="AD115" t="s">
        <v>4882</v>
      </c>
    </row>
    <row r="116" spans="1:30">
      <c r="A116">
        <f t="shared" si="1"/>
        <v>114</v>
      </c>
      <c r="B116">
        <v>2</v>
      </c>
      <c r="C116">
        <v>15</v>
      </c>
      <c r="D116">
        <v>1</v>
      </c>
      <c r="E116">
        <v>60</v>
      </c>
      <c r="F116">
        <v>70</v>
      </c>
      <c r="G116">
        <v>0.46171874999999996</v>
      </c>
      <c r="H116">
        <v>0</v>
      </c>
      <c r="I116">
        <v>90</v>
      </c>
      <c r="J116">
        <v>0</v>
      </c>
      <c r="K116">
        <v>5582.03125</v>
      </c>
      <c r="L116">
        <v>0.39437500000000003</v>
      </c>
      <c r="M116">
        <v>399538.28125</v>
      </c>
      <c r="N116">
        <v>0.38906250000000003</v>
      </c>
      <c r="O116">
        <v>70</v>
      </c>
      <c r="P116">
        <v>480</v>
      </c>
      <c r="Q116">
        <v>480</v>
      </c>
      <c r="R116" s="46">
        <v>115</v>
      </c>
      <c r="S116" t="s">
        <v>1769</v>
      </c>
      <c r="T116" t="s">
        <v>1770</v>
      </c>
      <c r="U116" t="s">
        <v>1771</v>
      </c>
      <c r="V116" t="s">
        <v>1772</v>
      </c>
      <c r="W116" t="s">
        <v>1773</v>
      </c>
      <c r="X116" t="s">
        <v>1774</v>
      </c>
      <c r="Y116" t="s">
        <v>1775</v>
      </c>
      <c r="Z116" t="s">
        <v>1776</v>
      </c>
      <c r="AA116" t="s">
        <v>796</v>
      </c>
      <c r="AB116" t="s">
        <v>1777</v>
      </c>
      <c r="AC116" t="s">
        <v>1778</v>
      </c>
      <c r="AD116" t="s">
        <v>4883</v>
      </c>
    </row>
    <row r="117" spans="1:30">
      <c r="A117">
        <f t="shared" si="1"/>
        <v>115</v>
      </c>
      <c r="B117">
        <v>2</v>
      </c>
      <c r="C117">
        <v>16</v>
      </c>
      <c r="D117">
        <v>1</v>
      </c>
      <c r="E117">
        <v>60</v>
      </c>
      <c r="F117">
        <v>70</v>
      </c>
      <c r="G117">
        <v>0.34921874999999997</v>
      </c>
      <c r="H117">
        <v>0</v>
      </c>
      <c r="I117">
        <v>90</v>
      </c>
      <c r="J117">
        <v>0</v>
      </c>
      <c r="K117">
        <v>6394.53125</v>
      </c>
      <c r="L117">
        <v>0.30437500000000001</v>
      </c>
      <c r="M117">
        <v>489175.78125</v>
      </c>
      <c r="N117">
        <v>0.21406250000000002</v>
      </c>
      <c r="O117">
        <v>70</v>
      </c>
      <c r="P117">
        <v>480</v>
      </c>
      <c r="Q117">
        <v>480</v>
      </c>
      <c r="R117" s="46">
        <v>116</v>
      </c>
      <c r="S117" t="s">
        <v>1779</v>
      </c>
      <c r="T117" t="s">
        <v>1780</v>
      </c>
      <c r="U117" t="s">
        <v>1781</v>
      </c>
      <c r="V117" t="s">
        <v>1782</v>
      </c>
      <c r="W117" t="s">
        <v>1783</v>
      </c>
      <c r="X117" t="s">
        <v>1784</v>
      </c>
      <c r="Y117" t="s">
        <v>1785</v>
      </c>
      <c r="Z117" t="s">
        <v>1786</v>
      </c>
      <c r="AA117" t="s">
        <v>1787</v>
      </c>
      <c r="AB117" t="s">
        <v>1788</v>
      </c>
      <c r="AC117" t="s">
        <v>1789</v>
      </c>
      <c r="AD117" t="s">
        <v>4884</v>
      </c>
    </row>
    <row r="118" spans="1:30">
      <c r="A118">
        <f t="shared" si="1"/>
        <v>116</v>
      </c>
      <c r="B118">
        <v>2</v>
      </c>
      <c r="C118">
        <v>17</v>
      </c>
      <c r="D118">
        <v>1</v>
      </c>
      <c r="E118">
        <v>60</v>
      </c>
      <c r="F118">
        <v>70</v>
      </c>
      <c r="G118">
        <v>0.49921874999999999</v>
      </c>
      <c r="H118">
        <v>0</v>
      </c>
      <c r="I118">
        <v>90</v>
      </c>
      <c r="J118">
        <v>0</v>
      </c>
      <c r="K118">
        <v>9644.53125</v>
      </c>
      <c r="L118">
        <v>0.424375</v>
      </c>
      <c r="M118">
        <v>130625.78125</v>
      </c>
      <c r="N118">
        <v>0.31406250000000002</v>
      </c>
      <c r="O118">
        <v>70</v>
      </c>
      <c r="P118">
        <v>480</v>
      </c>
      <c r="Q118">
        <v>480</v>
      </c>
      <c r="R118" s="46">
        <v>117</v>
      </c>
      <c r="S118" t="s">
        <v>1790</v>
      </c>
      <c r="T118" t="s">
        <v>1791</v>
      </c>
      <c r="U118" t="s">
        <v>1792</v>
      </c>
      <c r="V118" t="s">
        <v>1793</v>
      </c>
      <c r="W118" t="s">
        <v>1794</v>
      </c>
      <c r="X118" t="s">
        <v>1795</v>
      </c>
      <c r="Y118" t="s">
        <v>1796</v>
      </c>
      <c r="Z118" t="s">
        <v>1797</v>
      </c>
      <c r="AA118" t="s">
        <v>1798</v>
      </c>
      <c r="AB118" t="s">
        <v>1799</v>
      </c>
      <c r="AC118" t="s">
        <v>1800</v>
      </c>
      <c r="AD118" t="s">
        <v>4885</v>
      </c>
    </row>
    <row r="119" spans="1:30">
      <c r="A119">
        <f t="shared" si="1"/>
        <v>117</v>
      </c>
      <c r="B119">
        <v>2</v>
      </c>
      <c r="C119">
        <v>18</v>
      </c>
      <c r="D119">
        <v>1</v>
      </c>
      <c r="E119">
        <v>60</v>
      </c>
      <c r="F119">
        <v>70</v>
      </c>
      <c r="G119">
        <v>0.57421875</v>
      </c>
      <c r="H119">
        <v>0</v>
      </c>
      <c r="I119">
        <v>90</v>
      </c>
      <c r="J119">
        <v>0</v>
      </c>
      <c r="K119">
        <v>8019.53125</v>
      </c>
      <c r="L119">
        <v>0.364375</v>
      </c>
      <c r="M119">
        <v>309900.78125</v>
      </c>
      <c r="N119">
        <v>0.26406250000000003</v>
      </c>
      <c r="O119">
        <v>70</v>
      </c>
      <c r="P119">
        <v>480</v>
      </c>
      <c r="Q119">
        <v>480</v>
      </c>
      <c r="R119" s="46">
        <v>118</v>
      </c>
      <c r="S119" t="s">
        <v>1801</v>
      </c>
      <c r="T119" t="s">
        <v>1802</v>
      </c>
      <c r="U119" t="s">
        <v>1803</v>
      </c>
      <c r="V119" t="s">
        <v>1804</v>
      </c>
      <c r="W119" t="s">
        <v>1805</v>
      </c>
      <c r="X119" t="s">
        <v>1806</v>
      </c>
      <c r="Y119" t="s">
        <v>1807</v>
      </c>
      <c r="Z119" t="s">
        <v>543</v>
      </c>
      <c r="AA119" t="s">
        <v>1808</v>
      </c>
      <c r="AB119" t="s">
        <v>1809</v>
      </c>
      <c r="AC119" t="s">
        <v>1810</v>
      </c>
      <c r="AD119" t="s">
        <v>4886</v>
      </c>
    </row>
    <row r="120" spans="1:30">
      <c r="A120">
        <f t="shared" si="1"/>
        <v>118</v>
      </c>
      <c r="B120">
        <v>2</v>
      </c>
      <c r="C120">
        <v>19</v>
      </c>
      <c r="D120">
        <v>1</v>
      </c>
      <c r="E120">
        <v>60</v>
      </c>
      <c r="F120">
        <v>70</v>
      </c>
      <c r="G120">
        <v>0.42421874999999998</v>
      </c>
      <c r="H120">
        <v>0</v>
      </c>
      <c r="I120">
        <v>90</v>
      </c>
      <c r="J120">
        <v>0</v>
      </c>
      <c r="K120">
        <v>4769.53125</v>
      </c>
      <c r="L120">
        <v>0.484375</v>
      </c>
      <c r="M120">
        <v>668450.78125</v>
      </c>
      <c r="N120">
        <v>0.36406250000000001</v>
      </c>
      <c r="O120">
        <v>70</v>
      </c>
      <c r="P120">
        <v>480</v>
      </c>
      <c r="Q120">
        <v>480</v>
      </c>
      <c r="R120" s="46">
        <v>119</v>
      </c>
      <c r="S120" t="s">
        <v>1811</v>
      </c>
      <c r="T120" t="s">
        <v>1812</v>
      </c>
      <c r="U120" t="s">
        <v>1813</v>
      </c>
      <c r="V120" t="s">
        <v>1814</v>
      </c>
      <c r="W120" t="s">
        <v>1815</v>
      </c>
      <c r="X120" t="s">
        <v>1816</v>
      </c>
      <c r="Y120" t="s">
        <v>1817</v>
      </c>
      <c r="Z120" t="s">
        <v>1449</v>
      </c>
      <c r="AA120" t="s">
        <v>1818</v>
      </c>
      <c r="AB120" t="s">
        <v>1819</v>
      </c>
      <c r="AC120" t="s">
        <v>1820</v>
      </c>
      <c r="AD120" t="s">
        <v>4887</v>
      </c>
    </row>
    <row r="121" spans="1:30">
      <c r="A121">
        <f t="shared" si="1"/>
        <v>119</v>
      </c>
      <c r="B121">
        <v>2</v>
      </c>
      <c r="C121">
        <v>20</v>
      </c>
      <c r="D121">
        <v>1</v>
      </c>
      <c r="E121">
        <v>60</v>
      </c>
      <c r="F121">
        <v>70</v>
      </c>
      <c r="G121">
        <v>0.40546874999999999</v>
      </c>
      <c r="H121">
        <v>0</v>
      </c>
      <c r="I121">
        <v>90</v>
      </c>
      <c r="J121">
        <v>0</v>
      </c>
      <c r="K121">
        <v>4363.28125</v>
      </c>
      <c r="L121">
        <v>0.25937500000000002</v>
      </c>
      <c r="M121">
        <v>354719.53125</v>
      </c>
      <c r="N121">
        <v>0.30156250000000001</v>
      </c>
      <c r="O121">
        <v>70</v>
      </c>
      <c r="P121">
        <v>480</v>
      </c>
      <c r="Q121">
        <v>480</v>
      </c>
      <c r="R121" s="46">
        <v>120</v>
      </c>
      <c r="S121" t="s">
        <v>1821</v>
      </c>
      <c r="T121" t="s">
        <v>1822</v>
      </c>
      <c r="U121" t="s">
        <v>1823</v>
      </c>
      <c r="V121" t="s">
        <v>1824</v>
      </c>
      <c r="W121" t="s">
        <v>1825</v>
      </c>
      <c r="X121" t="s">
        <v>1826</v>
      </c>
      <c r="Y121" t="s">
        <v>1827</v>
      </c>
      <c r="Z121" t="s">
        <v>1828</v>
      </c>
      <c r="AA121" t="s">
        <v>1829</v>
      </c>
      <c r="AB121" t="s">
        <v>1830</v>
      </c>
      <c r="AC121" t="s">
        <v>1831</v>
      </c>
      <c r="AD121" t="s">
        <v>4888</v>
      </c>
    </row>
    <row r="122" spans="1:30">
      <c r="A122">
        <f t="shared" si="1"/>
        <v>120</v>
      </c>
      <c r="B122">
        <v>2</v>
      </c>
      <c r="C122">
        <v>21</v>
      </c>
      <c r="D122">
        <v>1</v>
      </c>
      <c r="E122">
        <v>60</v>
      </c>
      <c r="F122">
        <v>70</v>
      </c>
      <c r="G122">
        <v>0.55546874999999996</v>
      </c>
      <c r="H122">
        <v>0</v>
      </c>
      <c r="I122">
        <v>90</v>
      </c>
      <c r="J122">
        <v>0</v>
      </c>
      <c r="K122">
        <v>7613.28125</v>
      </c>
      <c r="L122">
        <v>0.37937500000000002</v>
      </c>
      <c r="M122">
        <v>713269.53125</v>
      </c>
      <c r="N122">
        <v>0.20156250000000001</v>
      </c>
      <c r="O122">
        <v>70</v>
      </c>
      <c r="P122">
        <v>480</v>
      </c>
      <c r="Q122">
        <v>480</v>
      </c>
      <c r="R122" s="46">
        <v>121</v>
      </c>
      <c r="S122" t="s">
        <v>1832</v>
      </c>
      <c r="T122" t="s">
        <v>1833</v>
      </c>
      <c r="U122" t="s">
        <v>1834</v>
      </c>
      <c r="V122" t="s">
        <v>1835</v>
      </c>
      <c r="W122" t="s">
        <v>1836</v>
      </c>
      <c r="X122" t="s">
        <v>1837</v>
      </c>
      <c r="Y122" t="s">
        <v>1838</v>
      </c>
      <c r="Z122" t="s">
        <v>1839</v>
      </c>
      <c r="AA122" t="s">
        <v>1840</v>
      </c>
      <c r="AB122" t="s">
        <v>1841</v>
      </c>
      <c r="AC122" t="s">
        <v>1842</v>
      </c>
      <c r="AD122" t="s">
        <v>4889</v>
      </c>
    </row>
    <row r="123" spans="1:30">
      <c r="A123">
        <f t="shared" si="1"/>
        <v>121</v>
      </c>
      <c r="B123">
        <v>2</v>
      </c>
      <c r="C123">
        <v>22</v>
      </c>
      <c r="D123">
        <v>1</v>
      </c>
      <c r="E123">
        <v>60</v>
      </c>
      <c r="F123">
        <v>70</v>
      </c>
      <c r="G123">
        <v>0.48046875</v>
      </c>
      <c r="H123">
        <v>0</v>
      </c>
      <c r="I123">
        <v>90</v>
      </c>
      <c r="J123">
        <v>0</v>
      </c>
      <c r="K123">
        <v>9238.28125</v>
      </c>
      <c r="L123">
        <v>0.31937499999999996</v>
      </c>
      <c r="M123">
        <v>533994.53125</v>
      </c>
      <c r="N123">
        <v>0.3515625</v>
      </c>
      <c r="O123">
        <v>70</v>
      </c>
      <c r="P123">
        <v>480</v>
      </c>
      <c r="Q123">
        <v>480</v>
      </c>
      <c r="R123" s="46">
        <v>122</v>
      </c>
      <c r="S123" t="s">
        <v>1843</v>
      </c>
      <c r="T123" t="s">
        <v>1844</v>
      </c>
      <c r="U123" t="s">
        <v>1845</v>
      </c>
      <c r="V123" t="s">
        <v>1846</v>
      </c>
      <c r="W123" t="s">
        <v>1847</v>
      </c>
      <c r="X123" t="s">
        <v>1848</v>
      </c>
      <c r="Y123" t="s">
        <v>1849</v>
      </c>
      <c r="Z123" t="s">
        <v>1850</v>
      </c>
      <c r="AA123" t="s">
        <v>1851</v>
      </c>
      <c r="AB123" t="s">
        <v>1852</v>
      </c>
      <c r="AC123" t="s">
        <v>1853</v>
      </c>
      <c r="AD123" t="s">
        <v>4890</v>
      </c>
    </row>
    <row r="124" spans="1:30">
      <c r="A124">
        <f t="shared" si="1"/>
        <v>122</v>
      </c>
      <c r="B124">
        <v>2</v>
      </c>
      <c r="C124">
        <v>23</v>
      </c>
      <c r="D124">
        <v>1</v>
      </c>
      <c r="E124">
        <v>60</v>
      </c>
      <c r="F124">
        <v>70</v>
      </c>
      <c r="G124">
        <v>0.33046874999999998</v>
      </c>
      <c r="H124">
        <v>0</v>
      </c>
      <c r="I124">
        <v>90</v>
      </c>
      <c r="J124">
        <v>0</v>
      </c>
      <c r="K124">
        <v>5988.28125</v>
      </c>
      <c r="L124">
        <v>0.43937499999999996</v>
      </c>
      <c r="M124">
        <v>175444.53125</v>
      </c>
      <c r="N124">
        <v>0.25156250000000002</v>
      </c>
      <c r="O124">
        <v>70</v>
      </c>
      <c r="P124">
        <v>480</v>
      </c>
      <c r="Q124">
        <v>480</v>
      </c>
      <c r="R124" s="46">
        <v>123</v>
      </c>
      <c r="S124" t="s">
        <v>1854</v>
      </c>
      <c r="T124" t="s">
        <v>1855</v>
      </c>
      <c r="U124" t="s">
        <v>1856</v>
      </c>
      <c r="V124" t="s">
        <v>1857</v>
      </c>
      <c r="W124" t="s">
        <v>1858</v>
      </c>
      <c r="X124" t="s">
        <v>1859</v>
      </c>
      <c r="Y124" t="s">
        <v>1860</v>
      </c>
      <c r="Z124" t="s">
        <v>1861</v>
      </c>
      <c r="AA124" t="s">
        <v>1862</v>
      </c>
      <c r="AB124" t="s">
        <v>1863</v>
      </c>
      <c r="AC124" t="s">
        <v>1864</v>
      </c>
      <c r="AD124" t="s">
        <v>4891</v>
      </c>
    </row>
    <row r="125" spans="1:30">
      <c r="A125">
        <f t="shared" si="1"/>
        <v>123</v>
      </c>
      <c r="B125">
        <v>2</v>
      </c>
      <c r="C125">
        <v>24</v>
      </c>
      <c r="D125">
        <v>1</v>
      </c>
      <c r="E125">
        <v>60</v>
      </c>
      <c r="F125">
        <v>70</v>
      </c>
      <c r="G125">
        <v>0.51796874999999998</v>
      </c>
      <c r="H125">
        <v>0</v>
      </c>
      <c r="I125">
        <v>90</v>
      </c>
      <c r="J125">
        <v>0</v>
      </c>
      <c r="K125">
        <v>5175.78125</v>
      </c>
      <c r="L125">
        <v>0.34937499999999999</v>
      </c>
      <c r="M125">
        <v>623632.03125</v>
      </c>
      <c r="N125">
        <v>0.32656249999999998</v>
      </c>
      <c r="O125">
        <v>70</v>
      </c>
      <c r="P125">
        <v>480</v>
      </c>
      <c r="Q125">
        <v>480</v>
      </c>
      <c r="R125" s="46">
        <v>124</v>
      </c>
      <c r="S125" t="s">
        <v>1865</v>
      </c>
      <c r="T125" t="s">
        <v>1866</v>
      </c>
      <c r="U125" t="s">
        <v>1867</v>
      </c>
      <c r="V125" t="s">
        <v>1307</v>
      </c>
      <c r="W125" t="s">
        <v>1868</v>
      </c>
      <c r="X125" t="s">
        <v>1869</v>
      </c>
      <c r="Y125" t="s">
        <v>1870</v>
      </c>
      <c r="Z125" t="s">
        <v>1871</v>
      </c>
      <c r="AA125" t="s">
        <v>1872</v>
      </c>
      <c r="AB125" t="s">
        <v>1873</v>
      </c>
      <c r="AC125" t="s">
        <v>1874</v>
      </c>
      <c r="AD125" t="s">
        <v>4892</v>
      </c>
    </row>
    <row r="126" spans="1:30">
      <c r="A126">
        <f t="shared" si="1"/>
        <v>124</v>
      </c>
      <c r="B126">
        <v>2</v>
      </c>
      <c r="C126">
        <v>25</v>
      </c>
      <c r="D126">
        <v>1</v>
      </c>
      <c r="E126">
        <v>60</v>
      </c>
      <c r="F126">
        <v>70</v>
      </c>
      <c r="G126">
        <v>0.36796874999999996</v>
      </c>
      <c r="H126">
        <v>0</v>
      </c>
      <c r="I126">
        <v>90</v>
      </c>
      <c r="J126">
        <v>0</v>
      </c>
      <c r="K126">
        <v>8425.78125</v>
      </c>
      <c r="L126">
        <v>0.46937499999999999</v>
      </c>
      <c r="M126">
        <v>265082.03125</v>
      </c>
      <c r="N126">
        <v>0.2265625</v>
      </c>
      <c r="O126">
        <v>70</v>
      </c>
      <c r="P126">
        <v>480</v>
      </c>
      <c r="Q126">
        <v>480</v>
      </c>
      <c r="R126" s="46">
        <v>125</v>
      </c>
      <c r="S126" t="s">
        <v>1876</v>
      </c>
      <c r="T126" t="s">
        <v>1877</v>
      </c>
      <c r="U126" t="s">
        <v>1878</v>
      </c>
      <c r="V126" t="s">
        <v>1879</v>
      </c>
      <c r="W126" t="s">
        <v>1880</v>
      </c>
      <c r="X126" t="s">
        <v>1654</v>
      </c>
      <c r="Y126" t="s">
        <v>1881</v>
      </c>
      <c r="Z126" t="s">
        <v>1882</v>
      </c>
      <c r="AA126" t="s">
        <v>1883</v>
      </c>
      <c r="AB126" t="s">
        <v>1884</v>
      </c>
      <c r="AC126" t="s">
        <v>1885</v>
      </c>
      <c r="AD126" t="s">
        <v>4893</v>
      </c>
    </row>
    <row r="127" spans="1:30">
      <c r="A127">
        <f t="shared" si="1"/>
        <v>125</v>
      </c>
      <c r="B127">
        <v>2</v>
      </c>
      <c r="C127">
        <v>26</v>
      </c>
      <c r="D127">
        <v>1</v>
      </c>
      <c r="E127">
        <v>60</v>
      </c>
      <c r="F127">
        <v>70</v>
      </c>
      <c r="G127">
        <v>0.44296875000000002</v>
      </c>
      <c r="H127">
        <v>0</v>
      </c>
      <c r="I127">
        <v>90</v>
      </c>
      <c r="J127">
        <v>0</v>
      </c>
      <c r="K127">
        <v>6800.78125</v>
      </c>
      <c r="L127">
        <v>0.28937499999999999</v>
      </c>
      <c r="M127">
        <v>85807.03125</v>
      </c>
      <c r="N127">
        <v>0.37656250000000002</v>
      </c>
      <c r="O127">
        <v>70</v>
      </c>
      <c r="P127">
        <v>480</v>
      </c>
      <c r="Q127">
        <v>480</v>
      </c>
      <c r="R127" s="46">
        <v>126</v>
      </c>
      <c r="S127" t="s">
        <v>1886</v>
      </c>
      <c r="T127" t="s">
        <v>1887</v>
      </c>
      <c r="U127" t="s">
        <v>1888</v>
      </c>
      <c r="V127" t="s">
        <v>1846</v>
      </c>
      <c r="W127" t="s">
        <v>1889</v>
      </c>
      <c r="X127" t="s">
        <v>1890</v>
      </c>
      <c r="Y127" t="s">
        <v>1891</v>
      </c>
      <c r="Z127" t="s">
        <v>1892</v>
      </c>
      <c r="AA127" t="s">
        <v>1893</v>
      </c>
      <c r="AB127" t="s">
        <v>1894</v>
      </c>
      <c r="AC127" t="s">
        <v>1895</v>
      </c>
      <c r="AD127" t="s">
        <v>4894</v>
      </c>
    </row>
    <row r="128" spans="1:30">
      <c r="A128">
        <f t="shared" si="1"/>
        <v>126</v>
      </c>
      <c r="B128">
        <v>2</v>
      </c>
      <c r="C128">
        <v>27</v>
      </c>
      <c r="D128">
        <v>1</v>
      </c>
      <c r="E128">
        <v>60</v>
      </c>
      <c r="F128">
        <v>70</v>
      </c>
      <c r="G128">
        <v>0.59296875000000004</v>
      </c>
      <c r="H128">
        <v>0</v>
      </c>
      <c r="I128">
        <v>90</v>
      </c>
      <c r="J128">
        <v>0</v>
      </c>
      <c r="K128">
        <v>3550.78125</v>
      </c>
      <c r="L128">
        <v>0.40937499999999999</v>
      </c>
      <c r="M128">
        <v>444357.03125</v>
      </c>
      <c r="N128">
        <v>0.27656250000000004</v>
      </c>
      <c r="O128">
        <v>70</v>
      </c>
      <c r="P128">
        <v>480</v>
      </c>
      <c r="Q128">
        <v>480</v>
      </c>
      <c r="R128" s="46">
        <v>127</v>
      </c>
      <c r="S128" t="s">
        <v>1896</v>
      </c>
      <c r="T128" t="s">
        <v>1897</v>
      </c>
      <c r="U128" t="s">
        <v>1898</v>
      </c>
      <c r="V128" t="s">
        <v>1899</v>
      </c>
      <c r="W128" t="s">
        <v>1900</v>
      </c>
      <c r="X128" t="s">
        <v>1901</v>
      </c>
      <c r="Y128" t="s">
        <v>1902</v>
      </c>
      <c r="Z128" t="s">
        <v>1903</v>
      </c>
      <c r="AA128" t="s">
        <v>1904</v>
      </c>
      <c r="AB128" t="s">
        <v>1905</v>
      </c>
      <c r="AC128" t="s">
        <v>1906</v>
      </c>
      <c r="AD128" t="s">
        <v>240</v>
      </c>
    </row>
    <row r="129" spans="1:30">
      <c r="A129">
        <f t="shared" si="1"/>
        <v>127</v>
      </c>
      <c r="B129">
        <v>2</v>
      </c>
      <c r="C129">
        <v>28</v>
      </c>
      <c r="D129">
        <v>1</v>
      </c>
      <c r="E129">
        <v>60</v>
      </c>
      <c r="F129">
        <v>70</v>
      </c>
      <c r="G129">
        <v>0.439453125</v>
      </c>
      <c r="H129">
        <v>0</v>
      </c>
      <c r="I129">
        <v>90</v>
      </c>
      <c r="J129">
        <v>0</v>
      </c>
      <c r="K129">
        <v>3576.171875</v>
      </c>
      <c r="L129">
        <v>0.32968750000000002</v>
      </c>
      <c r="M129">
        <v>632035.546875</v>
      </c>
      <c r="N129">
        <v>0.38828125000000002</v>
      </c>
      <c r="O129">
        <v>70</v>
      </c>
      <c r="P129">
        <v>480</v>
      </c>
      <c r="Q129">
        <v>480</v>
      </c>
      <c r="R129" s="46">
        <v>128</v>
      </c>
      <c r="S129" t="s">
        <v>1907</v>
      </c>
      <c r="T129" t="s">
        <v>1908</v>
      </c>
      <c r="U129" t="s">
        <v>1909</v>
      </c>
      <c r="V129" t="s">
        <v>1910</v>
      </c>
      <c r="W129" t="s">
        <v>1911</v>
      </c>
      <c r="X129" t="s">
        <v>1912</v>
      </c>
      <c r="Y129" t="s">
        <v>1913</v>
      </c>
      <c r="Z129" t="s">
        <v>1914</v>
      </c>
      <c r="AA129" t="s">
        <v>1915</v>
      </c>
      <c r="AB129" t="s">
        <v>1916</v>
      </c>
      <c r="AC129" t="s">
        <v>1917</v>
      </c>
      <c r="AD129" t="s">
        <v>4895</v>
      </c>
    </row>
    <row r="130" spans="1:30">
      <c r="A130">
        <f t="shared" si="1"/>
        <v>128</v>
      </c>
      <c r="B130">
        <v>2</v>
      </c>
      <c r="C130">
        <v>29</v>
      </c>
      <c r="D130">
        <v>1</v>
      </c>
      <c r="E130">
        <v>60</v>
      </c>
      <c r="F130">
        <v>70</v>
      </c>
      <c r="G130">
        <v>0.58945312499999991</v>
      </c>
      <c r="H130">
        <v>0</v>
      </c>
      <c r="I130">
        <v>90</v>
      </c>
      <c r="J130">
        <v>0</v>
      </c>
      <c r="K130">
        <v>6826.171875</v>
      </c>
      <c r="L130">
        <v>0.44968750000000002</v>
      </c>
      <c r="M130">
        <v>273485.546875</v>
      </c>
      <c r="N130">
        <v>0.28828125000000004</v>
      </c>
      <c r="O130">
        <v>70</v>
      </c>
      <c r="P130">
        <v>480</v>
      </c>
      <c r="Q130">
        <v>480</v>
      </c>
      <c r="R130" s="46">
        <v>129</v>
      </c>
      <c r="S130" t="s">
        <v>1918</v>
      </c>
      <c r="T130" t="s">
        <v>1919</v>
      </c>
      <c r="U130" t="s">
        <v>1920</v>
      </c>
      <c r="V130" t="s">
        <v>1921</v>
      </c>
      <c r="W130" t="s">
        <v>1922</v>
      </c>
      <c r="X130" t="s">
        <v>1923</v>
      </c>
      <c r="Y130" t="s">
        <v>1924</v>
      </c>
      <c r="Z130" t="s">
        <v>1925</v>
      </c>
      <c r="AA130" t="s">
        <v>1926</v>
      </c>
      <c r="AB130" t="s">
        <v>1927</v>
      </c>
      <c r="AC130" t="s">
        <v>1928</v>
      </c>
      <c r="AD130" t="s">
        <v>4896</v>
      </c>
    </row>
    <row r="131" spans="1:30">
      <c r="A131">
        <f t="shared" si="1"/>
        <v>129</v>
      </c>
      <c r="B131">
        <v>2</v>
      </c>
      <c r="C131">
        <v>30</v>
      </c>
      <c r="D131">
        <v>1</v>
      </c>
      <c r="E131">
        <v>60</v>
      </c>
      <c r="F131">
        <v>70</v>
      </c>
      <c r="G131">
        <v>0.51445312499999996</v>
      </c>
      <c r="H131">
        <v>0</v>
      </c>
      <c r="I131">
        <v>90</v>
      </c>
      <c r="J131">
        <v>0</v>
      </c>
      <c r="K131">
        <v>8451.171875</v>
      </c>
      <c r="L131">
        <v>0.26968750000000002</v>
      </c>
      <c r="M131">
        <v>94210.546875</v>
      </c>
      <c r="N131">
        <v>0.33828124999999998</v>
      </c>
      <c r="O131">
        <v>70</v>
      </c>
      <c r="P131">
        <v>480</v>
      </c>
      <c r="Q131">
        <v>480</v>
      </c>
      <c r="R131" s="46">
        <v>130</v>
      </c>
      <c r="S131" t="s">
        <v>1929</v>
      </c>
      <c r="T131" t="s">
        <v>1930</v>
      </c>
      <c r="U131" t="s">
        <v>1931</v>
      </c>
      <c r="V131" t="s">
        <v>1932</v>
      </c>
      <c r="W131" t="s">
        <v>1933</v>
      </c>
      <c r="X131" t="s">
        <v>1934</v>
      </c>
      <c r="Y131" t="s">
        <v>1935</v>
      </c>
      <c r="Z131" t="s">
        <v>1936</v>
      </c>
      <c r="AA131" t="s">
        <v>1937</v>
      </c>
      <c r="AB131" t="s">
        <v>1938</v>
      </c>
      <c r="AC131" t="s">
        <v>1939</v>
      </c>
      <c r="AD131" t="s">
        <v>4897</v>
      </c>
    </row>
    <row r="132" spans="1:30">
      <c r="A132">
        <f t="shared" ref="A132:A195" si="2">1+A131</f>
        <v>130</v>
      </c>
      <c r="B132">
        <v>2</v>
      </c>
      <c r="C132">
        <v>31</v>
      </c>
      <c r="D132">
        <v>1</v>
      </c>
      <c r="E132">
        <v>60</v>
      </c>
      <c r="F132">
        <v>70</v>
      </c>
      <c r="G132">
        <v>0.36445312499999999</v>
      </c>
      <c r="H132">
        <v>0</v>
      </c>
      <c r="I132">
        <v>90</v>
      </c>
      <c r="J132">
        <v>0</v>
      </c>
      <c r="K132">
        <v>5201.171875</v>
      </c>
      <c r="L132">
        <v>0.38968749999999996</v>
      </c>
      <c r="M132">
        <v>452760.546875</v>
      </c>
      <c r="N132">
        <v>0.23828125</v>
      </c>
      <c r="O132">
        <v>70</v>
      </c>
      <c r="P132">
        <v>480</v>
      </c>
      <c r="Q132">
        <v>480</v>
      </c>
      <c r="R132" s="46">
        <v>131</v>
      </c>
      <c r="S132" t="s">
        <v>1940</v>
      </c>
      <c r="T132" t="s">
        <v>1941</v>
      </c>
      <c r="U132" t="s">
        <v>1942</v>
      </c>
      <c r="V132" t="s">
        <v>1943</v>
      </c>
      <c r="W132" t="s">
        <v>1944</v>
      </c>
      <c r="X132" t="s">
        <v>1945</v>
      </c>
      <c r="Y132" t="s">
        <v>1946</v>
      </c>
      <c r="Z132" t="s">
        <v>1947</v>
      </c>
      <c r="AA132" t="s">
        <v>1948</v>
      </c>
      <c r="AB132" t="s">
        <v>1949</v>
      </c>
      <c r="AC132" t="s">
        <v>1950</v>
      </c>
      <c r="AD132" t="s">
        <v>4898</v>
      </c>
    </row>
    <row r="133" spans="1:30">
      <c r="A133">
        <f t="shared" si="2"/>
        <v>131</v>
      </c>
      <c r="B133">
        <v>2</v>
      </c>
      <c r="C133">
        <v>32</v>
      </c>
      <c r="D133">
        <v>1</v>
      </c>
      <c r="E133">
        <v>60</v>
      </c>
      <c r="F133">
        <v>70</v>
      </c>
      <c r="G133">
        <v>0.47695312499999998</v>
      </c>
      <c r="H133">
        <v>0</v>
      </c>
      <c r="I133">
        <v>90</v>
      </c>
      <c r="J133">
        <v>0</v>
      </c>
      <c r="K133">
        <v>6013.671875</v>
      </c>
      <c r="L133">
        <v>0.2996875</v>
      </c>
      <c r="M133">
        <v>363123.046875</v>
      </c>
      <c r="N133">
        <v>0.36328125</v>
      </c>
      <c r="O133">
        <v>70</v>
      </c>
      <c r="P133">
        <v>480</v>
      </c>
      <c r="Q133">
        <v>480</v>
      </c>
      <c r="R133" s="46">
        <v>132</v>
      </c>
      <c r="S133" t="s">
        <v>1951</v>
      </c>
      <c r="T133" t="s">
        <v>1952</v>
      </c>
      <c r="U133" t="s">
        <v>1953</v>
      </c>
      <c r="V133" t="s">
        <v>1954</v>
      </c>
      <c r="W133" t="s">
        <v>1955</v>
      </c>
      <c r="X133" t="s">
        <v>1956</v>
      </c>
      <c r="Y133" t="s">
        <v>1957</v>
      </c>
      <c r="Z133" t="s">
        <v>286</v>
      </c>
      <c r="AA133" t="s">
        <v>1958</v>
      </c>
      <c r="AB133" t="s">
        <v>1959</v>
      </c>
      <c r="AC133" t="s">
        <v>1960</v>
      </c>
      <c r="AD133" t="s">
        <v>4899</v>
      </c>
    </row>
    <row r="134" spans="1:30">
      <c r="A134">
        <f t="shared" si="2"/>
        <v>132</v>
      </c>
      <c r="B134">
        <v>2</v>
      </c>
      <c r="C134">
        <v>33</v>
      </c>
      <c r="D134">
        <v>1</v>
      </c>
      <c r="E134">
        <v>60</v>
      </c>
      <c r="F134">
        <v>70</v>
      </c>
      <c r="G134">
        <v>0.32695312500000001</v>
      </c>
      <c r="H134">
        <v>0</v>
      </c>
      <c r="I134">
        <v>90</v>
      </c>
      <c r="J134">
        <v>0</v>
      </c>
      <c r="K134">
        <v>9263.671875</v>
      </c>
      <c r="L134">
        <v>0.41968749999999999</v>
      </c>
      <c r="M134">
        <v>721673.046875</v>
      </c>
      <c r="N134">
        <v>0.26328125000000002</v>
      </c>
      <c r="O134">
        <v>70</v>
      </c>
      <c r="P134">
        <v>480</v>
      </c>
      <c r="Q134">
        <v>480</v>
      </c>
      <c r="R134" s="46">
        <v>133</v>
      </c>
      <c r="S134" t="s">
        <v>1961</v>
      </c>
      <c r="T134" t="s">
        <v>1962</v>
      </c>
      <c r="U134" t="s">
        <v>1963</v>
      </c>
      <c r="V134" t="s">
        <v>1964</v>
      </c>
      <c r="W134" t="s">
        <v>1965</v>
      </c>
      <c r="X134" t="s">
        <v>1966</v>
      </c>
      <c r="Y134" t="s">
        <v>1967</v>
      </c>
      <c r="Z134" t="s">
        <v>1968</v>
      </c>
      <c r="AA134" t="s">
        <v>1969</v>
      </c>
      <c r="AB134" t="s">
        <v>1970</v>
      </c>
      <c r="AC134" t="s">
        <v>1971</v>
      </c>
      <c r="AD134" t="s">
        <v>4900</v>
      </c>
    </row>
    <row r="135" spans="1:30">
      <c r="A135">
        <f t="shared" si="2"/>
        <v>133</v>
      </c>
      <c r="B135">
        <v>2</v>
      </c>
      <c r="C135">
        <v>34</v>
      </c>
      <c r="D135">
        <v>1</v>
      </c>
      <c r="E135">
        <v>60</v>
      </c>
      <c r="F135">
        <v>70</v>
      </c>
      <c r="G135">
        <v>0.40195312499999997</v>
      </c>
      <c r="H135">
        <v>0</v>
      </c>
      <c r="I135">
        <v>90</v>
      </c>
      <c r="J135">
        <v>0</v>
      </c>
      <c r="K135">
        <v>7638.671875</v>
      </c>
      <c r="L135">
        <v>0.35968749999999999</v>
      </c>
      <c r="M135">
        <v>542398.046875</v>
      </c>
      <c r="N135">
        <v>0.31328125000000001</v>
      </c>
      <c r="O135">
        <v>70</v>
      </c>
      <c r="P135">
        <v>480</v>
      </c>
      <c r="Q135">
        <v>480</v>
      </c>
      <c r="R135" s="46">
        <v>134</v>
      </c>
      <c r="S135" t="s">
        <v>1972</v>
      </c>
      <c r="T135" t="s">
        <v>1973</v>
      </c>
      <c r="U135" t="s">
        <v>1974</v>
      </c>
      <c r="V135" t="s">
        <v>1975</v>
      </c>
      <c r="W135" t="s">
        <v>1976</v>
      </c>
      <c r="X135" t="s">
        <v>1977</v>
      </c>
      <c r="Y135" t="s">
        <v>1978</v>
      </c>
      <c r="Z135" t="s">
        <v>1979</v>
      </c>
      <c r="AA135" t="s">
        <v>1980</v>
      </c>
      <c r="AB135" t="s">
        <v>1981</v>
      </c>
      <c r="AC135" t="s">
        <v>1982</v>
      </c>
      <c r="AD135" t="s">
        <v>4901</v>
      </c>
    </row>
    <row r="136" spans="1:30">
      <c r="A136">
        <f t="shared" si="2"/>
        <v>134</v>
      </c>
      <c r="B136">
        <v>2</v>
      </c>
      <c r="C136">
        <v>35</v>
      </c>
      <c r="D136">
        <v>1</v>
      </c>
      <c r="E136">
        <v>60</v>
      </c>
      <c r="F136">
        <v>70</v>
      </c>
      <c r="G136">
        <v>0.55195312500000004</v>
      </c>
      <c r="H136">
        <v>0</v>
      </c>
      <c r="I136">
        <v>90</v>
      </c>
      <c r="J136">
        <v>0</v>
      </c>
      <c r="K136">
        <v>4388.671875</v>
      </c>
      <c r="L136">
        <v>0.47968749999999999</v>
      </c>
      <c r="M136">
        <v>183848.046875</v>
      </c>
      <c r="N136">
        <v>0.21328125000000001</v>
      </c>
      <c r="O136">
        <v>70</v>
      </c>
      <c r="P136">
        <v>480</v>
      </c>
      <c r="Q136">
        <v>480</v>
      </c>
      <c r="R136" s="46">
        <v>135</v>
      </c>
      <c r="S136" t="s">
        <v>1983</v>
      </c>
      <c r="T136" t="s">
        <v>1984</v>
      </c>
      <c r="U136" t="s">
        <v>1985</v>
      </c>
      <c r="V136" t="s">
        <v>1986</v>
      </c>
      <c r="W136" t="s">
        <v>1987</v>
      </c>
      <c r="X136" t="s">
        <v>1988</v>
      </c>
      <c r="Y136" t="s">
        <v>1989</v>
      </c>
      <c r="Z136" t="s">
        <v>1990</v>
      </c>
      <c r="AA136" t="s">
        <v>1991</v>
      </c>
      <c r="AB136" t="s">
        <v>1992</v>
      </c>
      <c r="AC136" t="s">
        <v>1993</v>
      </c>
      <c r="AD136" t="s">
        <v>4902</v>
      </c>
    </row>
    <row r="137" spans="1:30">
      <c r="A137">
        <f t="shared" si="2"/>
        <v>135</v>
      </c>
      <c r="B137">
        <v>2</v>
      </c>
      <c r="C137">
        <v>36</v>
      </c>
      <c r="D137">
        <v>1</v>
      </c>
      <c r="E137">
        <v>60</v>
      </c>
      <c r="F137">
        <v>70</v>
      </c>
      <c r="G137">
        <v>0.57070312499999998</v>
      </c>
      <c r="H137">
        <v>0</v>
      </c>
      <c r="I137">
        <v>90</v>
      </c>
      <c r="J137">
        <v>0</v>
      </c>
      <c r="K137">
        <v>4794.921875</v>
      </c>
      <c r="L137">
        <v>0.25468750000000001</v>
      </c>
      <c r="M137">
        <v>497579.296875</v>
      </c>
      <c r="N137">
        <v>0.25078125000000001</v>
      </c>
      <c r="O137">
        <v>70</v>
      </c>
      <c r="P137">
        <v>480</v>
      </c>
      <c r="Q137">
        <v>480</v>
      </c>
      <c r="R137" s="46">
        <v>136</v>
      </c>
      <c r="S137" t="s">
        <v>1994</v>
      </c>
      <c r="T137" t="s">
        <v>1995</v>
      </c>
      <c r="U137" t="s">
        <v>1996</v>
      </c>
      <c r="V137" t="s">
        <v>1997</v>
      </c>
      <c r="W137" t="s">
        <v>1998</v>
      </c>
      <c r="X137" t="s">
        <v>1999</v>
      </c>
      <c r="Y137" t="s">
        <v>2000</v>
      </c>
      <c r="Z137" t="s">
        <v>2001</v>
      </c>
      <c r="AA137" t="s">
        <v>2002</v>
      </c>
      <c r="AB137" t="s">
        <v>2003</v>
      </c>
      <c r="AC137" t="s">
        <v>2004</v>
      </c>
      <c r="AD137" t="s">
        <v>4903</v>
      </c>
    </row>
    <row r="138" spans="1:30">
      <c r="A138">
        <f t="shared" si="2"/>
        <v>136</v>
      </c>
      <c r="B138">
        <v>2</v>
      </c>
      <c r="C138">
        <v>37</v>
      </c>
      <c r="D138">
        <v>1</v>
      </c>
      <c r="E138">
        <v>60</v>
      </c>
      <c r="F138">
        <v>70</v>
      </c>
      <c r="G138">
        <v>0.42070312499999996</v>
      </c>
      <c r="H138">
        <v>0</v>
      </c>
      <c r="I138">
        <v>90</v>
      </c>
      <c r="J138">
        <v>0</v>
      </c>
      <c r="K138">
        <v>8044.921875</v>
      </c>
      <c r="L138">
        <v>0.37468750000000001</v>
      </c>
      <c r="M138">
        <v>139029.296875</v>
      </c>
      <c r="N138">
        <v>0.35078125000000004</v>
      </c>
      <c r="O138">
        <v>70</v>
      </c>
      <c r="P138">
        <v>480</v>
      </c>
      <c r="Q138">
        <v>480</v>
      </c>
      <c r="R138" s="46">
        <v>137</v>
      </c>
      <c r="S138" t="s">
        <v>2005</v>
      </c>
      <c r="T138" t="s">
        <v>2006</v>
      </c>
      <c r="U138" t="s">
        <v>2007</v>
      </c>
      <c r="V138" t="s">
        <v>2008</v>
      </c>
      <c r="W138" t="s">
        <v>2009</v>
      </c>
      <c r="X138" t="s">
        <v>2010</v>
      </c>
      <c r="Y138" t="s">
        <v>2011</v>
      </c>
      <c r="Z138" t="s">
        <v>2012</v>
      </c>
      <c r="AA138" t="s">
        <v>2013</v>
      </c>
      <c r="AB138" t="s">
        <v>2014</v>
      </c>
      <c r="AC138" t="s">
        <v>2015</v>
      </c>
      <c r="AD138" t="s">
        <v>4904</v>
      </c>
    </row>
    <row r="139" spans="1:30">
      <c r="A139">
        <f t="shared" si="2"/>
        <v>137</v>
      </c>
      <c r="B139">
        <v>2</v>
      </c>
      <c r="C139">
        <v>38</v>
      </c>
      <c r="D139">
        <v>1</v>
      </c>
      <c r="E139">
        <v>60</v>
      </c>
      <c r="F139">
        <v>70</v>
      </c>
      <c r="G139">
        <v>0.345703125</v>
      </c>
      <c r="H139">
        <v>0</v>
      </c>
      <c r="I139">
        <v>90</v>
      </c>
      <c r="J139">
        <v>0</v>
      </c>
      <c r="K139">
        <v>9669.921875</v>
      </c>
      <c r="L139">
        <v>0.31468750000000001</v>
      </c>
      <c r="M139">
        <v>318304.296875</v>
      </c>
      <c r="N139">
        <v>0.20078125000000002</v>
      </c>
      <c r="O139">
        <v>70</v>
      </c>
      <c r="P139">
        <v>480</v>
      </c>
      <c r="Q139">
        <v>480</v>
      </c>
      <c r="R139" s="46">
        <v>138</v>
      </c>
      <c r="S139" t="s">
        <v>2016</v>
      </c>
      <c r="T139" t="s">
        <v>2017</v>
      </c>
      <c r="U139" t="s">
        <v>2018</v>
      </c>
      <c r="V139" t="s">
        <v>1835</v>
      </c>
      <c r="W139" t="s">
        <v>2019</v>
      </c>
      <c r="X139" t="s">
        <v>2020</v>
      </c>
      <c r="Y139" t="s">
        <v>2021</v>
      </c>
      <c r="Z139" t="s">
        <v>2022</v>
      </c>
      <c r="AA139" t="s">
        <v>2023</v>
      </c>
      <c r="AB139" t="s">
        <v>2024</v>
      </c>
      <c r="AC139" t="s">
        <v>2025</v>
      </c>
      <c r="AD139" t="s">
        <v>4905</v>
      </c>
    </row>
    <row r="140" spans="1:30">
      <c r="A140">
        <f t="shared" si="2"/>
        <v>138</v>
      </c>
      <c r="B140">
        <v>2</v>
      </c>
      <c r="C140">
        <v>39</v>
      </c>
      <c r="D140">
        <v>1</v>
      </c>
      <c r="E140">
        <v>60</v>
      </c>
      <c r="F140">
        <v>70</v>
      </c>
      <c r="G140">
        <v>0.49570312500000002</v>
      </c>
      <c r="H140">
        <v>0</v>
      </c>
      <c r="I140">
        <v>90</v>
      </c>
      <c r="J140">
        <v>0</v>
      </c>
      <c r="K140">
        <v>6419.921875</v>
      </c>
      <c r="L140">
        <v>0.4346875</v>
      </c>
      <c r="M140">
        <v>676854.296875</v>
      </c>
      <c r="N140">
        <v>0.30078125</v>
      </c>
      <c r="O140">
        <v>70</v>
      </c>
      <c r="P140">
        <v>480</v>
      </c>
      <c r="Q140">
        <v>480</v>
      </c>
      <c r="R140" s="46">
        <v>139</v>
      </c>
      <c r="S140" t="s">
        <v>2026</v>
      </c>
      <c r="T140" t="s">
        <v>2027</v>
      </c>
      <c r="U140" t="s">
        <v>2028</v>
      </c>
      <c r="V140" t="s">
        <v>2029</v>
      </c>
      <c r="W140" t="s">
        <v>2030</v>
      </c>
      <c r="X140" t="s">
        <v>2031</v>
      </c>
      <c r="Y140" t="s">
        <v>2032</v>
      </c>
      <c r="Z140" t="s">
        <v>2033</v>
      </c>
      <c r="AA140" t="s">
        <v>2034</v>
      </c>
      <c r="AB140" t="s">
        <v>2035</v>
      </c>
      <c r="AC140" t="s">
        <v>2036</v>
      </c>
      <c r="AD140" t="s">
        <v>4906</v>
      </c>
    </row>
    <row r="141" spans="1:30">
      <c r="A141">
        <f t="shared" si="2"/>
        <v>139</v>
      </c>
      <c r="B141">
        <v>2</v>
      </c>
      <c r="C141">
        <v>40</v>
      </c>
      <c r="D141">
        <v>1</v>
      </c>
      <c r="E141">
        <v>60</v>
      </c>
      <c r="F141">
        <v>70</v>
      </c>
      <c r="G141">
        <v>0.30820312499999997</v>
      </c>
      <c r="H141">
        <v>0</v>
      </c>
      <c r="I141">
        <v>90</v>
      </c>
      <c r="J141">
        <v>0</v>
      </c>
      <c r="K141">
        <v>5607.421875</v>
      </c>
      <c r="L141">
        <v>0.34468749999999998</v>
      </c>
      <c r="M141">
        <v>228666.796875</v>
      </c>
      <c r="N141">
        <v>0.27578125000000003</v>
      </c>
      <c r="O141">
        <v>70</v>
      </c>
      <c r="P141">
        <v>480</v>
      </c>
      <c r="Q141">
        <v>480</v>
      </c>
      <c r="R141" s="46">
        <v>140</v>
      </c>
      <c r="S141" t="s">
        <v>2037</v>
      </c>
      <c r="T141" t="s">
        <v>2038</v>
      </c>
      <c r="U141" t="s">
        <v>2039</v>
      </c>
      <c r="V141" t="s">
        <v>2040</v>
      </c>
      <c r="W141" t="s">
        <v>2041</v>
      </c>
      <c r="X141" t="s">
        <v>2042</v>
      </c>
      <c r="Y141" t="s">
        <v>2043</v>
      </c>
      <c r="Z141" t="s">
        <v>2044</v>
      </c>
      <c r="AA141" t="s">
        <v>2045</v>
      </c>
      <c r="AB141" t="s">
        <v>2046</v>
      </c>
      <c r="AC141" t="s">
        <v>2047</v>
      </c>
      <c r="AD141" t="s">
        <v>4907</v>
      </c>
    </row>
    <row r="142" spans="1:30">
      <c r="A142">
        <f t="shared" si="2"/>
        <v>140</v>
      </c>
      <c r="B142">
        <v>2</v>
      </c>
      <c r="C142">
        <v>41</v>
      </c>
      <c r="D142">
        <v>1</v>
      </c>
      <c r="E142">
        <v>60</v>
      </c>
      <c r="F142">
        <v>70</v>
      </c>
      <c r="G142">
        <v>0.45820312499999999</v>
      </c>
      <c r="H142">
        <v>0</v>
      </c>
      <c r="I142">
        <v>90</v>
      </c>
      <c r="J142">
        <v>0</v>
      </c>
      <c r="K142">
        <v>8857.421875</v>
      </c>
      <c r="L142">
        <v>0.46468750000000003</v>
      </c>
      <c r="M142">
        <v>587216.796875</v>
      </c>
      <c r="N142">
        <v>0.37578125000000001</v>
      </c>
      <c r="O142">
        <v>70</v>
      </c>
      <c r="P142">
        <v>480</v>
      </c>
      <c r="Q142">
        <v>480</v>
      </c>
      <c r="R142" s="46">
        <v>141</v>
      </c>
      <c r="S142" t="s">
        <v>2048</v>
      </c>
      <c r="T142" t="s">
        <v>2049</v>
      </c>
      <c r="U142" t="s">
        <v>2050</v>
      </c>
      <c r="V142" t="s">
        <v>2051</v>
      </c>
      <c r="W142" t="s">
        <v>2052</v>
      </c>
      <c r="X142" t="s">
        <v>2053</v>
      </c>
      <c r="Y142" t="s">
        <v>2054</v>
      </c>
      <c r="Z142" t="s">
        <v>2055</v>
      </c>
      <c r="AA142" t="s">
        <v>2056</v>
      </c>
      <c r="AB142" t="s">
        <v>2057</v>
      </c>
      <c r="AC142" t="s">
        <v>2058</v>
      </c>
      <c r="AD142" t="s">
        <v>4908</v>
      </c>
    </row>
    <row r="143" spans="1:30">
      <c r="A143">
        <f t="shared" si="2"/>
        <v>141</v>
      </c>
      <c r="B143">
        <v>2</v>
      </c>
      <c r="C143">
        <v>42</v>
      </c>
      <c r="D143">
        <v>1</v>
      </c>
      <c r="E143">
        <v>60</v>
      </c>
      <c r="F143">
        <v>70</v>
      </c>
      <c r="G143">
        <v>0.533203125</v>
      </c>
      <c r="H143">
        <v>0</v>
      </c>
      <c r="I143">
        <v>90</v>
      </c>
      <c r="J143">
        <v>0</v>
      </c>
      <c r="K143">
        <v>7232.421875</v>
      </c>
      <c r="L143">
        <v>0.28468749999999998</v>
      </c>
      <c r="M143">
        <v>766491.796875</v>
      </c>
      <c r="N143">
        <v>0.22578125000000002</v>
      </c>
      <c r="O143">
        <v>70</v>
      </c>
      <c r="P143">
        <v>480</v>
      </c>
      <c r="Q143">
        <v>480</v>
      </c>
      <c r="R143" s="46">
        <v>142</v>
      </c>
      <c r="S143" t="s">
        <v>2059</v>
      </c>
      <c r="T143" t="s">
        <v>2060</v>
      </c>
      <c r="U143" t="s">
        <v>2061</v>
      </c>
      <c r="V143" t="s">
        <v>2062</v>
      </c>
      <c r="W143" t="s">
        <v>2063</v>
      </c>
      <c r="X143" t="s">
        <v>2064</v>
      </c>
      <c r="Y143" t="s">
        <v>2065</v>
      </c>
      <c r="Z143" t="s">
        <v>2066</v>
      </c>
      <c r="AA143" t="s">
        <v>2067</v>
      </c>
      <c r="AB143" t="s">
        <v>2068</v>
      </c>
      <c r="AC143" t="s">
        <v>2069</v>
      </c>
      <c r="AD143" t="s">
        <v>4909</v>
      </c>
    </row>
    <row r="144" spans="1:30">
      <c r="A144">
        <f t="shared" si="2"/>
        <v>142</v>
      </c>
      <c r="B144">
        <v>2</v>
      </c>
      <c r="C144">
        <v>43</v>
      </c>
      <c r="D144">
        <v>1</v>
      </c>
      <c r="E144">
        <v>60</v>
      </c>
      <c r="F144">
        <v>70</v>
      </c>
      <c r="G144">
        <v>0.38320312499999998</v>
      </c>
      <c r="H144">
        <v>0</v>
      </c>
      <c r="I144">
        <v>90</v>
      </c>
      <c r="J144">
        <v>0</v>
      </c>
      <c r="K144">
        <v>3982.421875</v>
      </c>
      <c r="L144">
        <v>0.40468749999999998</v>
      </c>
      <c r="M144">
        <v>407941.796875</v>
      </c>
      <c r="N144">
        <v>0.32578125000000002</v>
      </c>
      <c r="O144">
        <v>70</v>
      </c>
      <c r="P144">
        <v>480</v>
      </c>
      <c r="Q144">
        <v>480</v>
      </c>
      <c r="R144" s="46">
        <v>143</v>
      </c>
      <c r="S144" t="s">
        <v>2070</v>
      </c>
      <c r="T144" t="s">
        <v>2071</v>
      </c>
      <c r="U144" t="s">
        <v>2072</v>
      </c>
      <c r="V144" t="s">
        <v>2073</v>
      </c>
      <c r="W144" t="s">
        <v>2074</v>
      </c>
      <c r="X144" t="s">
        <v>2075</v>
      </c>
      <c r="Y144" t="s">
        <v>2076</v>
      </c>
      <c r="Z144" t="s">
        <v>2077</v>
      </c>
      <c r="AA144" t="s">
        <v>2078</v>
      </c>
      <c r="AB144" t="s">
        <v>2079</v>
      </c>
      <c r="AC144" t="s">
        <v>2080</v>
      </c>
      <c r="AD144" t="s">
        <v>4910</v>
      </c>
    </row>
    <row r="145" spans="1:30">
      <c r="A145">
        <f t="shared" si="2"/>
        <v>143</v>
      </c>
      <c r="B145">
        <v>2</v>
      </c>
      <c r="C145">
        <v>44</v>
      </c>
      <c r="D145">
        <v>1</v>
      </c>
      <c r="E145">
        <v>60</v>
      </c>
      <c r="F145">
        <v>70</v>
      </c>
      <c r="G145">
        <v>0.37382812499999996</v>
      </c>
      <c r="H145">
        <v>0</v>
      </c>
      <c r="I145">
        <v>90</v>
      </c>
      <c r="J145">
        <v>0</v>
      </c>
      <c r="K145">
        <v>4185.546875</v>
      </c>
      <c r="L145">
        <v>0.29218749999999999</v>
      </c>
      <c r="M145">
        <v>116619.921875</v>
      </c>
      <c r="N145">
        <v>0.31953125000000004</v>
      </c>
      <c r="O145">
        <v>70</v>
      </c>
      <c r="P145">
        <v>480</v>
      </c>
      <c r="Q145">
        <v>480</v>
      </c>
      <c r="R145" s="46">
        <v>144</v>
      </c>
      <c r="S145" t="s">
        <v>2081</v>
      </c>
      <c r="T145" t="s">
        <v>2082</v>
      </c>
      <c r="U145" t="s">
        <v>2083</v>
      </c>
      <c r="V145" t="s">
        <v>2084</v>
      </c>
      <c r="W145" t="s">
        <v>2085</v>
      </c>
      <c r="X145" t="s">
        <v>2086</v>
      </c>
      <c r="Y145" t="s">
        <v>1413</v>
      </c>
      <c r="Z145" t="s">
        <v>780</v>
      </c>
      <c r="AA145" t="s">
        <v>2087</v>
      </c>
      <c r="AB145" t="s">
        <v>2088</v>
      </c>
      <c r="AC145" t="s">
        <v>2089</v>
      </c>
      <c r="AD145" t="s">
        <v>4911</v>
      </c>
    </row>
    <row r="146" spans="1:30">
      <c r="A146">
        <f t="shared" si="2"/>
        <v>144</v>
      </c>
      <c r="B146">
        <v>2</v>
      </c>
      <c r="C146">
        <v>45</v>
      </c>
      <c r="D146">
        <v>1</v>
      </c>
      <c r="E146">
        <v>60</v>
      </c>
      <c r="F146">
        <v>70</v>
      </c>
      <c r="G146">
        <v>0.52382812499999998</v>
      </c>
      <c r="H146">
        <v>0</v>
      </c>
      <c r="I146">
        <v>90</v>
      </c>
      <c r="J146">
        <v>0</v>
      </c>
      <c r="K146">
        <v>7435.546875</v>
      </c>
      <c r="L146">
        <v>0.41218749999999998</v>
      </c>
      <c r="M146">
        <v>475169.921875</v>
      </c>
      <c r="N146">
        <v>0.21953125000000001</v>
      </c>
      <c r="O146">
        <v>70</v>
      </c>
      <c r="P146">
        <v>480</v>
      </c>
      <c r="Q146">
        <v>480</v>
      </c>
      <c r="R146" s="46">
        <v>145</v>
      </c>
      <c r="S146" t="s">
        <v>2090</v>
      </c>
      <c r="T146" t="s">
        <v>2091</v>
      </c>
      <c r="U146" t="s">
        <v>2092</v>
      </c>
      <c r="V146" t="s">
        <v>2093</v>
      </c>
      <c r="W146" t="s">
        <v>2094</v>
      </c>
      <c r="X146" t="s">
        <v>2095</v>
      </c>
      <c r="Y146" t="s">
        <v>2096</v>
      </c>
      <c r="Z146" t="s">
        <v>2097</v>
      </c>
      <c r="AA146" t="s">
        <v>1253</v>
      </c>
      <c r="AB146" t="s">
        <v>2098</v>
      </c>
      <c r="AC146" t="s">
        <v>2099</v>
      </c>
      <c r="AD146" t="s">
        <v>4912</v>
      </c>
    </row>
    <row r="147" spans="1:30">
      <c r="A147">
        <f t="shared" si="2"/>
        <v>145</v>
      </c>
      <c r="B147">
        <v>2</v>
      </c>
      <c r="C147">
        <v>46</v>
      </c>
      <c r="D147">
        <v>1</v>
      </c>
      <c r="E147">
        <v>60</v>
      </c>
      <c r="F147">
        <v>70</v>
      </c>
      <c r="G147">
        <v>0.59882812500000004</v>
      </c>
      <c r="H147">
        <v>0</v>
      </c>
      <c r="I147">
        <v>90</v>
      </c>
      <c r="J147">
        <v>0</v>
      </c>
      <c r="K147">
        <v>9060.546875</v>
      </c>
      <c r="L147">
        <v>0.35218749999999999</v>
      </c>
      <c r="M147">
        <v>654444.921875</v>
      </c>
      <c r="N147">
        <v>0.36953125000000003</v>
      </c>
      <c r="O147">
        <v>70</v>
      </c>
      <c r="P147">
        <v>480</v>
      </c>
      <c r="Q147">
        <v>480</v>
      </c>
      <c r="R147" s="46">
        <v>146</v>
      </c>
      <c r="S147" t="s">
        <v>2100</v>
      </c>
      <c r="T147" t="s">
        <v>2101</v>
      </c>
      <c r="U147" t="s">
        <v>2102</v>
      </c>
      <c r="V147" t="s">
        <v>2103</v>
      </c>
      <c r="W147" t="s">
        <v>2104</v>
      </c>
      <c r="X147" t="s">
        <v>2105</v>
      </c>
      <c r="Y147" t="s">
        <v>2106</v>
      </c>
      <c r="Z147" t="s">
        <v>2107</v>
      </c>
      <c r="AA147" t="s">
        <v>2108</v>
      </c>
      <c r="AB147" t="s">
        <v>2109</v>
      </c>
      <c r="AC147" t="s">
        <v>2110</v>
      </c>
      <c r="AD147" t="s">
        <v>4913</v>
      </c>
    </row>
    <row r="148" spans="1:30">
      <c r="A148">
        <f t="shared" si="2"/>
        <v>146</v>
      </c>
      <c r="B148">
        <v>2</v>
      </c>
      <c r="C148">
        <v>47</v>
      </c>
      <c r="D148">
        <v>1</v>
      </c>
      <c r="E148">
        <v>60</v>
      </c>
      <c r="F148">
        <v>70</v>
      </c>
      <c r="G148">
        <v>0.44882812500000002</v>
      </c>
      <c r="H148">
        <v>0</v>
      </c>
      <c r="I148">
        <v>90</v>
      </c>
      <c r="J148">
        <v>0</v>
      </c>
      <c r="K148">
        <v>5810.546875</v>
      </c>
      <c r="L148">
        <v>0.47218749999999998</v>
      </c>
      <c r="M148">
        <v>295894.921875</v>
      </c>
      <c r="N148">
        <v>0.26953125</v>
      </c>
      <c r="O148">
        <v>70</v>
      </c>
      <c r="P148">
        <v>480</v>
      </c>
      <c r="Q148">
        <v>480</v>
      </c>
      <c r="R148" s="46">
        <v>147</v>
      </c>
      <c r="S148" t="s">
        <v>2111</v>
      </c>
      <c r="T148" t="s">
        <v>2112</v>
      </c>
      <c r="U148" t="s">
        <v>2113</v>
      </c>
      <c r="V148" t="s">
        <v>615</v>
      </c>
      <c r="W148" t="s">
        <v>2114</v>
      </c>
      <c r="X148" t="s">
        <v>2115</v>
      </c>
      <c r="Y148" t="s">
        <v>2116</v>
      </c>
      <c r="Z148" t="s">
        <v>2117</v>
      </c>
      <c r="AA148" t="s">
        <v>2118</v>
      </c>
      <c r="AB148" t="s">
        <v>2119</v>
      </c>
      <c r="AC148" t="s">
        <v>2120</v>
      </c>
      <c r="AD148" t="s">
        <v>4914</v>
      </c>
    </row>
    <row r="149" spans="1:30">
      <c r="A149">
        <f t="shared" si="2"/>
        <v>147</v>
      </c>
      <c r="B149">
        <v>2</v>
      </c>
      <c r="C149">
        <v>48</v>
      </c>
      <c r="D149">
        <v>1</v>
      </c>
      <c r="E149">
        <v>60</v>
      </c>
      <c r="F149">
        <v>70</v>
      </c>
      <c r="G149">
        <v>0.56132812499999996</v>
      </c>
      <c r="H149">
        <v>0</v>
      </c>
      <c r="I149">
        <v>90</v>
      </c>
      <c r="J149">
        <v>0</v>
      </c>
      <c r="K149">
        <v>6623.046875</v>
      </c>
      <c r="L149">
        <v>0.32218750000000002</v>
      </c>
      <c r="M149">
        <v>564807.421875</v>
      </c>
      <c r="N149">
        <v>0.34453125000000001</v>
      </c>
      <c r="O149">
        <v>70</v>
      </c>
      <c r="P149">
        <v>480</v>
      </c>
      <c r="Q149">
        <v>480</v>
      </c>
      <c r="R149" s="46">
        <v>148</v>
      </c>
      <c r="S149" t="s">
        <v>2121</v>
      </c>
      <c r="T149" t="s">
        <v>2122</v>
      </c>
      <c r="U149" t="s">
        <v>2123</v>
      </c>
      <c r="V149" t="s">
        <v>2124</v>
      </c>
      <c r="W149" t="s">
        <v>2125</v>
      </c>
      <c r="X149" t="s">
        <v>2126</v>
      </c>
      <c r="Y149" t="s">
        <v>2127</v>
      </c>
      <c r="Z149" t="s">
        <v>2128</v>
      </c>
      <c r="AA149" t="s">
        <v>2129</v>
      </c>
      <c r="AB149" t="s">
        <v>2130</v>
      </c>
      <c r="AC149" t="s">
        <v>2131</v>
      </c>
      <c r="AD149" t="s">
        <v>4915</v>
      </c>
    </row>
    <row r="150" spans="1:30">
      <c r="A150">
        <f t="shared" si="2"/>
        <v>148</v>
      </c>
      <c r="B150">
        <v>2</v>
      </c>
      <c r="C150">
        <v>49</v>
      </c>
      <c r="D150">
        <v>1</v>
      </c>
      <c r="E150">
        <v>60</v>
      </c>
      <c r="F150">
        <v>70</v>
      </c>
      <c r="G150">
        <v>0.41132812499999999</v>
      </c>
      <c r="H150">
        <v>0</v>
      </c>
      <c r="I150">
        <v>90</v>
      </c>
      <c r="J150">
        <v>0</v>
      </c>
      <c r="K150">
        <v>9873.046875</v>
      </c>
      <c r="L150">
        <v>0.44218749999999996</v>
      </c>
      <c r="M150">
        <v>206257.421875</v>
      </c>
      <c r="N150">
        <v>0.24453125000000001</v>
      </c>
      <c r="O150">
        <v>70</v>
      </c>
      <c r="P150">
        <v>480</v>
      </c>
      <c r="Q150">
        <v>480</v>
      </c>
      <c r="R150" s="46">
        <v>149</v>
      </c>
      <c r="S150" t="s">
        <v>2132</v>
      </c>
      <c r="T150" t="s">
        <v>2133</v>
      </c>
      <c r="U150" t="s">
        <v>2134</v>
      </c>
      <c r="V150" t="s">
        <v>2135</v>
      </c>
      <c r="W150" t="s">
        <v>2136</v>
      </c>
      <c r="X150" t="s">
        <v>2137</v>
      </c>
      <c r="Y150" t="s">
        <v>2138</v>
      </c>
      <c r="Z150" t="s">
        <v>2139</v>
      </c>
      <c r="AA150" t="s">
        <v>2140</v>
      </c>
      <c r="AB150" t="s">
        <v>2141</v>
      </c>
      <c r="AC150" t="s">
        <v>2142</v>
      </c>
      <c r="AD150" t="s">
        <v>4916</v>
      </c>
    </row>
    <row r="151" spans="1:30">
      <c r="A151">
        <f t="shared" si="2"/>
        <v>149</v>
      </c>
      <c r="B151">
        <v>2</v>
      </c>
      <c r="C151">
        <v>50</v>
      </c>
      <c r="D151">
        <v>1</v>
      </c>
      <c r="E151">
        <v>60</v>
      </c>
      <c r="F151">
        <v>70</v>
      </c>
      <c r="G151">
        <v>0.33632812499999998</v>
      </c>
      <c r="H151">
        <v>0</v>
      </c>
      <c r="I151">
        <v>90</v>
      </c>
      <c r="J151">
        <v>0</v>
      </c>
      <c r="K151">
        <v>8248.046875</v>
      </c>
      <c r="L151">
        <v>0.26218750000000002</v>
      </c>
      <c r="M151">
        <v>385532.421875</v>
      </c>
      <c r="N151">
        <v>0.39453125</v>
      </c>
      <c r="O151">
        <v>70</v>
      </c>
      <c r="P151">
        <v>480</v>
      </c>
      <c r="Q151">
        <v>480</v>
      </c>
      <c r="R151" s="46">
        <v>150</v>
      </c>
      <c r="S151" t="s">
        <v>2143</v>
      </c>
      <c r="T151" t="s">
        <v>2144</v>
      </c>
      <c r="U151" t="s">
        <v>2145</v>
      </c>
      <c r="V151" t="s">
        <v>2146</v>
      </c>
      <c r="W151" t="s">
        <v>2147</v>
      </c>
      <c r="X151" t="s">
        <v>2148</v>
      </c>
      <c r="Y151" t="s">
        <v>2149</v>
      </c>
      <c r="Z151" t="s">
        <v>2150</v>
      </c>
      <c r="AA151" t="s">
        <v>2151</v>
      </c>
      <c r="AB151" t="s">
        <v>2152</v>
      </c>
      <c r="AC151" t="s">
        <v>2153</v>
      </c>
      <c r="AD151" t="s">
        <v>1179</v>
      </c>
    </row>
    <row r="152" spans="1:30">
      <c r="A152">
        <f t="shared" si="2"/>
        <v>150</v>
      </c>
      <c r="B152">
        <v>2</v>
      </c>
      <c r="C152">
        <v>51</v>
      </c>
      <c r="D152">
        <v>1</v>
      </c>
      <c r="E152">
        <v>60</v>
      </c>
      <c r="F152">
        <v>70</v>
      </c>
      <c r="G152">
        <v>0.486328125</v>
      </c>
      <c r="H152">
        <v>0</v>
      </c>
      <c r="I152">
        <v>90</v>
      </c>
      <c r="J152">
        <v>0</v>
      </c>
      <c r="K152">
        <v>4998.046875</v>
      </c>
      <c r="L152">
        <v>0.38218750000000001</v>
      </c>
      <c r="M152">
        <v>744082.421875</v>
      </c>
      <c r="N152">
        <v>0.29453125000000002</v>
      </c>
      <c r="O152">
        <v>70</v>
      </c>
      <c r="P152">
        <v>480</v>
      </c>
      <c r="Q152">
        <v>480</v>
      </c>
      <c r="R152" s="46">
        <v>151</v>
      </c>
      <c r="S152" t="s">
        <v>2154</v>
      </c>
      <c r="T152" t="s">
        <v>2155</v>
      </c>
      <c r="U152" t="s">
        <v>2156</v>
      </c>
      <c r="V152" t="s">
        <v>2157</v>
      </c>
      <c r="W152" t="s">
        <v>2158</v>
      </c>
      <c r="X152" t="s">
        <v>2159</v>
      </c>
      <c r="Y152" t="s">
        <v>2160</v>
      </c>
      <c r="Z152" t="s">
        <v>2161</v>
      </c>
      <c r="AA152" t="s">
        <v>2162</v>
      </c>
      <c r="AB152" t="s">
        <v>2163</v>
      </c>
      <c r="AC152" t="s">
        <v>2164</v>
      </c>
      <c r="AD152" t="s">
        <v>4917</v>
      </c>
    </row>
    <row r="153" spans="1:30">
      <c r="A153">
        <f t="shared" si="2"/>
        <v>151</v>
      </c>
      <c r="B153">
        <v>2</v>
      </c>
      <c r="C153">
        <v>52</v>
      </c>
      <c r="D153">
        <v>1</v>
      </c>
      <c r="E153">
        <v>60</v>
      </c>
      <c r="F153">
        <v>70</v>
      </c>
      <c r="G153">
        <v>0.50507812500000004</v>
      </c>
      <c r="H153">
        <v>0</v>
      </c>
      <c r="I153">
        <v>90</v>
      </c>
      <c r="J153">
        <v>0</v>
      </c>
      <c r="K153">
        <v>4591.796875</v>
      </c>
      <c r="L153">
        <v>0.3671875</v>
      </c>
      <c r="M153">
        <v>251076.171875</v>
      </c>
      <c r="N153">
        <v>0.23203125000000002</v>
      </c>
      <c r="O153">
        <v>70</v>
      </c>
      <c r="P153">
        <v>480</v>
      </c>
      <c r="Q153">
        <v>480</v>
      </c>
      <c r="R153" s="46">
        <v>152</v>
      </c>
      <c r="S153" t="s">
        <v>2165</v>
      </c>
      <c r="T153" t="s">
        <v>2166</v>
      </c>
      <c r="U153" t="s">
        <v>2167</v>
      </c>
      <c r="V153" t="s">
        <v>2168</v>
      </c>
      <c r="W153" t="s">
        <v>2169</v>
      </c>
      <c r="X153" t="s">
        <v>2170</v>
      </c>
      <c r="Y153" t="s">
        <v>2171</v>
      </c>
      <c r="Z153" t="s">
        <v>2172</v>
      </c>
      <c r="AA153" t="s">
        <v>2173</v>
      </c>
      <c r="AB153" t="s">
        <v>2174</v>
      </c>
      <c r="AC153" t="s">
        <v>2175</v>
      </c>
      <c r="AD153" t="s">
        <v>2570</v>
      </c>
    </row>
    <row r="154" spans="1:30">
      <c r="A154">
        <f t="shared" si="2"/>
        <v>152</v>
      </c>
      <c r="B154">
        <v>2</v>
      </c>
      <c r="C154">
        <v>53</v>
      </c>
      <c r="D154">
        <v>1</v>
      </c>
      <c r="E154">
        <v>60</v>
      </c>
      <c r="F154">
        <v>70</v>
      </c>
      <c r="G154">
        <v>0.35507812499999997</v>
      </c>
      <c r="H154">
        <v>0</v>
      </c>
      <c r="I154">
        <v>90</v>
      </c>
      <c r="J154">
        <v>0</v>
      </c>
      <c r="K154">
        <v>7841.796875</v>
      </c>
      <c r="L154">
        <v>0.4871875</v>
      </c>
      <c r="M154">
        <v>609626.171875</v>
      </c>
      <c r="N154">
        <v>0.33203125</v>
      </c>
      <c r="O154">
        <v>70</v>
      </c>
      <c r="P154">
        <v>480</v>
      </c>
      <c r="Q154">
        <v>480</v>
      </c>
      <c r="R154" s="46">
        <v>153</v>
      </c>
      <c r="S154" t="s">
        <v>2176</v>
      </c>
      <c r="T154" t="s">
        <v>2177</v>
      </c>
      <c r="U154" t="s">
        <v>2178</v>
      </c>
      <c r="V154" t="s">
        <v>2179</v>
      </c>
      <c r="W154" t="s">
        <v>2180</v>
      </c>
      <c r="X154" t="s">
        <v>1134</v>
      </c>
      <c r="Y154" t="s">
        <v>2181</v>
      </c>
      <c r="Z154" t="s">
        <v>2182</v>
      </c>
      <c r="AA154" t="s">
        <v>2183</v>
      </c>
      <c r="AB154" t="s">
        <v>2184</v>
      </c>
      <c r="AC154" t="s">
        <v>2185</v>
      </c>
      <c r="AD154" t="s">
        <v>4918</v>
      </c>
    </row>
    <row r="155" spans="1:30">
      <c r="A155">
        <f t="shared" si="2"/>
        <v>153</v>
      </c>
      <c r="B155">
        <v>2</v>
      </c>
      <c r="C155">
        <v>54</v>
      </c>
      <c r="D155">
        <v>1</v>
      </c>
      <c r="E155">
        <v>60</v>
      </c>
      <c r="F155">
        <v>70</v>
      </c>
      <c r="G155">
        <v>0.43007812499999998</v>
      </c>
      <c r="H155">
        <v>0</v>
      </c>
      <c r="I155">
        <v>90</v>
      </c>
      <c r="J155">
        <v>0</v>
      </c>
      <c r="K155">
        <v>9466.796875</v>
      </c>
      <c r="L155">
        <v>0.3071875</v>
      </c>
      <c r="M155">
        <v>430351.171875</v>
      </c>
      <c r="N155">
        <v>0.28203125000000001</v>
      </c>
      <c r="O155">
        <v>70</v>
      </c>
      <c r="P155">
        <v>480</v>
      </c>
      <c r="Q155">
        <v>480</v>
      </c>
      <c r="R155" s="46">
        <v>154</v>
      </c>
      <c r="S155" t="s">
        <v>2186</v>
      </c>
      <c r="T155" t="s">
        <v>2187</v>
      </c>
      <c r="U155" t="s">
        <v>2188</v>
      </c>
      <c r="V155" t="s">
        <v>2189</v>
      </c>
      <c r="W155" t="s">
        <v>2190</v>
      </c>
      <c r="X155" t="s">
        <v>2191</v>
      </c>
      <c r="Y155" t="s">
        <v>2192</v>
      </c>
      <c r="Z155" t="s">
        <v>2193</v>
      </c>
      <c r="AA155" t="s">
        <v>2194</v>
      </c>
      <c r="AB155" t="s">
        <v>2195</v>
      </c>
      <c r="AC155" t="s">
        <v>2196</v>
      </c>
      <c r="AD155" t="s">
        <v>4919</v>
      </c>
    </row>
    <row r="156" spans="1:30">
      <c r="A156">
        <f t="shared" si="2"/>
        <v>154</v>
      </c>
      <c r="B156">
        <v>2</v>
      </c>
      <c r="C156">
        <v>55</v>
      </c>
      <c r="D156">
        <v>1</v>
      </c>
      <c r="E156">
        <v>60</v>
      </c>
      <c r="F156">
        <v>70</v>
      </c>
      <c r="G156">
        <v>0.580078125</v>
      </c>
      <c r="H156">
        <v>0</v>
      </c>
      <c r="I156">
        <v>90</v>
      </c>
      <c r="J156">
        <v>0</v>
      </c>
      <c r="K156">
        <v>6216.796875</v>
      </c>
      <c r="L156">
        <v>0.4271875</v>
      </c>
      <c r="M156">
        <v>71801.171875</v>
      </c>
      <c r="N156">
        <v>0.38203125000000004</v>
      </c>
      <c r="O156">
        <v>70</v>
      </c>
      <c r="P156">
        <v>480</v>
      </c>
      <c r="Q156">
        <v>480</v>
      </c>
      <c r="R156" s="46">
        <v>155</v>
      </c>
      <c r="S156" t="s">
        <v>2197</v>
      </c>
      <c r="T156" t="s">
        <v>2198</v>
      </c>
      <c r="U156" t="s">
        <v>2199</v>
      </c>
      <c r="V156" t="s">
        <v>2200</v>
      </c>
      <c r="W156" t="s">
        <v>2201</v>
      </c>
      <c r="X156" t="s">
        <v>2202</v>
      </c>
      <c r="Y156" t="s">
        <v>2203</v>
      </c>
      <c r="Z156" t="s">
        <v>2204</v>
      </c>
      <c r="AA156" t="s">
        <v>2205</v>
      </c>
      <c r="AB156" t="s">
        <v>2206</v>
      </c>
      <c r="AC156" t="s">
        <v>2207</v>
      </c>
      <c r="AD156" t="s">
        <v>4920</v>
      </c>
    </row>
    <row r="157" spans="1:30">
      <c r="A157">
        <f t="shared" si="2"/>
        <v>155</v>
      </c>
      <c r="B157">
        <v>2</v>
      </c>
      <c r="C157">
        <v>56</v>
      </c>
      <c r="D157">
        <v>1</v>
      </c>
      <c r="E157">
        <v>60</v>
      </c>
      <c r="F157">
        <v>70</v>
      </c>
      <c r="G157">
        <v>0.392578125</v>
      </c>
      <c r="H157">
        <v>0</v>
      </c>
      <c r="I157">
        <v>90</v>
      </c>
      <c r="J157">
        <v>0</v>
      </c>
      <c r="K157">
        <v>5404.296875</v>
      </c>
      <c r="L157">
        <v>0.27718749999999998</v>
      </c>
      <c r="M157">
        <v>699263.671875</v>
      </c>
      <c r="N157">
        <v>0.20703125</v>
      </c>
      <c r="O157">
        <v>70</v>
      </c>
      <c r="P157">
        <v>480</v>
      </c>
      <c r="Q157">
        <v>480</v>
      </c>
      <c r="R157" s="46">
        <v>156</v>
      </c>
      <c r="S157" t="s">
        <v>2208</v>
      </c>
      <c r="T157" t="s">
        <v>2209</v>
      </c>
      <c r="U157" t="s">
        <v>2210</v>
      </c>
      <c r="V157" t="s">
        <v>2211</v>
      </c>
      <c r="W157" t="s">
        <v>2212</v>
      </c>
      <c r="X157" t="s">
        <v>2213</v>
      </c>
      <c r="Y157" t="s">
        <v>2214</v>
      </c>
      <c r="Z157" t="s">
        <v>2215</v>
      </c>
      <c r="AA157" t="s">
        <v>2216</v>
      </c>
      <c r="AB157" t="s">
        <v>2217</v>
      </c>
      <c r="AC157" t="s">
        <v>2218</v>
      </c>
      <c r="AD157" t="s">
        <v>4921</v>
      </c>
    </row>
    <row r="158" spans="1:30">
      <c r="A158">
        <f t="shared" si="2"/>
        <v>156</v>
      </c>
      <c r="B158">
        <v>2</v>
      </c>
      <c r="C158">
        <v>57</v>
      </c>
      <c r="D158">
        <v>1</v>
      </c>
      <c r="E158">
        <v>60</v>
      </c>
      <c r="F158">
        <v>70</v>
      </c>
      <c r="G158">
        <v>0.54257812499999991</v>
      </c>
      <c r="H158">
        <v>0</v>
      </c>
      <c r="I158">
        <v>90</v>
      </c>
      <c r="J158">
        <v>0</v>
      </c>
      <c r="K158">
        <v>8654.296875</v>
      </c>
      <c r="L158">
        <v>0.39718750000000003</v>
      </c>
      <c r="M158">
        <v>340713.671875</v>
      </c>
      <c r="N158">
        <v>0.30703125000000003</v>
      </c>
      <c r="O158">
        <v>70</v>
      </c>
      <c r="P158">
        <v>480</v>
      </c>
      <c r="Q158">
        <v>480</v>
      </c>
      <c r="R158" s="46">
        <v>157</v>
      </c>
      <c r="S158" t="s">
        <v>2219</v>
      </c>
      <c r="T158" t="s">
        <v>2220</v>
      </c>
      <c r="U158" t="s">
        <v>2221</v>
      </c>
      <c r="V158" t="s">
        <v>2222</v>
      </c>
      <c r="W158" t="s">
        <v>2223</v>
      </c>
      <c r="X158" t="s">
        <v>2224</v>
      </c>
      <c r="Y158" t="s">
        <v>2225</v>
      </c>
      <c r="Z158" t="s">
        <v>2226</v>
      </c>
      <c r="AA158" t="s">
        <v>2227</v>
      </c>
      <c r="AB158" t="s">
        <v>2228</v>
      </c>
      <c r="AC158" t="s">
        <v>2229</v>
      </c>
      <c r="AD158" t="s">
        <v>4922</v>
      </c>
    </row>
    <row r="159" spans="1:30">
      <c r="A159">
        <f t="shared" si="2"/>
        <v>157</v>
      </c>
      <c r="B159">
        <v>2</v>
      </c>
      <c r="C159">
        <v>58</v>
      </c>
      <c r="D159">
        <v>1</v>
      </c>
      <c r="E159">
        <v>60</v>
      </c>
      <c r="F159">
        <v>70</v>
      </c>
      <c r="G159">
        <v>0.46757812499999996</v>
      </c>
      <c r="H159">
        <v>0</v>
      </c>
      <c r="I159">
        <v>90</v>
      </c>
      <c r="J159">
        <v>0</v>
      </c>
      <c r="K159">
        <v>7029.296875</v>
      </c>
      <c r="L159">
        <v>0.33718749999999997</v>
      </c>
      <c r="M159">
        <v>161438.671875</v>
      </c>
      <c r="N159">
        <v>0.25703125000000004</v>
      </c>
      <c r="O159">
        <v>70</v>
      </c>
      <c r="P159">
        <v>480</v>
      </c>
      <c r="Q159">
        <v>480</v>
      </c>
      <c r="R159" s="46">
        <v>158</v>
      </c>
      <c r="S159" t="s">
        <v>2230</v>
      </c>
      <c r="T159" t="s">
        <v>2231</v>
      </c>
      <c r="U159" t="s">
        <v>2232</v>
      </c>
      <c r="V159" t="s">
        <v>2233</v>
      </c>
      <c r="W159" t="s">
        <v>2234</v>
      </c>
      <c r="X159" t="s">
        <v>2235</v>
      </c>
      <c r="Y159" t="s">
        <v>2236</v>
      </c>
      <c r="Z159" t="s">
        <v>2237</v>
      </c>
      <c r="AA159" t="s">
        <v>2238</v>
      </c>
      <c r="AB159" t="s">
        <v>2239</v>
      </c>
      <c r="AC159" t="s">
        <v>2240</v>
      </c>
      <c r="AD159" t="s">
        <v>4923</v>
      </c>
    </row>
    <row r="160" spans="1:30">
      <c r="A160">
        <f t="shared" si="2"/>
        <v>158</v>
      </c>
      <c r="B160">
        <v>2</v>
      </c>
      <c r="C160">
        <v>59</v>
      </c>
      <c r="D160">
        <v>1</v>
      </c>
      <c r="E160">
        <v>60</v>
      </c>
      <c r="F160">
        <v>70</v>
      </c>
      <c r="G160">
        <v>0.31757812499999999</v>
      </c>
      <c r="H160">
        <v>0</v>
      </c>
      <c r="I160">
        <v>90</v>
      </c>
      <c r="J160">
        <v>0</v>
      </c>
      <c r="K160">
        <v>3779.296875</v>
      </c>
      <c r="L160">
        <v>0.45718749999999997</v>
      </c>
      <c r="M160">
        <v>519988.671875</v>
      </c>
      <c r="N160">
        <v>0.35703125000000002</v>
      </c>
      <c r="O160">
        <v>70</v>
      </c>
      <c r="P160">
        <v>480</v>
      </c>
      <c r="Q160">
        <v>480</v>
      </c>
      <c r="R160" s="46">
        <v>159</v>
      </c>
      <c r="S160" t="s">
        <v>2241</v>
      </c>
      <c r="T160" t="s">
        <v>2242</v>
      </c>
      <c r="U160" t="s">
        <v>2243</v>
      </c>
      <c r="V160" t="s">
        <v>2244</v>
      </c>
      <c r="W160" t="s">
        <v>2245</v>
      </c>
      <c r="X160" t="s">
        <v>2246</v>
      </c>
      <c r="Y160" t="s">
        <v>2247</v>
      </c>
      <c r="Z160" t="s">
        <v>2248</v>
      </c>
      <c r="AA160" t="s">
        <v>2249</v>
      </c>
      <c r="AB160" t="s">
        <v>2250</v>
      </c>
      <c r="AC160" t="s">
        <v>2251</v>
      </c>
      <c r="AD160" t="s">
        <v>4924</v>
      </c>
    </row>
    <row r="161" spans="1:30">
      <c r="A161">
        <f t="shared" si="2"/>
        <v>159</v>
      </c>
      <c r="B161">
        <v>2</v>
      </c>
      <c r="C161">
        <v>60</v>
      </c>
      <c r="D161">
        <v>1</v>
      </c>
      <c r="E161">
        <v>60</v>
      </c>
      <c r="F161">
        <v>70</v>
      </c>
      <c r="G161">
        <v>0.52851562500000004</v>
      </c>
      <c r="H161">
        <v>0</v>
      </c>
      <c r="I161">
        <v>90</v>
      </c>
      <c r="J161">
        <v>0</v>
      </c>
      <c r="K161">
        <v>3880.859375</v>
      </c>
      <c r="L161">
        <v>0.26593749999999999</v>
      </c>
      <c r="M161">
        <v>307099.609375</v>
      </c>
      <c r="N161">
        <v>0.27890625000000002</v>
      </c>
      <c r="O161">
        <v>70</v>
      </c>
      <c r="P161">
        <v>480</v>
      </c>
      <c r="Q161">
        <v>480</v>
      </c>
      <c r="R161" s="46">
        <v>160</v>
      </c>
      <c r="S161" t="s">
        <v>2252</v>
      </c>
      <c r="T161" t="s">
        <v>2253</v>
      </c>
      <c r="U161" t="s">
        <v>2254</v>
      </c>
      <c r="V161" t="s">
        <v>2255</v>
      </c>
      <c r="W161" t="s">
        <v>2256</v>
      </c>
      <c r="X161" t="s">
        <v>2257</v>
      </c>
      <c r="Y161" t="s">
        <v>2258</v>
      </c>
      <c r="Z161" t="s">
        <v>2259</v>
      </c>
      <c r="AA161" t="s">
        <v>2260</v>
      </c>
      <c r="AB161" t="s">
        <v>2261</v>
      </c>
      <c r="AC161" t="s">
        <v>2262</v>
      </c>
      <c r="AD161" t="s">
        <v>4925</v>
      </c>
    </row>
    <row r="162" spans="1:30">
      <c r="A162">
        <f t="shared" si="2"/>
        <v>160</v>
      </c>
      <c r="B162">
        <v>2</v>
      </c>
      <c r="C162">
        <v>61</v>
      </c>
      <c r="D162">
        <v>1</v>
      </c>
      <c r="E162">
        <v>60</v>
      </c>
      <c r="F162">
        <v>70</v>
      </c>
      <c r="G162">
        <v>0.37851562499999997</v>
      </c>
      <c r="H162">
        <v>0</v>
      </c>
      <c r="I162">
        <v>90</v>
      </c>
      <c r="J162">
        <v>0</v>
      </c>
      <c r="K162">
        <v>7130.859375</v>
      </c>
      <c r="L162">
        <v>0.38593749999999999</v>
      </c>
      <c r="M162">
        <v>665649.609375</v>
      </c>
      <c r="N162">
        <v>0.37890625</v>
      </c>
      <c r="O162">
        <v>70</v>
      </c>
      <c r="P162">
        <v>480</v>
      </c>
      <c r="Q162">
        <v>480</v>
      </c>
      <c r="R162" s="46">
        <v>161</v>
      </c>
      <c r="S162" t="s">
        <v>2263</v>
      </c>
      <c r="T162" t="s">
        <v>2264</v>
      </c>
      <c r="U162" t="s">
        <v>2265</v>
      </c>
      <c r="V162" t="s">
        <v>2266</v>
      </c>
      <c r="W162" t="s">
        <v>2267</v>
      </c>
      <c r="X162" t="s">
        <v>2268</v>
      </c>
      <c r="Y162" t="s">
        <v>2269</v>
      </c>
      <c r="Z162" t="s">
        <v>2270</v>
      </c>
      <c r="AA162" t="s">
        <v>2271</v>
      </c>
      <c r="AB162" t="s">
        <v>2272</v>
      </c>
      <c r="AC162" t="s">
        <v>2273</v>
      </c>
      <c r="AD162" t="s">
        <v>4926</v>
      </c>
    </row>
    <row r="163" spans="1:30">
      <c r="A163">
        <f t="shared" si="2"/>
        <v>161</v>
      </c>
      <c r="B163">
        <v>2</v>
      </c>
      <c r="C163">
        <v>62</v>
      </c>
      <c r="D163">
        <v>1</v>
      </c>
      <c r="E163">
        <v>60</v>
      </c>
      <c r="F163">
        <v>70</v>
      </c>
      <c r="G163">
        <v>0.30351562500000001</v>
      </c>
      <c r="H163">
        <v>0</v>
      </c>
      <c r="I163">
        <v>90</v>
      </c>
      <c r="J163">
        <v>0</v>
      </c>
      <c r="K163">
        <v>8755.859375</v>
      </c>
      <c r="L163">
        <v>0.32593749999999999</v>
      </c>
      <c r="M163">
        <v>486374.609375</v>
      </c>
      <c r="N163">
        <v>0.22890625000000001</v>
      </c>
      <c r="O163">
        <v>70</v>
      </c>
      <c r="P163">
        <v>480</v>
      </c>
      <c r="Q163">
        <v>480</v>
      </c>
      <c r="R163" s="46">
        <v>162</v>
      </c>
      <c r="S163" t="s">
        <v>2274</v>
      </c>
      <c r="T163" t="s">
        <v>2275</v>
      </c>
      <c r="U163" t="s">
        <v>2276</v>
      </c>
      <c r="V163" t="s">
        <v>2277</v>
      </c>
      <c r="W163" t="s">
        <v>2278</v>
      </c>
      <c r="X163" t="s">
        <v>2279</v>
      </c>
      <c r="Y163" t="s">
        <v>2280</v>
      </c>
      <c r="Z163" t="s">
        <v>2281</v>
      </c>
      <c r="AA163" t="s">
        <v>2282</v>
      </c>
      <c r="AB163" t="s">
        <v>2283</v>
      </c>
      <c r="AC163" t="s">
        <v>2284</v>
      </c>
      <c r="AD163" t="s">
        <v>4927</v>
      </c>
    </row>
    <row r="164" spans="1:30">
      <c r="A164">
        <f t="shared" si="2"/>
        <v>162</v>
      </c>
      <c r="B164">
        <v>2</v>
      </c>
      <c r="C164">
        <v>63</v>
      </c>
      <c r="D164">
        <v>1</v>
      </c>
      <c r="E164">
        <v>60</v>
      </c>
      <c r="F164">
        <v>70</v>
      </c>
      <c r="G164">
        <v>0.45351562499999998</v>
      </c>
      <c r="H164">
        <v>0</v>
      </c>
      <c r="I164">
        <v>90</v>
      </c>
      <c r="J164">
        <v>0</v>
      </c>
      <c r="K164">
        <v>5505.859375</v>
      </c>
      <c r="L164">
        <v>0.44593749999999999</v>
      </c>
      <c r="M164">
        <v>127824.609375</v>
      </c>
      <c r="N164">
        <v>0.32890625000000001</v>
      </c>
      <c r="O164">
        <v>70</v>
      </c>
      <c r="P164">
        <v>480</v>
      </c>
      <c r="Q164">
        <v>480</v>
      </c>
      <c r="R164" s="46">
        <v>163</v>
      </c>
      <c r="S164" t="s">
        <v>2285</v>
      </c>
      <c r="T164" t="s">
        <v>2286</v>
      </c>
      <c r="U164" t="s">
        <v>2287</v>
      </c>
      <c r="V164" t="s">
        <v>2288</v>
      </c>
      <c r="W164" t="s">
        <v>2289</v>
      </c>
      <c r="X164" t="s">
        <v>2290</v>
      </c>
      <c r="Y164" t="s">
        <v>2291</v>
      </c>
      <c r="Z164" t="s">
        <v>2292</v>
      </c>
      <c r="AA164" t="s">
        <v>2293</v>
      </c>
      <c r="AB164" t="s">
        <v>2294</v>
      </c>
      <c r="AC164" t="s">
        <v>2295</v>
      </c>
      <c r="AD164" t="s">
        <v>4928</v>
      </c>
    </row>
    <row r="165" spans="1:30">
      <c r="A165">
        <f t="shared" si="2"/>
        <v>163</v>
      </c>
      <c r="B165">
        <v>2</v>
      </c>
      <c r="C165">
        <v>64</v>
      </c>
      <c r="D165">
        <v>1</v>
      </c>
      <c r="E165">
        <v>60</v>
      </c>
      <c r="F165">
        <v>70</v>
      </c>
      <c r="G165">
        <v>0.34101562499999999</v>
      </c>
      <c r="H165">
        <v>0</v>
      </c>
      <c r="I165">
        <v>90</v>
      </c>
      <c r="J165">
        <v>0</v>
      </c>
      <c r="K165">
        <v>6318.359375</v>
      </c>
      <c r="L165">
        <v>0.35593750000000002</v>
      </c>
      <c r="M165">
        <v>755287.109375</v>
      </c>
      <c r="N165">
        <v>0.25390625</v>
      </c>
      <c r="O165">
        <v>70</v>
      </c>
      <c r="P165">
        <v>480</v>
      </c>
      <c r="Q165">
        <v>480</v>
      </c>
      <c r="R165" s="46">
        <v>164</v>
      </c>
      <c r="S165" t="s">
        <v>2296</v>
      </c>
      <c r="T165" t="s">
        <v>2297</v>
      </c>
      <c r="U165" t="s">
        <v>2298</v>
      </c>
      <c r="V165" t="s">
        <v>2299</v>
      </c>
      <c r="W165" t="s">
        <v>2300</v>
      </c>
      <c r="X165" t="s">
        <v>2301</v>
      </c>
      <c r="Y165" t="s">
        <v>2302</v>
      </c>
      <c r="Z165" t="s">
        <v>2303</v>
      </c>
      <c r="AA165" t="s">
        <v>2304</v>
      </c>
      <c r="AB165" t="s">
        <v>2305</v>
      </c>
      <c r="AC165" t="s">
        <v>2306</v>
      </c>
      <c r="AD165" t="s">
        <v>4929</v>
      </c>
    </row>
    <row r="166" spans="1:30">
      <c r="A166">
        <f t="shared" si="2"/>
        <v>164</v>
      </c>
      <c r="B166">
        <v>2</v>
      </c>
      <c r="C166">
        <v>65</v>
      </c>
      <c r="D166">
        <v>1</v>
      </c>
      <c r="E166">
        <v>60</v>
      </c>
      <c r="F166">
        <v>70</v>
      </c>
      <c r="G166">
        <v>0.49101562499999996</v>
      </c>
      <c r="H166">
        <v>0</v>
      </c>
      <c r="I166">
        <v>90</v>
      </c>
      <c r="J166">
        <v>0</v>
      </c>
      <c r="K166">
        <v>9568.359375</v>
      </c>
      <c r="L166">
        <v>0.47593750000000001</v>
      </c>
      <c r="M166">
        <v>396737.109375</v>
      </c>
      <c r="N166">
        <v>0.35390625000000003</v>
      </c>
      <c r="O166">
        <v>70</v>
      </c>
      <c r="P166">
        <v>480</v>
      </c>
      <c r="Q166">
        <v>480</v>
      </c>
      <c r="R166" s="46">
        <v>165</v>
      </c>
      <c r="S166" t="s">
        <v>2307</v>
      </c>
      <c r="T166" t="s">
        <v>2308</v>
      </c>
      <c r="U166" t="s">
        <v>2309</v>
      </c>
      <c r="V166" t="s">
        <v>2310</v>
      </c>
      <c r="W166" t="s">
        <v>2311</v>
      </c>
      <c r="X166" t="s">
        <v>2312</v>
      </c>
      <c r="Y166" t="s">
        <v>2313</v>
      </c>
      <c r="Z166" t="s">
        <v>2314</v>
      </c>
      <c r="AA166" t="s">
        <v>2315</v>
      </c>
      <c r="AB166" t="s">
        <v>2316</v>
      </c>
      <c r="AC166" t="s">
        <v>2317</v>
      </c>
      <c r="AD166" t="s">
        <v>4930</v>
      </c>
    </row>
    <row r="167" spans="1:30">
      <c r="A167">
        <f t="shared" si="2"/>
        <v>165</v>
      </c>
      <c r="B167">
        <v>2</v>
      </c>
      <c r="C167">
        <v>66</v>
      </c>
      <c r="D167">
        <v>1</v>
      </c>
      <c r="E167">
        <v>60</v>
      </c>
      <c r="F167">
        <v>70</v>
      </c>
      <c r="G167">
        <v>0.56601562499999991</v>
      </c>
      <c r="H167">
        <v>0</v>
      </c>
      <c r="I167">
        <v>90</v>
      </c>
      <c r="J167">
        <v>0</v>
      </c>
      <c r="K167">
        <v>7943.359375</v>
      </c>
      <c r="L167">
        <v>0.29593750000000002</v>
      </c>
      <c r="M167">
        <v>217462.109375</v>
      </c>
      <c r="N167">
        <v>0.20390625000000001</v>
      </c>
      <c r="O167">
        <v>70</v>
      </c>
      <c r="P167">
        <v>480</v>
      </c>
      <c r="Q167">
        <v>480</v>
      </c>
      <c r="R167" s="46">
        <v>166</v>
      </c>
      <c r="S167" t="s">
        <v>2318</v>
      </c>
      <c r="T167" t="s">
        <v>2319</v>
      </c>
      <c r="U167" t="s">
        <v>2320</v>
      </c>
      <c r="V167" t="s">
        <v>2321</v>
      </c>
      <c r="W167" t="s">
        <v>2322</v>
      </c>
      <c r="X167" t="s">
        <v>2323</v>
      </c>
      <c r="Y167" t="s">
        <v>2324</v>
      </c>
      <c r="Z167" t="s">
        <v>2325</v>
      </c>
      <c r="AA167" t="s">
        <v>2326</v>
      </c>
      <c r="AB167" t="s">
        <v>2327</v>
      </c>
      <c r="AC167" t="s">
        <v>2328</v>
      </c>
      <c r="AD167" t="s">
        <v>4931</v>
      </c>
    </row>
    <row r="168" spans="1:30">
      <c r="A168">
        <f t="shared" si="2"/>
        <v>166</v>
      </c>
      <c r="B168">
        <v>2</v>
      </c>
      <c r="C168">
        <v>67</v>
      </c>
      <c r="D168">
        <v>1</v>
      </c>
      <c r="E168">
        <v>60</v>
      </c>
      <c r="F168">
        <v>70</v>
      </c>
      <c r="G168">
        <v>0.416015625</v>
      </c>
      <c r="H168">
        <v>0</v>
      </c>
      <c r="I168">
        <v>90</v>
      </c>
      <c r="J168">
        <v>0</v>
      </c>
      <c r="K168">
        <v>4693.359375</v>
      </c>
      <c r="L168">
        <v>0.41593749999999996</v>
      </c>
      <c r="M168">
        <v>576012.109375</v>
      </c>
      <c r="N168">
        <v>0.30390625000000004</v>
      </c>
      <c r="O168">
        <v>70</v>
      </c>
      <c r="P168">
        <v>480</v>
      </c>
      <c r="Q168">
        <v>480</v>
      </c>
      <c r="R168" s="46">
        <v>167</v>
      </c>
      <c r="S168" t="s">
        <v>2329</v>
      </c>
      <c r="T168" t="s">
        <v>2330</v>
      </c>
      <c r="U168" t="s">
        <v>2331</v>
      </c>
      <c r="V168" t="s">
        <v>392</v>
      </c>
      <c r="W168" t="s">
        <v>2332</v>
      </c>
      <c r="X168" t="s">
        <v>2333</v>
      </c>
      <c r="Y168" t="s">
        <v>2334</v>
      </c>
      <c r="Z168" t="s">
        <v>2335</v>
      </c>
      <c r="AA168" t="s">
        <v>2336</v>
      </c>
      <c r="AB168" t="s">
        <v>2337</v>
      </c>
      <c r="AC168" t="s">
        <v>2338</v>
      </c>
      <c r="AD168" t="s">
        <v>4932</v>
      </c>
    </row>
    <row r="169" spans="1:30">
      <c r="A169">
        <f t="shared" si="2"/>
        <v>167</v>
      </c>
      <c r="B169">
        <v>2</v>
      </c>
      <c r="C169">
        <v>68</v>
      </c>
      <c r="D169">
        <v>1</v>
      </c>
      <c r="E169">
        <v>60</v>
      </c>
      <c r="F169">
        <v>70</v>
      </c>
      <c r="G169">
        <v>0.39726562499999996</v>
      </c>
      <c r="H169">
        <v>0</v>
      </c>
      <c r="I169">
        <v>90</v>
      </c>
      <c r="J169">
        <v>0</v>
      </c>
      <c r="K169">
        <v>5099.609375</v>
      </c>
      <c r="L169">
        <v>0.31093749999999998</v>
      </c>
      <c r="M169">
        <v>83005.859375</v>
      </c>
      <c r="N169">
        <v>0.36640625000000004</v>
      </c>
      <c r="O169">
        <v>70</v>
      </c>
      <c r="P169">
        <v>480</v>
      </c>
      <c r="Q169">
        <v>480</v>
      </c>
      <c r="R169" s="46">
        <v>168</v>
      </c>
      <c r="S169" t="s">
        <v>1803</v>
      </c>
      <c r="T169" t="s">
        <v>2339</v>
      </c>
      <c r="U169" t="s">
        <v>2340</v>
      </c>
      <c r="V169" t="s">
        <v>2341</v>
      </c>
      <c r="W169" t="s">
        <v>2342</v>
      </c>
      <c r="X169" t="s">
        <v>2343</v>
      </c>
      <c r="Y169" t="s">
        <v>2344</v>
      </c>
      <c r="Z169" t="s">
        <v>2345</v>
      </c>
      <c r="AA169" t="s">
        <v>2346</v>
      </c>
      <c r="AB169" t="s">
        <v>2347</v>
      </c>
      <c r="AC169" t="s">
        <v>2348</v>
      </c>
      <c r="AD169" t="s">
        <v>4933</v>
      </c>
    </row>
    <row r="170" spans="1:30">
      <c r="A170">
        <f t="shared" si="2"/>
        <v>168</v>
      </c>
      <c r="B170">
        <v>2</v>
      </c>
      <c r="C170">
        <v>69</v>
      </c>
      <c r="D170">
        <v>1</v>
      </c>
      <c r="E170">
        <v>60</v>
      </c>
      <c r="F170">
        <v>70</v>
      </c>
      <c r="G170">
        <v>0.54726562499999998</v>
      </c>
      <c r="H170">
        <v>0</v>
      </c>
      <c r="I170">
        <v>90</v>
      </c>
      <c r="J170">
        <v>0</v>
      </c>
      <c r="K170">
        <v>8349.609375</v>
      </c>
      <c r="L170">
        <v>0.43093749999999997</v>
      </c>
      <c r="M170">
        <v>441555.859375</v>
      </c>
      <c r="N170">
        <v>0.26640625000000001</v>
      </c>
      <c r="O170">
        <v>70</v>
      </c>
      <c r="P170">
        <v>480</v>
      </c>
      <c r="Q170">
        <v>480</v>
      </c>
      <c r="R170" s="46">
        <v>169</v>
      </c>
      <c r="S170" t="s">
        <v>2349</v>
      </c>
      <c r="T170" t="s">
        <v>2350</v>
      </c>
      <c r="U170" t="s">
        <v>2351</v>
      </c>
      <c r="V170" t="s">
        <v>2352</v>
      </c>
      <c r="W170" t="s">
        <v>2353</v>
      </c>
      <c r="X170" t="s">
        <v>2354</v>
      </c>
      <c r="Y170" t="s">
        <v>2355</v>
      </c>
      <c r="Z170" t="s">
        <v>2356</v>
      </c>
      <c r="AA170" t="s">
        <v>2357</v>
      </c>
      <c r="AB170" t="s">
        <v>2358</v>
      </c>
      <c r="AC170" t="s">
        <v>2359</v>
      </c>
      <c r="AD170" t="s">
        <v>4934</v>
      </c>
    </row>
    <row r="171" spans="1:30">
      <c r="A171">
        <f t="shared" si="2"/>
        <v>169</v>
      </c>
      <c r="B171">
        <v>2</v>
      </c>
      <c r="C171">
        <v>70</v>
      </c>
      <c r="D171">
        <v>1</v>
      </c>
      <c r="E171">
        <v>60</v>
      </c>
      <c r="F171">
        <v>70</v>
      </c>
      <c r="G171">
        <v>0.47226562500000002</v>
      </c>
      <c r="H171">
        <v>0</v>
      </c>
      <c r="I171">
        <v>90</v>
      </c>
      <c r="J171">
        <v>0</v>
      </c>
      <c r="K171">
        <v>9974.609375</v>
      </c>
      <c r="L171">
        <v>0.25093749999999998</v>
      </c>
      <c r="M171">
        <v>620830.859375</v>
      </c>
      <c r="N171">
        <v>0.31640625</v>
      </c>
      <c r="O171">
        <v>70</v>
      </c>
      <c r="P171">
        <v>480</v>
      </c>
      <c r="Q171">
        <v>480</v>
      </c>
      <c r="R171" s="46">
        <v>170</v>
      </c>
      <c r="S171" t="s">
        <v>2360</v>
      </c>
      <c r="T171" t="s">
        <v>2361</v>
      </c>
      <c r="U171" t="s">
        <v>2362</v>
      </c>
      <c r="V171" t="s">
        <v>2363</v>
      </c>
      <c r="W171" t="s">
        <v>2364</v>
      </c>
      <c r="X171" t="s">
        <v>2365</v>
      </c>
      <c r="Y171" t="s">
        <v>2366</v>
      </c>
      <c r="Z171" t="s">
        <v>2367</v>
      </c>
      <c r="AA171" t="s">
        <v>2368</v>
      </c>
      <c r="AB171" t="s">
        <v>2369</v>
      </c>
      <c r="AC171" t="s">
        <v>2370</v>
      </c>
      <c r="AD171" t="s">
        <v>4935</v>
      </c>
    </row>
    <row r="172" spans="1:30">
      <c r="A172">
        <f t="shared" si="2"/>
        <v>170</v>
      </c>
      <c r="B172">
        <v>2</v>
      </c>
      <c r="C172">
        <v>71</v>
      </c>
      <c r="D172">
        <v>1</v>
      </c>
      <c r="E172">
        <v>60</v>
      </c>
      <c r="F172">
        <v>70</v>
      </c>
      <c r="G172">
        <v>0.322265625</v>
      </c>
      <c r="H172">
        <v>0</v>
      </c>
      <c r="I172">
        <v>90</v>
      </c>
      <c r="J172">
        <v>0</v>
      </c>
      <c r="K172">
        <v>6724.609375</v>
      </c>
      <c r="L172">
        <v>0.37093749999999998</v>
      </c>
      <c r="M172">
        <v>262280.859375</v>
      </c>
      <c r="N172">
        <v>0.21640625000000002</v>
      </c>
      <c r="O172">
        <v>70</v>
      </c>
      <c r="P172">
        <v>480</v>
      </c>
      <c r="Q172">
        <v>480</v>
      </c>
      <c r="R172" s="46">
        <v>171</v>
      </c>
      <c r="S172" t="s">
        <v>2371</v>
      </c>
      <c r="T172" t="s">
        <v>2372</v>
      </c>
      <c r="U172" t="s">
        <v>2373</v>
      </c>
      <c r="V172" t="s">
        <v>2374</v>
      </c>
      <c r="W172" t="s">
        <v>2375</v>
      </c>
      <c r="X172" t="s">
        <v>2376</v>
      </c>
      <c r="Y172" t="s">
        <v>2377</v>
      </c>
      <c r="Z172" t="s">
        <v>2378</v>
      </c>
      <c r="AA172" t="s">
        <v>2379</v>
      </c>
      <c r="AB172" t="s">
        <v>2380</v>
      </c>
      <c r="AC172" t="s">
        <v>2381</v>
      </c>
      <c r="AD172" t="s">
        <v>4936</v>
      </c>
    </row>
    <row r="173" spans="1:30">
      <c r="A173">
        <f t="shared" si="2"/>
        <v>171</v>
      </c>
      <c r="B173">
        <v>2</v>
      </c>
      <c r="C173">
        <v>72</v>
      </c>
      <c r="D173">
        <v>1</v>
      </c>
      <c r="E173">
        <v>60</v>
      </c>
      <c r="F173">
        <v>70</v>
      </c>
      <c r="G173">
        <v>0.509765625</v>
      </c>
      <c r="H173">
        <v>0</v>
      </c>
      <c r="I173">
        <v>90</v>
      </c>
      <c r="J173">
        <v>0</v>
      </c>
      <c r="K173">
        <v>5912.109375</v>
      </c>
      <c r="L173">
        <v>0.28093750000000001</v>
      </c>
      <c r="M173">
        <v>531193.359375</v>
      </c>
      <c r="N173">
        <v>0.39140625000000001</v>
      </c>
      <c r="O173">
        <v>70</v>
      </c>
      <c r="P173">
        <v>480</v>
      </c>
      <c r="Q173">
        <v>480</v>
      </c>
      <c r="R173" s="46">
        <v>172</v>
      </c>
      <c r="S173" t="s">
        <v>2382</v>
      </c>
      <c r="T173" t="s">
        <v>2383</v>
      </c>
      <c r="U173" t="s">
        <v>2384</v>
      </c>
      <c r="V173" t="s">
        <v>485</v>
      </c>
      <c r="W173" t="s">
        <v>2385</v>
      </c>
      <c r="X173" t="s">
        <v>2346</v>
      </c>
      <c r="Y173" t="s">
        <v>2386</v>
      </c>
      <c r="Z173" t="s">
        <v>2387</v>
      </c>
      <c r="AA173" t="s">
        <v>2388</v>
      </c>
      <c r="AB173" t="s">
        <v>2389</v>
      </c>
      <c r="AC173" t="s">
        <v>2390</v>
      </c>
      <c r="AD173" t="s">
        <v>4937</v>
      </c>
    </row>
    <row r="174" spans="1:30">
      <c r="A174">
        <f t="shared" si="2"/>
        <v>172</v>
      </c>
      <c r="B174">
        <v>2</v>
      </c>
      <c r="C174">
        <v>73</v>
      </c>
      <c r="D174">
        <v>1</v>
      </c>
      <c r="E174">
        <v>60</v>
      </c>
      <c r="F174">
        <v>70</v>
      </c>
      <c r="G174">
        <v>0.35976562499999998</v>
      </c>
      <c r="H174">
        <v>0</v>
      </c>
      <c r="I174">
        <v>90</v>
      </c>
      <c r="J174">
        <v>0</v>
      </c>
      <c r="K174">
        <v>9162.109375</v>
      </c>
      <c r="L174">
        <v>0.4009375</v>
      </c>
      <c r="M174">
        <v>172643.359375</v>
      </c>
      <c r="N174">
        <v>0.29140625000000003</v>
      </c>
      <c r="O174">
        <v>70</v>
      </c>
      <c r="P174">
        <v>480</v>
      </c>
      <c r="Q174">
        <v>480</v>
      </c>
      <c r="R174" s="46">
        <v>173</v>
      </c>
      <c r="S174" t="s">
        <v>2391</v>
      </c>
      <c r="T174" t="s">
        <v>2392</v>
      </c>
      <c r="U174" t="s">
        <v>2393</v>
      </c>
      <c r="V174" t="s">
        <v>2394</v>
      </c>
      <c r="W174" t="s">
        <v>2395</v>
      </c>
      <c r="X174" t="s">
        <v>2396</v>
      </c>
      <c r="Y174" t="s">
        <v>2397</v>
      </c>
      <c r="Z174" t="s">
        <v>2398</v>
      </c>
      <c r="AA174" t="s">
        <v>2399</v>
      </c>
      <c r="AB174" t="s">
        <v>2400</v>
      </c>
      <c r="AC174" t="s">
        <v>2401</v>
      </c>
      <c r="AD174" t="s">
        <v>4938</v>
      </c>
    </row>
    <row r="175" spans="1:30">
      <c r="A175">
        <f t="shared" si="2"/>
        <v>173</v>
      </c>
      <c r="B175">
        <v>2</v>
      </c>
      <c r="C175">
        <v>74</v>
      </c>
      <c r="D175">
        <v>1</v>
      </c>
      <c r="E175">
        <v>60</v>
      </c>
      <c r="F175">
        <v>70</v>
      </c>
      <c r="G175">
        <v>0.43476562499999999</v>
      </c>
      <c r="H175">
        <v>0</v>
      </c>
      <c r="I175">
        <v>90</v>
      </c>
      <c r="J175">
        <v>0</v>
      </c>
      <c r="K175">
        <v>7537.109375</v>
      </c>
      <c r="L175">
        <v>0.3409375</v>
      </c>
      <c r="M175">
        <v>351918.359375</v>
      </c>
      <c r="N175">
        <v>0.34140625000000002</v>
      </c>
      <c r="O175">
        <v>70</v>
      </c>
      <c r="P175">
        <v>480</v>
      </c>
      <c r="Q175">
        <v>480</v>
      </c>
      <c r="R175" s="46">
        <v>174</v>
      </c>
      <c r="S175" t="s">
        <v>2402</v>
      </c>
      <c r="T175" t="s">
        <v>2403</v>
      </c>
      <c r="U175" t="s">
        <v>2404</v>
      </c>
      <c r="V175" t="s">
        <v>2405</v>
      </c>
      <c r="W175" t="s">
        <v>2406</v>
      </c>
      <c r="X175" t="s">
        <v>2405</v>
      </c>
      <c r="Y175" t="s">
        <v>2407</v>
      </c>
      <c r="Z175" t="s">
        <v>2408</v>
      </c>
      <c r="AA175" t="s">
        <v>2409</v>
      </c>
      <c r="AB175" t="s">
        <v>2410</v>
      </c>
      <c r="AC175" t="s">
        <v>2411</v>
      </c>
      <c r="AD175" t="s">
        <v>4939</v>
      </c>
    </row>
    <row r="176" spans="1:30">
      <c r="A176">
        <f t="shared" si="2"/>
        <v>174</v>
      </c>
      <c r="B176">
        <v>2</v>
      </c>
      <c r="C176">
        <v>75</v>
      </c>
      <c r="D176">
        <v>1</v>
      </c>
      <c r="E176">
        <v>60</v>
      </c>
      <c r="F176">
        <v>70</v>
      </c>
      <c r="G176">
        <v>0.58476562499999996</v>
      </c>
      <c r="H176">
        <v>0</v>
      </c>
      <c r="I176">
        <v>90</v>
      </c>
      <c r="J176">
        <v>0</v>
      </c>
      <c r="K176">
        <v>4287.109375</v>
      </c>
      <c r="L176">
        <v>0.4609375</v>
      </c>
      <c r="M176">
        <v>710468.359375</v>
      </c>
      <c r="N176">
        <v>0.24140625000000002</v>
      </c>
      <c r="O176">
        <v>70</v>
      </c>
      <c r="P176">
        <v>480</v>
      </c>
      <c r="Q176">
        <v>480</v>
      </c>
      <c r="R176" s="46">
        <v>175</v>
      </c>
      <c r="S176" t="s">
        <v>2412</v>
      </c>
      <c r="T176" t="s">
        <v>2413</v>
      </c>
      <c r="U176" t="s">
        <v>2414</v>
      </c>
      <c r="V176" t="s">
        <v>2415</v>
      </c>
      <c r="W176" t="s">
        <v>2416</v>
      </c>
      <c r="X176" t="s">
        <v>2417</v>
      </c>
      <c r="Y176" t="s">
        <v>2418</v>
      </c>
      <c r="Z176" t="s">
        <v>2419</v>
      </c>
      <c r="AA176" t="s">
        <v>2420</v>
      </c>
      <c r="AB176" t="s">
        <v>2421</v>
      </c>
      <c r="AC176" t="s">
        <v>2422</v>
      </c>
      <c r="AD176" t="s">
        <v>4940</v>
      </c>
    </row>
    <row r="177" spans="1:30">
      <c r="A177">
        <f t="shared" si="2"/>
        <v>175</v>
      </c>
      <c r="B177">
        <v>2</v>
      </c>
      <c r="C177">
        <v>76</v>
      </c>
      <c r="D177">
        <v>1</v>
      </c>
      <c r="E177">
        <v>60</v>
      </c>
      <c r="F177">
        <v>70</v>
      </c>
      <c r="G177">
        <v>0.462890625</v>
      </c>
      <c r="H177">
        <v>0</v>
      </c>
      <c r="I177">
        <v>90</v>
      </c>
      <c r="J177">
        <v>0</v>
      </c>
      <c r="K177">
        <v>4083.984375</v>
      </c>
      <c r="L177">
        <v>0.34843750000000001</v>
      </c>
      <c r="M177">
        <v>463965.234375</v>
      </c>
      <c r="N177">
        <v>0.21015625000000002</v>
      </c>
      <c r="O177">
        <v>70</v>
      </c>
      <c r="P177">
        <v>480</v>
      </c>
      <c r="Q177">
        <v>480</v>
      </c>
      <c r="R177" s="46">
        <v>176</v>
      </c>
      <c r="S177" t="s">
        <v>2423</v>
      </c>
      <c r="T177" t="s">
        <v>2424</v>
      </c>
      <c r="U177" t="s">
        <v>2425</v>
      </c>
      <c r="V177" t="s">
        <v>2426</v>
      </c>
      <c r="W177" t="s">
        <v>2427</v>
      </c>
      <c r="X177" t="s">
        <v>2428</v>
      </c>
      <c r="Y177" t="s">
        <v>2429</v>
      </c>
      <c r="Z177" t="s">
        <v>2430</v>
      </c>
      <c r="AA177" t="s">
        <v>1406</v>
      </c>
      <c r="AB177" t="s">
        <v>2431</v>
      </c>
      <c r="AC177" t="s">
        <v>2432</v>
      </c>
      <c r="AD177" t="s">
        <v>4941</v>
      </c>
    </row>
    <row r="178" spans="1:30">
      <c r="A178">
        <f t="shared" si="2"/>
        <v>176</v>
      </c>
      <c r="B178">
        <v>2</v>
      </c>
      <c r="C178">
        <v>77</v>
      </c>
      <c r="D178">
        <v>1</v>
      </c>
      <c r="E178">
        <v>60</v>
      </c>
      <c r="F178">
        <v>70</v>
      </c>
      <c r="G178">
        <v>0.31289062499999998</v>
      </c>
      <c r="H178">
        <v>0</v>
      </c>
      <c r="I178">
        <v>90</v>
      </c>
      <c r="J178">
        <v>0</v>
      </c>
      <c r="K178">
        <v>7333.984375</v>
      </c>
      <c r="L178">
        <v>0.46843749999999995</v>
      </c>
      <c r="M178">
        <v>105415.234375</v>
      </c>
      <c r="N178">
        <v>0.31015625000000002</v>
      </c>
      <c r="O178">
        <v>70</v>
      </c>
      <c r="P178">
        <v>480</v>
      </c>
      <c r="Q178">
        <v>480</v>
      </c>
      <c r="R178" s="46">
        <v>177</v>
      </c>
      <c r="S178" t="s">
        <v>2433</v>
      </c>
      <c r="T178" t="s">
        <v>2434</v>
      </c>
      <c r="U178" t="s">
        <v>2435</v>
      </c>
      <c r="V178" t="s">
        <v>2436</v>
      </c>
      <c r="W178" t="s">
        <v>2437</v>
      </c>
      <c r="X178" t="s">
        <v>2438</v>
      </c>
      <c r="Y178" t="s">
        <v>2439</v>
      </c>
      <c r="Z178" t="s">
        <v>2440</v>
      </c>
      <c r="AA178" t="s">
        <v>2441</v>
      </c>
      <c r="AB178" t="s">
        <v>2442</v>
      </c>
      <c r="AC178" t="s">
        <v>2443</v>
      </c>
      <c r="AD178" t="s">
        <v>4942</v>
      </c>
    </row>
    <row r="179" spans="1:30">
      <c r="A179">
        <f t="shared" si="2"/>
        <v>177</v>
      </c>
      <c r="B179">
        <v>2</v>
      </c>
      <c r="C179">
        <v>78</v>
      </c>
      <c r="D179">
        <v>1</v>
      </c>
      <c r="E179">
        <v>60</v>
      </c>
      <c r="F179">
        <v>70</v>
      </c>
      <c r="G179">
        <v>0.38789062499999999</v>
      </c>
      <c r="H179">
        <v>0</v>
      </c>
      <c r="I179">
        <v>90</v>
      </c>
      <c r="J179">
        <v>0</v>
      </c>
      <c r="K179">
        <v>8958.984375</v>
      </c>
      <c r="L179">
        <v>0.28843750000000001</v>
      </c>
      <c r="M179">
        <v>284690.234375</v>
      </c>
      <c r="N179">
        <v>0.26015625000000003</v>
      </c>
      <c r="O179">
        <v>70</v>
      </c>
      <c r="P179">
        <v>480</v>
      </c>
      <c r="Q179">
        <v>480</v>
      </c>
      <c r="R179" s="46">
        <v>178</v>
      </c>
      <c r="S179" t="s">
        <v>2444</v>
      </c>
      <c r="T179" t="s">
        <v>2445</v>
      </c>
      <c r="U179" t="s">
        <v>2446</v>
      </c>
      <c r="V179" t="s">
        <v>2447</v>
      </c>
      <c r="W179" t="s">
        <v>2448</v>
      </c>
      <c r="X179" t="s">
        <v>2449</v>
      </c>
      <c r="Y179" t="s">
        <v>2450</v>
      </c>
      <c r="Z179" t="s">
        <v>2451</v>
      </c>
      <c r="AA179" t="s">
        <v>2452</v>
      </c>
      <c r="AB179" t="s">
        <v>2453</v>
      </c>
      <c r="AC179" t="s">
        <v>2454</v>
      </c>
      <c r="AD179" t="s">
        <v>4943</v>
      </c>
    </row>
    <row r="180" spans="1:30">
      <c r="A180">
        <f t="shared" si="2"/>
        <v>178</v>
      </c>
      <c r="B180">
        <v>2</v>
      </c>
      <c r="C180">
        <v>79</v>
      </c>
      <c r="D180">
        <v>1</v>
      </c>
      <c r="E180">
        <v>60</v>
      </c>
      <c r="F180">
        <v>70</v>
      </c>
      <c r="G180">
        <v>0.53789062499999996</v>
      </c>
      <c r="H180">
        <v>0</v>
      </c>
      <c r="I180">
        <v>90</v>
      </c>
      <c r="J180">
        <v>0</v>
      </c>
      <c r="K180">
        <v>5708.984375</v>
      </c>
      <c r="L180">
        <v>0.40843750000000001</v>
      </c>
      <c r="M180">
        <v>643240.234375</v>
      </c>
      <c r="N180">
        <v>0.36015625000000001</v>
      </c>
      <c r="O180">
        <v>70</v>
      </c>
      <c r="P180">
        <v>480</v>
      </c>
      <c r="Q180">
        <v>480</v>
      </c>
      <c r="R180" s="46">
        <v>179</v>
      </c>
      <c r="S180" t="s">
        <v>2455</v>
      </c>
      <c r="T180" t="s">
        <v>2456</v>
      </c>
      <c r="U180" t="s">
        <v>2457</v>
      </c>
      <c r="V180" t="s">
        <v>1208</v>
      </c>
      <c r="W180" t="s">
        <v>2458</v>
      </c>
      <c r="X180" t="s">
        <v>2459</v>
      </c>
      <c r="Y180" t="s">
        <v>2460</v>
      </c>
      <c r="Z180" t="s">
        <v>2461</v>
      </c>
      <c r="AA180" t="s">
        <v>2462</v>
      </c>
      <c r="AB180" t="s">
        <v>2463</v>
      </c>
      <c r="AC180" t="s">
        <v>2464</v>
      </c>
      <c r="AD180" t="s">
        <v>4944</v>
      </c>
    </row>
    <row r="181" spans="1:30">
      <c r="A181">
        <f t="shared" si="2"/>
        <v>179</v>
      </c>
      <c r="B181">
        <v>2</v>
      </c>
      <c r="C181">
        <v>80</v>
      </c>
      <c r="D181">
        <v>1</v>
      </c>
      <c r="E181">
        <v>60</v>
      </c>
      <c r="F181">
        <v>70</v>
      </c>
      <c r="G181">
        <v>0.42539062500000002</v>
      </c>
      <c r="H181">
        <v>0</v>
      </c>
      <c r="I181">
        <v>90</v>
      </c>
      <c r="J181">
        <v>0</v>
      </c>
      <c r="K181">
        <v>6521.484375</v>
      </c>
      <c r="L181">
        <v>0.25843749999999999</v>
      </c>
      <c r="M181">
        <v>195052.734375</v>
      </c>
      <c r="N181">
        <v>0.23515625000000001</v>
      </c>
      <c r="O181">
        <v>70</v>
      </c>
      <c r="P181">
        <v>480</v>
      </c>
      <c r="Q181">
        <v>480</v>
      </c>
      <c r="R181" s="46">
        <v>180</v>
      </c>
      <c r="S181" t="s">
        <v>2465</v>
      </c>
      <c r="T181" t="s">
        <v>2466</v>
      </c>
      <c r="U181" t="s">
        <v>2467</v>
      </c>
      <c r="V181" t="s">
        <v>2468</v>
      </c>
      <c r="W181" t="s">
        <v>2469</v>
      </c>
      <c r="X181" t="s">
        <v>2470</v>
      </c>
      <c r="Y181" t="s">
        <v>2471</v>
      </c>
      <c r="Z181" t="s">
        <v>2472</v>
      </c>
      <c r="AA181" t="s">
        <v>2473</v>
      </c>
      <c r="AB181" t="s">
        <v>2474</v>
      </c>
      <c r="AC181" t="s">
        <v>2475</v>
      </c>
      <c r="AD181" t="s">
        <v>4945</v>
      </c>
    </row>
    <row r="182" spans="1:30">
      <c r="A182">
        <f t="shared" si="2"/>
        <v>180</v>
      </c>
      <c r="B182">
        <v>2</v>
      </c>
      <c r="C182">
        <v>81</v>
      </c>
      <c r="D182">
        <v>1</v>
      </c>
      <c r="E182">
        <v>60</v>
      </c>
      <c r="F182">
        <v>70</v>
      </c>
      <c r="G182">
        <v>0.57539062500000004</v>
      </c>
      <c r="H182">
        <v>0</v>
      </c>
      <c r="I182">
        <v>90</v>
      </c>
      <c r="J182">
        <v>0</v>
      </c>
      <c r="K182">
        <v>9771.484375</v>
      </c>
      <c r="L182">
        <v>0.37843749999999998</v>
      </c>
      <c r="M182">
        <v>553602.734375</v>
      </c>
      <c r="N182">
        <v>0.33515625000000004</v>
      </c>
      <c r="O182">
        <v>70</v>
      </c>
      <c r="P182">
        <v>480</v>
      </c>
      <c r="Q182">
        <v>480</v>
      </c>
      <c r="R182" s="46">
        <v>181</v>
      </c>
      <c r="S182" t="s">
        <v>2476</v>
      </c>
      <c r="T182" t="s">
        <v>2477</v>
      </c>
      <c r="U182" t="s">
        <v>2478</v>
      </c>
      <c r="V182" t="s">
        <v>2479</v>
      </c>
      <c r="W182" t="s">
        <v>2480</v>
      </c>
      <c r="X182" t="s">
        <v>2481</v>
      </c>
      <c r="Y182" t="s">
        <v>2482</v>
      </c>
      <c r="Z182" t="s">
        <v>2483</v>
      </c>
      <c r="AA182" t="s">
        <v>2484</v>
      </c>
      <c r="AB182" t="s">
        <v>2485</v>
      </c>
      <c r="AC182" t="s">
        <v>2486</v>
      </c>
      <c r="AD182" t="s">
        <v>4946</v>
      </c>
    </row>
    <row r="183" spans="1:30">
      <c r="A183">
        <f t="shared" si="2"/>
        <v>181</v>
      </c>
      <c r="B183">
        <v>2</v>
      </c>
      <c r="C183">
        <v>82</v>
      </c>
      <c r="D183">
        <v>1</v>
      </c>
      <c r="E183">
        <v>60</v>
      </c>
      <c r="F183">
        <v>70</v>
      </c>
      <c r="G183">
        <v>0.50039062499999998</v>
      </c>
      <c r="H183">
        <v>0</v>
      </c>
      <c r="I183">
        <v>90</v>
      </c>
      <c r="J183">
        <v>0</v>
      </c>
      <c r="K183">
        <v>8146.484375</v>
      </c>
      <c r="L183">
        <v>0.31843749999999998</v>
      </c>
      <c r="M183">
        <v>732877.734375</v>
      </c>
      <c r="N183">
        <v>0.28515625</v>
      </c>
      <c r="O183">
        <v>70</v>
      </c>
      <c r="P183">
        <v>480</v>
      </c>
      <c r="Q183">
        <v>480</v>
      </c>
      <c r="R183" s="46">
        <v>182</v>
      </c>
      <c r="S183" t="s">
        <v>2487</v>
      </c>
      <c r="T183" t="s">
        <v>2488</v>
      </c>
      <c r="U183" t="s">
        <v>2489</v>
      </c>
      <c r="V183" t="s">
        <v>2490</v>
      </c>
      <c r="W183" t="s">
        <v>2491</v>
      </c>
      <c r="X183" t="s">
        <v>2492</v>
      </c>
      <c r="Y183" t="s">
        <v>2493</v>
      </c>
      <c r="Z183" t="s">
        <v>474</v>
      </c>
      <c r="AA183" t="s">
        <v>2494</v>
      </c>
      <c r="AB183" t="s">
        <v>2495</v>
      </c>
      <c r="AC183" t="s">
        <v>2496</v>
      </c>
      <c r="AD183" t="s">
        <v>4947</v>
      </c>
    </row>
    <row r="184" spans="1:30">
      <c r="A184">
        <f t="shared" si="2"/>
        <v>182</v>
      </c>
      <c r="B184">
        <v>2</v>
      </c>
      <c r="C184">
        <v>83</v>
      </c>
      <c r="D184">
        <v>1</v>
      </c>
      <c r="E184">
        <v>60</v>
      </c>
      <c r="F184">
        <v>70</v>
      </c>
      <c r="G184">
        <v>0.35039062500000001</v>
      </c>
      <c r="H184">
        <v>0</v>
      </c>
      <c r="I184">
        <v>90</v>
      </c>
      <c r="J184">
        <v>0</v>
      </c>
      <c r="K184">
        <v>4896.484375</v>
      </c>
      <c r="L184">
        <v>0.43843749999999998</v>
      </c>
      <c r="M184">
        <v>374327.734375</v>
      </c>
      <c r="N184">
        <v>0.38515625000000003</v>
      </c>
      <c r="O184">
        <v>70</v>
      </c>
      <c r="P184">
        <v>480</v>
      </c>
      <c r="Q184">
        <v>480</v>
      </c>
      <c r="R184" s="46">
        <v>183</v>
      </c>
      <c r="S184" t="s">
        <v>5150</v>
      </c>
      <c r="T184" t="s">
        <v>5150</v>
      </c>
      <c r="U184" t="s">
        <v>5150</v>
      </c>
      <c r="V184" t="s">
        <v>5151</v>
      </c>
      <c r="W184" t="s">
        <v>5151</v>
      </c>
      <c r="X184" t="s">
        <v>5151</v>
      </c>
      <c r="Y184" t="s">
        <v>5151</v>
      </c>
      <c r="Z184" t="s">
        <v>5151</v>
      </c>
      <c r="AA184" t="s">
        <v>5151</v>
      </c>
      <c r="AB184" t="s">
        <v>5152</v>
      </c>
      <c r="AC184" t="s">
        <v>5152</v>
      </c>
      <c r="AD184" t="s">
        <v>5152</v>
      </c>
    </row>
    <row r="185" spans="1:30">
      <c r="A185">
        <f t="shared" si="2"/>
        <v>183</v>
      </c>
      <c r="B185">
        <v>2</v>
      </c>
      <c r="C185">
        <v>84</v>
      </c>
      <c r="D185">
        <v>1</v>
      </c>
      <c r="E185">
        <v>60</v>
      </c>
      <c r="F185">
        <v>70</v>
      </c>
      <c r="G185">
        <v>0.33164062499999997</v>
      </c>
      <c r="H185">
        <v>0</v>
      </c>
      <c r="I185">
        <v>90</v>
      </c>
      <c r="J185">
        <v>0</v>
      </c>
      <c r="K185">
        <v>4490.234375</v>
      </c>
      <c r="L185">
        <v>0.30343750000000003</v>
      </c>
      <c r="M185">
        <v>688058.984375</v>
      </c>
      <c r="N185">
        <v>0.34765625</v>
      </c>
      <c r="O185">
        <v>70</v>
      </c>
      <c r="P185">
        <v>480</v>
      </c>
      <c r="Q185">
        <v>480</v>
      </c>
      <c r="R185" s="46">
        <v>184</v>
      </c>
      <c r="S185" t="s">
        <v>2497</v>
      </c>
      <c r="T185" t="s">
        <v>2498</v>
      </c>
      <c r="U185" t="s">
        <v>2499</v>
      </c>
      <c r="V185" t="s">
        <v>2500</v>
      </c>
      <c r="W185" t="s">
        <v>2501</v>
      </c>
      <c r="X185" t="s">
        <v>2502</v>
      </c>
      <c r="Y185" t="s">
        <v>2503</v>
      </c>
      <c r="Z185" t="s">
        <v>2504</v>
      </c>
      <c r="AA185" t="s">
        <v>2505</v>
      </c>
      <c r="AB185" t="s">
        <v>2506</v>
      </c>
      <c r="AC185" t="s">
        <v>2507</v>
      </c>
      <c r="AD185" t="s">
        <v>4005</v>
      </c>
    </row>
    <row r="186" spans="1:30">
      <c r="A186">
        <f t="shared" si="2"/>
        <v>184</v>
      </c>
      <c r="B186">
        <v>2</v>
      </c>
      <c r="C186">
        <v>85</v>
      </c>
      <c r="D186">
        <v>1</v>
      </c>
      <c r="E186">
        <v>60</v>
      </c>
      <c r="F186">
        <v>70</v>
      </c>
      <c r="G186">
        <v>0.48164062499999999</v>
      </c>
      <c r="H186">
        <v>0</v>
      </c>
      <c r="I186">
        <v>90</v>
      </c>
      <c r="J186">
        <v>0</v>
      </c>
      <c r="K186">
        <v>7740.234375</v>
      </c>
      <c r="L186">
        <v>0.42343750000000002</v>
      </c>
      <c r="M186">
        <v>329508.984375</v>
      </c>
      <c r="N186">
        <v>0.24765625000000002</v>
      </c>
      <c r="O186">
        <v>70</v>
      </c>
      <c r="P186">
        <v>480</v>
      </c>
      <c r="Q186">
        <v>480</v>
      </c>
      <c r="R186" s="46">
        <v>185</v>
      </c>
      <c r="S186" t="s">
        <v>2508</v>
      </c>
      <c r="T186" t="s">
        <v>2509</v>
      </c>
      <c r="U186" t="s">
        <v>2510</v>
      </c>
      <c r="V186" t="s">
        <v>2511</v>
      </c>
      <c r="W186" t="s">
        <v>2512</v>
      </c>
      <c r="X186" t="s">
        <v>2513</v>
      </c>
      <c r="Y186" t="s">
        <v>2514</v>
      </c>
      <c r="Z186" t="s">
        <v>1036</v>
      </c>
      <c r="AA186" t="s">
        <v>2515</v>
      </c>
      <c r="AB186" t="s">
        <v>2516</v>
      </c>
      <c r="AC186" t="s">
        <v>2517</v>
      </c>
      <c r="AD186" t="s">
        <v>4948</v>
      </c>
    </row>
    <row r="187" spans="1:30">
      <c r="A187">
        <f t="shared" si="2"/>
        <v>185</v>
      </c>
      <c r="B187">
        <v>2</v>
      </c>
      <c r="C187">
        <v>86</v>
      </c>
      <c r="D187">
        <v>1</v>
      </c>
      <c r="E187">
        <v>60</v>
      </c>
      <c r="F187">
        <v>70</v>
      </c>
      <c r="G187">
        <v>0.556640625</v>
      </c>
      <c r="H187">
        <v>0</v>
      </c>
      <c r="I187">
        <v>90</v>
      </c>
      <c r="J187">
        <v>0</v>
      </c>
      <c r="K187">
        <v>9365.234375</v>
      </c>
      <c r="L187">
        <v>0.36343749999999997</v>
      </c>
      <c r="M187">
        <v>150233.984375</v>
      </c>
      <c r="N187">
        <v>0.39765625000000004</v>
      </c>
      <c r="O187">
        <v>70</v>
      </c>
      <c r="P187">
        <v>480</v>
      </c>
      <c r="Q187">
        <v>480</v>
      </c>
      <c r="R187" s="46">
        <v>186</v>
      </c>
      <c r="S187" t="s">
        <v>2518</v>
      </c>
      <c r="T187" t="s">
        <v>2519</v>
      </c>
      <c r="U187" t="s">
        <v>2520</v>
      </c>
      <c r="V187" t="s">
        <v>1743</v>
      </c>
      <c r="W187" t="s">
        <v>2521</v>
      </c>
      <c r="X187" t="s">
        <v>2522</v>
      </c>
      <c r="Y187" t="s">
        <v>2523</v>
      </c>
      <c r="Z187" t="s">
        <v>2524</v>
      </c>
      <c r="AA187" t="s">
        <v>2525</v>
      </c>
      <c r="AB187" t="s">
        <v>2526</v>
      </c>
      <c r="AC187" t="s">
        <v>2527</v>
      </c>
      <c r="AD187" t="s">
        <v>4949</v>
      </c>
    </row>
    <row r="188" spans="1:30">
      <c r="A188">
        <f t="shared" si="2"/>
        <v>186</v>
      </c>
      <c r="B188">
        <v>2</v>
      </c>
      <c r="C188">
        <v>87</v>
      </c>
      <c r="D188">
        <v>1</v>
      </c>
      <c r="E188">
        <v>60</v>
      </c>
      <c r="F188">
        <v>70</v>
      </c>
      <c r="G188">
        <v>0.40664062499999998</v>
      </c>
      <c r="H188">
        <v>0</v>
      </c>
      <c r="I188">
        <v>90</v>
      </c>
      <c r="J188">
        <v>0</v>
      </c>
      <c r="K188">
        <v>6115.234375</v>
      </c>
      <c r="L188">
        <v>0.48343749999999996</v>
      </c>
      <c r="M188">
        <v>508783.984375</v>
      </c>
      <c r="N188">
        <v>0.29765625000000001</v>
      </c>
      <c r="O188">
        <v>70</v>
      </c>
      <c r="P188">
        <v>480</v>
      </c>
      <c r="Q188">
        <v>480</v>
      </c>
      <c r="R188" s="46">
        <v>187</v>
      </c>
      <c r="S188" t="s">
        <v>2528</v>
      </c>
      <c r="T188" t="s">
        <v>2529</v>
      </c>
      <c r="U188" t="s">
        <v>2530</v>
      </c>
      <c r="V188" t="s">
        <v>2531</v>
      </c>
      <c r="W188" t="s">
        <v>2532</v>
      </c>
      <c r="X188" t="s">
        <v>2533</v>
      </c>
      <c r="Y188" t="s">
        <v>2534</v>
      </c>
      <c r="Z188" t="s">
        <v>2535</v>
      </c>
      <c r="AA188" t="s">
        <v>2536</v>
      </c>
      <c r="AB188" t="s">
        <v>2537</v>
      </c>
      <c r="AC188" t="s">
        <v>2538</v>
      </c>
      <c r="AD188" t="s">
        <v>4950</v>
      </c>
    </row>
    <row r="189" spans="1:30">
      <c r="A189">
        <f t="shared" si="2"/>
        <v>187</v>
      </c>
      <c r="B189">
        <v>2</v>
      </c>
      <c r="C189">
        <v>88</v>
      </c>
      <c r="D189">
        <v>1</v>
      </c>
      <c r="E189">
        <v>60</v>
      </c>
      <c r="F189">
        <v>70</v>
      </c>
      <c r="G189">
        <v>0.59414062499999998</v>
      </c>
      <c r="H189">
        <v>0</v>
      </c>
      <c r="I189">
        <v>90</v>
      </c>
      <c r="J189">
        <v>0</v>
      </c>
      <c r="K189">
        <v>5302.734375</v>
      </c>
      <c r="L189">
        <v>0.3334375</v>
      </c>
      <c r="M189">
        <v>419146.484375</v>
      </c>
      <c r="N189">
        <v>0.32265625000000003</v>
      </c>
      <c r="O189">
        <v>70</v>
      </c>
      <c r="P189">
        <v>480</v>
      </c>
      <c r="Q189">
        <v>480</v>
      </c>
      <c r="R189" s="46">
        <v>188</v>
      </c>
      <c r="S189" t="s">
        <v>2539</v>
      </c>
      <c r="T189" t="s">
        <v>2540</v>
      </c>
      <c r="U189" t="s">
        <v>2541</v>
      </c>
      <c r="V189" t="s">
        <v>2542</v>
      </c>
      <c r="W189" t="s">
        <v>2543</v>
      </c>
      <c r="X189" t="s">
        <v>2544</v>
      </c>
      <c r="Y189" t="s">
        <v>2545</v>
      </c>
      <c r="Z189" t="s">
        <v>2546</v>
      </c>
      <c r="AA189" t="s">
        <v>2547</v>
      </c>
      <c r="AB189" t="s">
        <v>2548</v>
      </c>
      <c r="AC189" t="s">
        <v>2549</v>
      </c>
      <c r="AD189" t="s">
        <v>1331</v>
      </c>
    </row>
    <row r="190" spans="1:30">
      <c r="A190">
        <f t="shared" si="2"/>
        <v>188</v>
      </c>
      <c r="B190">
        <v>2</v>
      </c>
      <c r="C190">
        <v>89</v>
      </c>
      <c r="D190">
        <v>1</v>
      </c>
      <c r="E190">
        <v>60</v>
      </c>
      <c r="F190">
        <v>70</v>
      </c>
      <c r="G190">
        <v>0.44414062499999996</v>
      </c>
      <c r="H190">
        <v>0</v>
      </c>
      <c r="I190">
        <v>90</v>
      </c>
      <c r="J190">
        <v>0</v>
      </c>
      <c r="K190">
        <v>8552.734375</v>
      </c>
      <c r="L190">
        <v>0.45343749999999999</v>
      </c>
      <c r="M190">
        <v>777696.484375</v>
      </c>
      <c r="N190">
        <v>0.22265625</v>
      </c>
      <c r="O190">
        <v>70</v>
      </c>
      <c r="P190">
        <v>480</v>
      </c>
      <c r="Q190">
        <v>480</v>
      </c>
      <c r="R190" s="46">
        <v>189</v>
      </c>
      <c r="S190" t="s">
        <v>2550</v>
      </c>
      <c r="T190" t="s">
        <v>2551</v>
      </c>
      <c r="U190" t="s">
        <v>2552</v>
      </c>
      <c r="V190" t="s">
        <v>2553</v>
      </c>
      <c r="W190" t="s">
        <v>2554</v>
      </c>
      <c r="X190" t="s">
        <v>2555</v>
      </c>
      <c r="Y190" t="s">
        <v>2556</v>
      </c>
      <c r="Z190" t="s">
        <v>2557</v>
      </c>
      <c r="AA190" t="s">
        <v>2558</v>
      </c>
      <c r="AB190" t="s">
        <v>2559</v>
      </c>
      <c r="AC190" t="s">
        <v>2560</v>
      </c>
      <c r="AD190" t="s">
        <v>4951</v>
      </c>
    </row>
    <row r="191" spans="1:30">
      <c r="A191">
        <f t="shared" si="2"/>
        <v>189</v>
      </c>
      <c r="B191">
        <v>2</v>
      </c>
      <c r="C191">
        <v>90</v>
      </c>
      <c r="D191">
        <v>1</v>
      </c>
      <c r="E191">
        <v>60</v>
      </c>
      <c r="F191">
        <v>70</v>
      </c>
      <c r="G191">
        <v>0.369140625</v>
      </c>
      <c r="H191">
        <v>0</v>
      </c>
      <c r="I191">
        <v>90</v>
      </c>
      <c r="J191">
        <v>0</v>
      </c>
      <c r="K191">
        <v>6927.734375</v>
      </c>
      <c r="L191">
        <v>0.2734375</v>
      </c>
      <c r="M191">
        <v>598421.484375</v>
      </c>
      <c r="N191">
        <v>0.37265625000000002</v>
      </c>
      <c r="O191">
        <v>70</v>
      </c>
      <c r="P191">
        <v>480</v>
      </c>
      <c r="Q191">
        <v>480</v>
      </c>
      <c r="R191" s="46">
        <v>190</v>
      </c>
      <c r="S191" t="s">
        <v>2561</v>
      </c>
      <c r="T191" t="s">
        <v>2562</v>
      </c>
      <c r="U191" t="s">
        <v>2563</v>
      </c>
      <c r="V191" t="s">
        <v>2564</v>
      </c>
      <c r="W191" t="s">
        <v>2565</v>
      </c>
      <c r="X191" t="s">
        <v>2566</v>
      </c>
      <c r="Y191" t="s">
        <v>2567</v>
      </c>
      <c r="Z191" t="s">
        <v>2568</v>
      </c>
      <c r="AA191" t="s">
        <v>2569</v>
      </c>
      <c r="AB191" t="s">
        <v>1299</v>
      </c>
      <c r="AC191" t="s">
        <v>2570</v>
      </c>
      <c r="AD191" t="s">
        <v>4952</v>
      </c>
    </row>
    <row r="192" spans="1:30">
      <c r="A192">
        <f t="shared" si="2"/>
        <v>190</v>
      </c>
      <c r="B192">
        <v>2</v>
      </c>
      <c r="C192">
        <v>91</v>
      </c>
      <c r="D192">
        <v>1</v>
      </c>
      <c r="E192">
        <v>60</v>
      </c>
      <c r="F192">
        <v>70</v>
      </c>
      <c r="G192">
        <v>0.51914062500000002</v>
      </c>
      <c r="H192">
        <v>0</v>
      </c>
      <c r="I192">
        <v>90</v>
      </c>
      <c r="J192">
        <v>0</v>
      </c>
      <c r="K192">
        <v>3677.734375</v>
      </c>
      <c r="L192">
        <v>0.3934375</v>
      </c>
      <c r="M192">
        <v>239871.484375</v>
      </c>
      <c r="N192">
        <v>0.27265625000000004</v>
      </c>
      <c r="O192">
        <v>70</v>
      </c>
      <c r="P192">
        <v>480</v>
      </c>
      <c r="Q192">
        <v>480</v>
      </c>
      <c r="R192" s="46">
        <v>191</v>
      </c>
      <c r="S192" t="s">
        <v>2571</v>
      </c>
      <c r="T192" t="s">
        <v>2572</v>
      </c>
      <c r="U192" t="s">
        <v>2573</v>
      </c>
      <c r="V192" t="s">
        <v>2574</v>
      </c>
      <c r="W192" t="s">
        <v>2575</v>
      </c>
      <c r="X192" t="s">
        <v>2576</v>
      </c>
      <c r="Y192" t="s">
        <v>2577</v>
      </c>
      <c r="Z192" t="s">
        <v>2578</v>
      </c>
      <c r="AA192" t="s">
        <v>2579</v>
      </c>
      <c r="AB192" t="s">
        <v>2580</v>
      </c>
      <c r="AC192" t="s">
        <v>2581</v>
      </c>
      <c r="AD192" t="s">
        <v>4953</v>
      </c>
    </row>
    <row r="193" spans="1:30">
      <c r="A193">
        <f t="shared" si="2"/>
        <v>191</v>
      </c>
      <c r="B193">
        <v>2</v>
      </c>
      <c r="C193">
        <v>92</v>
      </c>
      <c r="D193">
        <v>1</v>
      </c>
      <c r="E193">
        <v>60</v>
      </c>
      <c r="F193">
        <v>70</v>
      </c>
      <c r="G193">
        <v>0.37617187499999999</v>
      </c>
      <c r="H193">
        <v>0</v>
      </c>
      <c r="I193">
        <v>90</v>
      </c>
      <c r="J193">
        <v>0</v>
      </c>
      <c r="K193">
        <v>3626.953125</v>
      </c>
      <c r="L193">
        <v>0.29781249999999998</v>
      </c>
      <c r="M193">
        <v>592819.140625</v>
      </c>
      <c r="N193">
        <v>0.24921875000000002</v>
      </c>
      <c r="O193">
        <v>70</v>
      </c>
      <c r="P193">
        <v>480</v>
      </c>
      <c r="Q193">
        <v>480</v>
      </c>
      <c r="R193" s="46">
        <v>192</v>
      </c>
      <c r="S193" t="s">
        <v>2582</v>
      </c>
      <c r="T193" t="s">
        <v>2583</v>
      </c>
      <c r="U193" t="s">
        <v>2141</v>
      </c>
      <c r="V193" t="s">
        <v>2584</v>
      </c>
      <c r="W193" t="s">
        <v>2585</v>
      </c>
      <c r="X193" t="s">
        <v>2586</v>
      </c>
      <c r="Y193" t="s">
        <v>2587</v>
      </c>
      <c r="Z193" t="s">
        <v>2588</v>
      </c>
      <c r="AA193" t="s">
        <v>2589</v>
      </c>
      <c r="AB193" t="s">
        <v>2590</v>
      </c>
      <c r="AC193" t="s">
        <v>2591</v>
      </c>
      <c r="AD193" t="s">
        <v>4954</v>
      </c>
    </row>
    <row r="194" spans="1:30">
      <c r="A194">
        <f t="shared" si="2"/>
        <v>192</v>
      </c>
      <c r="B194">
        <v>2</v>
      </c>
      <c r="C194">
        <v>93</v>
      </c>
      <c r="D194">
        <v>1</v>
      </c>
      <c r="E194">
        <v>60</v>
      </c>
      <c r="F194">
        <v>70</v>
      </c>
      <c r="G194">
        <v>0.52617187499999996</v>
      </c>
      <c r="H194">
        <v>0</v>
      </c>
      <c r="I194">
        <v>90</v>
      </c>
      <c r="J194">
        <v>0</v>
      </c>
      <c r="K194">
        <v>6876.953125</v>
      </c>
      <c r="L194">
        <v>0.41781250000000003</v>
      </c>
      <c r="M194">
        <v>234269.140625</v>
      </c>
      <c r="N194">
        <v>0.34921875000000002</v>
      </c>
      <c r="O194">
        <v>70</v>
      </c>
      <c r="P194">
        <v>480</v>
      </c>
      <c r="Q194">
        <v>480</v>
      </c>
      <c r="R194" s="46">
        <v>193</v>
      </c>
      <c r="S194" t="s">
        <v>2592</v>
      </c>
      <c r="T194" t="s">
        <v>2593</v>
      </c>
      <c r="U194" t="s">
        <v>2594</v>
      </c>
      <c r="V194" t="s">
        <v>2595</v>
      </c>
      <c r="W194" t="s">
        <v>2596</v>
      </c>
      <c r="X194" t="s">
        <v>2597</v>
      </c>
      <c r="Y194" t="s">
        <v>2598</v>
      </c>
      <c r="Z194" t="s">
        <v>2599</v>
      </c>
      <c r="AA194" t="s">
        <v>2600</v>
      </c>
      <c r="AB194" t="s">
        <v>676</v>
      </c>
      <c r="AC194" t="s">
        <v>2601</v>
      </c>
      <c r="AD194" t="s">
        <v>4955</v>
      </c>
    </row>
    <row r="195" spans="1:30">
      <c r="A195">
        <f t="shared" si="2"/>
        <v>193</v>
      </c>
      <c r="B195">
        <v>2</v>
      </c>
      <c r="C195">
        <v>94</v>
      </c>
      <c r="D195">
        <v>1</v>
      </c>
      <c r="E195">
        <v>60</v>
      </c>
      <c r="F195">
        <v>70</v>
      </c>
      <c r="G195">
        <v>0.451171875</v>
      </c>
      <c r="H195">
        <v>0</v>
      </c>
      <c r="I195">
        <v>90</v>
      </c>
      <c r="J195">
        <v>0</v>
      </c>
      <c r="K195">
        <v>8501.953125</v>
      </c>
      <c r="L195">
        <v>0.35781249999999998</v>
      </c>
      <c r="M195">
        <v>413544.140625</v>
      </c>
      <c r="N195">
        <v>0.29921875000000003</v>
      </c>
      <c r="O195">
        <v>70</v>
      </c>
      <c r="P195">
        <v>480</v>
      </c>
      <c r="Q195">
        <v>480</v>
      </c>
      <c r="R195" s="46">
        <v>194</v>
      </c>
      <c r="S195" t="s">
        <v>2602</v>
      </c>
      <c r="T195" t="s">
        <v>2603</v>
      </c>
      <c r="U195" t="s">
        <v>2604</v>
      </c>
      <c r="V195" t="s">
        <v>2605</v>
      </c>
      <c r="W195" t="s">
        <v>2606</v>
      </c>
      <c r="X195" t="s">
        <v>2607</v>
      </c>
      <c r="Y195" t="s">
        <v>2608</v>
      </c>
      <c r="Z195" t="s">
        <v>2609</v>
      </c>
      <c r="AA195" t="s">
        <v>2610</v>
      </c>
      <c r="AB195" t="s">
        <v>2611</v>
      </c>
      <c r="AC195" t="s">
        <v>2612</v>
      </c>
      <c r="AD195" t="s">
        <v>4956</v>
      </c>
    </row>
    <row r="196" spans="1:30">
      <c r="A196">
        <f t="shared" ref="A196:A259" si="3">1+A195</f>
        <v>194</v>
      </c>
      <c r="B196">
        <v>2</v>
      </c>
      <c r="C196">
        <v>95</v>
      </c>
      <c r="D196">
        <v>1</v>
      </c>
      <c r="E196">
        <v>60</v>
      </c>
      <c r="F196">
        <v>70</v>
      </c>
      <c r="G196">
        <v>0.30117187499999998</v>
      </c>
      <c r="H196">
        <v>0</v>
      </c>
      <c r="I196">
        <v>90</v>
      </c>
      <c r="J196">
        <v>0</v>
      </c>
      <c r="K196">
        <v>5251.953125</v>
      </c>
      <c r="L196">
        <v>0.47781249999999997</v>
      </c>
      <c r="M196">
        <v>772094.140625</v>
      </c>
      <c r="N196">
        <v>0.39921875000000001</v>
      </c>
      <c r="O196">
        <v>70</v>
      </c>
      <c r="P196">
        <v>480</v>
      </c>
      <c r="Q196">
        <v>480</v>
      </c>
      <c r="R196" s="46">
        <v>195</v>
      </c>
      <c r="S196" t="s">
        <v>2613</v>
      </c>
      <c r="T196" t="s">
        <v>2614</v>
      </c>
      <c r="U196" t="s">
        <v>2615</v>
      </c>
      <c r="V196" t="s">
        <v>2616</v>
      </c>
      <c r="W196" t="s">
        <v>2617</v>
      </c>
      <c r="X196" t="s">
        <v>2618</v>
      </c>
      <c r="Y196" t="s">
        <v>2619</v>
      </c>
      <c r="Z196" t="s">
        <v>2620</v>
      </c>
      <c r="AA196" t="s">
        <v>2621</v>
      </c>
      <c r="AB196" t="s">
        <v>2622</v>
      </c>
      <c r="AC196" t="s">
        <v>2623</v>
      </c>
      <c r="AD196" t="s">
        <v>4957</v>
      </c>
    </row>
    <row r="197" spans="1:30">
      <c r="A197">
        <f t="shared" si="3"/>
        <v>195</v>
      </c>
      <c r="B197">
        <v>2</v>
      </c>
      <c r="C197">
        <v>96</v>
      </c>
      <c r="D197">
        <v>1</v>
      </c>
      <c r="E197">
        <v>60</v>
      </c>
      <c r="F197">
        <v>70</v>
      </c>
      <c r="G197">
        <v>0.48867187499999998</v>
      </c>
      <c r="H197">
        <v>0</v>
      </c>
      <c r="I197">
        <v>90</v>
      </c>
      <c r="J197">
        <v>0</v>
      </c>
      <c r="K197">
        <v>6064.453125</v>
      </c>
      <c r="L197">
        <v>0.32781250000000001</v>
      </c>
      <c r="M197">
        <v>144631.640625</v>
      </c>
      <c r="N197">
        <v>0.22421875000000002</v>
      </c>
      <c r="O197">
        <v>70</v>
      </c>
      <c r="P197">
        <v>480</v>
      </c>
      <c r="Q197">
        <v>480</v>
      </c>
      <c r="R197" s="46">
        <v>196</v>
      </c>
      <c r="S197" t="s">
        <v>2624</v>
      </c>
      <c r="T197" t="s">
        <v>2625</v>
      </c>
      <c r="U197" t="s">
        <v>2626</v>
      </c>
      <c r="V197" t="s">
        <v>2627</v>
      </c>
      <c r="W197" t="s">
        <v>2628</v>
      </c>
      <c r="X197" t="s">
        <v>2629</v>
      </c>
      <c r="Y197" t="s">
        <v>2630</v>
      </c>
      <c r="Z197" t="s">
        <v>565</v>
      </c>
      <c r="AA197" t="s">
        <v>2631</v>
      </c>
      <c r="AB197" t="s">
        <v>2632</v>
      </c>
      <c r="AC197" t="s">
        <v>2633</v>
      </c>
      <c r="AD197" t="s">
        <v>4958</v>
      </c>
    </row>
    <row r="198" spans="1:30">
      <c r="A198">
        <f t="shared" si="3"/>
        <v>196</v>
      </c>
      <c r="B198">
        <v>2</v>
      </c>
      <c r="C198">
        <v>97</v>
      </c>
      <c r="D198">
        <v>1</v>
      </c>
      <c r="E198">
        <v>60</v>
      </c>
      <c r="F198">
        <v>70</v>
      </c>
      <c r="G198">
        <v>0.33867187500000001</v>
      </c>
      <c r="H198">
        <v>0</v>
      </c>
      <c r="I198">
        <v>90</v>
      </c>
      <c r="J198">
        <v>0</v>
      </c>
      <c r="K198">
        <v>9314.453125</v>
      </c>
      <c r="L198">
        <v>0.4478125</v>
      </c>
      <c r="M198">
        <v>503181.640625</v>
      </c>
      <c r="N198">
        <v>0.32421875</v>
      </c>
      <c r="O198">
        <v>70</v>
      </c>
      <c r="P198">
        <v>480</v>
      </c>
      <c r="Q198">
        <v>480</v>
      </c>
      <c r="R198" s="46">
        <v>197</v>
      </c>
      <c r="S198" t="s">
        <v>2634</v>
      </c>
      <c r="T198" t="s">
        <v>2635</v>
      </c>
      <c r="U198" t="s">
        <v>2636</v>
      </c>
      <c r="V198" t="s">
        <v>2637</v>
      </c>
      <c r="W198" t="s">
        <v>2638</v>
      </c>
      <c r="X198" t="s">
        <v>2639</v>
      </c>
      <c r="Y198" t="s">
        <v>2640</v>
      </c>
      <c r="Z198" t="s">
        <v>2641</v>
      </c>
      <c r="AA198" t="s">
        <v>2642</v>
      </c>
      <c r="AB198" t="s">
        <v>2643</v>
      </c>
      <c r="AC198" t="s">
        <v>2644</v>
      </c>
      <c r="AD198" t="s">
        <v>4959</v>
      </c>
    </row>
    <row r="199" spans="1:30">
      <c r="A199">
        <f t="shared" si="3"/>
        <v>197</v>
      </c>
      <c r="B199">
        <v>2</v>
      </c>
      <c r="C199">
        <v>98</v>
      </c>
      <c r="D199">
        <v>1</v>
      </c>
      <c r="E199">
        <v>60</v>
      </c>
      <c r="F199">
        <v>70</v>
      </c>
      <c r="G199">
        <v>0.41367187499999997</v>
      </c>
      <c r="H199">
        <v>0</v>
      </c>
      <c r="I199">
        <v>90</v>
      </c>
      <c r="J199">
        <v>0</v>
      </c>
      <c r="K199">
        <v>7689.453125</v>
      </c>
      <c r="L199">
        <v>0.26781250000000001</v>
      </c>
      <c r="M199">
        <v>682456.640625</v>
      </c>
      <c r="N199">
        <v>0.27421875000000001</v>
      </c>
      <c r="O199">
        <v>70</v>
      </c>
      <c r="P199">
        <v>480</v>
      </c>
      <c r="Q199">
        <v>480</v>
      </c>
      <c r="R199" s="46">
        <v>198</v>
      </c>
      <c r="S199" t="s">
        <v>2645</v>
      </c>
      <c r="T199" t="s">
        <v>2646</v>
      </c>
      <c r="U199" t="s">
        <v>2647</v>
      </c>
      <c r="V199" t="s">
        <v>2648</v>
      </c>
      <c r="W199" t="s">
        <v>2649</v>
      </c>
      <c r="X199" t="s">
        <v>2650</v>
      </c>
      <c r="Y199" t="s">
        <v>2651</v>
      </c>
      <c r="Z199" t="s">
        <v>2652</v>
      </c>
      <c r="AA199" t="s">
        <v>2653</v>
      </c>
      <c r="AB199" t="s">
        <v>2654</v>
      </c>
      <c r="AC199" t="s">
        <v>2655</v>
      </c>
      <c r="AD199" t="s">
        <v>4960</v>
      </c>
    </row>
    <row r="200" spans="1:30">
      <c r="A200">
        <f t="shared" si="3"/>
        <v>198</v>
      </c>
      <c r="B200">
        <v>2</v>
      </c>
      <c r="C200">
        <v>99</v>
      </c>
      <c r="D200">
        <v>1</v>
      </c>
      <c r="E200">
        <v>60</v>
      </c>
      <c r="F200">
        <v>70</v>
      </c>
      <c r="G200">
        <v>0.56367187500000004</v>
      </c>
      <c r="H200">
        <v>0</v>
      </c>
      <c r="I200">
        <v>90</v>
      </c>
      <c r="J200">
        <v>0</v>
      </c>
      <c r="K200">
        <v>4439.453125</v>
      </c>
      <c r="L200">
        <v>0.3878125</v>
      </c>
      <c r="M200">
        <v>323906.640625</v>
      </c>
      <c r="N200">
        <v>0.37421875000000004</v>
      </c>
      <c r="O200">
        <v>70</v>
      </c>
      <c r="P200">
        <v>480</v>
      </c>
      <c r="Q200">
        <v>480</v>
      </c>
      <c r="R200" s="46">
        <v>199</v>
      </c>
      <c r="S200" t="s">
        <v>2656</v>
      </c>
      <c r="T200" t="s">
        <v>2657</v>
      </c>
      <c r="U200" t="s">
        <v>2658</v>
      </c>
      <c r="V200" t="s">
        <v>2659</v>
      </c>
      <c r="W200" t="s">
        <v>2660</v>
      </c>
      <c r="X200" t="s">
        <v>2661</v>
      </c>
      <c r="Y200" t="s">
        <v>2662</v>
      </c>
      <c r="Z200" t="s">
        <v>2663</v>
      </c>
      <c r="AA200" t="s">
        <v>2664</v>
      </c>
      <c r="AB200" t="s">
        <v>2665</v>
      </c>
      <c r="AC200" t="s">
        <v>2666</v>
      </c>
      <c r="AD200" t="s">
        <v>4961</v>
      </c>
    </row>
    <row r="201" spans="1:30">
      <c r="A201">
        <f t="shared" si="3"/>
        <v>199</v>
      </c>
      <c r="B201">
        <v>3</v>
      </c>
      <c r="C201">
        <v>1</v>
      </c>
      <c r="D201">
        <v>1</v>
      </c>
      <c r="E201">
        <v>60</v>
      </c>
      <c r="F201">
        <v>70</v>
      </c>
      <c r="G201">
        <v>0.544921875</v>
      </c>
      <c r="H201">
        <v>0</v>
      </c>
      <c r="I201">
        <v>90</v>
      </c>
      <c r="J201">
        <v>0</v>
      </c>
      <c r="K201">
        <v>4845.703125</v>
      </c>
      <c r="L201">
        <v>0.34281249999999996</v>
      </c>
      <c r="M201">
        <v>727275.390625</v>
      </c>
      <c r="N201">
        <v>0.31171875000000004</v>
      </c>
      <c r="O201">
        <v>70</v>
      </c>
      <c r="P201">
        <v>480</v>
      </c>
      <c r="Q201">
        <v>480</v>
      </c>
      <c r="R201" s="46">
        <v>200</v>
      </c>
      <c r="S201" t="s">
        <v>2667</v>
      </c>
      <c r="T201" t="s">
        <v>2006</v>
      </c>
      <c r="U201" t="s">
        <v>2668</v>
      </c>
      <c r="V201" t="s">
        <v>2669</v>
      </c>
      <c r="W201" t="s">
        <v>2670</v>
      </c>
      <c r="X201" t="s">
        <v>2671</v>
      </c>
      <c r="Y201" t="s">
        <v>2672</v>
      </c>
      <c r="Z201" t="s">
        <v>2673</v>
      </c>
      <c r="AA201" t="s">
        <v>2674</v>
      </c>
      <c r="AB201" t="s">
        <v>2675</v>
      </c>
      <c r="AC201" t="s">
        <v>2676</v>
      </c>
      <c r="AD201" t="s">
        <v>4962</v>
      </c>
    </row>
    <row r="202" spans="1:30">
      <c r="A202">
        <f t="shared" si="3"/>
        <v>200</v>
      </c>
      <c r="B202">
        <v>3</v>
      </c>
      <c r="C202">
        <v>2</v>
      </c>
      <c r="D202">
        <v>1</v>
      </c>
      <c r="E202">
        <v>60</v>
      </c>
      <c r="F202">
        <v>70</v>
      </c>
      <c r="G202">
        <v>0.39492187499999998</v>
      </c>
      <c r="H202">
        <v>0</v>
      </c>
      <c r="I202">
        <v>90</v>
      </c>
      <c r="J202">
        <v>0</v>
      </c>
      <c r="K202">
        <v>8095.703125</v>
      </c>
      <c r="L202">
        <v>0.46281249999999996</v>
      </c>
      <c r="M202">
        <v>368725.390625</v>
      </c>
      <c r="N202">
        <v>0.21171875000000001</v>
      </c>
      <c r="O202">
        <v>70</v>
      </c>
      <c r="P202">
        <v>480</v>
      </c>
      <c r="Q202">
        <v>480</v>
      </c>
      <c r="R202" s="46">
        <v>201</v>
      </c>
      <c r="S202" t="s">
        <v>2677</v>
      </c>
      <c r="T202" t="s">
        <v>2678</v>
      </c>
      <c r="U202" t="s">
        <v>2679</v>
      </c>
      <c r="V202" t="s">
        <v>2680</v>
      </c>
      <c r="W202" t="s">
        <v>2681</v>
      </c>
      <c r="X202" t="s">
        <v>2682</v>
      </c>
      <c r="Y202" t="s">
        <v>2683</v>
      </c>
      <c r="Z202" t="s">
        <v>2684</v>
      </c>
      <c r="AA202" t="s">
        <v>2685</v>
      </c>
      <c r="AB202" t="s">
        <v>2686</v>
      </c>
      <c r="AC202" t="s">
        <v>2687</v>
      </c>
      <c r="AD202" t="s">
        <v>4963</v>
      </c>
    </row>
    <row r="203" spans="1:30">
      <c r="A203">
        <f t="shared" si="3"/>
        <v>201</v>
      </c>
      <c r="B203">
        <v>3</v>
      </c>
      <c r="C203">
        <v>3</v>
      </c>
      <c r="D203">
        <v>1</v>
      </c>
      <c r="E203">
        <v>60</v>
      </c>
      <c r="F203">
        <v>70</v>
      </c>
      <c r="G203">
        <v>0.31992187499999997</v>
      </c>
      <c r="H203">
        <v>0</v>
      </c>
      <c r="I203">
        <v>90</v>
      </c>
      <c r="J203">
        <v>0</v>
      </c>
      <c r="K203">
        <v>9720.703125</v>
      </c>
      <c r="L203">
        <v>0.28281250000000002</v>
      </c>
      <c r="M203">
        <v>189450.390625</v>
      </c>
      <c r="N203">
        <v>0.36171875000000003</v>
      </c>
      <c r="O203">
        <v>70</v>
      </c>
      <c r="P203">
        <v>480</v>
      </c>
      <c r="Q203">
        <v>480</v>
      </c>
      <c r="R203" s="46">
        <v>202</v>
      </c>
      <c r="S203" t="s">
        <v>2688</v>
      </c>
      <c r="T203" t="s">
        <v>2689</v>
      </c>
      <c r="U203" t="s">
        <v>2690</v>
      </c>
      <c r="V203" t="s">
        <v>2691</v>
      </c>
      <c r="W203" t="s">
        <v>2692</v>
      </c>
      <c r="X203" t="s">
        <v>2693</v>
      </c>
      <c r="Y203" t="s">
        <v>2694</v>
      </c>
      <c r="Z203" t="s">
        <v>2695</v>
      </c>
      <c r="AA203" t="s">
        <v>2607</v>
      </c>
      <c r="AB203" t="s">
        <v>2696</v>
      </c>
      <c r="AC203" t="s">
        <v>2697</v>
      </c>
      <c r="AD203" t="s">
        <v>4964</v>
      </c>
    </row>
    <row r="204" spans="1:30">
      <c r="A204">
        <f t="shared" si="3"/>
        <v>202</v>
      </c>
      <c r="B204">
        <v>3</v>
      </c>
      <c r="C204">
        <v>4</v>
      </c>
      <c r="D204">
        <v>1</v>
      </c>
      <c r="E204">
        <v>60</v>
      </c>
      <c r="F204">
        <v>70</v>
      </c>
      <c r="G204">
        <v>0.46992187499999999</v>
      </c>
      <c r="H204">
        <v>0</v>
      </c>
      <c r="I204">
        <v>90</v>
      </c>
      <c r="J204">
        <v>0</v>
      </c>
      <c r="K204">
        <v>6470.703125</v>
      </c>
      <c r="L204">
        <v>0.40281250000000002</v>
      </c>
      <c r="M204">
        <v>548000.390625</v>
      </c>
      <c r="N204">
        <v>0.26171875</v>
      </c>
      <c r="O204">
        <v>70</v>
      </c>
      <c r="P204">
        <v>480</v>
      </c>
      <c r="Q204">
        <v>480</v>
      </c>
      <c r="R204" s="46">
        <v>203</v>
      </c>
      <c r="S204" t="s">
        <v>2698</v>
      </c>
      <c r="T204" t="s">
        <v>2699</v>
      </c>
      <c r="U204" t="s">
        <v>2700</v>
      </c>
      <c r="V204" t="s">
        <v>2701</v>
      </c>
      <c r="W204" t="s">
        <v>2702</v>
      </c>
      <c r="X204" t="s">
        <v>2703</v>
      </c>
      <c r="Y204" t="s">
        <v>2704</v>
      </c>
      <c r="Z204" t="s">
        <v>2705</v>
      </c>
      <c r="AA204" t="s">
        <v>2706</v>
      </c>
      <c r="AB204" t="s">
        <v>2707</v>
      </c>
      <c r="AC204" t="s">
        <v>2708</v>
      </c>
      <c r="AD204" t="s">
        <v>4965</v>
      </c>
    </row>
    <row r="205" spans="1:30">
      <c r="A205">
        <f t="shared" si="3"/>
        <v>203</v>
      </c>
      <c r="B205">
        <v>3</v>
      </c>
      <c r="C205">
        <v>5</v>
      </c>
      <c r="D205">
        <v>1</v>
      </c>
      <c r="E205">
        <v>60</v>
      </c>
      <c r="F205">
        <v>70</v>
      </c>
      <c r="G205">
        <v>0.357421875</v>
      </c>
      <c r="H205">
        <v>0</v>
      </c>
      <c r="I205">
        <v>90</v>
      </c>
      <c r="J205">
        <v>0</v>
      </c>
      <c r="K205">
        <v>5658.203125</v>
      </c>
      <c r="L205">
        <v>0.2528125</v>
      </c>
      <c r="M205">
        <v>279087.890625</v>
      </c>
      <c r="N205">
        <v>0.33671875000000001</v>
      </c>
      <c r="O205">
        <v>70</v>
      </c>
      <c r="P205">
        <v>480</v>
      </c>
      <c r="Q205">
        <v>480</v>
      </c>
      <c r="R205" s="46">
        <v>204</v>
      </c>
      <c r="S205" t="s">
        <v>2709</v>
      </c>
      <c r="T205" t="s">
        <v>2710</v>
      </c>
      <c r="U205" t="s">
        <v>2711</v>
      </c>
      <c r="V205" t="s">
        <v>2712</v>
      </c>
      <c r="W205" t="s">
        <v>2713</v>
      </c>
      <c r="X205" t="s">
        <v>2714</v>
      </c>
      <c r="Y205" t="s">
        <v>2715</v>
      </c>
      <c r="Z205" t="s">
        <v>2716</v>
      </c>
      <c r="AA205" t="s">
        <v>2717</v>
      </c>
      <c r="AB205" t="s">
        <v>2718</v>
      </c>
      <c r="AC205" t="s">
        <v>2719</v>
      </c>
      <c r="AD205" t="s">
        <v>4966</v>
      </c>
    </row>
    <row r="206" spans="1:30">
      <c r="A206">
        <f t="shared" si="3"/>
        <v>204</v>
      </c>
      <c r="B206">
        <v>3</v>
      </c>
      <c r="C206">
        <v>6</v>
      </c>
      <c r="D206">
        <v>1</v>
      </c>
      <c r="E206">
        <v>60</v>
      </c>
      <c r="F206">
        <v>70</v>
      </c>
      <c r="G206">
        <v>0.50742187500000002</v>
      </c>
      <c r="H206">
        <v>0</v>
      </c>
      <c r="I206">
        <v>90</v>
      </c>
      <c r="J206">
        <v>0</v>
      </c>
      <c r="K206">
        <v>8908.203125</v>
      </c>
      <c r="L206">
        <v>0.37281249999999999</v>
      </c>
      <c r="M206">
        <v>637637.890625</v>
      </c>
      <c r="N206">
        <v>0.23671875000000001</v>
      </c>
      <c r="O206">
        <v>70</v>
      </c>
      <c r="P206">
        <v>480</v>
      </c>
      <c r="Q206">
        <v>480</v>
      </c>
      <c r="R206" s="46">
        <v>205</v>
      </c>
      <c r="S206" t="s">
        <v>2720</v>
      </c>
      <c r="T206" t="s">
        <v>2721</v>
      </c>
      <c r="U206" t="s">
        <v>2722</v>
      </c>
      <c r="V206" t="s">
        <v>2723</v>
      </c>
      <c r="W206" t="s">
        <v>2724</v>
      </c>
      <c r="X206" t="s">
        <v>2725</v>
      </c>
      <c r="Y206" t="s">
        <v>2726</v>
      </c>
      <c r="Z206" t="s">
        <v>2727</v>
      </c>
      <c r="AA206" t="s">
        <v>2728</v>
      </c>
      <c r="AB206" t="s">
        <v>2729</v>
      </c>
      <c r="AC206" t="s">
        <v>2730</v>
      </c>
      <c r="AD206" t="s">
        <v>4967</v>
      </c>
    </row>
    <row r="207" spans="1:30">
      <c r="A207">
        <f t="shared" si="3"/>
        <v>205</v>
      </c>
      <c r="B207">
        <v>3</v>
      </c>
      <c r="C207">
        <v>7</v>
      </c>
      <c r="D207">
        <v>1</v>
      </c>
      <c r="E207">
        <v>60</v>
      </c>
      <c r="F207">
        <v>70</v>
      </c>
      <c r="G207">
        <v>0.58242187499999998</v>
      </c>
      <c r="H207">
        <v>0</v>
      </c>
      <c r="I207">
        <v>90</v>
      </c>
      <c r="J207">
        <v>0</v>
      </c>
      <c r="K207">
        <v>7283.203125</v>
      </c>
      <c r="L207">
        <v>0.31281249999999999</v>
      </c>
      <c r="M207">
        <v>458362.890625</v>
      </c>
      <c r="N207">
        <v>0.38671875</v>
      </c>
      <c r="O207">
        <v>70</v>
      </c>
      <c r="P207">
        <v>480</v>
      </c>
      <c r="Q207">
        <v>480</v>
      </c>
      <c r="R207" s="46">
        <v>206</v>
      </c>
      <c r="S207" t="s">
        <v>2731</v>
      </c>
      <c r="T207" t="s">
        <v>2732</v>
      </c>
      <c r="U207" t="s">
        <v>2733</v>
      </c>
      <c r="V207" t="s">
        <v>2734</v>
      </c>
      <c r="W207" t="s">
        <v>2735</v>
      </c>
      <c r="X207" t="s">
        <v>2736</v>
      </c>
      <c r="Y207" t="s">
        <v>2737</v>
      </c>
      <c r="Z207" t="s">
        <v>2738</v>
      </c>
      <c r="AA207" t="s">
        <v>2739</v>
      </c>
      <c r="AB207" t="s">
        <v>2740</v>
      </c>
      <c r="AC207" t="s">
        <v>2741</v>
      </c>
      <c r="AD207" t="s">
        <v>4968</v>
      </c>
    </row>
    <row r="208" spans="1:30">
      <c r="A208">
        <f t="shared" si="3"/>
        <v>206</v>
      </c>
      <c r="B208">
        <v>3</v>
      </c>
      <c r="C208">
        <v>8</v>
      </c>
      <c r="D208">
        <v>1</v>
      </c>
      <c r="E208">
        <v>60</v>
      </c>
      <c r="F208">
        <v>70</v>
      </c>
      <c r="G208">
        <v>0.43242187499999996</v>
      </c>
      <c r="H208">
        <v>0</v>
      </c>
      <c r="I208">
        <v>90</v>
      </c>
      <c r="J208">
        <v>0</v>
      </c>
      <c r="K208">
        <v>4033.203125</v>
      </c>
      <c r="L208">
        <v>0.43281249999999999</v>
      </c>
      <c r="M208">
        <v>99812.890625</v>
      </c>
      <c r="N208">
        <v>0.28671875000000002</v>
      </c>
      <c r="O208">
        <v>70</v>
      </c>
      <c r="P208">
        <v>480</v>
      </c>
      <c r="Q208">
        <v>480</v>
      </c>
      <c r="R208" s="46">
        <v>207</v>
      </c>
      <c r="S208" t="s">
        <v>2742</v>
      </c>
      <c r="T208" t="s">
        <v>2743</v>
      </c>
      <c r="U208" t="s">
        <v>2744</v>
      </c>
      <c r="V208" t="s">
        <v>2745</v>
      </c>
      <c r="W208" t="s">
        <v>2746</v>
      </c>
      <c r="X208" t="s">
        <v>1851</v>
      </c>
      <c r="Y208" t="s">
        <v>2747</v>
      </c>
      <c r="Z208" t="s">
        <v>2748</v>
      </c>
      <c r="AA208" t="s">
        <v>2749</v>
      </c>
      <c r="AB208" t="s">
        <v>2750</v>
      </c>
      <c r="AC208" t="s">
        <v>2751</v>
      </c>
      <c r="AD208" t="s">
        <v>4969</v>
      </c>
    </row>
    <row r="209" spans="1:30">
      <c r="A209">
        <f t="shared" si="3"/>
        <v>207</v>
      </c>
      <c r="B209">
        <v>3</v>
      </c>
      <c r="C209">
        <v>9</v>
      </c>
      <c r="D209">
        <v>1</v>
      </c>
      <c r="E209">
        <v>60</v>
      </c>
      <c r="F209">
        <v>70</v>
      </c>
      <c r="G209">
        <v>0.310546875</v>
      </c>
      <c r="H209">
        <v>0</v>
      </c>
      <c r="I209">
        <v>90</v>
      </c>
      <c r="J209">
        <v>0</v>
      </c>
      <c r="K209">
        <v>4236.328125</v>
      </c>
      <c r="L209">
        <v>0.3203125</v>
      </c>
      <c r="M209">
        <v>346316.015625</v>
      </c>
      <c r="N209">
        <v>0.26796875000000003</v>
      </c>
      <c r="O209">
        <v>70</v>
      </c>
      <c r="P209">
        <v>480</v>
      </c>
      <c r="Q209">
        <v>480</v>
      </c>
      <c r="R209" s="46">
        <v>208</v>
      </c>
      <c r="S209" t="s">
        <v>2752</v>
      </c>
      <c r="T209" t="s">
        <v>2753</v>
      </c>
      <c r="U209" t="s">
        <v>2754</v>
      </c>
      <c r="V209" t="s">
        <v>2755</v>
      </c>
      <c r="W209" t="s">
        <v>2756</v>
      </c>
      <c r="X209" t="s">
        <v>2757</v>
      </c>
      <c r="Y209" t="s">
        <v>2758</v>
      </c>
      <c r="Z209" t="s">
        <v>2759</v>
      </c>
      <c r="AA209" t="s">
        <v>1352</v>
      </c>
      <c r="AB209" t="s">
        <v>2760</v>
      </c>
      <c r="AC209" t="s">
        <v>2761</v>
      </c>
      <c r="AD209" t="s">
        <v>4970</v>
      </c>
    </row>
    <row r="210" spans="1:30">
      <c r="A210">
        <f t="shared" si="3"/>
        <v>208</v>
      </c>
      <c r="B210">
        <v>3</v>
      </c>
      <c r="C210">
        <v>10</v>
      </c>
      <c r="D210">
        <v>1</v>
      </c>
      <c r="E210">
        <v>60</v>
      </c>
      <c r="F210">
        <v>70</v>
      </c>
      <c r="G210">
        <v>0.46054687500000002</v>
      </c>
      <c r="H210">
        <v>0</v>
      </c>
      <c r="I210">
        <v>90</v>
      </c>
      <c r="J210">
        <v>0</v>
      </c>
      <c r="K210">
        <v>7486.328125</v>
      </c>
      <c r="L210">
        <v>0.4403125</v>
      </c>
      <c r="M210">
        <v>704866.015625</v>
      </c>
      <c r="N210">
        <v>0.36796875000000001</v>
      </c>
      <c r="O210">
        <v>70</v>
      </c>
      <c r="P210">
        <v>480</v>
      </c>
      <c r="Q210">
        <v>480</v>
      </c>
      <c r="R210" s="46">
        <v>209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4971</v>
      </c>
    </row>
    <row r="211" spans="1:30">
      <c r="A211">
        <f t="shared" si="3"/>
        <v>209</v>
      </c>
      <c r="B211">
        <v>3</v>
      </c>
      <c r="C211">
        <v>11</v>
      </c>
      <c r="D211">
        <v>1</v>
      </c>
      <c r="E211">
        <v>60</v>
      </c>
      <c r="F211">
        <v>70</v>
      </c>
      <c r="G211">
        <v>0.53554687499999998</v>
      </c>
      <c r="H211">
        <v>0</v>
      </c>
      <c r="I211">
        <v>90</v>
      </c>
      <c r="J211">
        <v>0</v>
      </c>
      <c r="K211">
        <v>9111.328125</v>
      </c>
      <c r="L211">
        <v>0.2603125</v>
      </c>
      <c r="M211">
        <v>525591.015625</v>
      </c>
      <c r="N211">
        <v>0.21796875000000002</v>
      </c>
      <c r="O211">
        <v>70</v>
      </c>
      <c r="P211">
        <v>480</v>
      </c>
      <c r="Q211">
        <v>480</v>
      </c>
      <c r="R211" s="46">
        <v>210</v>
      </c>
      <c r="S211" t="s">
        <v>2773</v>
      </c>
      <c r="T211" t="s">
        <v>2774</v>
      </c>
      <c r="U211" t="s">
        <v>2775</v>
      </c>
      <c r="V211" t="s">
        <v>2776</v>
      </c>
      <c r="W211" t="s">
        <v>2777</v>
      </c>
      <c r="X211" t="s">
        <v>2778</v>
      </c>
      <c r="Y211" t="s">
        <v>2779</v>
      </c>
      <c r="Z211" t="s">
        <v>2780</v>
      </c>
      <c r="AA211" t="s">
        <v>2781</v>
      </c>
      <c r="AB211" t="s">
        <v>2782</v>
      </c>
      <c r="AC211" t="s">
        <v>2783</v>
      </c>
      <c r="AD211" t="s">
        <v>4972</v>
      </c>
    </row>
    <row r="212" spans="1:30">
      <c r="A212">
        <f t="shared" si="3"/>
        <v>210</v>
      </c>
      <c r="B212">
        <v>3</v>
      </c>
      <c r="C212">
        <v>12</v>
      </c>
      <c r="D212">
        <v>1</v>
      </c>
      <c r="E212">
        <v>60</v>
      </c>
      <c r="F212">
        <v>70</v>
      </c>
      <c r="G212">
        <v>0.38554687499999996</v>
      </c>
      <c r="H212">
        <v>0</v>
      </c>
      <c r="I212">
        <v>90</v>
      </c>
      <c r="J212">
        <v>0</v>
      </c>
      <c r="K212">
        <v>5861.328125</v>
      </c>
      <c r="L212">
        <v>0.3803125</v>
      </c>
      <c r="M212">
        <v>167041.015625</v>
      </c>
      <c r="N212">
        <v>0.31796875000000002</v>
      </c>
      <c r="O212">
        <v>70</v>
      </c>
      <c r="P212">
        <v>480</v>
      </c>
      <c r="Q212">
        <v>480</v>
      </c>
      <c r="R212" s="46">
        <v>211</v>
      </c>
      <c r="S212" t="s">
        <v>1138</v>
      </c>
      <c r="T212" t="s">
        <v>2784</v>
      </c>
      <c r="U212" t="s">
        <v>2785</v>
      </c>
      <c r="V212" t="s">
        <v>2786</v>
      </c>
      <c r="W212" t="s">
        <v>2787</v>
      </c>
      <c r="X212" t="s">
        <v>2788</v>
      </c>
      <c r="Y212" t="s">
        <v>2789</v>
      </c>
      <c r="Z212" t="s">
        <v>2790</v>
      </c>
      <c r="AA212" t="s">
        <v>2791</v>
      </c>
      <c r="AB212" t="s">
        <v>2792</v>
      </c>
      <c r="AC212" t="s">
        <v>2793</v>
      </c>
      <c r="AD212" t="s">
        <v>4973</v>
      </c>
    </row>
    <row r="213" spans="1:30">
      <c r="A213">
        <f t="shared" si="3"/>
        <v>211</v>
      </c>
      <c r="B213">
        <v>3</v>
      </c>
      <c r="C213">
        <v>13</v>
      </c>
      <c r="D213">
        <v>1</v>
      </c>
      <c r="E213">
        <v>60</v>
      </c>
      <c r="F213">
        <v>70</v>
      </c>
      <c r="G213">
        <v>0.57304687499999996</v>
      </c>
      <c r="H213">
        <v>0</v>
      </c>
      <c r="I213">
        <v>90</v>
      </c>
      <c r="J213">
        <v>0</v>
      </c>
      <c r="K213">
        <v>6673.828125</v>
      </c>
      <c r="L213">
        <v>0.29031249999999997</v>
      </c>
      <c r="M213">
        <v>615228.515625</v>
      </c>
      <c r="N213">
        <v>0.29296875</v>
      </c>
      <c r="O213">
        <v>70</v>
      </c>
      <c r="P213">
        <v>480</v>
      </c>
      <c r="Q213">
        <v>480</v>
      </c>
      <c r="R213" s="46">
        <v>212</v>
      </c>
      <c r="S213" t="s">
        <v>2794</v>
      </c>
      <c r="T213" t="s">
        <v>2795</v>
      </c>
      <c r="U213" t="s">
        <v>2796</v>
      </c>
      <c r="V213" t="s">
        <v>2797</v>
      </c>
      <c r="W213" t="s">
        <v>2798</v>
      </c>
      <c r="X213" t="s">
        <v>2799</v>
      </c>
      <c r="Y213" t="s">
        <v>2800</v>
      </c>
      <c r="Z213" t="s">
        <v>2801</v>
      </c>
      <c r="AA213" t="s">
        <v>2802</v>
      </c>
      <c r="AB213" t="s">
        <v>2803</v>
      </c>
      <c r="AC213" t="s">
        <v>2804</v>
      </c>
      <c r="AD213" t="s">
        <v>4974</v>
      </c>
    </row>
    <row r="214" spans="1:30">
      <c r="A214">
        <f t="shared" si="3"/>
        <v>212</v>
      </c>
      <c r="B214">
        <v>3</v>
      </c>
      <c r="C214">
        <v>14</v>
      </c>
      <c r="D214">
        <v>1</v>
      </c>
      <c r="E214">
        <v>60</v>
      </c>
      <c r="F214">
        <v>70</v>
      </c>
      <c r="G214">
        <v>0.42304687499999999</v>
      </c>
      <c r="H214">
        <v>0</v>
      </c>
      <c r="I214">
        <v>90</v>
      </c>
      <c r="J214">
        <v>0</v>
      </c>
      <c r="K214">
        <v>9923.828125</v>
      </c>
      <c r="L214">
        <v>0.41031249999999997</v>
      </c>
      <c r="M214">
        <v>256678.515625</v>
      </c>
      <c r="N214">
        <v>0.39296875000000003</v>
      </c>
      <c r="O214">
        <v>70</v>
      </c>
      <c r="P214">
        <v>480</v>
      </c>
      <c r="Q214">
        <v>480</v>
      </c>
      <c r="R214" s="46">
        <v>213</v>
      </c>
      <c r="S214" t="s">
        <v>2805</v>
      </c>
      <c r="T214" t="s">
        <v>2806</v>
      </c>
      <c r="U214" t="s">
        <v>2807</v>
      </c>
      <c r="V214" t="s">
        <v>2808</v>
      </c>
      <c r="W214" t="s">
        <v>2809</v>
      </c>
      <c r="X214" t="s">
        <v>2810</v>
      </c>
      <c r="Y214" t="s">
        <v>2811</v>
      </c>
      <c r="Z214" t="s">
        <v>2812</v>
      </c>
      <c r="AA214" t="s">
        <v>2813</v>
      </c>
      <c r="AB214" t="s">
        <v>2814</v>
      </c>
      <c r="AC214" t="s">
        <v>2815</v>
      </c>
      <c r="AD214" t="s">
        <v>4975</v>
      </c>
    </row>
    <row r="215" spans="1:30">
      <c r="A215">
        <f t="shared" si="3"/>
        <v>213</v>
      </c>
      <c r="B215">
        <v>3</v>
      </c>
      <c r="C215">
        <v>15</v>
      </c>
      <c r="D215">
        <v>1</v>
      </c>
      <c r="E215">
        <v>60</v>
      </c>
      <c r="F215">
        <v>70</v>
      </c>
      <c r="G215">
        <v>0.34804687499999998</v>
      </c>
      <c r="H215">
        <v>0</v>
      </c>
      <c r="I215">
        <v>90</v>
      </c>
      <c r="J215">
        <v>0</v>
      </c>
      <c r="K215">
        <v>8298.828125</v>
      </c>
      <c r="L215">
        <v>0.35031250000000003</v>
      </c>
      <c r="M215">
        <v>77403.515625</v>
      </c>
      <c r="N215">
        <v>0.24296875000000001</v>
      </c>
      <c r="O215">
        <v>70</v>
      </c>
      <c r="P215">
        <v>480</v>
      </c>
      <c r="Q215">
        <v>480</v>
      </c>
      <c r="R215" s="46">
        <v>214</v>
      </c>
      <c r="S215" t="s">
        <v>2816</v>
      </c>
      <c r="T215" t="s">
        <v>2817</v>
      </c>
      <c r="U215" t="s">
        <v>2818</v>
      </c>
      <c r="V215" t="s">
        <v>2819</v>
      </c>
      <c r="W215" t="s">
        <v>2820</v>
      </c>
      <c r="X215" t="s">
        <v>2821</v>
      </c>
      <c r="Y215" t="s">
        <v>2822</v>
      </c>
      <c r="Z215" t="s">
        <v>2823</v>
      </c>
      <c r="AA215" t="s">
        <v>2824</v>
      </c>
      <c r="AB215" t="s">
        <v>2825</v>
      </c>
      <c r="AC215" t="s">
        <v>2826</v>
      </c>
      <c r="AD215" t="s">
        <v>3108</v>
      </c>
    </row>
    <row r="216" spans="1:30">
      <c r="A216">
        <f t="shared" si="3"/>
        <v>214</v>
      </c>
      <c r="B216">
        <v>3</v>
      </c>
      <c r="C216">
        <v>16</v>
      </c>
      <c r="D216">
        <v>1</v>
      </c>
      <c r="E216">
        <v>60</v>
      </c>
      <c r="F216">
        <v>70</v>
      </c>
      <c r="G216">
        <v>0.498046875</v>
      </c>
      <c r="H216">
        <v>0</v>
      </c>
      <c r="I216">
        <v>90</v>
      </c>
      <c r="J216">
        <v>0</v>
      </c>
      <c r="K216">
        <v>5048.828125</v>
      </c>
      <c r="L216">
        <v>0.47031250000000002</v>
      </c>
      <c r="M216">
        <v>435953.515625</v>
      </c>
      <c r="N216">
        <v>0.34296875000000004</v>
      </c>
      <c r="O216">
        <v>70</v>
      </c>
      <c r="P216">
        <v>480</v>
      </c>
      <c r="Q216">
        <v>480</v>
      </c>
      <c r="R216" s="46">
        <v>215</v>
      </c>
      <c r="S216" t="s">
        <v>2827</v>
      </c>
      <c r="T216" t="s">
        <v>2828</v>
      </c>
      <c r="U216" t="s">
        <v>2829</v>
      </c>
      <c r="V216" t="s">
        <v>2830</v>
      </c>
      <c r="W216" t="s">
        <v>2831</v>
      </c>
      <c r="X216" t="s">
        <v>2832</v>
      </c>
      <c r="Y216" t="s">
        <v>2833</v>
      </c>
      <c r="Z216" t="s">
        <v>2834</v>
      </c>
      <c r="AA216" t="s">
        <v>2835</v>
      </c>
      <c r="AB216" t="s">
        <v>2836</v>
      </c>
      <c r="AC216" t="s">
        <v>2837</v>
      </c>
      <c r="AD216" t="s">
        <v>4976</v>
      </c>
    </row>
    <row r="217" spans="1:30">
      <c r="A217">
        <f t="shared" si="3"/>
        <v>215</v>
      </c>
      <c r="B217">
        <v>3</v>
      </c>
      <c r="C217">
        <v>17</v>
      </c>
      <c r="D217">
        <v>1</v>
      </c>
      <c r="E217">
        <v>60</v>
      </c>
      <c r="F217">
        <v>70</v>
      </c>
      <c r="G217">
        <v>0.47929687499999996</v>
      </c>
      <c r="H217">
        <v>0</v>
      </c>
      <c r="I217">
        <v>90</v>
      </c>
      <c r="J217">
        <v>0</v>
      </c>
      <c r="K217">
        <v>4642.578125</v>
      </c>
      <c r="L217">
        <v>0.27531250000000002</v>
      </c>
      <c r="M217">
        <v>211859.765625</v>
      </c>
      <c r="N217">
        <v>0.38046875000000002</v>
      </c>
      <c r="O217">
        <v>70</v>
      </c>
      <c r="P217">
        <v>480</v>
      </c>
      <c r="Q217">
        <v>480</v>
      </c>
      <c r="R217" s="46">
        <v>216</v>
      </c>
      <c r="S217" t="s">
        <v>2838</v>
      </c>
      <c r="T217" t="s">
        <v>2839</v>
      </c>
      <c r="U217" t="s">
        <v>2840</v>
      </c>
      <c r="V217" t="s">
        <v>202</v>
      </c>
      <c r="W217" t="s">
        <v>2841</v>
      </c>
      <c r="X217" t="s">
        <v>1890</v>
      </c>
      <c r="Y217" t="s">
        <v>2842</v>
      </c>
      <c r="Z217" t="s">
        <v>2843</v>
      </c>
      <c r="AA217" t="s">
        <v>2844</v>
      </c>
      <c r="AB217" t="s">
        <v>2845</v>
      </c>
      <c r="AC217" t="s">
        <v>2846</v>
      </c>
      <c r="AD217" t="s">
        <v>4977</v>
      </c>
    </row>
    <row r="218" spans="1:30">
      <c r="A218">
        <f t="shared" si="3"/>
        <v>216</v>
      </c>
      <c r="B218">
        <v>3</v>
      </c>
      <c r="C218">
        <v>18</v>
      </c>
      <c r="D218">
        <v>1</v>
      </c>
      <c r="E218">
        <v>60</v>
      </c>
      <c r="F218">
        <v>70</v>
      </c>
      <c r="G218">
        <v>0.32929687499999999</v>
      </c>
      <c r="H218">
        <v>0</v>
      </c>
      <c r="I218">
        <v>90</v>
      </c>
      <c r="J218">
        <v>0</v>
      </c>
      <c r="K218">
        <v>7892.578125</v>
      </c>
      <c r="L218">
        <v>0.39531249999999996</v>
      </c>
      <c r="M218">
        <v>570409.765625</v>
      </c>
      <c r="N218">
        <v>0.28046875000000004</v>
      </c>
      <c r="O218">
        <v>70</v>
      </c>
      <c r="P218">
        <v>480</v>
      </c>
      <c r="Q218">
        <v>480</v>
      </c>
      <c r="R218" s="46">
        <v>217</v>
      </c>
      <c r="S218" t="s">
        <v>2847</v>
      </c>
      <c r="T218" t="s">
        <v>2848</v>
      </c>
      <c r="U218" t="s">
        <v>2849</v>
      </c>
      <c r="V218" t="s">
        <v>2850</v>
      </c>
      <c r="W218" t="s">
        <v>2851</v>
      </c>
      <c r="X218" t="s">
        <v>2852</v>
      </c>
      <c r="Y218" t="s">
        <v>2853</v>
      </c>
      <c r="Z218" t="s">
        <v>2854</v>
      </c>
      <c r="AA218" t="s">
        <v>2855</v>
      </c>
      <c r="AB218" t="s">
        <v>2856</v>
      </c>
      <c r="AC218" t="s">
        <v>2857</v>
      </c>
      <c r="AD218" t="s">
        <v>4978</v>
      </c>
    </row>
    <row r="219" spans="1:30">
      <c r="A219">
        <f t="shared" si="3"/>
        <v>217</v>
      </c>
      <c r="B219">
        <v>3</v>
      </c>
      <c r="C219">
        <v>19</v>
      </c>
      <c r="D219">
        <v>1</v>
      </c>
      <c r="E219">
        <v>60</v>
      </c>
      <c r="F219">
        <v>70</v>
      </c>
      <c r="G219">
        <v>0.404296875</v>
      </c>
      <c r="H219">
        <v>0</v>
      </c>
      <c r="I219">
        <v>90</v>
      </c>
      <c r="J219">
        <v>0</v>
      </c>
      <c r="K219">
        <v>9517.578125</v>
      </c>
      <c r="L219">
        <v>0.33531250000000001</v>
      </c>
      <c r="M219">
        <v>749684.765625</v>
      </c>
      <c r="N219">
        <v>0.33046874999999998</v>
      </c>
      <c r="O219">
        <v>70</v>
      </c>
      <c r="P219">
        <v>480</v>
      </c>
      <c r="Q219">
        <v>480</v>
      </c>
      <c r="R219" s="46">
        <v>218</v>
      </c>
      <c r="S219" t="s">
        <v>2858</v>
      </c>
      <c r="T219" t="s">
        <v>2859</v>
      </c>
      <c r="U219" t="s">
        <v>2860</v>
      </c>
      <c r="V219" t="s">
        <v>2861</v>
      </c>
      <c r="W219" t="s">
        <v>2862</v>
      </c>
      <c r="X219" t="s">
        <v>1456</v>
      </c>
      <c r="Y219" t="s">
        <v>2863</v>
      </c>
      <c r="Z219" t="s">
        <v>2864</v>
      </c>
      <c r="AA219" t="s">
        <v>2865</v>
      </c>
      <c r="AB219" t="s">
        <v>2866</v>
      </c>
      <c r="AC219" t="s">
        <v>2867</v>
      </c>
      <c r="AD219" t="s">
        <v>4979</v>
      </c>
    </row>
    <row r="220" spans="1:30">
      <c r="A220">
        <f t="shared" si="3"/>
        <v>218</v>
      </c>
      <c r="B220">
        <v>3</v>
      </c>
      <c r="C220">
        <v>20</v>
      </c>
      <c r="D220">
        <v>1</v>
      </c>
      <c r="E220">
        <v>60</v>
      </c>
      <c r="F220">
        <v>70</v>
      </c>
      <c r="G220">
        <v>0.55429687499999991</v>
      </c>
      <c r="H220">
        <v>0</v>
      </c>
      <c r="I220">
        <v>90</v>
      </c>
      <c r="J220">
        <v>0</v>
      </c>
      <c r="K220">
        <v>6267.578125</v>
      </c>
      <c r="L220">
        <v>0.45531250000000001</v>
      </c>
      <c r="M220">
        <v>391134.765625</v>
      </c>
      <c r="N220">
        <v>0.23046875</v>
      </c>
      <c r="O220">
        <v>70</v>
      </c>
      <c r="P220">
        <v>480</v>
      </c>
      <c r="Q220">
        <v>480</v>
      </c>
      <c r="R220" s="46">
        <v>219</v>
      </c>
      <c r="S220" t="s">
        <v>2868</v>
      </c>
      <c r="T220" t="s">
        <v>2869</v>
      </c>
      <c r="U220" t="s">
        <v>2870</v>
      </c>
      <c r="V220" t="s">
        <v>2871</v>
      </c>
      <c r="W220" t="s">
        <v>2872</v>
      </c>
      <c r="X220" t="s">
        <v>2873</v>
      </c>
      <c r="Y220" t="s">
        <v>2874</v>
      </c>
      <c r="Z220" t="s">
        <v>2875</v>
      </c>
      <c r="AA220" t="s">
        <v>2876</v>
      </c>
      <c r="AB220" t="s">
        <v>2877</v>
      </c>
      <c r="AC220" t="s">
        <v>2878</v>
      </c>
      <c r="AD220" t="s">
        <v>4980</v>
      </c>
    </row>
    <row r="221" spans="1:30">
      <c r="A221">
        <f t="shared" si="3"/>
        <v>219</v>
      </c>
      <c r="B221">
        <v>3</v>
      </c>
      <c r="C221">
        <v>21</v>
      </c>
      <c r="D221">
        <v>1</v>
      </c>
      <c r="E221">
        <v>60</v>
      </c>
      <c r="F221">
        <v>70</v>
      </c>
      <c r="G221">
        <v>0.44179687499999998</v>
      </c>
      <c r="H221">
        <v>0</v>
      </c>
      <c r="I221">
        <v>90</v>
      </c>
      <c r="J221">
        <v>0</v>
      </c>
      <c r="K221">
        <v>5455.078125</v>
      </c>
      <c r="L221">
        <v>0.36531249999999998</v>
      </c>
      <c r="M221">
        <v>480772.265625</v>
      </c>
      <c r="N221">
        <v>0.35546875</v>
      </c>
      <c r="O221">
        <v>70</v>
      </c>
      <c r="P221">
        <v>480</v>
      </c>
      <c r="Q221">
        <v>480</v>
      </c>
      <c r="R221" s="46">
        <v>220</v>
      </c>
      <c r="S221" t="s">
        <v>2879</v>
      </c>
      <c r="T221" t="s">
        <v>2880</v>
      </c>
      <c r="U221" t="s">
        <v>2881</v>
      </c>
      <c r="V221" t="s">
        <v>2882</v>
      </c>
      <c r="W221" t="s">
        <v>2883</v>
      </c>
      <c r="X221" t="s">
        <v>2884</v>
      </c>
      <c r="Y221" t="s">
        <v>2885</v>
      </c>
      <c r="Z221" t="s">
        <v>2886</v>
      </c>
      <c r="AA221" t="s">
        <v>2887</v>
      </c>
      <c r="AB221" t="s">
        <v>2888</v>
      </c>
      <c r="AC221" t="s">
        <v>2889</v>
      </c>
      <c r="AD221" t="s">
        <v>4981</v>
      </c>
    </row>
    <row r="222" spans="1:30">
      <c r="A222">
        <f t="shared" si="3"/>
        <v>220</v>
      </c>
      <c r="B222">
        <v>3</v>
      </c>
      <c r="C222">
        <v>22</v>
      </c>
      <c r="D222">
        <v>1</v>
      </c>
      <c r="E222">
        <v>60</v>
      </c>
      <c r="F222">
        <v>70</v>
      </c>
      <c r="G222">
        <v>0.591796875</v>
      </c>
      <c r="H222">
        <v>0</v>
      </c>
      <c r="I222">
        <v>90</v>
      </c>
      <c r="J222">
        <v>0</v>
      </c>
      <c r="K222">
        <v>8705.078125</v>
      </c>
      <c r="L222">
        <v>0.48531249999999998</v>
      </c>
      <c r="M222">
        <v>122222.265625</v>
      </c>
      <c r="N222">
        <v>0.25546875000000002</v>
      </c>
      <c r="O222">
        <v>70</v>
      </c>
      <c r="P222">
        <v>480</v>
      </c>
      <c r="Q222">
        <v>480</v>
      </c>
      <c r="R222" s="46">
        <v>221</v>
      </c>
      <c r="S222" t="s">
        <v>2890</v>
      </c>
      <c r="T222" t="s">
        <v>2891</v>
      </c>
      <c r="U222" t="s">
        <v>2892</v>
      </c>
      <c r="V222" t="s">
        <v>440</v>
      </c>
      <c r="W222" t="s">
        <v>2893</v>
      </c>
      <c r="X222" t="s">
        <v>2894</v>
      </c>
      <c r="Y222" t="s">
        <v>2895</v>
      </c>
      <c r="Z222" t="s">
        <v>2896</v>
      </c>
      <c r="AA222" t="s">
        <v>2897</v>
      </c>
      <c r="AB222" t="s">
        <v>2898</v>
      </c>
      <c r="AC222" t="s">
        <v>2899</v>
      </c>
      <c r="AD222" t="s">
        <v>4982</v>
      </c>
    </row>
    <row r="223" spans="1:30">
      <c r="A223">
        <f t="shared" si="3"/>
        <v>221</v>
      </c>
      <c r="B223">
        <v>3</v>
      </c>
      <c r="C223">
        <v>23</v>
      </c>
      <c r="D223">
        <v>1</v>
      </c>
      <c r="E223">
        <v>60</v>
      </c>
      <c r="F223">
        <v>70</v>
      </c>
      <c r="G223">
        <v>0.51679687500000004</v>
      </c>
      <c r="H223">
        <v>0</v>
      </c>
      <c r="I223">
        <v>90</v>
      </c>
      <c r="J223">
        <v>0</v>
      </c>
      <c r="K223">
        <v>7080.078125</v>
      </c>
      <c r="L223">
        <v>0.30531249999999999</v>
      </c>
      <c r="M223">
        <v>301497.265625</v>
      </c>
      <c r="N223">
        <v>0.30546875000000001</v>
      </c>
      <c r="O223">
        <v>70</v>
      </c>
      <c r="P223">
        <v>480</v>
      </c>
      <c r="Q223">
        <v>480</v>
      </c>
      <c r="R223" s="46">
        <v>222</v>
      </c>
      <c r="S223" t="s">
        <v>2900</v>
      </c>
      <c r="T223" t="s">
        <v>2901</v>
      </c>
      <c r="U223" t="s">
        <v>2902</v>
      </c>
      <c r="V223" t="s">
        <v>2903</v>
      </c>
      <c r="W223" t="s">
        <v>2904</v>
      </c>
      <c r="X223" t="s">
        <v>2905</v>
      </c>
      <c r="Y223" t="s">
        <v>2906</v>
      </c>
      <c r="Z223" t="s">
        <v>2907</v>
      </c>
      <c r="AA223" t="s">
        <v>2908</v>
      </c>
      <c r="AB223" t="s">
        <v>2909</v>
      </c>
      <c r="AC223" t="s">
        <v>2910</v>
      </c>
      <c r="AD223" t="s">
        <v>4983</v>
      </c>
    </row>
    <row r="224" spans="1:30">
      <c r="A224">
        <f t="shared" si="3"/>
        <v>222</v>
      </c>
      <c r="B224">
        <v>3</v>
      </c>
      <c r="C224">
        <v>24</v>
      </c>
      <c r="D224">
        <v>1</v>
      </c>
      <c r="E224">
        <v>60</v>
      </c>
      <c r="F224">
        <v>70</v>
      </c>
      <c r="G224">
        <v>0.36679687499999997</v>
      </c>
      <c r="H224">
        <v>0</v>
      </c>
      <c r="I224">
        <v>90</v>
      </c>
      <c r="J224">
        <v>0</v>
      </c>
      <c r="K224">
        <v>3830.078125</v>
      </c>
      <c r="L224">
        <v>0.42531249999999998</v>
      </c>
      <c r="M224">
        <v>660047.265625</v>
      </c>
      <c r="N224">
        <v>0.20546875000000001</v>
      </c>
      <c r="O224">
        <v>70</v>
      </c>
      <c r="P224">
        <v>480</v>
      </c>
      <c r="Q224">
        <v>480</v>
      </c>
      <c r="R224" s="46">
        <v>223</v>
      </c>
      <c r="S224" t="s">
        <v>2911</v>
      </c>
      <c r="T224" t="s">
        <v>2912</v>
      </c>
      <c r="U224" t="s">
        <v>2913</v>
      </c>
      <c r="V224" t="s">
        <v>2914</v>
      </c>
      <c r="W224" t="s">
        <v>2915</v>
      </c>
      <c r="X224" t="s">
        <v>2916</v>
      </c>
      <c r="Y224" t="s">
        <v>2917</v>
      </c>
      <c r="Z224" t="s">
        <v>2918</v>
      </c>
      <c r="AA224" t="s">
        <v>2919</v>
      </c>
      <c r="AB224" t="s">
        <v>2920</v>
      </c>
      <c r="AC224" t="s">
        <v>2921</v>
      </c>
      <c r="AD224" t="s">
        <v>4984</v>
      </c>
    </row>
    <row r="225" spans="1:30">
      <c r="A225">
        <f t="shared" si="3"/>
        <v>223</v>
      </c>
      <c r="B225">
        <v>3</v>
      </c>
      <c r="C225">
        <v>25</v>
      </c>
      <c r="D225">
        <v>1</v>
      </c>
      <c r="E225">
        <v>60</v>
      </c>
      <c r="F225">
        <v>70</v>
      </c>
      <c r="G225">
        <v>0.58710937500000004</v>
      </c>
      <c r="H225">
        <v>0</v>
      </c>
      <c r="I225">
        <v>90</v>
      </c>
      <c r="J225">
        <v>0</v>
      </c>
      <c r="K225">
        <v>3728.515625</v>
      </c>
      <c r="L225">
        <v>0.36156250000000001</v>
      </c>
      <c r="M225">
        <v>178245.703125</v>
      </c>
      <c r="N225">
        <v>0.33359375000000002</v>
      </c>
      <c r="O225">
        <v>70</v>
      </c>
      <c r="P225">
        <v>480</v>
      </c>
      <c r="Q225">
        <v>480</v>
      </c>
      <c r="R225" s="46">
        <v>224</v>
      </c>
      <c r="S225" t="s">
        <v>2922</v>
      </c>
      <c r="T225" t="s">
        <v>2923</v>
      </c>
      <c r="U225" t="s">
        <v>2924</v>
      </c>
      <c r="V225" t="s">
        <v>2925</v>
      </c>
      <c r="W225" t="s">
        <v>2926</v>
      </c>
      <c r="X225" t="s">
        <v>2927</v>
      </c>
      <c r="Y225" t="s">
        <v>2928</v>
      </c>
      <c r="Z225" t="s">
        <v>2929</v>
      </c>
      <c r="AA225" t="s">
        <v>2930</v>
      </c>
      <c r="AB225" t="s">
        <v>2931</v>
      </c>
      <c r="AC225" t="s">
        <v>2932</v>
      </c>
      <c r="AD225" t="s">
        <v>4985</v>
      </c>
    </row>
    <row r="226" spans="1:30">
      <c r="A226">
        <f t="shared" si="3"/>
        <v>224</v>
      </c>
      <c r="B226">
        <v>3</v>
      </c>
      <c r="C226">
        <v>26</v>
      </c>
      <c r="D226">
        <v>1</v>
      </c>
      <c r="E226">
        <v>60</v>
      </c>
      <c r="F226">
        <v>70</v>
      </c>
      <c r="G226">
        <v>0.43710937500000002</v>
      </c>
      <c r="H226">
        <v>0</v>
      </c>
      <c r="I226">
        <v>90</v>
      </c>
      <c r="J226">
        <v>0</v>
      </c>
      <c r="K226">
        <v>6978.515625</v>
      </c>
      <c r="L226">
        <v>0.4815625</v>
      </c>
      <c r="M226">
        <v>536795.703125</v>
      </c>
      <c r="N226">
        <v>0.23359375000000002</v>
      </c>
      <c r="O226">
        <v>70</v>
      </c>
      <c r="P226">
        <v>480</v>
      </c>
      <c r="Q226">
        <v>480</v>
      </c>
      <c r="R226" s="46">
        <v>225</v>
      </c>
      <c r="S226" t="s">
        <v>2933</v>
      </c>
      <c r="T226" t="s">
        <v>2934</v>
      </c>
      <c r="U226" t="s">
        <v>2935</v>
      </c>
      <c r="V226" t="s">
        <v>2936</v>
      </c>
      <c r="W226" t="s">
        <v>2937</v>
      </c>
      <c r="X226" t="s">
        <v>1044</v>
      </c>
      <c r="Y226" t="s">
        <v>2938</v>
      </c>
      <c r="Z226" t="s">
        <v>2939</v>
      </c>
      <c r="AA226" t="s">
        <v>2940</v>
      </c>
      <c r="AB226" t="s">
        <v>2941</v>
      </c>
      <c r="AC226" t="s">
        <v>2369</v>
      </c>
      <c r="AD226" t="s">
        <v>4986</v>
      </c>
    </row>
    <row r="227" spans="1:30">
      <c r="A227">
        <f t="shared" si="3"/>
        <v>225</v>
      </c>
      <c r="B227">
        <v>3</v>
      </c>
      <c r="C227">
        <v>27</v>
      </c>
      <c r="D227">
        <v>1</v>
      </c>
      <c r="E227">
        <v>60</v>
      </c>
      <c r="F227">
        <v>70</v>
      </c>
      <c r="G227">
        <v>0.36210937499999996</v>
      </c>
      <c r="H227">
        <v>0</v>
      </c>
      <c r="I227">
        <v>90</v>
      </c>
      <c r="J227">
        <v>0</v>
      </c>
      <c r="K227">
        <v>8603.515625</v>
      </c>
      <c r="L227">
        <v>0.30156250000000001</v>
      </c>
      <c r="M227">
        <v>716070.703125</v>
      </c>
      <c r="N227">
        <v>0.38359375000000001</v>
      </c>
      <c r="O227">
        <v>70</v>
      </c>
      <c r="P227">
        <v>480</v>
      </c>
      <c r="Q227">
        <v>480</v>
      </c>
      <c r="R227" s="46">
        <v>226</v>
      </c>
      <c r="S227" t="s">
        <v>2942</v>
      </c>
      <c r="T227" t="s">
        <v>2943</v>
      </c>
      <c r="U227" t="s">
        <v>2944</v>
      </c>
      <c r="V227" t="s">
        <v>1394</v>
      </c>
      <c r="W227" t="s">
        <v>2945</v>
      </c>
      <c r="X227" t="s">
        <v>2946</v>
      </c>
      <c r="Y227" t="s">
        <v>2947</v>
      </c>
      <c r="Z227" t="s">
        <v>202</v>
      </c>
      <c r="AA227" t="s">
        <v>1065</v>
      </c>
      <c r="AB227" t="s">
        <v>2948</v>
      </c>
      <c r="AC227" t="s">
        <v>2949</v>
      </c>
      <c r="AD227" t="s">
        <v>4987</v>
      </c>
    </row>
    <row r="228" spans="1:30">
      <c r="A228">
        <f t="shared" si="3"/>
        <v>226</v>
      </c>
      <c r="B228">
        <v>3</v>
      </c>
      <c r="C228">
        <v>28</v>
      </c>
      <c r="D228">
        <v>1</v>
      </c>
      <c r="E228">
        <v>60</v>
      </c>
      <c r="F228">
        <v>70</v>
      </c>
      <c r="G228">
        <v>0.51210937499999998</v>
      </c>
      <c r="H228">
        <v>0</v>
      </c>
      <c r="I228">
        <v>90</v>
      </c>
      <c r="J228">
        <v>0</v>
      </c>
      <c r="K228">
        <v>5353.515625</v>
      </c>
      <c r="L228">
        <v>0.42156250000000001</v>
      </c>
      <c r="M228">
        <v>357520.703125</v>
      </c>
      <c r="N228">
        <v>0.28359375000000003</v>
      </c>
      <c r="O228">
        <v>70</v>
      </c>
      <c r="P228">
        <v>480</v>
      </c>
      <c r="Q228">
        <v>480</v>
      </c>
      <c r="R228" s="46">
        <v>227</v>
      </c>
      <c r="S228" t="s">
        <v>2950</v>
      </c>
      <c r="T228" t="s">
        <v>2951</v>
      </c>
      <c r="U228" t="s">
        <v>2952</v>
      </c>
      <c r="V228" t="s">
        <v>2953</v>
      </c>
      <c r="W228" t="s">
        <v>2954</v>
      </c>
      <c r="X228" t="s">
        <v>2955</v>
      </c>
      <c r="Y228" t="s">
        <v>2956</v>
      </c>
      <c r="Z228" t="s">
        <v>2957</v>
      </c>
      <c r="AA228" t="s">
        <v>2958</v>
      </c>
      <c r="AB228" t="s">
        <v>2959</v>
      </c>
      <c r="AC228" t="s">
        <v>2960</v>
      </c>
      <c r="AD228" t="s">
        <v>4988</v>
      </c>
    </row>
    <row r="229" spans="1:30">
      <c r="A229">
        <f t="shared" si="3"/>
        <v>227</v>
      </c>
      <c r="B229">
        <v>3</v>
      </c>
      <c r="C229">
        <v>29</v>
      </c>
      <c r="D229">
        <v>1</v>
      </c>
      <c r="E229">
        <v>60</v>
      </c>
      <c r="F229">
        <v>70</v>
      </c>
      <c r="G229">
        <v>0.32460937499999998</v>
      </c>
      <c r="H229">
        <v>0</v>
      </c>
      <c r="I229">
        <v>90</v>
      </c>
      <c r="J229">
        <v>0</v>
      </c>
      <c r="K229">
        <v>6166.015625</v>
      </c>
      <c r="L229">
        <v>0.27156249999999998</v>
      </c>
      <c r="M229">
        <v>447158.203125</v>
      </c>
      <c r="N229">
        <v>0.30859375</v>
      </c>
      <c r="O229">
        <v>70</v>
      </c>
      <c r="P229">
        <v>480</v>
      </c>
      <c r="Q229">
        <v>480</v>
      </c>
      <c r="R229" s="46">
        <v>228</v>
      </c>
      <c r="S229" t="s">
        <v>2961</v>
      </c>
      <c r="T229" t="s">
        <v>2962</v>
      </c>
      <c r="U229" t="s">
        <v>2963</v>
      </c>
      <c r="V229" t="s">
        <v>2964</v>
      </c>
      <c r="W229" t="s">
        <v>2965</v>
      </c>
      <c r="X229" t="s">
        <v>2966</v>
      </c>
      <c r="Y229" t="s">
        <v>2967</v>
      </c>
      <c r="Z229" t="s">
        <v>2968</v>
      </c>
      <c r="AA229" t="s">
        <v>2969</v>
      </c>
      <c r="AB229" t="s">
        <v>2970</v>
      </c>
      <c r="AC229" t="s">
        <v>2971</v>
      </c>
      <c r="AD229" t="s">
        <v>4928</v>
      </c>
    </row>
    <row r="230" spans="1:30">
      <c r="A230">
        <f t="shared" si="3"/>
        <v>228</v>
      </c>
      <c r="B230">
        <v>3</v>
      </c>
      <c r="C230">
        <v>30</v>
      </c>
      <c r="D230">
        <v>1</v>
      </c>
      <c r="E230">
        <v>60</v>
      </c>
      <c r="F230">
        <v>70</v>
      </c>
      <c r="G230">
        <v>0.474609375</v>
      </c>
      <c r="H230">
        <v>0</v>
      </c>
      <c r="I230">
        <v>90</v>
      </c>
      <c r="J230">
        <v>0</v>
      </c>
      <c r="K230">
        <v>9416.015625</v>
      </c>
      <c r="L230">
        <v>0.39156250000000004</v>
      </c>
      <c r="M230">
        <v>88608.203125</v>
      </c>
      <c r="N230">
        <v>0.20859375000000002</v>
      </c>
      <c r="O230">
        <v>70</v>
      </c>
      <c r="P230">
        <v>480</v>
      </c>
      <c r="Q230">
        <v>480</v>
      </c>
      <c r="R230" s="46">
        <v>229</v>
      </c>
      <c r="S230" t="s">
        <v>2972</v>
      </c>
      <c r="T230" t="s">
        <v>2973</v>
      </c>
      <c r="U230" t="s">
        <v>2974</v>
      </c>
      <c r="V230" t="s">
        <v>2975</v>
      </c>
      <c r="W230" t="s">
        <v>2976</v>
      </c>
      <c r="X230" t="s">
        <v>2977</v>
      </c>
      <c r="Y230" t="s">
        <v>2978</v>
      </c>
      <c r="Z230" t="s">
        <v>2979</v>
      </c>
      <c r="AA230" t="s">
        <v>2980</v>
      </c>
      <c r="AB230" t="s">
        <v>2981</v>
      </c>
      <c r="AC230" t="s">
        <v>2982</v>
      </c>
      <c r="AD230" t="s">
        <v>4989</v>
      </c>
    </row>
    <row r="231" spans="1:30">
      <c r="A231">
        <f t="shared" si="3"/>
        <v>229</v>
      </c>
      <c r="B231">
        <v>3</v>
      </c>
      <c r="C231">
        <v>31</v>
      </c>
      <c r="D231">
        <v>1</v>
      </c>
      <c r="E231">
        <v>60</v>
      </c>
      <c r="F231">
        <v>70</v>
      </c>
      <c r="G231">
        <v>0.54960937499999996</v>
      </c>
      <c r="H231">
        <v>0</v>
      </c>
      <c r="I231">
        <v>90</v>
      </c>
      <c r="J231">
        <v>0</v>
      </c>
      <c r="K231">
        <v>7791.015625</v>
      </c>
      <c r="L231">
        <v>0.33156249999999998</v>
      </c>
      <c r="M231">
        <v>267883.203125</v>
      </c>
      <c r="N231">
        <v>0.35859375000000004</v>
      </c>
      <c r="O231">
        <v>70</v>
      </c>
      <c r="P231">
        <v>480</v>
      </c>
      <c r="Q231">
        <v>480</v>
      </c>
      <c r="R231" s="46">
        <v>230</v>
      </c>
      <c r="S231" t="s">
        <v>2983</v>
      </c>
      <c r="T231" t="s">
        <v>2984</v>
      </c>
      <c r="U231" t="s">
        <v>2985</v>
      </c>
      <c r="V231" t="s">
        <v>2986</v>
      </c>
      <c r="W231" t="s">
        <v>2987</v>
      </c>
      <c r="X231" t="s">
        <v>2988</v>
      </c>
      <c r="Y231" t="s">
        <v>2638</v>
      </c>
      <c r="Z231" t="s">
        <v>2989</v>
      </c>
      <c r="AA231" t="s">
        <v>2990</v>
      </c>
      <c r="AB231" t="s">
        <v>2991</v>
      </c>
      <c r="AC231" t="s">
        <v>2992</v>
      </c>
      <c r="AD231" t="s">
        <v>4990</v>
      </c>
    </row>
    <row r="232" spans="1:30">
      <c r="A232">
        <f t="shared" si="3"/>
        <v>230</v>
      </c>
      <c r="B232">
        <v>3</v>
      </c>
      <c r="C232">
        <v>32</v>
      </c>
      <c r="D232">
        <v>1</v>
      </c>
      <c r="E232">
        <v>60</v>
      </c>
      <c r="F232">
        <v>70</v>
      </c>
      <c r="G232">
        <v>0.39960937499999999</v>
      </c>
      <c r="H232">
        <v>0</v>
      </c>
      <c r="I232">
        <v>90</v>
      </c>
      <c r="J232">
        <v>0</v>
      </c>
      <c r="K232">
        <v>4541.015625</v>
      </c>
      <c r="L232">
        <v>0.45156249999999998</v>
      </c>
      <c r="M232">
        <v>626433.203125</v>
      </c>
      <c r="N232">
        <v>0.25859375000000001</v>
      </c>
      <c r="O232">
        <v>70</v>
      </c>
      <c r="P232">
        <v>480</v>
      </c>
      <c r="Q232">
        <v>480</v>
      </c>
      <c r="R232" s="46">
        <v>231</v>
      </c>
      <c r="S232" t="s">
        <v>2993</v>
      </c>
      <c r="T232" t="s">
        <v>2994</v>
      </c>
      <c r="U232" t="s">
        <v>2995</v>
      </c>
      <c r="V232" t="s">
        <v>2996</v>
      </c>
      <c r="W232" t="s">
        <v>2997</v>
      </c>
      <c r="X232" t="s">
        <v>2998</v>
      </c>
      <c r="Y232" t="s">
        <v>2999</v>
      </c>
      <c r="Z232" t="s">
        <v>3000</v>
      </c>
      <c r="AA232" t="s">
        <v>3001</v>
      </c>
      <c r="AB232" t="s">
        <v>3002</v>
      </c>
      <c r="AC232" t="s">
        <v>3003</v>
      </c>
      <c r="AD232" t="s">
        <v>4991</v>
      </c>
    </row>
    <row r="233" spans="1:30">
      <c r="A233">
        <f t="shared" si="3"/>
        <v>231</v>
      </c>
      <c r="B233">
        <v>3</v>
      </c>
      <c r="C233">
        <v>33</v>
      </c>
      <c r="D233">
        <v>1</v>
      </c>
      <c r="E233">
        <v>60</v>
      </c>
      <c r="F233">
        <v>70</v>
      </c>
      <c r="G233">
        <v>0.41835937499999998</v>
      </c>
      <c r="H233">
        <v>0</v>
      </c>
      <c r="I233">
        <v>90</v>
      </c>
      <c r="J233">
        <v>0</v>
      </c>
      <c r="K233">
        <v>4947.265625</v>
      </c>
      <c r="L233">
        <v>0.2865625</v>
      </c>
      <c r="M233">
        <v>402339.453125</v>
      </c>
      <c r="N233">
        <v>0.22109375000000001</v>
      </c>
      <c r="O233">
        <v>70</v>
      </c>
      <c r="P233">
        <v>480</v>
      </c>
      <c r="Q233">
        <v>480</v>
      </c>
      <c r="R233" s="46">
        <v>232</v>
      </c>
      <c r="S233" t="s">
        <v>3004</v>
      </c>
      <c r="T233" t="s">
        <v>3005</v>
      </c>
      <c r="U233" t="s">
        <v>3006</v>
      </c>
      <c r="V233" t="s">
        <v>3007</v>
      </c>
      <c r="W233" t="s">
        <v>3008</v>
      </c>
      <c r="X233" t="s">
        <v>3009</v>
      </c>
      <c r="Y233" t="s">
        <v>3010</v>
      </c>
      <c r="Z233" t="s">
        <v>3011</v>
      </c>
      <c r="AA233" t="s">
        <v>3012</v>
      </c>
      <c r="AB233" t="s">
        <v>3013</v>
      </c>
      <c r="AC233" t="s">
        <v>3014</v>
      </c>
      <c r="AD233" t="s">
        <v>4992</v>
      </c>
    </row>
    <row r="234" spans="1:30">
      <c r="A234">
        <f t="shared" si="3"/>
        <v>232</v>
      </c>
      <c r="B234">
        <v>3</v>
      </c>
      <c r="C234">
        <v>34</v>
      </c>
      <c r="D234">
        <v>1</v>
      </c>
      <c r="E234">
        <v>60</v>
      </c>
      <c r="F234">
        <v>70</v>
      </c>
      <c r="G234">
        <v>0.568359375</v>
      </c>
      <c r="H234">
        <v>0</v>
      </c>
      <c r="I234">
        <v>90</v>
      </c>
      <c r="J234">
        <v>0</v>
      </c>
      <c r="K234">
        <v>8197.265625</v>
      </c>
      <c r="L234">
        <v>0.40656249999999999</v>
      </c>
      <c r="M234">
        <v>760889.453125</v>
      </c>
      <c r="N234">
        <v>0.32109375000000001</v>
      </c>
      <c r="O234">
        <v>70</v>
      </c>
      <c r="P234">
        <v>480</v>
      </c>
      <c r="Q234">
        <v>480</v>
      </c>
      <c r="R234" s="46">
        <v>233</v>
      </c>
      <c r="S234" t="s">
        <v>3015</v>
      </c>
      <c r="T234" t="s">
        <v>3016</v>
      </c>
      <c r="U234" t="s">
        <v>3017</v>
      </c>
      <c r="V234" t="s">
        <v>3018</v>
      </c>
      <c r="W234" t="s">
        <v>3019</v>
      </c>
      <c r="X234" t="s">
        <v>3020</v>
      </c>
      <c r="Y234" t="s">
        <v>3021</v>
      </c>
      <c r="Z234" t="s">
        <v>3022</v>
      </c>
      <c r="AA234" t="s">
        <v>3023</v>
      </c>
      <c r="AB234" t="s">
        <v>3024</v>
      </c>
      <c r="AC234" t="s">
        <v>3025</v>
      </c>
      <c r="AD234" t="s">
        <v>4993</v>
      </c>
    </row>
    <row r="235" spans="1:30">
      <c r="A235">
        <f t="shared" si="3"/>
        <v>233</v>
      </c>
      <c r="B235">
        <v>3</v>
      </c>
      <c r="C235">
        <v>35</v>
      </c>
      <c r="D235">
        <v>1</v>
      </c>
      <c r="E235">
        <v>60</v>
      </c>
      <c r="F235">
        <v>70</v>
      </c>
      <c r="G235">
        <v>0.49335937499999999</v>
      </c>
      <c r="H235">
        <v>0</v>
      </c>
      <c r="I235">
        <v>90</v>
      </c>
      <c r="J235">
        <v>0</v>
      </c>
      <c r="K235">
        <v>9822.265625</v>
      </c>
      <c r="L235">
        <v>0.3465625</v>
      </c>
      <c r="M235">
        <v>581614.453125</v>
      </c>
      <c r="N235">
        <v>0.27109375000000002</v>
      </c>
      <c r="O235">
        <v>70</v>
      </c>
      <c r="P235">
        <v>480</v>
      </c>
      <c r="Q235">
        <v>480</v>
      </c>
      <c r="R235" s="46">
        <v>234</v>
      </c>
      <c r="S235" t="s">
        <v>3026</v>
      </c>
      <c r="T235" t="s">
        <v>3027</v>
      </c>
      <c r="U235" t="s">
        <v>3028</v>
      </c>
      <c r="V235" t="s">
        <v>3029</v>
      </c>
      <c r="W235" t="s">
        <v>3030</v>
      </c>
      <c r="X235" t="s">
        <v>3031</v>
      </c>
      <c r="Y235" t="s">
        <v>3032</v>
      </c>
      <c r="Z235" t="s">
        <v>3033</v>
      </c>
      <c r="AA235" t="s">
        <v>3034</v>
      </c>
      <c r="AB235" t="s">
        <v>3035</v>
      </c>
      <c r="AC235" t="s">
        <v>3036</v>
      </c>
      <c r="AD235" t="s">
        <v>4994</v>
      </c>
    </row>
    <row r="236" spans="1:30">
      <c r="A236">
        <f t="shared" si="3"/>
        <v>234</v>
      </c>
      <c r="B236">
        <v>3</v>
      </c>
      <c r="C236">
        <v>36</v>
      </c>
      <c r="D236">
        <v>1</v>
      </c>
      <c r="E236">
        <v>60</v>
      </c>
      <c r="F236">
        <v>70</v>
      </c>
      <c r="G236">
        <v>0.34335937499999997</v>
      </c>
      <c r="H236">
        <v>0</v>
      </c>
      <c r="I236">
        <v>90</v>
      </c>
      <c r="J236">
        <v>0</v>
      </c>
      <c r="K236">
        <v>6572.265625</v>
      </c>
      <c r="L236">
        <v>0.46656249999999999</v>
      </c>
      <c r="M236">
        <v>223064.453125</v>
      </c>
      <c r="N236">
        <v>0.37109375</v>
      </c>
      <c r="O236">
        <v>70</v>
      </c>
      <c r="P236">
        <v>480</v>
      </c>
      <c r="Q236">
        <v>480</v>
      </c>
      <c r="R236" s="46">
        <v>235</v>
      </c>
      <c r="S236" t="s">
        <v>3037</v>
      </c>
      <c r="T236" t="s">
        <v>3038</v>
      </c>
      <c r="U236" t="s">
        <v>3039</v>
      </c>
      <c r="V236" t="s">
        <v>3040</v>
      </c>
      <c r="W236" t="s">
        <v>3041</v>
      </c>
      <c r="X236" t="s">
        <v>3042</v>
      </c>
      <c r="Y236" t="s">
        <v>3043</v>
      </c>
      <c r="Z236" t="s">
        <v>3044</v>
      </c>
      <c r="AA236" t="s">
        <v>3045</v>
      </c>
      <c r="AB236" t="s">
        <v>3046</v>
      </c>
      <c r="AC236" t="s">
        <v>3047</v>
      </c>
      <c r="AD236" t="s">
        <v>4995</v>
      </c>
    </row>
    <row r="237" spans="1:30">
      <c r="A237">
        <f t="shared" si="3"/>
        <v>235</v>
      </c>
      <c r="B237">
        <v>3</v>
      </c>
      <c r="C237">
        <v>37</v>
      </c>
      <c r="D237">
        <v>1</v>
      </c>
      <c r="E237">
        <v>60</v>
      </c>
      <c r="F237">
        <v>70</v>
      </c>
      <c r="G237">
        <v>0.45585937499999996</v>
      </c>
      <c r="H237">
        <v>0</v>
      </c>
      <c r="I237">
        <v>90</v>
      </c>
      <c r="J237">
        <v>0</v>
      </c>
      <c r="K237">
        <v>5759.765625</v>
      </c>
      <c r="L237">
        <v>0.31656249999999997</v>
      </c>
      <c r="M237">
        <v>671251.953125</v>
      </c>
      <c r="N237">
        <v>0.24609375</v>
      </c>
      <c r="O237">
        <v>70</v>
      </c>
      <c r="P237">
        <v>480</v>
      </c>
      <c r="Q237">
        <v>480</v>
      </c>
      <c r="R237" s="46">
        <v>236</v>
      </c>
      <c r="S237" t="s">
        <v>3048</v>
      </c>
      <c r="T237" t="s">
        <v>3049</v>
      </c>
      <c r="U237" t="s">
        <v>3050</v>
      </c>
      <c r="V237" t="s">
        <v>3051</v>
      </c>
      <c r="W237" t="s">
        <v>3052</v>
      </c>
      <c r="X237" t="s">
        <v>3053</v>
      </c>
      <c r="Y237" t="s">
        <v>3054</v>
      </c>
      <c r="Z237" t="s">
        <v>3055</v>
      </c>
      <c r="AA237" t="s">
        <v>935</v>
      </c>
      <c r="AB237" t="s">
        <v>3056</v>
      </c>
      <c r="AC237" t="s">
        <v>3057</v>
      </c>
      <c r="AD237" t="s">
        <v>4996</v>
      </c>
    </row>
    <row r="238" spans="1:30">
      <c r="A238">
        <f t="shared" si="3"/>
        <v>236</v>
      </c>
      <c r="B238">
        <v>3</v>
      </c>
      <c r="C238">
        <v>38</v>
      </c>
      <c r="D238">
        <v>1</v>
      </c>
      <c r="E238">
        <v>60</v>
      </c>
      <c r="F238">
        <v>70</v>
      </c>
      <c r="G238">
        <v>0.30585937499999999</v>
      </c>
      <c r="H238">
        <v>0</v>
      </c>
      <c r="I238">
        <v>90</v>
      </c>
      <c r="J238">
        <v>0</v>
      </c>
      <c r="K238">
        <v>9009.765625</v>
      </c>
      <c r="L238">
        <v>0.43656249999999996</v>
      </c>
      <c r="M238">
        <v>312701.953125</v>
      </c>
      <c r="N238">
        <v>0.34609374999999998</v>
      </c>
      <c r="O238">
        <v>70</v>
      </c>
      <c r="P238">
        <v>480</v>
      </c>
      <c r="Q238">
        <v>480</v>
      </c>
      <c r="R238" s="46">
        <v>237</v>
      </c>
      <c r="S238" t="s">
        <v>3058</v>
      </c>
      <c r="T238" t="s">
        <v>3059</v>
      </c>
      <c r="U238" t="s">
        <v>3060</v>
      </c>
      <c r="V238" t="s">
        <v>3061</v>
      </c>
      <c r="W238" t="s">
        <v>3062</v>
      </c>
      <c r="X238" t="s">
        <v>1359</v>
      </c>
      <c r="Y238" t="s">
        <v>3063</v>
      </c>
      <c r="Z238" t="s">
        <v>3064</v>
      </c>
      <c r="AA238" t="s">
        <v>3065</v>
      </c>
      <c r="AB238" t="s">
        <v>3066</v>
      </c>
      <c r="AC238" t="s">
        <v>3067</v>
      </c>
      <c r="AD238" t="s">
        <v>2836</v>
      </c>
    </row>
    <row r="239" spans="1:30">
      <c r="A239">
        <f t="shared" si="3"/>
        <v>237</v>
      </c>
      <c r="B239">
        <v>3</v>
      </c>
      <c r="C239">
        <v>39</v>
      </c>
      <c r="D239">
        <v>1</v>
      </c>
      <c r="E239">
        <v>60</v>
      </c>
      <c r="F239">
        <v>70</v>
      </c>
      <c r="G239">
        <v>0.380859375</v>
      </c>
      <c r="H239">
        <v>0</v>
      </c>
      <c r="I239">
        <v>90</v>
      </c>
      <c r="J239">
        <v>0</v>
      </c>
      <c r="K239">
        <v>7384.765625</v>
      </c>
      <c r="L239">
        <v>0.25656250000000003</v>
      </c>
      <c r="M239">
        <v>133426.953125</v>
      </c>
      <c r="N239">
        <v>0.29609375000000004</v>
      </c>
      <c r="O239">
        <v>70</v>
      </c>
      <c r="P239">
        <v>480</v>
      </c>
      <c r="Q239">
        <v>480</v>
      </c>
      <c r="R239" s="46">
        <v>238</v>
      </c>
      <c r="S239" t="s">
        <v>3068</v>
      </c>
      <c r="T239" t="s">
        <v>3069</v>
      </c>
      <c r="U239" t="s">
        <v>3070</v>
      </c>
      <c r="V239" t="s">
        <v>3071</v>
      </c>
      <c r="W239" t="s">
        <v>3072</v>
      </c>
      <c r="X239" t="s">
        <v>3073</v>
      </c>
      <c r="Y239" t="s">
        <v>3074</v>
      </c>
      <c r="Z239" t="s">
        <v>3075</v>
      </c>
      <c r="AA239" t="s">
        <v>3076</v>
      </c>
      <c r="AB239" t="s">
        <v>429</v>
      </c>
      <c r="AC239" t="s">
        <v>3077</v>
      </c>
      <c r="AD239" t="s">
        <v>4997</v>
      </c>
    </row>
    <row r="240" spans="1:30">
      <c r="A240">
        <f t="shared" si="3"/>
        <v>238</v>
      </c>
      <c r="B240">
        <v>3</v>
      </c>
      <c r="C240">
        <v>40</v>
      </c>
      <c r="D240">
        <v>1</v>
      </c>
      <c r="E240">
        <v>60</v>
      </c>
      <c r="F240">
        <v>70</v>
      </c>
      <c r="G240">
        <v>0.53085937499999991</v>
      </c>
      <c r="H240">
        <v>0</v>
      </c>
      <c r="I240">
        <v>90</v>
      </c>
      <c r="J240">
        <v>0</v>
      </c>
      <c r="K240">
        <v>4134.765625</v>
      </c>
      <c r="L240">
        <v>0.37656250000000002</v>
      </c>
      <c r="M240">
        <v>491976.953125</v>
      </c>
      <c r="N240">
        <v>0.39609375000000002</v>
      </c>
      <c r="O240">
        <v>70</v>
      </c>
      <c r="P240">
        <v>480</v>
      </c>
      <c r="Q240">
        <v>480</v>
      </c>
      <c r="R240" s="46">
        <v>239</v>
      </c>
      <c r="S240" t="s">
        <v>3078</v>
      </c>
      <c r="T240" t="s">
        <v>3079</v>
      </c>
      <c r="U240" t="s">
        <v>3080</v>
      </c>
      <c r="V240" t="s">
        <v>3081</v>
      </c>
      <c r="W240" t="s">
        <v>3082</v>
      </c>
      <c r="X240" t="s">
        <v>3083</v>
      </c>
      <c r="Y240" t="s">
        <v>3084</v>
      </c>
      <c r="Z240" t="s">
        <v>3085</v>
      </c>
      <c r="AA240" t="s">
        <v>3086</v>
      </c>
      <c r="AB240" t="s">
        <v>3087</v>
      </c>
      <c r="AC240" t="s">
        <v>3088</v>
      </c>
      <c r="AD240" t="s">
        <v>4998</v>
      </c>
    </row>
    <row r="241" spans="1:30">
      <c r="A241">
        <f t="shared" si="3"/>
        <v>239</v>
      </c>
      <c r="B241">
        <v>3</v>
      </c>
      <c r="C241">
        <v>41</v>
      </c>
      <c r="D241">
        <v>1</v>
      </c>
      <c r="E241">
        <v>60</v>
      </c>
      <c r="F241">
        <v>70</v>
      </c>
      <c r="G241">
        <v>0.521484375</v>
      </c>
      <c r="H241">
        <v>0</v>
      </c>
      <c r="I241">
        <v>90</v>
      </c>
      <c r="J241">
        <v>0</v>
      </c>
      <c r="K241">
        <v>3931.640625</v>
      </c>
      <c r="L241">
        <v>0.26406249999999998</v>
      </c>
      <c r="M241">
        <v>783298.828125</v>
      </c>
      <c r="N241">
        <v>0.35234375000000001</v>
      </c>
      <c r="O241">
        <v>70</v>
      </c>
      <c r="P241">
        <v>480</v>
      </c>
      <c r="Q241">
        <v>480</v>
      </c>
      <c r="R241" s="46">
        <v>240</v>
      </c>
      <c r="S241" t="s">
        <v>3089</v>
      </c>
      <c r="T241" t="s">
        <v>3090</v>
      </c>
      <c r="U241" t="s">
        <v>3091</v>
      </c>
      <c r="V241" t="s">
        <v>3092</v>
      </c>
      <c r="W241" t="s">
        <v>3093</v>
      </c>
      <c r="X241" t="s">
        <v>3094</v>
      </c>
      <c r="Y241" t="s">
        <v>3095</v>
      </c>
      <c r="Z241" t="s">
        <v>3096</v>
      </c>
      <c r="AA241" t="s">
        <v>3097</v>
      </c>
      <c r="AB241" t="s">
        <v>3098</v>
      </c>
      <c r="AC241" t="s">
        <v>3099</v>
      </c>
      <c r="AD241" t="s">
        <v>4644</v>
      </c>
    </row>
    <row r="242" spans="1:30">
      <c r="A242">
        <f t="shared" si="3"/>
        <v>240</v>
      </c>
      <c r="B242">
        <v>3</v>
      </c>
      <c r="C242">
        <v>42</v>
      </c>
      <c r="D242">
        <v>1</v>
      </c>
      <c r="E242">
        <v>60</v>
      </c>
      <c r="F242">
        <v>70</v>
      </c>
      <c r="G242">
        <v>0.37148437499999998</v>
      </c>
      <c r="H242">
        <v>0</v>
      </c>
      <c r="I242">
        <v>90</v>
      </c>
      <c r="J242">
        <v>0</v>
      </c>
      <c r="K242">
        <v>7181.640625</v>
      </c>
      <c r="L242">
        <v>0.38406249999999997</v>
      </c>
      <c r="M242">
        <v>424748.828125</v>
      </c>
      <c r="N242">
        <v>0.25234375000000003</v>
      </c>
      <c r="O242">
        <v>70</v>
      </c>
      <c r="P242">
        <v>480</v>
      </c>
      <c r="Q242">
        <v>480</v>
      </c>
      <c r="R242" s="46">
        <v>241</v>
      </c>
      <c r="S242" t="s">
        <v>3100</v>
      </c>
      <c r="T242" t="s">
        <v>3101</v>
      </c>
      <c r="U242" t="s">
        <v>3102</v>
      </c>
      <c r="V242" t="s">
        <v>3103</v>
      </c>
      <c r="W242" t="s">
        <v>3104</v>
      </c>
      <c r="X242" t="s">
        <v>3105</v>
      </c>
      <c r="Y242" t="s">
        <v>2169</v>
      </c>
      <c r="Z242" t="s">
        <v>3106</v>
      </c>
      <c r="AA242" t="s">
        <v>3107</v>
      </c>
      <c r="AB242" t="s">
        <v>3108</v>
      </c>
      <c r="AC242" t="s">
        <v>3109</v>
      </c>
      <c r="AD242" t="s">
        <v>4999</v>
      </c>
    </row>
    <row r="243" spans="1:30">
      <c r="A243">
        <f t="shared" si="3"/>
        <v>241</v>
      </c>
      <c r="B243">
        <v>3</v>
      </c>
      <c r="C243">
        <v>43</v>
      </c>
      <c r="D243">
        <v>1</v>
      </c>
      <c r="E243">
        <v>60</v>
      </c>
      <c r="F243">
        <v>70</v>
      </c>
      <c r="G243">
        <v>0.44648437499999999</v>
      </c>
      <c r="H243">
        <v>0</v>
      </c>
      <c r="I243">
        <v>90</v>
      </c>
      <c r="J243">
        <v>0</v>
      </c>
      <c r="K243">
        <v>8806.640625</v>
      </c>
      <c r="L243">
        <v>0.32406250000000003</v>
      </c>
      <c r="M243">
        <v>245473.828125</v>
      </c>
      <c r="N243">
        <v>0.30234375000000002</v>
      </c>
      <c r="O243">
        <v>70</v>
      </c>
      <c r="P243">
        <v>480</v>
      </c>
      <c r="Q243">
        <v>480</v>
      </c>
      <c r="R243" s="46">
        <v>242</v>
      </c>
      <c r="S243" t="s">
        <v>3110</v>
      </c>
      <c r="T243" t="s">
        <v>3111</v>
      </c>
      <c r="U243" t="s">
        <v>3112</v>
      </c>
      <c r="V243" t="s">
        <v>3113</v>
      </c>
      <c r="W243" t="s">
        <v>3114</v>
      </c>
      <c r="X243" t="s">
        <v>3115</v>
      </c>
      <c r="Y243" t="s">
        <v>3116</v>
      </c>
      <c r="Z243" t="s">
        <v>3117</v>
      </c>
      <c r="AA243" t="s">
        <v>3118</v>
      </c>
      <c r="AB243" t="s">
        <v>3119</v>
      </c>
      <c r="AC243" t="s">
        <v>3120</v>
      </c>
      <c r="AD243" t="s">
        <v>5000</v>
      </c>
    </row>
    <row r="244" spans="1:30">
      <c r="A244">
        <f t="shared" si="3"/>
        <v>242</v>
      </c>
      <c r="B244">
        <v>3</v>
      </c>
      <c r="C244">
        <v>44</v>
      </c>
      <c r="D244">
        <v>1</v>
      </c>
      <c r="E244">
        <v>60</v>
      </c>
      <c r="F244">
        <v>70</v>
      </c>
      <c r="G244">
        <v>0.59648437499999996</v>
      </c>
      <c r="H244">
        <v>0</v>
      </c>
      <c r="I244">
        <v>90</v>
      </c>
      <c r="J244">
        <v>0</v>
      </c>
      <c r="K244">
        <v>5556.640625</v>
      </c>
      <c r="L244">
        <v>0.44406250000000003</v>
      </c>
      <c r="M244">
        <v>604023.828125</v>
      </c>
      <c r="N244">
        <v>0.20234375000000002</v>
      </c>
      <c r="O244">
        <v>70</v>
      </c>
      <c r="P244">
        <v>480</v>
      </c>
      <c r="Q244">
        <v>480</v>
      </c>
      <c r="R244" s="46">
        <v>243</v>
      </c>
      <c r="S244" t="s">
        <v>3121</v>
      </c>
      <c r="T244" t="s">
        <v>3122</v>
      </c>
      <c r="U244" t="s">
        <v>3123</v>
      </c>
      <c r="V244" t="s">
        <v>3124</v>
      </c>
      <c r="W244" t="s">
        <v>3125</v>
      </c>
      <c r="X244" t="s">
        <v>3126</v>
      </c>
      <c r="Y244" t="s">
        <v>3127</v>
      </c>
      <c r="Z244" t="s">
        <v>3128</v>
      </c>
      <c r="AA244" t="s">
        <v>3129</v>
      </c>
      <c r="AB244" t="s">
        <v>3130</v>
      </c>
      <c r="AC244" t="s">
        <v>3131</v>
      </c>
      <c r="AD244" t="s">
        <v>5001</v>
      </c>
    </row>
    <row r="245" spans="1:30">
      <c r="A245">
        <f t="shared" si="3"/>
        <v>243</v>
      </c>
      <c r="B245">
        <v>3</v>
      </c>
      <c r="C245">
        <v>45</v>
      </c>
      <c r="D245">
        <v>1</v>
      </c>
      <c r="E245">
        <v>60</v>
      </c>
      <c r="F245">
        <v>70</v>
      </c>
      <c r="G245">
        <v>0.40898437499999996</v>
      </c>
      <c r="H245">
        <v>0</v>
      </c>
      <c r="I245">
        <v>90</v>
      </c>
      <c r="J245">
        <v>0</v>
      </c>
      <c r="K245">
        <v>6369.140625</v>
      </c>
      <c r="L245">
        <v>0.3540625</v>
      </c>
      <c r="M245">
        <v>335111.328125</v>
      </c>
      <c r="N245">
        <v>0.37734375000000003</v>
      </c>
      <c r="O245">
        <v>70</v>
      </c>
      <c r="P245">
        <v>480</v>
      </c>
      <c r="Q245">
        <v>480</v>
      </c>
      <c r="R245" s="46">
        <v>244</v>
      </c>
      <c r="S245" t="s">
        <v>3132</v>
      </c>
      <c r="T245" t="s">
        <v>3133</v>
      </c>
      <c r="U245" t="s">
        <v>3134</v>
      </c>
      <c r="V245" t="s">
        <v>3135</v>
      </c>
      <c r="W245" t="s">
        <v>3136</v>
      </c>
      <c r="X245" t="s">
        <v>2333</v>
      </c>
      <c r="Y245" t="s">
        <v>3137</v>
      </c>
      <c r="Z245" t="s">
        <v>3138</v>
      </c>
      <c r="AA245" t="s">
        <v>3139</v>
      </c>
      <c r="AB245" t="s">
        <v>3140</v>
      </c>
      <c r="AC245" t="s">
        <v>3141</v>
      </c>
      <c r="AD245" t="s">
        <v>5002</v>
      </c>
    </row>
    <row r="246" spans="1:30">
      <c r="A246">
        <f t="shared" si="3"/>
        <v>244</v>
      </c>
      <c r="B246">
        <v>3</v>
      </c>
      <c r="C246">
        <v>46</v>
      </c>
      <c r="D246">
        <v>1</v>
      </c>
      <c r="E246">
        <v>60</v>
      </c>
      <c r="F246">
        <v>70</v>
      </c>
      <c r="G246">
        <v>0.55898437499999998</v>
      </c>
      <c r="H246">
        <v>0</v>
      </c>
      <c r="I246">
        <v>90</v>
      </c>
      <c r="J246">
        <v>0</v>
      </c>
      <c r="K246">
        <v>9619.140625</v>
      </c>
      <c r="L246">
        <v>0.4740625</v>
      </c>
      <c r="M246">
        <v>693661.328125</v>
      </c>
      <c r="N246">
        <v>0.27734375</v>
      </c>
      <c r="O246">
        <v>70</v>
      </c>
      <c r="P246">
        <v>480</v>
      </c>
      <c r="Q246">
        <v>480</v>
      </c>
      <c r="R246" s="46">
        <v>245</v>
      </c>
      <c r="S246" t="s">
        <v>3142</v>
      </c>
      <c r="T246" t="s">
        <v>3143</v>
      </c>
      <c r="U246" t="s">
        <v>3144</v>
      </c>
      <c r="V246" t="s">
        <v>227</v>
      </c>
      <c r="W246" t="s">
        <v>3145</v>
      </c>
      <c r="X246" t="s">
        <v>3146</v>
      </c>
      <c r="Y246" t="s">
        <v>3147</v>
      </c>
      <c r="Z246" t="s">
        <v>3148</v>
      </c>
      <c r="AA246" t="s">
        <v>3149</v>
      </c>
      <c r="AB246" t="s">
        <v>3150</v>
      </c>
      <c r="AC246" t="s">
        <v>3151</v>
      </c>
      <c r="AD246" t="s">
        <v>5003</v>
      </c>
    </row>
    <row r="247" spans="1:30">
      <c r="A247">
        <f t="shared" si="3"/>
        <v>245</v>
      </c>
      <c r="B247">
        <v>3</v>
      </c>
      <c r="C247">
        <v>47</v>
      </c>
      <c r="D247">
        <v>1</v>
      </c>
      <c r="E247">
        <v>60</v>
      </c>
      <c r="F247">
        <v>70</v>
      </c>
      <c r="G247">
        <v>0.48398437500000002</v>
      </c>
      <c r="H247">
        <v>0</v>
      </c>
      <c r="I247">
        <v>90</v>
      </c>
      <c r="J247">
        <v>0</v>
      </c>
      <c r="K247">
        <v>7994.140625</v>
      </c>
      <c r="L247">
        <v>0.2940625</v>
      </c>
      <c r="M247">
        <v>514386.328125</v>
      </c>
      <c r="N247">
        <v>0.32734375000000004</v>
      </c>
      <c r="O247">
        <v>70</v>
      </c>
      <c r="P247">
        <v>480</v>
      </c>
      <c r="Q247">
        <v>480</v>
      </c>
      <c r="R247" s="46">
        <v>246</v>
      </c>
      <c r="S247" t="s">
        <v>3152</v>
      </c>
      <c r="T247" t="s">
        <v>3153</v>
      </c>
      <c r="U247" t="s">
        <v>3154</v>
      </c>
      <c r="V247" t="s">
        <v>3155</v>
      </c>
      <c r="W247" t="s">
        <v>3156</v>
      </c>
      <c r="X247" t="s">
        <v>3157</v>
      </c>
      <c r="Y247" t="s">
        <v>3158</v>
      </c>
      <c r="Z247" t="s">
        <v>3159</v>
      </c>
      <c r="AA247" t="s">
        <v>3160</v>
      </c>
      <c r="AB247" t="s">
        <v>3161</v>
      </c>
      <c r="AC247" t="s">
        <v>3162</v>
      </c>
      <c r="AD247" t="s">
        <v>5004</v>
      </c>
    </row>
    <row r="248" spans="1:30">
      <c r="A248">
        <f t="shared" si="3"/>
        <v>246</v>
      </c>
      <c r="B248">
        <v>3</v>
      </c>
      <c r="C248">
        <v>48</v>
      </c>
      <c r="D248">
        <v>1</v>
      </c>
      <c r="E248">
        <v>60</v>
      </c>
      <c r="F248">
        <v>70</v>
      </c>
      <c r="G248">
        <v>0.333984375</v>
      </c>
      <c r="H248">
        <v>0</v>
      </c>
      <c r="I248">
        <v>90</v>
      </c>
      <c r="J248">
        <v>0</v>
      </c>
      <c r="K248">
        <v>4744.140625</v>
      </c>
      <c r="L248">
        <v>0.4140625</v>
      </c>
      <c r="M248">
        <v>155836.328125</v>
      </c>
      <c r="N248">
        <v>0.22734375000000001</v>
      </c>
      <c r="O248">
        <v>70</v>
      </c>
      <c r="P248">
        <v>480</v>
      </c>
      <c r="Q248">
        <v>480</v>
      </c>
      <c r="R248" s="46">
        <v>247</v>
      </c>
      <c r="S248" t="s">
        <v>3163</v>
      </c>
      <c r="T248" t="s">
        <v>3164</v>
      </c>
      <c r="U248" t="s">
        <v>3165</v>
      </c>
      <c r="V248" t="s">
        <v>3166</v>
      </c>
      <c r="W248" t="s">
        <v>3167</v>
      </c>
      <c r="X248" t="s">
        <v>2346</v>
      </c>
      <c r="Y248" t="s">
        <v>3168</v>
      </c>
      <c r="Z248" t="s">
        <v>3169</v>
      </c>
      <c r="AA248" t="s">
        <v>3170</v>
      </c>
      <c r="AB248" t="s">
        <v>3171</v>
      </c>
      <c r="AC248" t="s">
        <v>3172</v>
      </c>
      <c r="AD248" t="s">
        <v>5005</v>
      </c>
    </row>
    <row r="249" spans="1:30">
      <c r="A249">
        <f t="shared" si="3"/>
        <v>247</v>
      </c>
      <c r="B249">
        <v>3</v>
      </c>
      <c r="C249">
        <v>49</v>
      </c>
      <c r="D249">
        <v>1</v>
      </c>
      <c r="E249">
        <v>60</v>
      </c>
      <c r="F249">
        <v>70</v>
      </c>
      <c r="G249">
        <v>0.35273437499999999</v>
      </c>
      <c r="H249">
        <v>0</v>
      </c>
      <c r="I249">
        <v>90</v>
      </c>
      <c r="J249">
        <v>0</v>
      </c>
      <c r="K249">
        <v>4337.890625</v>
      </c>
      <c r="L249">
        <v>0.33906249999999999</v>
      </c>
      <c r="M249">
        <v>559205.078125</v>
      </c>
      <c r="N249">
        <v>0.28984375000000001</v>
      </c>
      <c r="O249">
        <v>70</v>
      </c>
      <c r="P249">
        <v>480</v>
      </c>
      <c r="Q249">
        <v>480</v>
      </c>
      <c r="R249" s="46">
        <v>248</v>
      </c>
      <c r="S249" t="s">
        <v>3173</v>
      </c>
      <c r="T249" t="s">
        <v>3174</v>
      </c>
      <c r="U249" t="s">
        <v>3175</v>
      </c>
      <c r="V249" t="s">
        <v>3176</v>
      </c>
      <c r="W249" t="s">
        <v>3177</v>
      </c>
      <c r="X249" t="s">
        <v>3178</v>
      </c>
      <c r="Y249" t="s">
        <v>3179</v>
      </c>
      <c r="Z249" t="s">
        <v>3180</v>
      </c>
      <c r="AA249" t="s">
        <v>3181</v>
      </c>
      <c r="AB249" t="s">
        <v>3182</v>
      </c>
      <c r="AC249" t="s">
        <v>3183</v>
      </c>
      <c r="AD249" t="s">
        <v>5006</v>
      </c>
    </row>
    <row r="250" spans="1:30">
      <c r="A250">
        <f t="shared" si="3"/>
        <v>248</v>
      </c>
      <c r="B250">
        <v>3</v>
      </c>
      <c r="C250">
        <v>50</v>
      </c>
      <c r="D250">
        <v>1</v>
      </c>
      <c r="E250">
        <v>60</v>
      </c>
      <c r="F250">
        <v>70</v>
      </c>
      <c r="G250">
        <v>0.50273437499999996</v>
      </c>
      <c r="H250">
        <v>0</v>
      </c>
      <c r="I250">
        <v>90</v>
      </c>
      <c r="J250">
        <v>0</v>
      </c>
      <c r="K250">
        <v>7587.890625</v>
      </c>
      <c r="L250">
        <v>0.45906249999999998</v>
      </c>
      <c r="M250">
        <v>200655.078125</v>
      </c>
      <c r="N250">
        <v>0.38984375000000004</v>
      </c>
      <c r="O250">
        <v>70</v>
      </c>
      <c r="P250">
        <v>480</v>
      </c>
      <c r="Q250">
        <v>480</v>
      </c>
      <c r="R250" s="46">
        <v>249</v>
      </c>
      <c r="S250" t="s">
        <v>3184</v>
      </c>
      <c r="T250" t="s">
        <v>3185</v>
      </c>
      <c r="U250" t="s">
        <v>3186</v>
      </c>
      <c r="V250" t="s">
        <v>3187</v>
      </c>
      <c r="W250" t="s">
        <v>3188</v>
      </c>
      <c r="X250" t="s">
        <v>3189</v>
      </c>
      <c r="Y250" t="s">
        <v>3190</v>
      </c>
      <c r="Z250" t="s">
        <v>3191</v>
      </c>
      <c r="AA250" t="s">
        <v>3192</v>
      </c>
      <c r="AB250" t="s">
        <v>3193</v>
      </c>
      <c r="AC250" t="s">
        <v>3194</v>
      </c>
      <c r="AD250" t="s">
        <v>5007</v>
      </c>
    </row>
    <row r="251" spans="1:30">
      <c r="A251">
        <f t="shared" si="3"/>
        <v>249</v>
      </c>
      <c r="B251">
        <v>3</v>
      </c>
      <c r="C251">
        <v>51</v>
      </c>
      <c r="D251">
        <v>1</v>
      </c>
      <c r="E251">
        <v>60</v>
      </c>
      <c r="F251">
        <v>70</v>
      </c>
      <c r="G251">
        <v>0.57773437499999991</v>
      </c>
      <c r="H251">
        <v>0</v>
      </c>
      <c r="I251">
        <v>90</v>
      </c>
      <c r="J251">
        <v>0</v>
      </c>
      <c r="K251">
        <v>9212.890625</v>
      </c>
      <c r="L251">
        <v>0.27906249999999999</v>
      </c>
      <c r="M251">
        <v>379930.078125</v>
      </c>
      <c r="N251">
        <v>0.23984375000000002</v>
      </c>
      <c r="O251">
        <v>70</v>
      </c>
      <c r="P251">
        <v>480</v>
      </c>
      <c r="Q251">
        <v>480</v>
      </c>
      <c r="R251" s="46">
        <v>250</v>
      </c>
      <c r="S251" t="s">
        <v>3195</v>
      </c>
      <c r="T251" t="s">
        <v>3196</v>
      </c>
      <c r="U251" t="s">
        <v>3197</v>
      </c>
      <c r="V251" t="s">
        <v>3198</v>
      </c>
      <c r="W251" t="s">
        <v>3199</v>
      </c>
      <c r="X251" t="s">
        <v>3200</v>
      </c>
      <c r="Y251" t="s">
        <v>3201</v>
      </c>
      <c r="Z251" t="s">
        <v>3202</v>
      </c>
      <c r="AA251" t="s">
        <v>3203</v>
      </c>
      <c r="AB251" t="s">
        <v>3204</v>
      </c>
      <c r="AC251" t="s">
        <v>3205</v>
      </c>
      <c r="AD251" t="s">
        <v>5008</v>
      </c>
    </row>
    <row r="252" spans="1:30">
      <c r="A252">
        <f t="shared" si="3"/>
        <v>250</v>
      </c>
      <c r="B252">
        <v>3</v>
      </c>
      <c r="C252">
        <v>52</v>
      </c>
      <c r="D252">
        <v>1</v>
      </c>
      <c r="E252">
        <v>60</v>
      </c>
      <c r="F252">
        <v>70</v>
      </c>
      <c r="G252">
        <v>0.427734375</v>
      </c>
      <c r="H252">
        <v>0</v>
      </c>
      <c r="I252">
        <v>90</v>
      </c>
      <c r="J252">
        <v>0</v>
      </c>
      <c r="K252">
        <v>5962.890625</v>
      </c>
      <c r="L252">
        <v>0.39906249999999999</v>
      </c>
      <c r="M252">
        <v>738480.078125</v>
      </c>
      <c r="N252">
        <v>0.33984375</v>
      </c>
      <c r="O252">
        <v>70</v>
      </c>
      <c r="P252">
        <v>480</v>
      </c>
      <c r="Q252">
        <v>480</v>
      </c>
      <c r="R252" s="46">
        <v>251</v>
      </c>
      <c r="S252" t="s">
        <v>3206</v>
      </c>
      <c r="T252" t="s">
        <v>3207</v>
      </c>
      <c r="U252" t="s">
        <v>3208</v>
      </c>
      <c r="V252" t="s">
        <v>3209</v>
      </c>
      <c r="W252" t="s">
        <v>3210</v>
      </c>
      <c r="X252" t="s">
        <v>2075</v>
      </c>
      <c r="Y252" t="s">
        <v>3211</v>
      </c>
      <c r="Z252" t="s">
        <v>3212</v>
      </c>
      <c r="AA252" t="s">
        <v>3213</v>
      </c>
      <c r="AB252" t="s">
        <v>3214</v>
      </c>
      <c r="AC252" t="s">
        <v>3215</v>
      </c>
      <c r="AD252" t="s">
        <v>5009</v>
      </c>
    </row>
    <row r="253" spans="1:30">
      <c r="A253">
        <f t="shared" si="3"/>
        <v>251</v>
      </c>
      <c r="B253">
        <v>3</v>
      </c>
      <c r="C253">
        <v>53</v>
      </c>
      <c r="D253">
        <v>1</v>
      </c>
      <c r="E253">
        <v>60</v>
      </c>
      <c r="F253">
        <v>70</v>
      </c>
      <c r="G253">
        <v>0.54023437500000004</v>
      </c>
      <c r="H253">
        <v>0</v>
      </c>
      <c r="I253">
        <v>90</v>
      </c>
      <c r="J253">
        <v>0</v>
      </c>
      <c r="K253">
        <v>5150.390625</v>
      </c>
      <c r="L253">
        <v>0.30906250000000002</v>
      </c>
      <c r="M253">
        <v>111017.578125</v>
      </c>
      <c r="N253">
        <v>0.26484375000000004</v>
      </c>
      <c r="O253">
        <v>70</v>
      </c>
      <c r="P253">
        <v>480</v>
      </c>
      <c r="Q253">
        <v>480</v>
      </c>
      <c r="R253" s="46">
        <v>252</v>
      </c>
      <c r="S253" t="s">
        <v>3216</v>
      </c>
      <c r="T253" t="s">
        <v>3217</v>
      </c>
      <c r="U253" t="s">
        <v>3218</v>
      </c>
      <c r="V253" t="s">
        <v>3219</v>
      </c>
      <c r="W253" t="s">
        <v>3220</v>
      </c>
      <c r="X253" t="s">
        <v>3221</v>
      </c>
      <c r="Y253" t="s">
        <v>1699</v>
      </c>
      <c r="Z253" t="s">
        <v>2343</v>
      </c>
      <c r="AA253" t="s">
        <v>1307</v>
      </c>
      <c r="AB253" t="s">
        <v>3222</v>
      </c>
      <c r="AC253" t="s">
        <v>3223</v>
      </c>
      <c r="AD253" t="s">
        <v>5010</v>
      </c>
    </row>
    <row r="254" spans="1:30">
      <c r="A254">
        <f t="shared" si="3"/>
        <v>252</v>
      </c>
      <c r="B254">
        <v>3</v>
      </c>
      <c r="C254">
        <v>54</v>
      </c>
      <c r="D254">
        <v>1</v>
      </c>
      <c r="E254">
        <v>60</v>
      </c>
      <c r="F254">
        <v>70</v>
      </c>
      <c r="G254">
        <v>0.39023437499999997</v>
      </c>
      <c r="H254">
        <v>0</v>
      </c>
      <c r="I254">
        <v>90</v>
      </c>
      <c r="J254">
        <v>0</v>
      </c>
      <c r="K254">
        <v>8400.390625</v>
      </c>
      <c r="L254">
        <v>0.42906250000000001</v>
      </c>
      <c r="M254">
        <v>469567.578125</v>
      </c>
      <c r="N254">
        <v>0.36484375000000002</v>
      </c>
      <c r="O254">
        <v>70</v>
      </c>
      <c r="P254">
        <v>480</v>
      </c>
      <c r="Q254">
        <v>480</v>
      </c>
      <c r="R254" s="46">
        <v>253</v>
      </c>
      <c r="S254" t="s">
        <v>3224</v>
      </c>
      <c r="T254" t="s">
        <v>3225</v>
      </c>
      <c r="U254" t="s">
        <v>3226</v>
      </c>
      <c r="V254" t="s">
        <v>3227</v>
      </c>
      <c r="W254" t="s">
        <v>3228</v>
      </c>
      <c r="X254" t="s">
        <v>3229</v>
      </c>
      <c r="Y254" t="s">
        <v>3230</v>
      </c>
      <c r="Z254" t="s">
        <v>3231</v>
      </c>
      <c r="AA254" t="s">
        <v>3232</v>
      </c>
      <c r="AB254" t="s">
        <v>3233</v>
      </c>
      <c r="AC254" t="s">
        <v>3234</v>
      </c>
      <c r="AD254" t="s">
        <v>5011</v>
      </c>
    </row>
    <row r="255" spans="1:30">
      <c r="A255">
        <f t="shared" si="3"/>
        <v>253</v>
      </c>
      <c r="B255">
        <v>3</v>
      </c>
      <c r="C255">
        <v>55</v>
      </c>
      <c r="D255">
        <v>1</v>
      </c>
      <c r="E255">
        <v>60</v>
      </c>
      <c r="F255">
        <v>70</v>
      </c>
      <c r="G255">
        <v>0.31523437500000001</v>
      </c>
      <c r="H255">
        <v>0</v>
      </c>
      <c r="I255">
        <v>90</v>
      </c>
      <c r="J255">
        <v>0</v>
      </c>
      <c r="K255">
        <v>6775.390625</v>
      </c>
      <c r="L255">
        <v>0.36906250000000002</v>
      </c>
      <c r="M255">
        <v>648842.578125</v>
      </c>
      <c r="N255">
        <v>0.21484375</v>
      </c>
      <c r="O255">
        <v>70</v>
      </c>
      <c r="P255">
        <v>480</v>
      </c>
      <c r="Q255">
        <v>480</v>
      </c>
      <c r="R255" s="46">
        <v>254</v>
      </c>
      <c r="S255" t="s">
        <v>3235</v>
      </c>
      <c r="T255" t="s">
        <v>3236</v>
      </c>
      <c r="U255" t="s">
        <v>3237</v>
      </c>
      <c r="V255" t="s">
        <v>3238</v>
      </c>
      <c r="W255" t="s">
        <v>3239</v>
      </c>
      <c r="X255" t="s">
        <v>3240</v>
      </c>
      <c r="Y255" t="s">
        <v>3241</v>
      </c>
      <c r="Z255" t="s">
        <v>3242</v>
      </c>
      <c r="AA255" t="s">
        <v>3243</v>
      </c>
      <c r="AB255" t="s">
        <v>3244</v>
      </c>
      <c r="AC255" t="s">
        <v>1298</v>
      </c>
      <c r="AD255" t="s">
        <v>5012</v>
      </c>
    </row>
    <row r="256" spans="1:30">
      <c r="A256">
        <f t="shared" si="3"/>
        <v>254</v>
      </c>
      <c r="B256">
        <v>3</v>
      </c>
      <c r="C256">
        <v>56</v>
      </c>
      <c r="D256">
        <v>1</v>
      </c>
      <c r="E256">
        <v>60</v>
      </c>
      <c r="F256">
        <v>70</v>
      </c>
      <c r="G256">
        <v>0.46523437499999998</v>
      </c>
      <c r="H256">
        <v>0</v>
      </c>
      <c r="I256">
        <v>90</v>
      </c>
      <c r="J256">
        <v>0</v>
      </c>
      <c r="K256">
        <v>3525.390625</v>
      </c>
      <c r="L256">
        <v>0.48906249999999996</v>
      </c>
      <c r="M256">
        <v>290292.578125</v>
      </c>
      <c r="N256">
        <v>0.31484375000000003</v>
      </c>
      <c r="O256">
        <v>70</v>
      </c>
      <c r="P256">
        <v>480</v>
      </c>
      <c r="Q256">
        <v>480</v>
      </c>
      <c r="R256" s="46">
        <v>255</v>
      </c>
      <c r="S256" t="s">
        <v>3245</v>
      </c>
      <c r="T256" t="s">
        <v>3246</v>
      </c>
      <c r="U256" t="s">
        <v>3247</v>
      </c>
      <c r="V256" t="s">
        <v>3248</v>
      </c>
      <c r="W256" t="s">
        <v>3249</v>
      </c>
      <c r="X256" t="s">
        <v>3250</v>
      </c>
      <c r="Y256" t="s">
        <v>3251</v>
      </c>
      <c r="Z256" t="s">
        <v>3252</v>
      </c>
      <c r="AA256" t="s">
        <v>3253</v>
      </c>
      <c r="AB256" t="s">
        <v>3254</v>
      </c>
      <c r="AC256" t="s">
        <v>3255</v>
      </c>
      <c r="AD256" t="s">
        <v>5013</v>
      </c>
    </row>
    <row r="257" spans="1:30">
      <c r="A257">
        <f t="shared" si="3"/>
        <v>255</v>
      </c>
      <c r="B257">
        <v>3</v>
      </c>
      <c r="C257">
        <v>57</v>
      </c>
      <c r="D257">
        <v>1</v>
      </c>
      <c r="E257">
        <v>60</v>
      </c>
      <c r="F257">
        <v>70</v>
      </c>
      <c r="G257">
        <v>0.55019531249999998</v>
      </c>
      <c r="H257">
        <v>0</v>
      </c>
      <c r="I257">
        <v>90</v>
      </c>
      <c r="J257">
        <v>0</v>
      </c>
      <c r="K257">
        <v>3538.0859375</v>
      </c>
      <c r="L257">
        <v>0.36953124999999998</v>
      </c>
      <c r="M257">
        <v>538196.2890625</v>
      </c>
      <c r="N257">
        <v>0.25664062500000001</v>
      </c>
      <c r="O257">
        <v>70</v>
      </c>
      <c r="P257">
        <v>480</v>
      </c>
      <c r="Q257">
        <v>480</v>
      </c>
      <c r="R257" s="46">
        <v>256</v>
      </c>
      <c r="S257" t="s">
        <v>3256</v>
      </c>
      <c r="T257" t="s">
        <v>3257</v>
      </c>
      <c r="U257" t="s">
        <v>3258</v>
      </c>
      <c r="V257" t="s">
        <v>3259</v>
      </c>
      <c r="W257" t="s">
        <v>3260</v>
      </c>
      <c r="X257" t="s">
        <v>3261</v>
      </c>
      <c r="Y257" t="s">
        <v>3262</v>
      </c>
      <c r="Z257" t="s">
        <v>3263</v>
      </c>
      <c r="AA257" t="s">
        <v>3264</v>
      </c>
      <c r="AB257" t="s">
        <v>3265</v>
      </c>
      <c r="AC257" t="s">
        <v>3266</v>
      </c>
      <c r="AD257" t="s">
        <v>5014</v>
      </c>
    </row>
    <row r="258" spans="1:30">
      <c r="A258">
        <f t="shared" si="3"/>
        <v>256</v>
      </c>
      <c r="B258">
        <v>3</v>
      </c>
      <c r="C258">
        <v>58</v>
      </c>
      <c r="D258">
        <v>1</v>
      </c>
      <c r="E258">
        <v>60</v>
      </c>
      <c r="F258">
        <v>70</v>
      </c>
      <c r="G258">
        <v>0.40019531249999996</v>
      </c>
      <c r="H258">
        <v>0</v>
      </c>
      <c r="I258">
        <v>90</v>
      </c>
      <c r="J258">
        <v>0</v>
      </c>
      <c r="K258">
        <v>6788.0859375</v>
      </c>
      <c r="L258">
        <v>0.48953124999999997</v>
      </c>
      <c r="M258">
        <v>179646.2890625</v>
      </c>
      <c r="N258">
        <v>0.35664062500000004</v>
      </c>
      <c r="O258">
        <v>70</v>
      </c>
      <c r="P258">
        <v>480</v>
      </c>
      <c r="Q258">
        <v>480</v>
      </c>
      <c r="R258" s="46">
        <v>257</v>
      </c>
      <c r="S258" t="s">
        <v>3267</v>
      </c>
      <c r="T258" t="s">
        <v>3268</v>
      </c>
      <c r="U258" t="s">
        <v>3269</v>
      </c>
      <c r="V258" t="s">
        <v>3270</v>
      </c>
      <c r="W258" t="s">
        <v>3271</v>
      </c>
      <c r="X258" t="s">
        <v>3272</v>
      </c>
      <c r="Y258" t="s">
        <v>3273</v>
      </c>
      <c r="Z258" t="s">
        <v>3274</v>
      </c>
      <c r="AA258" t="s">
        <v>3275</v>
      </c>
      <c r="AB258" t="s">
        <v>3276</v>
      </c>
      <c r="AC258" t="s">
        <v>3277</v>
      </c>
      <c r="AD258" t="s">
        <v>5015</v>
      </c>
    </row>
    <row r="259" spans="1:30">
      <c r="A259">
        <f t="shared" si="3"/>
        <v>257</v>
      </c>
      <c r="B259">
        <v>3</v>
      </c>
      <c r="C259">
        <v>59</v>
      </c>
      <c r="D259">
        <v>1</v>
      </c>
      <c r="E259">
        <v>60</v>
      </c>
      <c r="F259">
        <v>70</v>
      </c>
      <c r="G259">
        <v>0.3251953125</v>
      </c>
      <c r="H259">
        <v>0</v>
      </c>
      <c r="I259">
        <v>90</v>
      </c>
      <c r="J259">
        <v>0</v>
      </c>
      <c r="K259">
        <v>8413.0859375</v>
      </c>
      <c r="L259">
        <v>0.30953124999999998</v>
      </c>
      <c r="M259">
        <v>358921.2890625</v>
      </c>
      <c r="N259">
        <v>0.20664062500000002</v>
      </c>
      <c r="O259">
        <v>70</v>
      </c>
      <c r="P259">
        <v>480</v>
      </c>
      <c r="Q259">
        <v>480</v>
      </c>
      <c r="R259" s="46">
        <v>258</v>
      </c>
      <c r="S259" t="s">
        <v>3278</v>
      </c>
      <c r="T259" t="s">
        <v>3279</v>
      </c>
      <c r="U259" t="s">
        <v>3280</v>
      </c>
      <c r="V259" t="s">
        <v>3281</v>
      </c>
      <c r="W259" t="s">
        <v>3282</v>
      </c>
      <c r="X259" t="s">
        <v>3283</v>
      </c>
      <c r="Y259" t="s">
        <v>3284</v>
      </c>
      <c r="Z259" t="s">
        <v>3285</v>
      </c>
      <c r="AA259" t="s">
        <v>609</v>
      </c>
      <c r="AB259" t="s">
        <v>3286</v>
      </c>
      <c r="AC259" t="s">
        <v>3287</v>
      </c>
      <c r="AD259" t="s">
        <v>5016</v>
      </c>
    </row>
    <row r="260" spans="1:30">
      <c r="A260">
        <f t="shared" ref="A260:A323" si="4">1+A259</f>
        <v>258</v>
      </c>
      <c r="B260">
        <v>3</v>
      </c>
      <c r="C260">
        <v>60</v>
      </c>
      <c r="D260">
        <v>1</v>
      </c>
      <c r="E260">
        <v>60</v>
      </c>
      <c r="F260">
        <v>70</v>
      </c>
      <c r="G260">
        <v>0.47519531250000002</v>
      </c>
      <c r="H260">
        <v>0</v>
      </c>
      <c r="I260">
        <v>90</v>
      </c>
      <c r="J260">
        <v>0</v>
      </c>
      <c r="K260">
        <v>5163.0859375</v>
      </c>
      <c r="L260">
        <v>0.42953125000000003</v>
      </c>
      <c r="M260">
        <v>717471.2890625</v>
      </c>
      <c r="N260">
        <v>0.306640625</v>
      </c>
      <c r="O260">
        <v>70</v>
      </c>
      <c r="P260">
        <v>480</v>
      </c>
      <c r="Q260">
        <v>480</v>
      </c>
      <c r="R260" s="46">
        <v>259</v>
      </c>
      <c r="S260" t="s">
        <v>3288</v>
      </c>
      <c r="T260" t="s">
        <v>3289</v>
      </c>
      <c r="U260" t="s">
        <v>3290</v>
      </c>
      <c r="V260" t="s">
        <v>3291</v>
      </c>
      <c r="W260" t="s">
        <v>3292</v>
      </c>
      <c r="X260" t="s">
        <v>3293</v>
      </c>
      <c r="Y260" t="s">
        <v>3294</v>
      </c>
      <c r="Z260" t="s">
        <v>3295</v>
      </c>
      <c r="AA260" t="s">
        <v>3296</v>
      </c>
      <c r="AB260" t="s">
        <v>3297</v>
      </c>
      <c r="AC260" t="s">
        <v>3298</v>
      </c>
      <c r="AD260" t="s">
        <v>5017</v>
      </c>
    </row>
    <row r="261" spans="1:30">
      <c r="A261">
        <f t="shared" si="4"/>
        <v>259</v>
      </c>
      <c r="B261">
        <v>3</v>
      </c>
      <c r="C261">
        <v>61</v>
      </c>
      <c r="D261">
        <v>1</v>
      </c>
      <c r="E261">
        <v>60</v>
      </c>
      <c r="F261">
        <v>70</v>
      </c>
      <c r="G261">
        <v>0.36269531249999998</v>
      </c>
      <c r="H261">
        <v>0</v>
      </c>
      <c r="I261">
        <v>90</v>
      </c>
      <c r="J261">
        <v>0</v>
      </c>
      <c r="K261">
        <v>5975.5859375</v>
      </c>
      <c r="L261">
        <v>0.27953125000000001</v>
      </c>
      <c r="M261">
        <v>90008.7890625</v>
      </c>
      <c r="N261">
        <v>0.28164062500000003</v>
      </c>
      <c r="O261">
        <v>70</v>
      </c>
      <c r="P261">
        <v>480</v>
      </c>
      <c r="Q261">
        <v>480</v>
      </c>
      <c r="R261" s="46">
        <v>260</v>
      </c>
      <c r="S261" t="s">
        <v>3299</v>
      </c>
      <c r="T261" t="s">
        <v>3300</v>
      </c>
      <c r="U261" t="s">
        <v>3301</v>
      </c>
      <c r="V261" t="s">
        <v>3302</v>
      </c>
      <c r="W261" t="s">
        <v>3303</v>
      </c>
      <c r="X261" t="s">
        <v>3304</v>
      </c>
      <c r="Y261" t="s">
        <v>3305</v>
      </c>
      <c r="Z261" t="s">
        <v>3306</v>
      </c>
      <c r="AA261" t="s">
        <v>3307</v>
      </c>
      <c r="AB261" t="s">
        <v>3308</v>
      </c>
      <c r="AC261" t="s">
        <v>3309</v>
      </c>
      <c r="AD261" t="s">
        <v>5018</v>
      </c>
    </row>
    <row r="262" spans="1:30">
      <c r="A262">
        <f t="shared" si="4"/>
        <v>260</v>
      </c>
      <c r="B262">
        <v>3</v>
      </c>
      <c r="C262">
        <v>62</v>
      </c>
      <c r="D262">
        <v>1</v>
      </c>
      <c r="E262">
        <v>60</v>
      </c>
      <c r="F262">
        <v>70</v>
      </c>
      <c r="G262">
        <v>0.5126953125</v>
      </c>
      <c r="H262">
        <v>0</v>
      </c>
      <c r="I262">
        <v>90</v>
      </c>
      <c r="J262">
        <v>0</v>
      </c>
      <c r="K262">
        <v>9225.5859375</v>
      </c>
      <c r="L262">
        <v>0.39953125</v>
      </c>
      <c r="M262">
        <v>448558.7890625</v>
      </c>
      <c r="N262">
        <v>0.38164062500000001</v>
      </c>
      <c r="O262">
        <v>70</v>
      </c>
      <c r="P262">
        <v>480</v>
      </c>
      <c r="Q262">
        <v>480</v>
      </c>
      <c r="R262" s="46">
        <v>261</v>
      </c>
      <c r="S262" t="s">
        <v>3310</v>
      </c>
      <c r="T262" t="s">
        <v>3311</v>
      </c>
      <c r="U262" t="s">
        <v>3312</v>
      </c>
      <c r="V262" t="s">
        <v>3313</v>
      </c>
      <c r="W262" t="s">
        <v>3314</v>
      </c>
      <c r="X262" t="s">
        <v>3315</v>
      </c>
      <c r="Y262" t="s">
        <v>3316</v>
      </c>
      <c r="Z262" t="s">
        <v>3317</v>
      </c>
      <c r="AA262" t="s">
        <v>3318</v>
      </c>
      <c r="AB262" t="s">
        <v>3319</v>
      </c>
      <c r="AC262" t="s">
        <v>3320</v>
      </c>
      <c r="AD262" t="s">
        <v>5019</v>
      </c>
    </row>
    <row r="263" spans="1:30">
      <c r="A263">
        <f t="shared" si="4"/>
        <v>261</v>
      </c>
      <c r="B263">
        <v>3</v>
      </c>
      <c r="C263">
        <v>63</v>
      </c>
      <c r="D263">
        <v>1</v>
      </c>
      <c r="E263">
        <v>60</v>
      </c>
      <c r="F263">
        <v>70</v>
      </c>
      <c r="G263">
        <v>0.58769531249999996</v>
      </c>
      <c r="H263">
        <v>0</v>
      </c>
      <c r="I263">
        <v>90</v>
      </c>
      <c r="J263">
        <v>0</v>
      </c>
      <c r="K263">
        <v>7600.5859375</v>
      </c>
      <c r="L263">
        <v>0.33953125000000001</v>
      </c>
      <c r="M263">
        <v>627833.7890625</v>
      </c>
      <c r="N263">
        <v>0.23164062500000002</v>
      </c>
      <c r="O263">
        <v>70</v>
      </c>
      <c r="P263">
        <v>480</v>
      </c>
      <c r="Q263">
        <v>480</v>
      </c>
      <c r="R263" s="46">
        <v>262</v>
      </c>
      <c r="S263" t="s">
        <v>3321</v>
      </c>
      <c r="T263" t="s">
        <v>3322</v>
      </c>
      <c r="U263" t="s">
        <v>3323</v>
      </c>
      <c r="V263" t="s">
        <v>3324</v>
      </c>
      <c r="W263" t="s">
        <v>3325</v>
      </c>
      <c r="X263" t="s">
        <v>3326</v>
      </c>
      <c r="Y263" t="s">
        <v>3327</v>
      </c>
      <c r="Z263" t="s">
        <v>3328</v>
      </c>
      <c r="AA263" t="s">
        <v>2788</v>
      </c>
      <c r="AB263" t="s">
        <v>3329</v>
      </c>
      <c r="AC263" t="s">
        <v>3330</v>
      </c>
      <c r="AD263" t="s">
        <v>5020</v>
      </c>
    </row>
    <row r="264" spans="1:30">
      <c r="A264">
        <f t="shared" si="4"/>
        <v>262</v>
      </c>
      <c r="B264">
        <v>3</v>
      </c>
      <c r="C264">
        <v>64</v>
      </c>
      <c r="D264">
        <v>1</v>
      </c>
      <c r="E264">
        <v>60</v>
      </c>
      <c r="F264">
        <v>70</v>
      </c>
      <c r="G264">
        <v>0.43769531249999999</v>
      </c>
      <c r="H264">
        <v>0</v>
      </c>
      <c r="I264">
        <v>90</v>
      </c>
      <c r="J264">
        <v>0</v>
      </c>
      <c r="K264">
        <v>4350.5859375</v>
      </c>
      <c r="L264">
        <v>0.45953125</v>
      </c>
      <c r="M264">
        <v>269283.7890625</v>
      </c>
      <c r="N264">
        <v>0.33164062500000002</v>
      </c>
      <c r="O264">
        <v>70</v>
      </c>
      <c r="P264">
        <v>480</v>
      </c>
      <c r="Q264">
        <v>480</v>
      </c>
      <c r="R264" s="46">
        <v>263</v>
      </c>
      <c r="S264" t="s">
        <v>3331</v>
      </c>
      <c r="T264" t="s">
        <v>3332</v>
      </c>
      <c r="U264" t="s">
        <v>3333</v>
      </c>
      <c r="V264" t="s">
        <v>3334</v>
      </c>
      <c r="W264" t="s">
        <v>3335</v>
      </c>
      <c r="X264" t="s">
        <v>3336</v>
      </c>
      <c r="Y264" t="s">
        <v>3337</v>
      </c>
      <c r="Z264" t="s">
        <v>3338</v>
      </c>
      <c r="AA264" t="s">
        <v>3339</v>
      </c>
      <c r="AB264" t="s">
        <v>3340</v>
      </c>
      <c r="AC264" t="s">
        <v>3341</v>
      </c>
      <c r="AD264" t="s">
        <v>5021</v>
      </c>
    </row>
    <row r="265" spans="1:30">
      <c r="A265">
        <f t="shared" si="4"/>
        <v>263</v>
      </c>
      <c r="B265">
        <v>3</v>
      </c>
      <c r="C265">
        <v>65</v>
      </c>
      <c r="D265">
        <v>1</v>
      </c>
      <c r="E265">
        <v>60</v>
      </c>
      <c r="F265">
        <v>70</v>
      </c>
      <c r="G265">
        <v>0.38144531249999997</v>
      </c>
      <c r="H265">
        <v>0</v>
      </c>
      <c r="I265">
        <v>90</v>
      </c>
      <c r="J265">
        <v>0</v>
      </c>
      <c r="K265">
        <v>4756.8359375</v>
      </c>
      <c r="L265">
        <v>0.29453125000000002</v>
      </c>
      <c r="M265">
        <v>762290.0390625</v>
      </c>
      <c r="N265">
        <v>0.39414062500000002</v>
      </c>
      <c r="O265">
        <v>70</v>
      </c>
      <c r="P265">
        <v>480</v>
      </c>
      <c r="Q265">
        <v>480</v>
      </c>
      <c r="R265" s="46">
        <v>264</v>
      </c>
      <c r="S265" t="s">
        <v>3342</v>
      </c>
      <c r="T265" t="s">
        <v>3343</v>
      </c>
      <c r="U265" t="s">
        <v>3344</v>
      </c>
      <c r="V265" t="s">
        <v>238</v>
      </c>
      <c r="W265" t="s">
        <v>3345</v>
      </c>
      <c r="X265" t="s">
        <v>2946</v>
      </c>
      <c r="Y265" t="s">
        <v>3346</v>
      </c>
      <c r="Z265" t="s">
        <v>3347</v>
      </c>
      <c r="AA265" t="s">
        <v>3348</v>
      </c>
      <c r="AB265" t="s">
        <v>3349</v>
      </c>
      <c r="AC265" t="s">
        <v>3350</v>
      </c>
      <c r="AD265" t="s">
        <v>5022</v>
      </c>
    </row>
    <row r="266" spans="1:30">
      <c r="A266">
        <f t="shared" si="4"/>
        <v>264</v>
      </c>
      <c r="B266">
        <v>3</v>
      </c>
      <c r="C266">
        <v>66</v>
      </c>
      <c r="D266">
        <v>1</v>
      </c>
      <c r="E266">
        <v>60</v>
      </c>
      <c r="F266">
        <v>70</v>
      </c>
      <c r="G266">
        <v>0.53144531250000004</v>
      </c>
      <c r="H266">
        <v>0</v>
      </c>
      <c r="I266">
        <v>90</v>
      </c>
      <c r="J266">
        <v>0</v>
      </c>
      <c r="K266">
        <v>8006.8359375</v>
      </c>
      <c r="L266">
        <v>0.41453125000000002</v>
      </c>
      <c r="M266">
        <v>403740.0390625</v>
      </c>
      <c r="N266">
        <v>0.29414062500000004</v>
      </c>
      <c r="O266">
        <v>70</v>
      </c>
      <c r="P266">
        <v>480</v>
      </c>
      <c r="Q266">
        <v>480</v>
      </c>
      <c r="R266" s="46">
        <v>265</v>
      </c>
      <c r="S266" t="s">
        <v>3351</v>
      </c>
      <c r="T266" t="s">
        <v>3352</v>
      </c>
      <c r="U266" t="s">
        <v>3353</v>
      </c>
      <c r="V266" t="s">
        <v>2224</v>
      </c>
      <c r="W266" t="s">
        <v>3354</v>
      </c>
      <c r="X266" t="s">
        <v>3355</v>
      </c>
      <c r="Y266" t="s">
        <v>3356</v>
      </c>
      <c r="Z266" t="s">
        <v>3357</v>
      </c>
      <c r="AA266" t="s">
        <v>3358</v>
      </c>
      <c r="AB266" t="s">
        <v>3359</v>
      </c>
      <c r="AC266" t="s">
        <v>3360</v>
      </c>
      <c r="AD266" t="s">
        <v>1909</v>
      </c>
    </row>
    <row r="267" spans="1:30">
      <c r="A267">
        <f t="shared" si="4"/>
        <v>265</v>
      </c>
      <c r="B267">
        <v>3</v>
      </c>
      <c r="C267">
        <v>67</v>
      </c>
      <c r="D267">
        <v>1</v>
      </c>
      <c r="E267">
        <v>60</v>
      </c>
      <c r="F267">
        <v>70</v>
      </c>
      <c r="G267">
        <v>0.45644531249999998</v>
      </c>
      <c r="H267">
        <v>0</v>
      </c>
      <c r="I267">
        <v>90</v>
      </c>
      <c r="J267">
        <v>0</v>
      </c>
      <c r="K267">
        <v>9631.8359375</v>
      </c>
      <c r="L267">
        <v>0.35453124999999996</v>
      </c>
      <c r="M267">
        <v>224465.0390625</v>
      </c>
      <c r="N267">
        <v>0.34414062499999998</v>
      </c>
      <c r="O267">
        <v>70</v>
      </c>
      <c r="P267">
        <v>480</v>
      </c>
      <c r="Q267">
        <v>480</v>
      </c>
      <c r="R267" s="46">
        <v>266</v>
      </c>
      <c r="S267" t="s">
        <v>3361</v>
      </c>
      <c r="T267" t="s">
        <v>3362</v>
      </c>
      <c r="U267" t="s">
        <v>3363</v>
      </c>
      <c r="V267" t="s">
        <v>2894</v>
      </c>
      <c r="W267" t="s">
        <v>3364</v>
      </c>
      <c r="X267" t="s">
        <v>167</v>
      </c>
      <c r="Y267" t="s">
        <v>3365</v>
      </c>
      <c r="Z267" t="s">
        <v>3366</v>
      </c>
      <c r="AA267" t="s">
        <v>3367</v>
      </c>
      <c r="AB267" t="s">
        <v>3368</v>
      </c>
      <c r="AC267" t="s">
        <v>3369</v>
      </c>
      <c r="AD267" t="s">
        <v>5023</v>
      </c>
    </row>
    <row r="268" spans="1:30">
      <c r="A268">
        <f t="shared" si="4"/>
        <v>266</v>
      </c>
      <c r="B268">
        <v>3</v>
      </c>
      <c r="C268">
        <v>68</v>
      </c>
      <c r="D268">
        <v>1</v>
      </c>
      <c r="E268">
        <v>60</v>
      </c>
      <c r="F268">
        <v>70</v>
      </c>
      <c r="G268">
        <v>0.30644531250000001</v>
      </c>
      <c r="H268">
        <v>0</v>
      </c>
      <c r="I268">
        <v>90</v>
      </c>
      <c r="J268">
        <v>0</v>
      </c>
      <c r="K268">
        <v>6381.8359375</v>
      </c>
      <c r="L268">
        <v>0.47453124999999996</v>
      </c>
      <c r="M268">
        <v>583015.0390625</v>
      </c>
      <c r="N268">
        <v>0.244140625</v>
      </c>
      <c r="O268">
        <v>70</v>
      </c>
      <c r="P268">
        <v>480</v>
      </c>
      <c r="Q268">
        <v>480</v>
      </c>
      <c r="R268" s="46">
        <v>267</v>
      </c>
      <c r="S268" t="s">
        <v>3370</v>
      </c>
      <c r="T268" t="s">
        <v>3371</v>
      </c>
      <c r="U268" t="s">
        <v>3372</v>
      </c>
      <c r="V268" t="s">
        <v>3373</v>
      </c>
      <c r="W268" t="s">
        <v>3374</v>
      </c>
      <c r="X268" t="s">
        <v>3375</v>
      </c>
      <c r="Y268" t="s">
        <v>3376</v>
      </c>
      <c r="Z268" t="s">
        <v>3377</v>
      </c>
      <c r="AA268" t="s">
        <v>3378</v>
      </c>
      <c r="AB268" t="s">
        <v>3379</v>
      </c>
      <c r="AC268" t="s">
        <v>3380</v>
      </c>
      <c r="AD268" t="s">
        <v>5024</v>
      </c>
    </row>
    <row r="269" spans="1:30">
      <c r="A269">
        <f t="shared" si="4"/>
        <v>267</v>
      </c>
      <c r="B269">
        <v>3</v>
      </c>
      <c r="C269">
        <v>69</v>
      </c>
      <c r="D269">
        <v>1</v>
      </c>
      <c r="E269">
        <v>60</v>
      </c>
      <c r="F269">
        <v>70</v>
      </c>
      <c r="G269">
        <v>0.49394531249999996</v>
      </c>
      <c r="H269">
        <v>0</v>
      </c>
      <c r="I269">
        <v>90</v>
      </c>
      <c r="J269">
        <v>0</v>
      </c>
      <c r="K269">
        <v>5569.3359375</v>
      </c>
      <c r="L269">
        <v>0.32453124999999999</v>
      </c>
      <c r="M269">
        <v>314102.5390625</v>
      </c>
      <c r="N269">
        <v>0.369140625</v>
      </c>
      <c r="O269">
        <v>70</v>
      </c>
      <c r="P269">
        <v>480</v>
      </c>
      <c r="Q269">
        <v>480</v>
      </c>
      <c r="R269" s="46">
        <v>268</v>
      </c>
      <c r="S269" t="s">
        <v>3381</v>
      </c>
      <c r="T269" t="s">
        <v>3382</v>
      </c>
      <c r="U269" t="s">
        <v>3383</v>
      </c>
      <c r="V269" t="s">
        <v>3384</v>
      </c>
      <c r="W269" t="s">
        <v>1708</v>
      </c>
      <c r="X269" t="s">
        <v>3385</v>
      </c>
      <c r="Y269" t="s">
        <v>3386</v>
      </c>
      <c r="Z269" t="s">
        <v>3387</v>
      </c>
      <c r="AA269" t="s">
        <v>3388</v>
      </c>
      <c r="AB269" t="s">
        <v>3389</v>
      </c>
      <c r="AC269" t="s">
        <v>3390</v>
      </c>
      <c r="AD269" t="s">
        <v>5025</v>
      </c>
    </row>
    <row r="270" spans="1:30">
      <c r="A270">
        <f t="shared" si="4"/>
        <v>268</v>
      </c>
      <c r="B270">
        <v>3</v>
      </c>
      <c r="C270">
        <v>70</v>
      </c>
      <c r="D270">
        <v>1</v>
      </c>
      <c r="E270">
        <v>60</v>
      </c>
      <c r="F270">
        <v>70</v>
      </c>
      <c r="G270">
        <v>0.34394531249999999</v>
      </c>
      <c r="H270">
        <v>0</v>
      </c>
      <c r="I270">
        <v>90</v>
      </c>
      <c r="J270">
        <v>0</v>
      </c>
      <c r="K270">
        <v>8819.3359375</v>
      </c>
      <c r="L270">
        <v>0.44453124999999999</v>
      </c>
      <c r="M270">
        <v>672652.5390625</v>
      </c>
      <c r="N270">
        <v>0.26914062500000002</v>
      </c>
      <c r="O270">
        <v>70</v>
      </c>
      <c r="P270">
        <v>480</v>
      </c>
      <c r="Q270">
        <v>480</v>
      </c>
      <c r="R270" s="46">
        <v>269</v>
      </c>
      <c r="S270" t="s">
        <v>3391</v>
      </c>
      <c r="T270" t="s">
        <v>3392</v>
      </c>
      <c r="U270" t="s">
        <v>3393</v>
      </c>
      <c r="V270" t="s">
        <v>3394</v>
      </c>
      <c r="W270" t="s">
        <v>3395</v>
      </c>
      <c r="X270" t="s">
        <v>3396</v>
      </c>
      <c r="Y270" t="s">
        <v>3397</v>
      </c>
      <c r="Z270" t="s">
        <v>3398</v>
      </c>
      <c r="AA270" t="s">
        <v>3399</v>
      </c>
      <c r="AB270" t="s">
        <v>3400</v>
      </c>
      <c r="AC270" t="s">
        <v>3401</v>
      </c>
      <c r="AD270" t="s">
        <v>5026</v>
      </c>
    </row>
    <row r="271" spans="1:30">
      <c r="A271">
        <f t="shared" si="4"/>
        <v>269</v>
      </c>
      <c r="B271">
        <v>3</v>
      </c>
      <c r="C271">
        <v>71</v>
      </c>
      <c r="D271">
        <v>1</v>
      </c>
      <c r="E271">
        <v>60</v>
      </c>
      <c r="F271">
        <v>70</v>
      </c>
      <c r="G271">
        <v>0.4189453125</v>
      </c>
      <c r="H271">
        <v>0</v>
      </c>
      <c r="I271">
        <v>90</v>
      </c>
      <c r="J271">
        <v>0</v>
      </c>
      <c r="K271">
        <v>7194.3359375</v>
      </c>
      <c r="L271">
        <v>0.26453125</v>
      </c>
      <c r="M271">
        <v>493377.5390625</v>
      </c>
      <c r="N271">
        <v>0.31914062500000001</v>
      </c>
      <c r="O271">
        <v>70</v>
      </c>
      <c r="P271">
        <v>480</v>
      </c>
      <c r="Q271">
        <v>480</v>
      </c>
      <c r="R271" s="46">
        <v>270</v>
      </c>
      <c r="S271" t="s">
        <v>3402</v>
      </c>
      <c r="T271" t="s">
        <v>3403</v>
      </c>
      <c r="U271" t="s">
        <v>3404</v>
      </c>
      <c r="V271" t="s">
        <v>3405</v>
      </c>
      <c r="W271" t="s">
        <v>3406</v>
      </c>
      <c r="X271" t="s">
        <v>3407</v>
      </c>
      <c r="Y271" t="s">
        <v>3408</v>
      </c>
      <c r="Z271" t="s">
        <v>3409</v>
      </c>
      <c r="AA271" t="s">
        <v>3410</v>
      </c>
      <c r="AB271" t="s">
        <v>1375</v>
      </c>
      <c r="AC271" t="s">
        <v>3411</v>
      </c>
      <c r="AD271" t="s">
        <v>5027</v>
      </c>
    </row>
    <row r="272" spans="1:30">
      <c r="A272">
        <f t="shared" si="4"/>
        <v>270</v>
      </c>
      <c r="B272">
        <v>3</v>
      </c>
      <c r="C272">
        <v>72</v>
      </c>
      <c r="D272">
        <v>1</v>
      </c>
      <c r="E272">
        <v>60</v>
      </c>
      <c r="F272">
        <v>70</v>
      </c>
      <c r="G272">
        <v>0.56894531249999991</v>
      </c>
      <c r="H272">
        <v>0</v>
      </c>
      <c r="I272">
        <v>90</v>
      </c>
      <c r="J272">
        <v>0</v>
      </c>
      <c r="K272">
        <v>3944.3359375</v>
      </c>
      <c r="L272">
        <v>0.38453124999999999</v>
      </c>
      <c r="M272">
        <v>134827.5390625</v>
      </c>
      <c r="N272">
        <v>0.21914062500000001</v>
      </c>
      <c r="O272">
        <v>70</v>
      </c>
      <c r="P272">
        <v>480</v>
      </c>
      <c r="Q272">
        <v>480</v>
      </c>
      <c r="R272" s="46">
        <v>271</v>
      </c>
      <c r="S272" t="s">
        <v>3412</v>
      </c>
      <c r="T272" t="s">
        <v>3413</v>
      </c>
      <c r="U272" t="s">
        <v>3414</v>
      </c>
      <c r="V272" t="s">
        <v>3415</v>
      </c>
      <c r="W272" t="s">
        <v>3416</v>
      </c>
      <c r="X272" t="s">
        <v>3417</v>
      </c>
      <c r="Y272" t="s">
        <v>3418</v>
      </c>
      <c r="Z272" t="s">
        <v>3419</v>
      </c>
      <c r="AA272" t="s">
        <v>3420</v>
      </c>
      <c r="AB272" t="s">
        <v>3421</v>
      </c>
      <c r="AC272" t="s">
        <v>3422</v>
      </c>
      <c r="AD272" t="s">
        <v>5028</v>
      </c>
    </row>
    <row r="273" spans="1:30">
      <c r="A273">
        <f t="shared" si="4"/>
        <v>271</v>
      </c>
      <c r="B273">
        <v>3</v>
      </c>
      <c r="C273">
        <v>73</v>
      </c>
      <c r="D273">
        <v>1</v>
      </c>
      <c r="E273">
        <v>60</v>
      </c>
      <c r="F273">
        <v>70</v>
      </c>
      <c r="G273">
        <v>0.48457031249999999</v>
      </c>
      <c r="H273">
        <v>0</v>
      </c>
      <c r="I273">
        <v>90</v>
      </c>
      <c r="J273">
        <v>0</v>
      </c>
      <c r="K273">
        <v>4147.4609375</v>
      </c>
      <c r="L273">
        <v>0.25703124999999999</v>
      </c>
      <c r="M273">
        <v>426149.4140625</v>
      </c>
      <c r="N273">
        <v>0.22539062500000001</v>
      </c>
      <c r="O273">
        <v>70</v>
      </c>
      <c r="P273">
        <v>480</v>
      </c>
      <c r="Q273">
        <v>480</v>
      </c>
      <c r="R273" s="46">
        <v>272</v>
      </c>
      <c r="S273" t="s">
        <v>3423</v>
      </c>
      <c r="T273" t="s">
        <v>3424</v>
      </c>
      <c r="U273" t="s">
        <v>3425</v>
      </c>
      <c r="V273" t="s">
        <v>3426</v>
      </c>
      <c r="W273" t="s">
        <v>3427</v>
      </c>
      <c r="X273" t="s">
        <v>3428</v>
      </c>
      <c r="Y273" t="s">
        <v>3429</v>
      </c>
      <c r="Z273" t="s">
        <v>3430</v>
      </c>
      <c r="AA273" t="s">
        <v>3431</v>
      </c>
      <c r="AB273" t="s">
        <v>3432</v>
      </c>
      <c r="AC273" t="s">
        <v>3433</v>
      </c>
      <c r="AD273" t="s">
        <v>5029</v>
      </c>
    </row>
    <row r="274" spans="1:30">
      <c r="A274">
        <f t="shared" si="4"/>
        <v>272</v>
      </c>
      <c r="B274">
        <v>3</v>
      </c>
      <c r="C274">
        <v>74</v>
      </c>
      <c r="D274">
        <v>1</v>
      </c>
      <c r="E274">
        <v>60</v>
      </c>
      <c r="F274">
        <v>70</v>
      </c>
      <c r="G274">
        <v>0.33457031249999997</v>
      </c>
      <c r="H274">
        <v>0</v>
      </c>
      <c r="I274">
        <v>90</v>
      </c>
      <c r="J274">
        <v>0</v>
      </c>
      <c r="K274">
        <v>7397.4609375</v>
      </c>
      <c r="L274">
        <v>0.37703124999999998</v>
      </c>
      <c r="M274">
        <v>784699.4140625</v>
      </c>
      <c r="N274">
        <v>0.32539062500000004</v>
      </c>
      <c r="O274">
        <v>70</v>
      </c>
      <c r="P274">
        <v>480</v>
      </c>
      <c r="Q274">
        <v>480</v>
      </c>
      <c r="R274" s="46">
        <v>273</v>
      </c>
      <c r="S274" t="s">
        <v>3434</v>
      </c>
      <c r="T274" t="s">
        <v>3435</v>
      </c>
      <c r="U274" t="s">
        <v>3436</v>
      </c>
      <c r="V274" t="s">
        <v>3437</v>
      </c>
      <c r="W274" t="s">
        <v>3438</v>
      </c>
      <c r="X274" t="s">
        <v>297</v>
      </c>
      <c r="Y274" t="s">
        <v>3439</v>
      </c>
      <c r="Z274" t="s">
        <v>3440</v>
      </c>
      <c r="AA274" t="s">
        <v>3441</v>
      </c>
      <c r="AB274" t="s">
        <v>3442</v>
      </c>
      <c r="AC274" t="s">
        <v>3443</v>
      </c>
      <c r="AD274" t="s">
        <v>5030</v>
      </c>
    </row>
    <row r="275" spans="1:30">
      <c r="A275">
        <f t="shared" si="4"/>
        <v>273</v>
      </c>
      <c r="B275">
        <v>3</v>
      </c>
      <c r="C275">
        <v>75</v>
      </c>
      <c r="D275">
        <v>1</v>
      </c>
      <c r="E275">
        <v>60</v>
      </c>
      <c r="F275">
        <v>70</v>
      </c>
      <c r="G275">
        <v>0.40957031249999998</v>
      </c>
      <c r="H275">
        <v>0</v>
      </c>
      <c r="I275">
        <v>90</v>
      </c>
      <c r="J275">
        <v>0</v>
      </c>
      <c r="K275">
        <v>9022.4609375</v>
      </c>
      <c r="L275">
        <v>0.31703124999999999</v>
      </c>
      <c r="M275">
        <v>605424.4140625</v>
      </c>
      <c r="N275">
        <v>0.275390625</v>
      </c>
      <c r="O275">
        <v>70</v>
      </c>
      <c r="P275">
        <v>480</v>
      </c>
      <c r="Q275">
        <v>480</v>
      </c>
      <c r="R275" s="46">
        <v>274</v>
      </c>
      <c r="S275" t="s">
        <v>3444</v>
      </c>
      <c r="T275" t="s">
        <v>3445</v>
      </c>
      <c r="U275" t="s">
        <v>3446</v>
      </c>
      <c r="V275" t="s">
        <v>3447</v>
      </c>
      <c r="W275" t="s">
        <v>3448</v>
      </c>
      <c r="X275" t="s">
        <v>3449</v>
      </c>
      <c r="Y275" t="s">
        <v>3450</v>
      </c>
      <c r="Z275" t="s">
        <v>3451</v>
      </c>
      <c r="AA275" t="s">
        <v>3452</v>
      </c>
      <c r="AB275" t="s">
        <v>3453</v>
      </c>
      <c r="AC275" t="s">
        <v>3454</v>
      </c>
      <c r="AD275" t="s">
        <v>5031</v>
      </c>
    </row>
    <row r="276" spans="1:30">
      <c r="A276">
        <f t="shared" si="4"/>
        <v>274</v>
      </c>
      <c r="B276">
        <v>3</v>
      </c>
      <c r="C276">
        <v>76</v>
      </c>
      <c r="D276">
        <v>1</v>
      </c>
      <c r="E276">
        <v>60</v>
      </c>
      <c r="F276">
        <v>70</v>
      </c>
      <c r="G276">
        <v>0.5595703125</v>
      </c>
      <c r="H276">
        <v>0</v>
      </c>
      <c r="I276">
        <v>90</v>
      </c>
      <c r="J276">
        <v>0</v>
      </c>
      <c r="K276">
        <v>5772.4609375</v>
      </c>
      <c r="L276">
        <v>0.43703124999999998</v>
      </c>
      <c r="M276">
        <v>246874.4140625</v>
      </c>
      <c r="N276">
        <v>0.37539062500000003</v>
      </c>
      <c r="O276">
        <v>70</v>
      </c>
      <c r="P276">
        <v>480</v>
      </c>
      <c r="Q276">
        <v>480</v>
      </c>
      <c r="R276">
        <v>275</v>
      </c>
      <c r="S276" t="s">
        <v>3455</v>
      </c>
      <c r="T276" t="s">
        <v>3456</v>
      </c>
      <c r="U276" t="s">
        <v>3457</v>
      </c>
      <c r="V276" t="s">
        <v>3458</v>
      </c>
      <c r="W276" t="s">
        <v>3459</v>
      </c>
      <c r="X276" t="s">
        <v>3460</v>
      </c>
      <c r="Y276" t="s">
        <v>3461</v>
      </c>
      <c r="Z276" t="s">
        <v>3462</v>
      </c>
      <c r="AA276" t="s">
        <v>3463</v>
      </c>
      <c r="AB276" t="s">
        <v>3464</v>
      </c>
      <c r="AC276" t="s">
        <v>3465</v>
      </c>
      <c r="AD276" t="s">
        <v>5032</v>
      </c>
    </row>
    <row r="277" spans="1:30">
      <c r="A277">
        <f t="shared" si="4"/>
        <v>275</v>
      </c>
      <c r="B277">
        <v>3</v>
      </c>
      <c r="C277">
        <v>77</v>
      </c>
      <c r="D277">
        <v>1</v>
      </c>
      <c r="E277">
        <v>60</v>
      </c>
      <c r="F277">
        <v>70</v>
      </c>
      <c r="G277">
        <v>0.44707031249999996</v>
      </c>
      <c r="H277">
        <v>0</v>
      </c>
      <c r="I277">
        <v>90</v>
      </c>
      <c r="J277">
        <v>0</v>
      </c>
      <c r="K277">
        <v>6584.9609375</v>
      </c>
      <c r="L277">
        <v>0.34703125000000001</v>
      </c>
      <c r="M277">
        <v>695061.9140625</v>
      </c>
      <c r="N277">
        <v>0.20039062500000002</v>
      </c>
      <c r="O277">
        <v>70</v>
      </c>
      <c r="P277">
        <v>480</v>
      </c>
      <c r="Q277">
        <v>480</v>
      </c>
      <c r="R277">
        <v>276</v>
      </c>
      <c r="S277" t="s">
        <v>3466</v>
      </c>
      <c r="T277" t="s">
        <v>3467</v>
      </c>
      <c r="U277" t="s">
        <v>3468</v>
      </c>
      <c r="V277" t="s">
        <v>3469</v>
      </c>
      <c r="W277" t="s">
        <v>3470</v>
      </c>
      <c r="X277" t="s">
        <v>3471</v>
      </c>
      <c r="Y277" t="s">
        <v>3472</v>
      </c>
      <c r="Z277" t="s">
        <v>3473</v>
      </c>
      <c r="AA277" t="s">
        <v>3474</v>
      </c>
      <c r="AB277" t="s">
        <v>3475</v>
      </c>
      <c r="AC277" t="s">
        <v>3476</v>
      </c>
      <c r="AD277" t="s">
        <v>5033</v>
      </c>
    </row>
    <row r="278" spans="1:30">
      <c r="A278">
        <f t="shared" si="4"/>
        <v>276</v>
      </c>
      <c r="B278">
        <v>3</v>
      </c>
      <c r="C278">
        <v>78</v>
      </c>
      <c r="D278">
        <v>1</v>
      </c>
      <c r="E278">
        <v>60</v>
      </c>
      <c r="F278">
        <v>70</v>
      </c>
      <c r="G278">
        <v>0.59707031249999998</v>
      </c>
      <c r="H278">
        <v>0</v>
      </c>
      <c r="I278">
        <v>90</v>
      </c>
      <c r="J278">
        <v>0</v>
      </c>
      <c r="K278">
        <v>9834.9609375</v>
      </c>
      <c r="L278">
        <v>0.46703125000000001</v>
      </c>
      <c r="M278">
        <v>336511.9140625</v>
      </c>
      <c r="N278">
        <v>0.30039062500000002</v>
      </c>
      <c r="O278">
        <v>70</v>
      </c>
      <c r="P278">
        <v>480</v>
      </c>
      <c r="Q278">
        <v>480</v>
      </c>
      <c r="R278">
        <v>277</v>
      </c>
      <c r="S278" t="s">
        <v>3477</v>
      </c>
      <c r="T278" t="s">
        <v>3478</v>
      </c>
      <c r="U278" t="s">
        <v>3479</v>
      </c>
      <c r="V278" t="s">
        <v>3480</v>
      </c>
      <c r="W278" t="s">
        <v>3481</v>
      </c>
      <c r="X278" t="s">
        <v>3482</v>
      </c>
      <c r="Y278" t="s">
        <v>3483</v>
      </c>
      <c r="Z278" t="s">
        <v>3484</v>
      </c>
      <c r="AA278" t="s">
        <v>3485</v>
      </c>
      <c r="AB278" t="s">
        <v>3486</v>
      </c>
      <c r="AC278" t="s">
        <v>3487</v>
      </c>
      <c r="AD278" t="s">
        <v>5034</v>
      </c>
    </row>
    <row r="279" spans="1:30">
      <c r="A279">
        <f t="shared" si="4"/>
        <v>277</v>
      </c>
      <c r="B279">
        <v>3</v>
      </c>
      <c r="C279">
        <v>79</v>
      </c>
      <c r="D279">
        <v>1</v>
      </c>
      <c r="E279">
        <v>60</v>
      </c>
      <c r="F279">
        <v>70</v>
      </c>
      <c r="G279">
        <v>0.52207031250000002</v>
      </c>
      <c r="H279">
        <v>0</v>
      </c>
      <c r="I279">
        <v>90</v>
      </c>
      <c r="J279">
        <v>0</v>
      </c>
      <c r="K279">
        <v>8209.9609375</v>
      </c>
      <c r="L279">
        <v>0.28703125000000002</v>
      </c>
      <c r="M279">
        <v>157236.9140625</v>
      </c>
      <c r="N279">
        <v>0.25039062500000003</v>
      </c>
      <c r="O279">
        <v>70</v>
      </c>
      <c r="P279">
        <v>480</v>
      </c>
      <c r="Q279">
        <v>480</v>
      </c>
      <c r="R279">
        <v>278</v>
      </c>
      <c r="S279" t="s">
        <v>3488</v>
      </c>
      <c r="T279" t="s">
        <v>3489</v>
      </c>
      <c r="U279" t="s">
        <v>3490</v>
      </c>
      <c r="V279" t="s">
        <v>3491</v>
      </c>
      <c r="W279" t="s">
        <v>3492</v>
      </c>
      <c r="X279" t="s">
        <v>3493</v>
      </c>
      <c r="Y279" t="s">
        <v>3494</v>
      </c>
      <c r="Z279" t="s">
        <v>3495</v>
      </c>
      <c r="AA279" t="s">
        <v>3496</v>
      </c>
      <c r="AB279" t="s">
        <v>3497</v>
      </c>
      <c r="AC279" t="s">
        <v>3498</v>
      </c>
      <c r="AD279" t="s">
        <v>5035</v>
      </c>
    </row>
    <row r="280" spans="1:30">
      <c r="A280">
        <f t="shared" si="4"/>
        <v>278</v>
      </c>
      <c r="B280">
        <v>3</v>
      </c>
      <c r="C280">
        <v>80</v>
      </c>
      <c r="D280">
        <v>1</v>
      </c>
      <c r="E280">
        <v>60</v>
      </c>
      <c r="F280">
        <v>70</v>
      </c>
      <c r="G280">
        <v>0.3720703125</v>
      </c>
      <c r="H280">
        <v>0</v>
      </c>
      <c r="I280">
        <v>90</v>
      </c>
      <c r="J280">
        <v>0</v>
      </c>
      <c r="K280">
        <v>4959.9609375</v>
      </c>
      <c r="L280">
        <v>0.40703124999999996</v>
      </c>
      <c r="M280">
        <v>515786.9140625</v>
      </c>
      <c r="N280">
        <v>0.35039062500000001</v>
      </c>
      <c r="O280">
        <v>70</v>
      </c>
      <c r="P280">
        <v>480</v>
      </c>
      <c r="Q280">
        <v>480</v>
      </c>
      <c r="R280">
        <v>279</v>
      </c>
      <c r="S280" t="s">
        <v>3499</v>
      </c>
      <c r="T280" t="s">
        <v>3500</v>
      </c>
      <c r="U280" t="s">
        <v>3501</v>
      </c>
      <c r="V280" t="s">
        <v>3502</v>
      </c>
      <c r="W280" t="s">
        <v>3503</v>
      </c>
      <c r="X280" t="s">
        <v>3504</v>
      </c>
      <c r="Y280" t="s">
        <v>3505</v>
      </c>
      <c r="Z280" t="s">
        <v>3506</v>
      </c>
      <c r="AA280" t="s">
        <v>3507</v>
      </c>
      <c r="AB280" t="s">
        <v>962</v>
      </c>
      <c r="AC280" t="s">
        <v>3508</v>
      </c>
      <c r="AD280" t="s">
        <v>5036</v>
      </c>
    </row>
    <row r="281" spans="1:30">
      <c r="A281">
        <f t="shared" si="4"/>
        <v>279</v>
      </c>
      <c r="B281">
        <v>3</v>
      </c>
      <c r="C281">
        <v>81</v>
      </c>
      <c r="D281">
        <v>1</v>
      </c>
      <c r="E281">
        <v>60</v>
      </c>
      <c r="F281">
        <v>70</v>
      </c>
      <c r="G281">
        <v>0.31582031249999998</v>
      </c>
      <c r="H281">
        <v>0</v>
      </c>
      <c r="I281">
        <v>90</v>
      </c>
      <c r="J281">
        <v>0</v>
      </c>
      <c r="K281">
        <v>4553.7109375</v>
      </c>
      <c r="L281">
        <v>0.33203125</v>
      </c>
      <c r="M281">
        <v>202055.6640625</v>
      </c>
      <c r="N281">
        <v>0.31289062500000003</v>
      </c>
      <c r="O281">
        <v>70</v>
      </c>
      <c r="P281">
        <v>480</v>
      </c>
      <c r="Q281">
        <v>480</v>
      </c>
      <c r="R281">
        <v>280</v>
      </c>
      <c r="S281" t="s">
        <v>3509</v>
      </c>
      <c r="T281" t="s">
        <v>3510</v>
      </c>
      <c r="U281" t="s">
        <v>3511</v>
      </c>
      <c r="V281" t="s">
        <v>3512</v>
      </c>
      <c r="W281" t="s">
        <v>3513</v>
      </c>
      <c r="X281" t="s">
        <v>3514</v>
      </c>
      <c r="Y281" t="s">
        <v>3515</v>
      </c>
      <c r="Z281" t="s">
        <v>3516</v>
      </c>
      <c r="AA281" t="s">
        <v>3517</v>
      </c>
      <c r="AB281" t="s">
        <v>3518</v>
      </c>
      <c r="AC281" t="s">
        <v>3519</v>
      </c>
      <c r="AD281" t="s">
        <v>5037</v>
      </c>
    </row>
    <row r="282" spans="1:30">
      <c r="A282">
        <f t="shared" si="4"/>
        <v>280</v>
      </c>
      <c r="B282">
        <v>3</v>
      </c>
      <c r="C282">
        <v>82</v>
      </c>
      <c r="D282">
        <v>1</v>
      </c>
      <c r="E282">
        <v>60</v>
      </c>
      <c r="F282">
        <v>70</v>
      </c>
      <c r="G282">
        <v>0.4658203125</v>
      </c>
      <c r="H282">
        <v>0</v>
      </c>
      <c r="I282">
        <v>90</v>
      </c>
      <c r="J282">
        <v>0</v>
      </c>
      <c r="K282">
        <v>7803.7109375</v>
      </c>
      <c r="L282">
        <v>0.45203125</v>
      </c>
      <c r="M282">
        <v>560605.6640625</v>
      </c>
      <c r="N282">
        <v>0.212890625</v>
      </c>
      <c r="O282">
        <v>70</v>
      </c>
      <c r="P282">
        <v>480</v>
      </c>
      <c r="Q282">
        <v>480</v>
      </c>
      <c r="R282">
        <v>281</v>
      </c>
      <c r="S282" t="s">
        <v>3520</v>
      </c>
      <c r="T282" t="s">
        <v>3521</v>
      </c>
      <c r="U282" t="s">
        <v>3522</v>
      </c>
      <c r="V282" t="s">
        <v>3523</v>
      </c>
      <c r="W282" t="s">
        <v>3524</v>
      </c>
      <c r="X282" t="s">
        <v>190</v>
      </c>
      <c r="Y282" t="s">
        <v>3525</v>
      </c>
      <c r="Z282" t="s">
        <v>3526</v>
      </c>
      <c r="AA282" t="s">
        <v>3527</v>
      </c>
      <c r="AB282" t="s">
        <v>3528</v>
      </c>
      <c r="AC282" t="s">
        <v>3529</v>
      </c>
      <c r="AD282" t="s">
        <v>5038</v>
      </c>
    </row>
    <row r="283" spans="1:30">
      <c r="A283">
        <f t="shared" si="4"/>
        <v>281</v>
      </c>
      <c r="B283">
        <v>3</v>
      </c>
      <c r="C283">
        <v>83</v>
      </c>
      <c r="D283">
        <v>1</v>
      </c>
      <c r="E283">
        <v>60</v>
      </c>
      <c r="F283">
        <v>70</v>
      </c>
      <c r="G283">
        <v>0.54082031249999996</v>
      </c>
      <c r="H283">
        <v>0</v>
      </c>
      <c r="I283">
        <v>90</v>
      </c>
      <c r="J283">
        <v>0</v>
      </c>
      <c r="K283">
        <v>9428.7109375</v>
      </c>
      <c r="L283">
        <v>0.27203125</v>
      </c>
      <c r="M283">
        <v>739880.6640625</v>
      </c>
      <c r="N283">
        <v>0.36289062500000002</v>
      </c>
      <c r="O283">
        <v>70</v>
      </c>
      <c r="P283">
        <v>480</v>
      </c>
      <c r="Q283">
        <v>480</v>
      </c>
      <c r="R283">
        <v>282</v>
      </c>
      <c r="S283" t="s">
        <v>3530</v>
      </c>
      <c r="T283" t="s">
        <v>3531</v>
      </c>
      <c r="U283" t="s">
        <v>3532</v>
      </c>
      <c r="V283" t="s">
        <v>3533</v>
      </c>
      <c r="W283" t="s">
        <v>3534</v>
      </c>
      <c r="X283" t="s">
        <v>2553</v>
      </c>
      <c r="Y283" t="s">
        <v>3535</v>
      </c>
      <c r="Z283" t="s">
        <v>3536</v>
      </c>
      <c r="AA283" t="s">
        <v>3537</v>
      </c>
      <c r="AB283" t="s">
        <v>3538</v>
      </c>
      <c r="AC283" t="s">
        <v>3539</v>
      </c>
      <c r="AD283" t="s">
        <v>5039</v>
      </c>
    </row>
    <row r="284" spans="1:30">
      <c r="A284">
        <f t="shared" si="4"/>
        <v>282</v>
      </c>
      <c r="B284">
        <v>3</v>
      </c>
      <c r="C284">
        <v>84</v>
      </c>
      <c r="D284">
        <v>1</v>
      </c>
      <c r="E284">
        <v>60</v>
      </c>
      <c r="F284">
        <v>70</v>
      </c>
      <c r="G284">
        <v>0.39082031249999999</v>
      </c>
      <c r="H284">
        <v>0</v>
      </c>
      <c r="I284">
        <v>90</v>
      </c>
      <c r="J284">
        <v>0</v>
      </c>
      <c r="K284">
        <v>6178.7109375</v>
      </c>
      <c r="L284">
        <v>0.39203125</v>
      </c>
      <c r="M284">
        <v>381330.6640625</v>
      </c>
      <c r="N284">
        <v>0.26289062500000004</v>
      </c>
      <c r="O284">
        <v>70</v>
      </c>
      <c r="P284">
        <v>480</v>
      </c>
      <c r="Q284">
        <v>480</v>
      </c>
      <c r="R284">
        <v>283</v>
      </c>
      <c r="S284" t="s">
        <v>3540</v>
      </c>
      <c r="T284" t="s">
        <v>3541</v>
      </c>
      <c r="U284" t="s">
        <v>3542</v>
      </c>
      <c r="V284" t="s">
        <v>3543</v>
      </c>
      <c r="W284" t="s">
        <v>3544</v>
      </c>
      <c r="X284" t="s">
        <v>3533</v>
      </c>
      <c r="Y284" t="s">
        <v>3545</v>
      </c>
      <c r="Z284" t="s">
        <v>3546</v>
      </c>
      <c r="AA284" t="s">
        <v>3547</v>
      </c>
      <c r="AB284" t="s">
        <v>3548</v>
      </c>
      <c r="AC284" t="s">
        <v>3549</v>
      </c>
      <c r="AD284" t="s">
        <v>5040</v>
      </c>
    </row>
    <row r="285" spans="1:30">
      <c r="A285">
        <f t="shared" si="4"/>
        <v>283</v>
      </c>
      <c r="B285">
        <v>3</v>
      </c>
      <c r="C285">
        <v>85</v>
      </c>
      <c r="D285">
        <v>1</v>
      </c>
      <c r="E285">
        <v>60</v>
      </c>
      <c r="F285">
        <v>70</v>
      </c>
      <c r="G285">
        <v>0.57832031250000004</v>
      </c>
      <c r="H285">
        <v>0</v>
      </c>
      <c r="I285">
        <v>90</v>
      </c>
      <c r="J285">
        <v>0</v>
      </c>
      <c r="K285">
        <v>5366.2109375</v>
      </c>
      <c r="L285">
        <v>0.30203124999999997</v>
      </c>
      <c r="M285">
        <v>470968.1640625</v>
      </c>
      <c r="N285">
        <v>0.337890625</v>
      </c>
      <c r="O285">
        <v>70</v>
      </c>
      <c r="P285">
        <v>480</v>
      </c>
      <c r="Q285">
        <v>480</v>
      </c>
      <c r="R285">
        <v>284</v>
      </c>
      <c r="S285" t="s">
        <v>3550</v>
      </c>
      <c r="T285" t="s">
        <v>3551</v>
      </c>
      <c r="U285" t="s">
        <v>3552</v>
      </c>
      <c r="V285" t="s">
        <v>3553</v>
      </c>
      <c r="W285" t="s">
        <v>3554</v>
      </c>
      <c r="X285" t="s">
        <v>3555</v>
      </c>
      <c r="Y285" t="s">
        <v>3556</v>
      </c>
      <c r="Z285" t="s">
        <v>3557</v>
      </c>
      <c r="AA285" t="s">
        <v>3558</v>
      </c>
      <c r="AB285" t="s">
        <v>3559</v>
      </c>
      <c r="AC285" t="s">
        <v>2082</v>
      </c>
      <c r="AD285" t="s">
        <v>5041</v>
      </c>
    </row>
    <row r="286" spans="1:30">
      <c r="A286">
        <f t="shared" si="4"/>
        <v>284</v>
      </c>
      <c r="B286">
        <v>3</v>
      </c>
      <c r="C286">
        <v>86</v>
      </c>
      <c r="D286">
        <v>1</v>
      </c>
      <c r="E286">
        <v>60</v>
      </c>
      <c r="F286">
        <v>70</v>
      </c>
      <c r="G286">
        <v>0.42832031250000002</v>
      </c>
      <c r="H286">
        <v>0</v>
      </c>
      <c r="I286">
        <v>90</v>
      </c>
      <c r="J286">
        <v>0</v>
      </c>
      <c r="K286">
        <v>8616.2109375</v>
      </c>
      <c r="L286">
        <v>0.42203124999999997</v>
      </c>
      <c r="M286">
        <v>112418.1640625</v>
      </c>
      <c r="N286">
        <v>0.23789062500000002</v>
      </c>
      <c r="O286">
        <v>70</v>
      </c>
      <c r="P286">
        <v>480</v>
      </c>
      <c r="Q286">
        <v>480</v>
      </c>
      <c r="R286">
        <v>285</v>
      </c>
      <c r="S286" t="s">
        <v>3560</v>
      </c>
      <c r="T286" t="s">
        <v>3561</v>
      </c>
      <c r="U286" t="s">
        <v>3562</v>
      </c>
      <c r="V286" t="s">
        <v>2126</v>
      </c>
      <c r="W286" t="s">
        <v>3563</v>
      </c>
      <c r="X286" t="s">
        <v>3564</v>
      </c>
      <c r="Y286" t="s">
        <v>3565</v>
      </c>
      <c r="Z286" t="s">
        <v>2812</v>
      </c>
      <c r="AA286" t="s">
        <v>3566</v>
      </c>
      <c r="AB286" t="s">
        <v>3567</v>
      </c>
      <c r="AC286" t="s">
        <v>3568</v>
      </c>
      <c r="AD286" t="s">
        <v>5042</v>
      </c>
    </row>
    <row r="287" spans="1:30">
      <c r="A287">
        <f t="shared" si="4"/>
        <v>285</v>
      </c>
      <c r="B287">
        <v>3</v>
      </c>
      <c r="C287">
        <v>87</v>
      </c>
      <c r="D287">
        <v>1</v>
      </c>
      <c r="E287">
        <v>60</v>
      </c>
      <c r="F287">
        <v>70</v>
      </c>
      <c r="G287">
        <v>0.35332031250000001</v>
      </c>
      <c r="H287">
        <v>0</v>
      </c>
      <c r="I287">
        <v>90</v>
      </c>
      <c r="J287">
        <v>0</v>
      </c>
      <c r="K287">
        <v>6991.2109375</v>
      </c>
      <c r="L287">
        <v>0.36203125000000003</v>
      </c>
      <c r="M287">
        <v>291693.1640625</v>
      </c>
      <c r="N287">
        <v>0.38789062500000004</v>
      </c>
      <c r="O287">
        <v>70</v>
      </c>
      <c r="P287">
        <v>480</v>
      </c>
      <c r="Q287">
        <v>480</v>
      </c>
      <c r="R287">
        <v>286</v>
      </c>
      <c r="S287" t="s">
        <v>3569</v>
      </c>
      <c r="T287" t="s">
        <v>3570</v>
      </c>
      <c r="U287" t="s">
        <v>3571</v>
      </c>
      <c r="V287" t="s">
        <v>3572</v>
      </c>
      <c r="W287" t="s">
        <v>3573</v>
      </c>
      <c r="X287" t="s">
        <v>3574</v>
      </c>
      <c r="Y287" t="s">
        <v>3575</v>
      </c>
      <c r="Z287" t="s">
        <v>3576</v>
      </c>
      <c r="AA287" t="s">
        <v>3577</v>
      </c>
      <c r="AB287" t="s">
        <v>3578</v>
      </c>
      <c r="AC287" t="s">
        <v>3579</v>
      </c>
      <c r="AD287" t="s">
        <v>5043</v>
      </c>
    </row>
    <row r="288" spans="1:30">
      <c r="A288">
        <f t="shared" si="4"/>
        <v>286</v>
      </c>
      <c r="B288">
        <v>3</v>
      </c>
      <c r="C288">
        <v>88</v>
      </c>
      <c r="D288">
        <v>1</v>
      </c>
      <c r="E288">
        <v>60</v>
      </c>
      <c r="F288">
        <v>70</v>
      </c>
      <c r="G288">
        <v>0.50332031249999998</v>
      </c>
      <c r="H288">
        <v>0</v>
      </c>
      <c r="I288">
        <v>90</v>
      </c>
      <c r="J288">
        <v>0</v>
      </c>
      <c r="K288">
        <v>3741.2109375</v>
      </c>
      <c r="L288">
        <v>0.48203125000000002</v>
      </c>
      <c r="M288">
        <v>650243.1640625</v>
      </c>
      <c r="N288">
        <v>0.28789062500000001</v>
      </c>
      <c r="O288">
        <v>70</v>
      </c>
      <c r="P288">
        <v>480</v>
      </c>
      <c r="Q288">
        <v>480</v>
      </c>
      <c r="R288">
        <v>287</v>
      </c>
      <c r="S288" t="s">
        <v>3580</v>
      </c>
      <c r="T288" t="s">
        <v>3581</v>
      </c>
      <c r="U288" t="s">
        <v>3582</v>
      </c>
      <c r="V288" t="s">
        <v>3583</v>
      </c>
      <c r="W288" t="s">
        <v>3584</v>
      </c>
      <c r="X288" t="s">
        <v>3585</v>
      </c>
      <c r="Y288" t="s">
        <v>3586</v>
      </c>
      <c r="Z288" t="s">
        <v>3587</v>
      </c>
      <c r="AA288" t="s">
        <v>3588</v>
      </c>
      <c r="AB288" t="s">
        <v>3589</v>
      </c>
      <c r="AC288" t="s">
        <v>3590</v>
      </c>
      <c r="AD288" t="s">
        <v>5044</v>
      </c>
    </row>
    <row r="289" spans="1:30">
      <c r="A289">
        <f t="shared" si="4"/>
        <v>287</v>
      </c>
      <c r="B289">
        <v>3</v>
      </c>
      <c r="C289">
        <v>89</v>
      </c>
      <c r="D289">
        <v>1</v>
      </c>
      <c r="E289">
        <v>60</v>
      </c>
      <c r="F289">
        <v>70</v>
      </c>
      <c r="G289">
        <v>0.41425781249999999</v>
      </c>
      <c r="H289">
        <v>0</v>
      </c>
      <c r="I289">
        <v>90</v>
      </c>
      <c r="J289">
        <v>0</v>
      </c>
      <c r="K289">
        <v>3842.7734375</v>
      </c>
      <c r="L289">
        <v>0.30578125</v>
      </c>
      <c r="M289">
        <v>235669.7265625</v>
      </c>
      <c r="N289">
        <v>0.37226562500000004</v>
      </c>
      <c r="O289">
        <v>70</v>
      </c>
      <c r="P289">
        <v>480</v>
      </c>
      <c r="Q289">
        <v>480</v>
      </c>
      <c r="R289">
        <v>288</v>
      </c>
      <c r="S289" t="s">
        <v>3591</v>
      </c>
      <c r="T289" t="s">
        <v>3592</v>
      </c>
      <c r="U289" t="s">
        <v>3593</v>
      </c>
      <c r="V289" t="s">
        <v>3594</v>
      </c>
      <c r="W289" t="s">
        <v>3595</v>
      </c>
      <c r="X289" t="s">
        <v>2341</v>
      </c>
      <c r="Y289" t="s">
        <v>3596</v>
      </c>
      <c r="Z289" t="s">
        <v>769</v>
      </c>
      <c r="AA289" t="s">
        <v>3597</v>
      </c>
      <c r="AB289" t="s">
        <v>3598</v>
      </c>
      <c r="AC289" t="s">
        <v>3599</v>
      </c>
      <c r="AD289" t="s">
        <v>5045</v>
      </c>
    </row>
    <row r="290" spans="1:30">
      <c r="A290">
        <f t="shared" si="4"/>
        <v>288</v>
      </c>
      <c r="B290">
        <v>3</v>
      </c>
      <c r="C290">
        <v>90</v>
      </c>
      <c r="D290">
        <v>1</v>
      </c>
      <c r="E290">
        <v>60</v>
      </c>
      <c r="F290">
        <v>70</v>
      </c>
      <c r="G290">
        <v>0.56425781249999996</v>
      </c>
      <c r="H290">
        <v>0</v>
      </c>
      <c r="I290">
        <v>90</v>
      </c>
      <c r="J290">
        <v>0</v>
      </c>
      <c r="K290">
        <v>7092.7734375</v>
      </c>
      <c r="L290">
        <v>0.42578125</v>
      </c>
      <c r="M290">
        <v>594219.7265625</v>
      </c>
      <c r="N290">
        <v>0.27226562500000001</v>
      </c>
      <c r="O290">
        <v>70</v>
      </c>
      <c r="P290">
        <v>480</v>
      </c>
      <c r="Q290">
        <v>480</v>
      </c>
      <c r="R290">
        <v>289</v>
      </c>
      <c r="S290" t="s">
        <v>3600</v>
      </c>
      <c r="T290" t="s">
        <v>3601</v>
      </c>
      <c r="U290" t="s">
        <v>3602</v>
      </c>
      <c r="V290" t="s">
        <v>3603</v>
      </c>
      <c r="W290" t="s">
        <v>3604</v>
      </c>
      <c r="X290" t="s">
        <v>3605</v>
      </c>
      <c r="Y290" t="s">
        <v>3606</v>
      </c>
      <c r="Z290" t="s">
        <v>3607</v>
      </c>
      <c r="AA290" t="s">
        <v>3608</v>
      </c>
      <c r="AB290" t="s">
        <v>3609</v>
      </c>
      <c r="AC290" t="s">
        <v>3610</v>
      </c>
      <c r="AD290" t="s">
        <v>5046</v>
      </c>
    </row>
    <row r="291" spans="1:30">
      <c r="A291">
        <f t="shared" si="4"/>
        <v>289</v>
      </c>
      <c r="B291">
        <v>3</v>
      </c>
      <c r="C291">
        <v>91</v>
      </c>
      <c r="D291">
        <v>1</v>
      </c>
      <c r="E291">
        <v>60</v>
      </c>
      <c r="F291">
        <v>70</v>
      </c>
      <c r="G291">
        <v>0.4892578125</v>
      </c>
      <c r="H291">
        <v>0</v>
      </c>
      <c r="I291">
        <v>90</v>
      </c>
      <c r="J291">
        <v>0</v>
      </c>
      <c r="K291">
        <v>8717.7734375</v>
      </c>
      <c r="L291">
        <v>0.36578125</v>
      </c>
      <c r="M291">
        <v>773494.7265625</v>
      </c>
      <c r="N291">
        <v>0.322265625</v>
      </c>
      <c r="O291">
        <v>70</v>
      </c>
      <c r="P291">
        <v>480</v>
      </c>
      <c r="Q291">
        <v>480</v>
      </c>
      <c r="R291">
        <v>290</v>
      </c>
      <c r="S291" t="s">
        <v>3611</v>
      </c>
      <c r="T291" t="s">
        <v>3612</v>
      </c>
      <c r="U291" t="s">
        <v>3613</v>
      </c>
      <c r="V291" t="s">
        <v>2451</v>
      </c>
      <c r="W291" t="s">
        <v>3614</v>
      </c>
      <c r="X291" t="s">
        <v>3615</v>
      </c>
      <c r="Y291" t="s">
        <v>3616</v>
      </c>
      <c r="Z291" t="s">
        <v>3617</v>
      </c>
      <c r="AA291" t="s">
        <v>3618</v>
      </c>
      <c r="AB291" t="s">
        <v>3619</v>
      </c>
      <c r="AC291" t="s">
        <v>3620</v>
      </c>
      <c r="AD291" t="s">
        <v>5047</v>
      </c>
    </row>
    <row r="292" spans="1:30">
      <c r="A292">
        <f t="shared" si="4"/>
        <v>290</v>
      </c>
      <c r="B292">
        <v>3</v>
      </c>
      <c r="C292">
        <v>92</v>
      </c>
      <c r="D292">
        <v>1</v>
      </c>
      <c r="E292">
        <v>60</v>
      </c>
      <c r="F292">
        <v>70</v>
      </c>
      <c r="G292">
        <v>0.33925781249999998</v>
      </c>
      <c r="H292">
        <v>0</v>
      </c>
      <c r="I292">
        <v>90</v>
      </c>
      <c r="J292">
        <v>0</v>
      </c>
      <c r="K292">
        <v>5467.7734375</v>
      </c>
      <c r="L292">
        <v>0.48578125</v>
      </c>
      <c r="M292">
        <v>414944.7265625</v>
      </c>
      <c r="N292">
        <v>0.22226562500000002</v>
      </c>
      <c r="O292">
        <v>70</v>
      </c>
      <c r="P292">
        <v>480</v>
      </c>
      <c r="Q292">
        <v>480</v>
      </c>
      <c r="R292">
        <v>291</v>
      </c>
      <c r="S292" t="s">
        <v>3621</v>
      </c>
      <c r="T292" t="s">
        <v>3622</v>
      </c>
      <c r="U292" t="s">
        <v>3623</v>
      </c>
      <c r="V292" t="s">
        <v>1042</v>
      </c>
      <c r="W292" t="s">
        <v>3624</v>
      </c>
      <c r="X292" t="s">
        <v>3625</v>
      </c>
      <c r="Y292" t="s">
        <v>3626</v>
      </c>
      <c r="Z292" t="s">
        <v>3627</v>
      </c>
      <c r="AA292" t="s">
        <v>3628</v>
      </c>
      <c r="AB292" t="s">
        <v>3629</v>
      </c>
      <c r="AC292" t="s">
        <v>3630</v>
      </c>
      <c r="AD292" t="s">
        <v>5048</v>
      </c>
    </row>
    <row r="293" spans="1:30">
      <c r="A293">
        <f t="shared" si="4"/>
        <v>291</v>
      </c>
      <c r="B293">
        <v>3</v>
      </c>
      <c r="C293">
        <v>93</v>
      </c>
      <c r="D293">
        <v>1</v>
      </c>
      <c r="E293">
        <v>60</v>
      </c>
      <c r="F293">
        <v>70</v>
      </c>
      <c r="G293">
        <v>0.45175781250000002</v>
      </c>
      <c r="H293">
        <v>0</v>
      </c>
      <c r="I293">
        <v>90</v>
      </c>
      <c r="J293">
        <v>0</v>
      </c>
      <c r="K293">
        <v>6280.2734375</v>
      </c>
      <c r="L293">
        <v>0.33578125000000003</v>
      </c>
      <c r="M293">
        <v>504582.2265625</v>
      </c>
      <c r="N293">
        <v>0.39726562500000001</v>
      </c>
      <c r="O293">
        <v>70</v>
      </c>
      <c r="P293">
        <v>480</v>
      </c>
      <c r="Q293">
        <v>480</v>
      </c>
      <c r="R293">
        <v>292</v>
      </c>
      <c r="S293" t="s">
        <v>3631</v>
      </c>
      <c r="T293" t="s">
        <v>3632</v>
      </c>
      <c r="U293" t="s">
        <v>3633</v>
      </c>
      <c r="V293" t="s">
        <v>3634</v>
      </c>
      <c r="W293" t="s">
        <v>3635</v>
      </c>
      <c r="X293" t="s">
        <v>1460</v>
      </c>
      <c r="Y293" t="s">
        <v>3636</v>
      </c>
      <c r="Z293" t="s">
        <v>3637</v>
      </c>
      <c r="AA293" t="s">
        <v>3638</v>
      </c>
      <c r="AB293" t="s">
        <v>3639</v>
      </c>
      <c r="AC293" t="s">
        <v>3640</v>
      </c>
      <c r="AD293" t="s">
        <v>5049</v>
      </c>
    </row>
    <row r="294" spans="1:30">
      <c r="A294">
        <f t="shared" si="4"/>
        <v>292</v>
      </c>
      <c r="B294">
        <v>3</v>
      </c>
      <c r="C294">
        <v>94</v>
      </c>
      <c r="D294">
        <v>1</v>
      </c>
      <c r="E294">
        <v>60</v>
      </c>
      <c r="F294">
        <v>70</v>
      </c>
      <c r="G294">
        <v>0.3017578125</v>
      </c>
      <c r="H294">
        <v>0</v>
      </c>
      <c r="I294">
        <v>90</v>
      </c>
      <c r="J294">
        <v>0</v>
      </c>
      <c r="K294">
        <v>9530.2734375</v>
      </c>
      <c r="L294">
        <v>0.45578125000000003</v>
      </c>
      <c r="M294">
        <v>146032.2265625</v>
      </c>
      <c r="N294">
        <v>0.29726562500000003</v>
      </c>
      <c r="O294">
        <v>70</v>
      </c>
      <c r="P294">
        <v>480</v>
      </c>
      <c r="Q294">
        <v>480</v>
      </c>
      <c r="R294">
        <v>293</v>
      </c>
      <c r="S294" t="s">
        <v>3641</v>
      </c>
      <c r="T294" t="s">
        <v>3642</v>
      </c>
      <c r="U294" t="s">
        <v>3643</v>
      </c>
      <c r="V294" t="s">
        <v>3644</v>
      </c>
      <c r="W294" t="s">
        <v>3645</v>
      </c>
      <c r="X294" t="s">
        <v>3646</v>
      </c>
      <c r="Y294" t="s">
        <v>3647</v>
      </c>
      <c r="Z294" t="s">
        <v>3648</v>
      </c>
      <c r="AA294" t="s">
        <v>3649</v>
      </c>
      <c r="AB294" t="s">
        <v>3650</v>
      </c>
      <c r="AC294" t="s">
        <v>3651</v>
      </c>
      <c r="AD294" t="s">
        <v>5050</v>
      </c>
    </row>
    <row r="295" spans="1:30">
      <c r="A295">
        <f t="shared" si="4"/>
        <v>293</v>
      </c>
      <c r="B295">
        <v>3</v>
      </c>
      <c r="C295">
        <v>95</v>
      </c>
      <c r="D295">
        <v>1</v>
      </c>
      <c r="E295">
        <v>60</v>
      </c>
      <c r="F295">
        <v>70</v>
      </c>
      <c r="G295">
        <v>0.37675781249999996</v>
      </c>
      <c r="H295">
        <v>0</v>
      </c>
      <c r="I295">
        <v>90</v>
      </c>
      <c r="J295">
        <v>0</v>
      </c>
      <c r="K295">
        <v>7905.2734375</v>
      </c>
      <c r="L295">
        <v>0.27578124999999998</v>
      </c>
      <c r="M295">
        <v>325307.2265625</v>
      </c>
      <c r="N295">
        <v>0.34726562500000002</v>
      </c>
      <c r="O295">
        <v>70</v>
      </c>
      <c r="P295">
        <v>480</v>
      </c>
      <c r="Q295">
        <v>480</v>
      </c>
      <c r="R295">
        <v>294</v>
      </c>
      <c r="S295" t="s">
        <v>3652</v>
      </c>
      <c r="T295" t="s">
        <v>3653</v>
      </c>
      <c r="U295" t="s">
        <v>3654</v>
      </c>
      <c r="V295" t="s">
        <v>3655</v>
      </c>
      <c r="W295" t="s">
        <v>3656</v>
      </c>
      <c r="X295" t="s">
        <v>3657</v>
      </c>
      <c r="Y295" t="s">
        <v>3658</v>
      </c>
      <c r="Z295" t="s">
        <v>3659</v>
      </c>
      <c r="AA295" t="s">
        <v>3660</v>
      </c>
      <c r="AB295" t="s">
        <v>3661</v>
      </c>
      <c r="AC295" t="s">
        <v>3662</v>
      </c>
      <c r="AD295" t="s">
        <v>5051</v>
      </c>
    </row>
    <row r="296" spans="1:30">
      <c r="A296">
        <f t="shared" si="4"/>
        <v>294</v>
      </c>
      <c r="B296">
        <v>3</v>
      </c>
      <c r="C296">
        <v>96</v>
      </c>
      <c r="D296">
        <v>1</v>
      </c>
      <c r="E296">
        <v>60</v>
      </c>
      <c r="F296">
        <v>70</v>
      </c>
      <c r="G296">
        <v>0.52675781249999998</v>
      </c>
      <c r="H296">
        <v>0</v>
      </c>
      <c r="I296">
        <v>90</v>
      </c>
      <c r="J296">
        <v>0</v>
      </c>
      <c r="K296">
        <v>4655.2734375</v>
      </c>
      <c r="L296">
        <v>0.39578124999999997</v>
      </c>
      <c r="M296">
        <v>683857.2265625</v>
      </c>
      <c r="N296">
        <v>0.24726562500000002</v>
      </c>
      <c r="O296">
        <v>70</v>
      </c>
      <c r="P296">
        <v>480</v>
      </c>
      <c r="Q296">
        <v>480</v>
      </c>
      <c r="R296">
        <v>295</v>
      </c>
      <c r="S296" t="s">
        <v>3663</v>
      </c>
      <c r="T296" t="s">
        <v>3664</v>
      </c>
      <c r="U296" t="s">
        <v>3665</v>
      </c>
      <c r="V296" t="s">
        <v>3666</v>
      </c>
      <c r="W296" t="s">
        <v>3667</v>
      </c>
      <c r="X296" t="s">
        <v>3668</v>
      </c>
      <c r="Y296" t="s">
        <v>3669</v>
      </c>
      <c r="Z296" t="s">
        <v>3670</v>
      </c>
      <c r="AA296" t="s">
        <v>3671</v>
      </c>
      <c r="AB296" t="s">
        <v>3672</v>
      </c>
      <c r="AC296" t="s">
        <v>3673</v>
      </c>
      <c r="AD296" t="s">
        <v>5052</v>
      </c>
    </row>
    <row r="297" spans="1:30">
      <c r="A297">
        <f t="shared" si="4"/>
        <v>295</v>
      </c>
      <c r="B297">
        <v>3</v>
      </c>
      <c r="C297">
        <v>97</v>
      </c>
      <c r="D297">
        <v>1</v>
      </c>
      <c r="E297">
        <v>60</v>
      </c>
      <c r="F297">
        <v>70</v>
      </c>
      <c r="G297">
        <v>0.5830078125</v>
      </c>
      <c r="H297">
        <v>0</v>
      </c>
      <c r="I297">
        <v>90</v>
      </c>
      <c r="J297">
        <v>0</v>
      </c>
      <c r="K297">
        <v>5061.5234375</v>
      </c>
      <c r="L297">
        <v>0.35078124999999999</v>
      </c>
      <c r="M297">
        <v>370125.9765625</v>
      </c>
      <c r="N297">
        <v>0.28476562500000002</v>
      </c>
      <c r="O297">
        <v>70</v>
      </c>
      <c r="P297">
        <v>480</v>
      </c>
      <c r="Q297">
        <v>480</v>
      </c>
      <c r="R297">
        <v>296</v>
      </c>
      <c r="S297" t="s">
        <v>3674</v>
      </c>
      <c r="T297" t="s">
        <v>3675</v>
      </c>
      <c r="U297" t="s">
        <v>3676</v>
      </c>
      <c r="V297" t="s">
        <v>3677</v>
      </c>
      <c r="W297" t="s">
        <v>3678</v>
      </c>
      <c r="X297" t="s">
        <v>3679</v>
      </c>
      <c r="Y297" t="s">
        <v>3680</v>
      </c>
      <c r="Z297" t="s">
        <v>3681</v>
      </c>
      <c r="AA297" t="s">
        <v>3682</v>
      </c>
      <c r="AB297" t="s">
        <v>1939</v>
      </c>
      <c r="AC297" t="s">
        <v>3683</v>
      </c>
      <c r="AD297" t="s">
        <v>5053</v>
      </c>
    </row>
    <row r="298" spans="1:30">
      <c r="A298">
        <f t="shared" si="4"/>
        <v>296</v>
      </c>
      <c r="B298">
        <v>3</v>
      </c>
      <c r="C298">
        <v>98</v>
      </c>
      <c r="D298">
        <v>1</v>
      </c>
      <c r="E298">
        <v>60</v>
      </c>
      <c r="F298">
        <v>70</v>
      </c>
      <c r="G298">
        <v>0.43300781249999998</v>
      </c>
      <c r="H298">
        <v>0</v>
      </c>
      <c r="I298">
        <v>90</v>
      </c>
      <c r="J298">
        <v>0</v>
      </c>
      <c r="K298">
        <v>8311.5234375</v>
      </c>
      <c r="L298">
        <v>0.47078124999999998</v>
      </c>
      <c r="M298">
        <v>728675.9765625</v>
      </c>
      <c r="N298">
        <v>0.384765625</v>
      </c>
      <c r="O298">
        <v>70</v>
      </c>
      <c r="P298">
        <v>480</v>
      </c>
      <c r="Q298">
        <v>480</v>
      </c>
      <c r="R298">
        <v>297</v>
      </c>
      <c r="S298" t="s">
        <v>3684</v>
      </c>
      <c r="T298" t="s">
        <v>3685</v>
      </c>
      <c r="U298" t="s">
        <v>3686</v>
      </c>
      <c r="V298" t="s">
        <v>3687</v>
      </c>
      <c r="W298" t="s">
        <v>3688</v>
      </c>
      <c r="X298" t="s">
        <v>3689</v>
      </c>
      <c r="Y298" t="s">
        <v>3690</v>
      </c>
      <c r="Z298" t="s">
        <v>3691</v>
      </c>
      <c r="AA298" t="s">
        <v>3692</v>
      </c>
      <c r="AB298" t="s">
        <v>3693</v>
      </c>
      <c r="AC298" t="s">
        <v>3694</v>
      </c>
      <c r="AD298" t="s">
        <v>5054</v>
      </c>
    </row>
    <row r="299" spans="1:30">
      <c r="A299">
        <f t="shared" si="4"/>
        <v>297</v>
      </c>
      <c r="B299">
        <v>3</v>
      </c>
      <c r="C299">
        <v>99</v>
      </c>
      <c r="D299">
        <v>1</v>
      </c>
      <c r="E299">
        <v>60</v>
      </c>
      <c r="F299">
        <v>70</v>
      </c>
      <c r="G299">
        <v>0.35800781249999997</v>
      </c>
      <c r="H299">
        <v>0</v>
      </c>
      <c r="I299">
        <v>90</v>
      </c>
      <c r="J299">
        <v>0</v>
      </c>
      <c r="K299">
        <v>9936.5234375</v>
      </c>
      <c r="L299">
        <v>0.29078124999999999</v>
      </c>
      <c r="M299">
        <v>549400.9765625</v>
      </c>
      <c r="N299">
        <v>0.23476562500000001</v>
      </c>
      <c r="O299">
        <v>70</v>
      </c>
      <c r="P299">
        <v>480</v>
      </c>
      <c r="Q299">
        <v>480</v>
      </c>
      <c r="R299">
        <v>298</v>
      </c>
      <c r="S299" t="s">
        <v>3695</v>
      </c>
      <c r="T299" t="s">
        <v>3696</v>
      </c>
      <c r="U299" t="s">
        <v>3697</v>
      </c>
      <c r="V299" t="s">
        <v>3698</v>
      </c>
      <c r="W299" t="s">
        <v>3699</v>
      </c>
      <c r="X299" t="s">
        <v>3700</v>
      </c>
      <c r="Y299" t="s">
        <v>3701</v>
      </c>
      <c r="Z299" t="s">
        <v>3702</v>
      </c>
      <c r="AA299" t="s">
        <v>2953</v>
      </c>
      <c r="AB299" t="s">
        <v>3703</v>
      </c>
      <c r="AC299" t="s">
        <v>3704</v>
      </c>
      <c r="AD299" t="s">
        <v>5055</v>
      </c>
    </row>
    <row r="300" spans="1:30">
      <c r="A300">
        <f t="shared" si="4"/>
        <v>298</v>
      </c>
      <c r="B300">
        <v>3</v>
      </c>
      <c r="C300">
        <v>100</v>
      </c>
      <c r="D300">
        <v>1</v>
      </c>
      <c r="E300">
        <v>60</v>
      </c>
      <c r="F300">
        <v>70</v>
      </c>
      <c r="G300">
        <v>0.50800781250000004</v>
      </c>
      <c r="H300">
        <v>0</v>
      </c>
      <c r="I300">
        <v>90</v>
      </c>
      <c r="J300">
        <v>0</v>
      </c>
      <c r="K300">
        <v>6686.5234375</v>
      </c>
      <c r="L300">
        <v>0.41078124999999999</v>
      </c>
      <c r="M300">
        <v>190850.9765625</v>
      </c>
      <c r="N300">
        <v>0.33476562500000001</v>
      </c>
      <c r="O300">
        <v>70</v>
      </c>
      <c r="P300">
        <v>480</v>
      </c>
      <c r="Q300">
        <v>480</v>
      </c>
      <c r="R300">
        <v>299</v>
      </c>
      <c r="S300" t="s">
        <v>3705</v>
      </c>
      <c r="T300" t="s">
        <v>3706</v>
      </c>
      <c r="U300" t="s">
        <v>3707</v>
      </c>
      <c r="V300" t="s">
        <v>3708</v>
      </c>
      <c r="W300" t="s">
        <v>3709</v>
      </c>
      <c r="X300" t="s">
        <v>391</v>
      </c>
      <c r="Y300" t="s">
        <v>3710</v>
      </c>
      <c r="Z300" t="s">
        <v>3711</v>
      </c>
      <c r="AA300" t="s">
        <v>3712</v>
      </c>
      <c r="AB300" t="s">
        <v>3713</v>
      </c>
      <c r="AC300" t="s">
        <v>3714</v>
      </c>
      <c r="AD300" t="s">
        <v>5056</v>
      </c>
    </row>
    <row r="301" spans="1:30">
      <c r="A301">
        <f t="shared" si="4"/>
        <v>299</v>
      </c>
      <c r="B301">
        <v>3</v>
      </c>
      <c r="C301">
        <v>101</v>
      </c>
      <c r="D301">
        <v>1</v>
      </c>
      <c r="E301">
        <v>60</v>
      </c>
      <c r="F301">
        <v>70</v>
      </c>
      <c r="G301">
        <v>0.32050781249999999</v>
      </c>
      <c r="H301">
        <v>0</v>
      </c>
      <c r="I301">
        <v>90</v>
      </c>
      <c r="J301">
        <v>0</v>
      </c>
      <c r="K301">
        <v>5874.0234375</v>
      </c>
      <c r="L301">
        <v>0.26078125000000002</v>
      </c>
      <c r="M301">
        <v>639038.4765625</v>
      </c>
      <c r="N301">
        <v>0.259765625</v>
      </c>
      <c r="O301">
        <v>70</v>
      </c>
      <c r="P301">
        <v>480</v>
      </c>
      <c r="Q301">
        <v>480</v>
      </c>
      <c r="R301">
        <v>300</v>
      </c>
      <c r="S301" t="s">
        <v>3715</v>
      </c>
      <c r="T301" t="s">
        <v>3716</v>
      </c>
      <c r="U301" t="s">
        <v>3717</v>
      </c>
      <c r="V301" t="s">
        <v>3718</v>
      </c>
      <c r="W301" t="s">
        <v>3719</v>
      </c>
      <c r="X301" t="s">
        <v>3720</v>
      </c>
      <c r="Y301" t="s">
        <v>3721</v>
      </c>
      <c r="Z301" t="s">
        <v>3722</v>
      </c>
      <c r="AA301" t="s">
        <v>3723</v>
      </c>
      <c r="AB301" t="s">
        <v>3724</v>
      </c>
      <c r="AC301" t="s">
        <v>3725</v>
      </c>
      <c r="AD301" t="s">
        <v>2537</v>
      </c>
    </row>
    <row r="302" spans="1:30">
      <c r="A302">
        <f t="shared" si="4"/>
        <v>300</v>
      </c>
      <c r="B302">
        <v>3</v>
      </c>
      <c r="C302">
        <v>102</v>
      </c>
      <c r="D302">
        <v>1</v>
      </c>
      <c r="E302">
        <v>60</v>
      </c>
      <c r="F302">
        <v>70</v>
      </c>
      <c r="G302">
        <v>0.47050781249999996</v>
      </c>
      <c r="H302">
        <v>0</v>
      </c>
      <c r="I302">
        <v>90</v>
      </c>
      <c r="J302">
        <v>0</v>
      </c>
      <c r="K302">
        <v>9124.0234375</v>
      </c>
      <c r="L302">
        <v>0.38078124999999996</v>
      </c>
      <c r="M302">
        <v>280488.4765625</v>
      </c>
      <c r="N302">
        <v>0.35976562500000003</v>
      </c>
      <c r="O302">
        <v>70</v>
      </c>
      <c r="P302">
        <v>480</v>
      </c>
      <c r="Q302">
        <v>480</v>
      </c>
      <c r="R302">
        <v>301</v>
      </c>
      <c r="S302" t="s">
        <v>3726</v>
      </c>
      <c r="T302" t="s">
        <v>3727</v>
      </c>
      <c r="U302" t="s">
        <v>3728</v>
      </c>
      <c r="V302" t="s">
        <v>355</v>
      </c>
      <c r="W302" t="s">
        <v>3729</v>
      </c>
      <c r="X302" t="s">
        <v>3730</v>
      </c>
      <c r="Y302" t="s">
        <v>3731</v>
      </c>
      <c r="Z302" t="s">
        <v>3732</v>
      </c>
      <c r="AA302" t="s">
        <v>3733</v>
      </c>
      <c r="AB302" t="s">
        <v>3734</v>
      </c>
      <c r="AC302" t="s">
        <v>3735</v>
      </c>
      <c r="AD302" t="s">
        <v>5057</v>
      </c>
    </row>
    <row r="303" spans="1:30">
      <c r="A303">
        <f t="shared" si="4"/>
        <v>301</v>
      </c>
      <c r="B303">
        <v>3</v>
      </c>
      <c r="C303">
        <v>103</v>
      </c>
      <c r="D303">
        <v>1</v>
      </c>
      <c r="E303">
        <v>60</v>
      </c>
      <c r="F303">
        <v>70</v>
      </c>
      <c r="G303">
        <v>0.54550781249999991</v>
      </c>
      <c r="H303">
        <v>0</v>
      </c>
      <c r="I303">
        <v>90</v>
      </c>
      <c r="J303">
        <v>0</v>
      </c>
      <c r="K303">
        <v>7499.0234375</v>
      </c>
      <c r="L303">
        <v>0.32078125000000002</v>
      </c>
      <c r="M303">
        <v>101213.4765625</v>
      </c>
      <c r="N303">
        <v>0.20976562500000001</v>
      </c>
      <c r="O303">
        <v>70</v>
      </c>
      <c r="P303">
        <v>480</v>
      </c>
      <c r="Q303">
        <v>480</v>
      </c>
      <c r="R303">
        <v>302</v>
      </c>
      <c r="S303" t="s">
        <v>3736</v>
      </c>
      <c r="T303" t="s">
        <v>3737</v>
      </c>
      <c r="U303" t="s">
        <v>3738</v>
      </c>
      <c r="V303" t="s">
        <v>3739</v>
      </c>
      <c r="W303" t="s">
        <v>3740</v>
      </c>
      <c r="X303" t="s">
        <v>3741</v>
      </c>
      <c r="Y303" t="s">
        <v>3742</v>
      </c>
      <c r="Z303" t="s">
        <v>3743</v>
      </c>
      <c r="AA303" t="s">
        <v>3744</v>
      </c>
      <c r="AB303" t="s">
        <v>3745</v>
      </c>
      <c r="AC303" t="s">
        <v>2877</v>
      </c>
      <c r="AD303" t="s">
        <v>5058</v>
      </c>
    </row>
    <row r="304" spans="1:30">
      <c r="A304">
        <f t="shared" si="4"/>
        <v>302</v>
      </c>
      <c r="B304">
        <v>3</v>
      </c>
      <c r="C304">
        <v>104</v>
      </c>
      <c r="D304">
        <v>1</v>
      </c>
      <c r="E304">
        <v>60</v>
      </c>
      <c r="F304">
        <v>70</v>
      </c>
      <c r="G304">
        <v>0.3955078125</v>
      </c>
      <c r="H304">
        <v>0</v>
      </c>
      <c r="I304">
        <v>90</v>
      </c>
      <c r="J304">
        <v>0</v>
      </c>
      <c r="K304">
        <v>4249.0234375</v>
      </c>
      <c r="L304">
        <v>0.44078125000000001</v>
      </c>
      <c r="M304">
        <v>459763.4765625</v>
      </c>
      <c r="N304">
        <v>0.30976562500000004</v>
      </c>
      <c r="O304">
        <v>70</v>
      </c>
      <c r="P304">
        <v>480</v>
      </c>
      <c r="Q304">
        <v>480</v>
      </c>
      <c r="R304">
        <v>303</v>
      </c>
      <c r="S304" t="s">
        <v>3746</v>
      </c>
      <c r="T304" t="s">
        <v>3747</v>
      </c>
      <c r="U304" t="s">
        <v>3748</v>
      </c>
      <c r="V304" t="s">
        <v>3749</v>
      </c>
      <c r="W304" t="s">
        <v>3750</v>
      </c>
      <c r="X304" t="s">
        <v>3751</v>
      </c>
      <c r="Y304" t="s">
        <v>3752</v>
      </c>
      <c r="Z304" t="s">
        <v>3753</v>
      </c>
      <c r="AA304" t="s">
        <v>3754</v>
      </c>
      <c r="AB304" t="s">
        <v>3755</v>
      </c>
      <c r="AC304" t="s">
        <v>3756</v>
      </c>
      <c r="AD304" t="s">
        <v>5059</v>
      </c>
    </row>
    <row r="305" spans="1:30">
      <c r="A305">
        <f t="shared" si="4"/>
        <v>303</v>
      </c>
      <c r="B305">
        <v>3</v>
      </c>
      <c r="C305">
        <v>105</v>
      </c>
      <c r="D305">
        <v>1</v>
      </c>
      <c r="E305">
        <v>60</v>
      </c>
      <c r="F305">
        <v>70</v>
      </c>
      <c r="G305">
        <v>0.3486328125</v>
      </c>
      <c r="H305">
        <v>0</v>
      </c>
      <c r="I305">
        <v>90</v>
      </c>
      <c r="J305">
        <v>0</v>
      </c>
      <c r="K305">
        <v>4045.8984375</v>
      </c>
      <c r="L305">
        <v>0.31328125000000001</v>
      </c>
      <c r="M305">
        <v>706266.6015625</v>
      </c>
      <c r="N305">
        <v>0.34101562500000004</v>
      </c>
      <c r="O305">
        <v>70</v>
      </c>
      <c r="P305">
        <v>480</v>
      </c>
      <c r="Q305">
        <v>480</v>
      </c>
      <c r="R305">
        <v>304</v>
      </c>
      <c r="S305" t="s">
        <v>3757</v>
      </c>
      <c r="T305" t="s">
        <v>3758</v>
      </c>
      <c r="U305" t="s">
        <v>3759</v>
      </c>
      <c r="V305" t="s">
        <v>3760</v>
      </c>
      <c r="W305" t="s">
        <v>3761</v>
      </c>
      <c r="X305" t="s">
        <v>3762</v>
      </c>
      <c r="Y305" t="s">
        <v>3763</v>
      </c>
      <c r="Z305" t="s">
        <v>3764</v>
      </c>
      <c r="AA305" t="s">
        <v>3765</v>
      </c>
      <c r="AB305" t="s">
        <v>3766</v>
      </c>
      <c r="AC305" t="s">
        <v>3767</v>
      </c>
      <c r="AD305" t="s">
        <v>5060</v>
      </c>
    </row>
    <row r="306" spans="1:30">
      <c r="A306">
        <f t="shared" si="4"/>
        <v>304</v>
      </c>
      <c r="B306">
        <v>3</v>
      </c>
      <c r="C306">
        <v>106</v>
      </c>
      <c r="D306">
        <v>1</v>
      </c>
      <c r="E306">
        <v>60</v>
      </c>
      <c r="F306">
        <v>70</v>
      </c>
      <c r="G306">
        <v>0.49863281250000002</v>
      </c>
      <c r="H306">
        <v>0</v>
      </c>
      <c r="I306">
        <v>90</v>
      </c>
      <c r="J306">
        <v>0</v>
      </c>
      <c r="K306">
        <v>7295.8984375</v>
      </c>
      <c r="L306">
        <v>0.43328125000000001</v>
      </c>
      <c r="M306">
        <v>347716.6015625</v>
      </c>
      <c r="N306">
        <v>0.24101562500000001</v>
      </c>
      <c r="O306">
        <v>70</v>
      </c>
      <c r="P306">
        <v>480</v>
      </c>
      <c r="Q306">
        <v>480</v>
      </c>
      <c r="R306">
        <v>305</v>
      </c>
      <c r="S306" t="s">
        <v>3768</v>
      </c>
      <c r="T306" t="s">
        <v>3769</v>
      </c>
      <c r="U306" t="s">
        <v>3770</v>
      </c>
      <c r="V306" t="s">
        <v>3771</v>
      </c>
      <c r="W306" t="s">
        <v>3772</v>
      </c>
      <c r="X306" t="s">
        <v>3773</v>
      </c>
      <c r="Y306" t="s">
        <v>3774</v>
      </c>
      <c r="Z306" t="s">
        <v>3775</v>
      </c>
      <c r="AA306" t="s">
        <v>3776</v>
      </c>
      <c r="AB306" t="s">
        <v>3777</v>
      </c>
      <c r="AC306" t="s">
        <v>3778</v>
      </c>
      <c r="AD306" t="s">
        <v>5061</v>
      </c>
    </row>
    <row r="307" spans="1:30">
      <c r="A307">
        <f t="shared" si="4"/>
        <v>305</v>
      </c>
      <c r="B307">
        <v>3</v>
      </c>
      <c r="C307">
        <v>107</v>
      </c>
      <c r="D307">
        <v>1</v>
      </c>
      <c r="E307">
        <v>60</v>
      </c>
      <c r="F307">
        <v>70</v>
      </c>
      <c r="G307">
        <v>0.57363281249999998</v>
      </c>
      <c r="H307">
        <v>0</v>
      </c>
      <c r="I307">
        <v>90</v>
      </c>
      <c r="J307">
        <v>0</v>
      </c>
      <c r="K307">
        <v>8920.8984375</v>
      </c>
      <c r="L307">
        <v>0.25328125000000001</v>
      </c>
      <c r="M307">
        <v>168441.6015625</v>
      </c>
      <c r="N307">
        <v>0.39101562500000003</v>
      </c>
      <c r="O307">
        <v>70</v>
      </c>
      <c r="P307">
        <v>480</v>
      </c>
      <c r="Q307">
        <v>480</v>
      </c>
      <c r="R307">
        <v>306</v>
      </c>
      <c r="S307" t="s">
        <v>3779</v>
      </c>
      <c r="T307" t="s">
        <v>3780</v>
      </c>
      <c r="U307" t="s">
        <v>3781</v>
      </c>
      <c r="V307" t="s">
        <v>3782</v>
      </c>
      <c r="W307" t="s">
        <v>3783</v>
      </c>
      <c r="X307" t="s">
        <v>191</v>
      </c>
      <c r="Y307" t="s">
        <v>3784</v>
      </c>
      <c r="Z307" t="s">
        <v>2447</v>
      </c>
      <c r="AA307" t="s">
        <v>3785</v>
      </c>
      <c r="AB307" t="s">
        <v>2710</v>
      </c>
      <c r="AC307" t="s">
        <v>3786</v>
      </c>
      <c r="AD307" t="s">
        <v>5062</v>
      </c>
    </row>
    <row r="308" spans="1:30">
      <c r="A308">
        <f t="shared" si="4"/>
        <v>306</v>
      </c>
      <c r="B308">
        <v>3</v>
      </c>
      <c r="C308">
        <v>108</v>
      </c>
      <c r="D308">
        <v>1</v>
      </c>
      <c r="E308">
        <v>60</v>
      </c>
      <c r="F308">
        <v>70</v>
      </c>
      <c r="G308">
        <v>0.42363281249999996</v>
      </c>
      <c r="H308">
        <v>0</v>
      </c>
      <c r="I308">
        <v>90</v>
      </c>
      <c r="J308">
        <v>0</v>
      </c>
      <c r="K308">
        <v>5670.8984375</v>
      </c>
      <c r="L308">
        <v>0.37328125000000001</v>
      </c>
      <c r="M308">
        <v>526991.6015625</v>
      </c>
      <c r="N308">
        <v>0.291015625</v>
      </c>
      <c r="O308">
        <v>70</v>
      </c>
      <c r="P308">
        <v>480</v>
      </c>
      <c r="Q308">
        <v>480</v>
      </c>
      <c r="R308">
        <v>307</v>
      </c>
      <c r="S308" t="s">
        <v>3787</v>
      </c>
      <c r="T308" t="s">
        <v>3788</v>
      </c>
      <c r="U308" t="s">
        <v>3789</v>
      </c>
      <c r="V308" t="s">
        <v>3790</v>
      </c>
      <c r="W308" t="s">
        <v>3791</v>
      </c>
      <c r="X308" t="s">
        <v>3792</v>
      </c>
      <c r="Y308" t="s">
        <v>3793</v>
      </c>
      <c r="Z308" t="s">
        <v>3794</v>
      </c>
      <c r="AA308" t="s">
        <v>3795</v>
      </c>
      <c r="AB308" t="s">
        <v>3796</v>
      </c>
      <c r="AC308" t="s">
        <v>3797</v>
      </c>
      <c r="AD308" t="s">
        <v>5063</v>
      </c>
    </row>
    <row r="309" spans="1:30">
      <c r="A309">
        <f t="shared" si="4"/>
        <v>307</v>
      </c>
      <c r="B309">
        <v>3</v>
      </c>
      <c r="C309">
        <v>109</v>
      </c>
      <c r="D309">
        <v>1</v>
      </c>
      <c r="E309">
        <v>60</v>
      </c>
      <c r="F309">
        <v>70</v>
      </c>
      <c r="G309">
        <v>0.5361328125</v>
      </c>
      <c r="H309">
        <v>0</v>
      </c>
      <c r="I309">
        <v>90</v>
      </c>
      <c r="J309">
        <v>0</v>
      </c>
      <c r="K309">
        <v>6483.3984375</v>
      </c>
      <c r="L309">
        <v>0.28328124999999998</v>
      </c>
      <c r="M309">
        <v>258079.1015625</v>
      </c>
      <c r="N309">
        <v>0.31601562500000002</v>
      </c>
      <c r="O309">
        <v>70</v>
      </c>
      <c r="P309">
        <v>480</v>
      </c>
      <c r="Q309">
        <v>480</v>
      </c>
      <c r="R309">
        <v>308</v>
      </c>
      <c r="S309" t="s">
        <v>3798</v>
      </c>
      <c r="T309" t="s">
        <v>3799</v>
      </c>
      <c r="U309" t="s">
        <v>3800</v>
      </c>
      <c r="V309" t="s">
        <v>3801</v>
      </c>
      <c r="W309" t="s">
        <v>3802</v>
      </c>
      <c r="X309" t="s">
        <v>3803</v>
      </c>
      <c r="Y309" t="s">
        <v>3804</v>
      </c>
      <c r="Z309" t="s">
        <v>3805</v>
      </c>
      <c r="AA309" t="s">
        <v>3806</v>
      </c>
      <c r="AB309" t="s">
        <v>3807</v>
      </c>
      <c r="AC309" t="s">
        <v>3808</v>
      </c>
      <c r="AD309" t="s">
        <v>5064</v>
      </c>
    </row>
    <row r="310" spans="1:30">
      <c r="A310">
        <f t="shared" si="4"/>
        <v>308</v>
      </c>
      <c r="B310">
        <v>3</v>
      </c>
      <c r="C310">
        <v>110</v>
      </c>
      <c r="D310">
        <v>1</v>
      </c>
      <c r="E310">
        <v>60</v>
      </c>
      <c r="F310">
        <v>70</v>
      </c>
      <c r="G310">
        <v>0.38613281249999998</v>
      </c>
      <c r="H310">
        <v>0</v>
      </c>
      <c r="I310">
        <v>90</v>
      </c>
      <c r="J310">
        <v>0</v>
      </c>
      <c r="K310">
        <v>9733.3984375</v>
      </c>
      <c r="L310">
        <v>0.40328125000000004</v>
      </c>
      <c r="M310">
        <v>616629.1015625</v>
      </c>
      <c r="N310">
        <v>0.21601562500000002</v>
      </c>
      <c r="O310">
        <v>70</v>
      </c>
      <c r="P310">
        <v>480</v>
      </c>
      <c r="Q310">
        <v>480</v>
      </c>
      <c r="R310">
        <v>309</v>
      </c>
      <c r="S310" t="s">
        <v>3809</v>
      </c>
      <c r="T310" t="s">
        <v>3810</v>
      </c>
      <c r="U310" t="s">
        <v>3811</v>
      </c>
      <c r="V310" t="s">
        <v>3812</v>
      </c>
      <c r="W310" t="s">
        <v>3813</v>
      </c>
      <c r="X310" t="s">
        <v>3814</v>
      </c>
      <c r="Y310" t="s">
        <v>3815</v>
      </c>
      <c r="Z310" t="s">
        <v>3816</v>
      </c>
      <c r="AA310" t="s">
        <v>3817</v>
      </c>
      <c r="AB310" t="s">
        <v>3818</v>
      </c>
      <c r="AC310" t="s">
        <v>3819</v>
      </c>
      <c r="AD310" t="s">
        <v>5065</v>
      </c>
    </row>
    <row r="311" spans="1:30">
      <c r="A311">
        <f t="shared" si="4"/>
        <v>309</v>
      </c>
      <c r="B311">
        <v>3</v>
      </c>
      <c r="C311">
        <v>111</v>
      </c>
      <c r="D311">
        <v>1</v>
      </c>
      <c r="E311">
        <v>60</v>
      </c>
      <c r="F311">
        <v>70</v>
      </c>
      <c r="G311">
        <v>0.31113281249999997</v>
      </c>
      <c r="H311">
        <v>0</v>
      </c>
      <c r="I311">
        <v>90</v>
      </c>
      <c r="J311">
        <v>0</v>
      </c>
      <c r="K311">
        <v>8108.3984375</v>
      </c>
      <c r="L311">
        <v>0.34328124999999998</v>
      </c>
      <c r="M311">
        <v>437354.1015625</v>
      </c>
      <c r="N311">
        <v>0.36601562500000001</v>
      </c>
      <c r="O311">
        <v>70</v>
      </c>
      <c r="P311">
        <v>480</v>
      </c>
      <c r="Q311">
        <v>480</v>
      </c>
      <c r="R311">
        <v>310</v>
      </c>
      <c r="S311" t="s">
        <v>3820</v>
      </c>
      <c r="T311" t="s">
        <v>3821</v>
      </c>
      <c r="U311" t="s">
        <v>3822</v>
      </c>
      <c r="V311" t="s">
        <v>3823</v>
      </c>
      <c r="W311" t="s">
        <v>3824</v>
      </c>
      <c r="X311" t="s">
        <v>3825</v>
      </c>
      <c r="Y311" t="s">
        <v>3826</v>
      </c>
      <c r="Z311" t="s">
        <v>3827</v>
      </c>
      <c r="AA311" t="s">
        <v>3828</v>
      </c>
      <c r="AB311" t="s">
        <v>3829</v>
      </c>
      <c r="AC311" t="s">
        <v>3830</v>
      </c>
      <c r="AD311" t="s">
        <v>5066</v>
      </c>
    </row>
    <row r="312" spans="1:30">
      <c r="A312">
        <f t="shared" si="4"/>
        <v>310</v>
      </c>
      <c r="B312">
        <v>3</v>
      </c>
      <c r="C312">
        <v>112</v>
      </c>
      <c r="D312">
        <v>1</v>
      </c>
      <c r="E312">
        <v>60</v>
      </c>
      <c r="F312">
        <v>70</v>
      </c>
      <c r="G312">
        <v>0.46113281249999999</v>
      </c>
      <c r="H312">
        <v>0</v>
      </c>
      <c r="I312">
        <v>90</v>
      </c>
      <c r="J312">
        <v>0</v>
      </c>
      <c r="K312">
        <v>4858.3984375</v>
      </c>
      <c r="L312">
        <v>0.46328124999999998</v>
      </c>
      <c r="M312">
        <v>78804.1015625</v>
      </c>
      <c r="N312">
        <v>0.26601562500000003</v>
      </c>
      <c r="O312">
        <v>70</v>
      </c>
      <c r="P312">
        <v>480</v>
      </c>
      <c r="Q312">
        <v>480</v>
      </c>
      <c r="R312">
        <v>311</v>
      </c>
      <c r="S312" t="s">
        <v>3831</v>
      </c>
      <c r="T312" t="s">
        <v>3832</v>
      </c>
      <c r="U312" t="s">
        <v>3833</v>
      </c>
      <c r="V312" t="s">
        <v>3834</v>
      </c>
      <c r="W312" t="s">
        <v>3835</v>
      </c>
      <c r="X312" t="s">
        <v>3836</v>
      </c>
      <c r="Y312" t="s">
        <v>3837</v>
      </c>
      <c r="Z312" t="s">
        <v>3838</v>
      </c>
      <c r="AA312" t="s">
        <v>3839</v>
      </c>
      <c r="AB312" t="s">
        <v>3840</v>
      </c>
      <c r="AC312" t="s">
        <v>3841</v>
      </c>
      <c r="AD312" t="s">
        <v>5067</v>
      </c>
    </row>
    <row r="313" spans="1:30">
      <c r="A313">
        <f t="shared" si="4"/>
        <v>311</v>
      </c>
      <c r="B313">
        <v>3</v>
      </c>
      <c r="C313">
        <v>113</v>
      </c>
      <c r="D313">
        <v>1</v>
      </c>
      <c r="E313">
        <v>60</v>
      </c>
      <c r="F313">
        <v>70</v>
      </c>
      <c r="G313">
        <v>0.51738281249999996</v>
      </c>
      <c r="H313">
        <v>0</v>
      </c>
      <c r="I313">
        <v>90</v>
      </c>
      <c r="J313">
        <v>0</v>
      </c>
      <c r="K313">
        <v>4452.1484375</v>
      </c>
      <c r="L313">
        <v>0.26828125000000003</v>
      </c>
      <c r="M313">
        <v>571810.3515625</v>
      </c>
      <c r="N313">
        <v>0.20351562500000001</v>
      </c>
      <c r="O313">
        <v>70</v>
      </c>
      <c r="P313">
        <v>480</v>
      </c>
      <c r="Q313">
        <v>480</v>
      </c>
      <c r="R313">
        <v>312</v>
      </c>
      <c r="S313" t="s">
        <v>3842</v>
      </c>
      <c r="T313" t="s">
        <v>3843</v>
      </c>
      <c r="U313" t="s">
        <v>2298</v>
      </c>
      <c r="V313" t="s">
        <v>3844</v>
      </c>
      <c r="W313" t="s">
        <v>3845</v>
      </c>
      <c r="X313" t="s">
        <v>3846</v>
      </c>
      <c r="Y313" t="s">
        <v>3847</v>
      </c>
      <c r="Z313" t="s">
        <v>3848</v>
      </c>
      <c r="AA313" t="s">
        <v>3849</v>
      </c>
      <c r="AB313" t="s">
        <v>3850</v>
      </c>
      <c r="AC313" t="s">
        <v>3851</v>
      </c>
      <c r="AD313" t="s">
        <v>3662</v>
      </c>
    </row>
    <row r="314" spans="1:30">
      <c r="A314">
        <f t="shared" si="4"/>
        <v>312</v>
      </c>
      <c r="B314">
        <v>3</v>
      </c>
      <c r="C314">
        <v>114</v>
      </c>
      <c r="D314">
        <v>1</v>
      </c>
      <c r="E314">
        <v>60</v>
      </c>
      <c r="F314">
        <v>70</v>
      </c>
      <c r="G314">
        <v>0.36738281249999999</v>
      </c>
      <c r="H314">
        <v>0</v>
      </c>
      <c r="I314">
        <v>90</v>
      </c>
      <c r="J314">
        <v>0</v>
      </c>
      <c r="K314">
        <v>7702.1484375</v>
      </c>
      <c r="L314">
        <v>0.38828125000000002</v>
      </c>
      <c r="M314">
        <v>213260.3515625</v>
      </c>
      <c r="N314">
        <v>0.30351562500000001</v>
      </c>
      <c r="O314">
        <v>70</v>
      </c>
      <c r="P314">
        <v>480</v>
      </c>
      <c r="Q314">
        <v>480</v>
      </c>
      <c r="R314">
        <v>313</v>
      </c>
      <c r="S314" t="s">
        <v>3852</v>
      </c>
      <c r="T314" t="s">
        <v>3853</v>
      </c>
      <c r="U314" t="s">
        <v>3854</v>
      </c>
      <c r="V314" t="s">
        <v>3855</v>
      </c>
      <c r="W314" t="s">
        <v>3856</v>
      </c>
      <c r="X314" t="s">
        <v>3857</v>
      </c>
      <c r="Y314" t="s">
        <v>3858</v>
      </c>
      <c r="Z314" t="s">
        <v>3859</v>
      </c>
      <c r="AA314" t="s">
        <v>3860</v>
      </c>
      <c r="AB314" t="s">
        <v>3861</v>
      </c>
      <c r="AC314" t="s">
        <v>3862</v>
      </c>
      <c r="AD314" t="s">
        <v>5068</v>
      </c>
    </row>
    <row r="315" spans="1:30">
      <c r="A315">
        <f t="shared" si="4"/>
        <v>313</v>
      </c>
      <c r="B315">
        <v>3</v>
      </c>
      <c r="C315">
        <v>115</v>
      </c>
      <c r="D315">
        <v>1</v>
      </c>
      <c r="E315">
        <v>60</v>
      </c>
      <c r="F315">
        <v>70</v>
      </c>
      <c r="G315">
        <v>0.4423828125</v>
      </c>
      <c r="H315">
        <v>0</v>
      </c>
      <c r="I315">
        <v>90</v>
      </c>
      <c r="J315">
        <v>0</v>
      </c>
      <c r="K315">
        <v>9327.1484375</v>
      </c>
      <c r="L315">
        <v>0.32828124999999997</v>
      </c>
      <c r="M315">
        <v>392535.3515625</v>
      </c>
      <c r="N315">
        <v>0.25351562500000002</v>
      </c>
      <c r="O315">
        <v>70</v>
      </c>
      <c r="P315">
        <v>480</v>
      </c>
      <c r="Q315">
        <v>480</v>
      </c>
      <c r="R315">
        <v>314</v>
      </c>
      <c r="S315" t="s">
        <v>3863</v>
      </c>
      <c r="T315" t="s">
        <v>3864</v>
      </c>
      <c r="U315" t="s">
        <v>3865</v>
      </c>
      <c r="V315" t="s">
        <v>3866</v>
      </c>
      <c r="W315" t="s">
        <v>3867</v>
      </c>
      <c r="X315" t="s">
        <v>3868</v>
      </c>
      <c r="Y315" t="s">
        <v>3869</v>
      </c>
      <c r="Z315" t="s">
        <v>3870</v>
      </c>
      <c r="AA315" t="s">
        <v>3871</v>
      </c>
      <c r="AB315" t="s">
        <v>3872</v>
      </c>
      <c r="AC315" t="s">
        <v>3873</v>
      </c>
      <c r="AD315" t="s">
        <v>5069</v>
      </c>
    </row>
    <row r="316" spans="1:30">
      <c r="A316">
        <f t="shared" si="4"/>
        <v>314</v>
      </c>
      <c r="B316">
        <v>3</v>
      </c>
      <c r="C316">
        <v>116</v>
      </c>
      <c r="D316">
        <v>1</v>
      </c>
      <c r="E316">
        <v>60</v>
      </c>
      <c r="F316">
        <v>70</v>
      </c>
      <c r="G316">
        <v>0.59238281249999991</v>
      </c>
      <c r="H316">
        <v>0</v>
      </c>
      <c r="I316">
        <v>90</v>
      </c>
      <c r="J316">
        <v>0</v>
      </c>
      <c r="K316">
        <v>6077.1484375</v>
      </c>
      <c r="L316">
        <v>0.44828124999999996</v>
      </c>
      <c r="M316">
        <v>751085.3515625</v>
      </c>
      <c r="N316">
        <v>0.353515625</v>
      </c>
      <c r="O316">
        <v>70</v>
      </c>
      <c r="P316">
        <v>480</v>
      </c>
      <c r="Q316">
        <v>480</v>
      </c>
      <c r="R316">
        <v>315</v>
      </c>
      <c r="S316" t="s">
        <v>3874</v>
      </c>
      <c r="T316" t="s">
        <v>3875</v>
      </c>
      <c r="U316" t="s">
        <v>3876</v>
      </c>
      <c r="V316" t="s">
        <v>3877</v>
      </c>
      <c r="W316" t="s">
        <v>3878</v>
      </c>
      <c r="X316" t="s">
        <v>3879</v>
      </c>
      <c r="Y316" t="s">
        <v>3880</v>
      </c>
      <c r="Z316" t="s">
        <v>3881</v>
      </c>
      <c r="AA316" t="s">
        <v>3882</v>
      </c>
      <c r="AB316" t="s">
        <v>3883</v>
      </c>
      <c r="AC316" t="s">
        <v>3884</v>
      </c>
      <c r="AD316" t="s">
        <v>5070</v>
      </c>
    </row>
    <row r="317" spans="1:30">
      <c r="A317">
        <f t="shared" si="4"/>
        <v>315</v>
      </c>
      <c r="B317">
        <v>3</v>
      </c>
      <c r="C317">
        <v>117</v>
      </c>
      <c r="D317">
        <v>1</v>
      </c>
      <c r="E317">
        <v>60</v>
      </c>
      <c r="F317">
        <v>70</v>
      </c>
      <c r="G317">
        <v>0.40488281249999997</v>
      </c>
      <c r="H317">
        <v>0</v>
      </c>
      <c r="I317">
        <v>90</v>
      </c>
      <c r="J317">
        <v>0</v>
      </c>
      <c r="K317">
        <v>5264.6484375</v>
      </c>
      <c r="L317">
        <v>0.35828125</v>
      </c>
      <c r="M317">
        <v>123622.8515625</v>
      </c>
      <c r="N317">
        <v>0.228515625</v>
      </c>
      <c r="O317">
        <v>70</v>
      </c>
      <c r="P317">
        <v>480</v>
      </c>
      <c r="Q317">
        <v>480</v>
      </c>
      <c r="R317">
        <v>316</v>
      </c>
      <c r="S317" t="s">
        <v>3885</v>
      </c>
      <c r="T317" t="s">
        <v>3886</v>
      </c>
      <c r="U317" t="s">
        <v>3887</v>
      </c>
      <c r="V317" t="s">
        <v>3888</v>
      </c>
      <c r="W317" t="s">
        <v>3889</v>
      </c>
      <c r="X317" t="s">
        <v>3890</v>
      </c>
      <c r="Y317" t="s">
        <v>3891</v>
      </c>
      <c r="Z317" t="s">
        <v>3892</v>
      </c>
      <c r="AA317" t="s">
        <v>3893</v>
      </c>
      <c r="AB317" t="s">
        <v>3894</v>
      </c>
      <c r="AC317" t="s">
        <v>3895</v>
      </c>
      <c r="AD317" t="s">
        <v>5071</v>
      </c>
    </row>
    <row r="318" spans="1:30">
      <c r="A318">
        <f t="shared" si="4"/>
        <v>316</v>
      </c>
      <c r="B318">
        <v>3</v>
      </c>
      <c r="C318">
        <v>118</v>
      </c>
      <c r="D318">
        <v>1</v>
      </c>
      <c r="E318">
        <v>60</v>
      </c>
      <c r="F318">
        <v>70</v>
      </c>
      <c r="G318">
        <v>0.55488281250000004</v>
      </c>
      <c r="H318">
        <v>0</v>
      </c>
      <c r="I318">
        <v>90</v>
      </c>
      <c r="J318">
        <v>0</v>
      </c>
      <c r="K318">
        <v>8514.6484375</v>
      </c>
      <c r="L318">
        <v>0.47828124999999999</v>
      </c>
      <c r="M318">
        <v>482172.8515625</v>
      </c>
      <c r="N318">
        <v>0.32851562499999998</v>
      </c>
      <c r="O318">
        <v>70</v>
      </c>
      <c r="P318">
        <v>480</v>
      </c>
      <c r="Q318">
        <v>480</v>
      </c>
      <c r="R318">
        <v>317</v>
      </c>
      <c r="S318" t="s">
        <v>3896</v>
      </c>
      <c r="T318" t="s">
        <v>3897</v>
      </c>
      <c r="U318" t="s">
        <v>3898</v>
      </c>
      <c r="V318" t="s">
        <v>3899</v>
      </c>
      <c r="W318" t="s">
        <v>3900</v>
      </c>
      <c r="X318" t="s">
        <v>3901</v>
      </c>
      <c r="Y318" t="s">
        <v>3902</v>
      </c>
      <c r="Z318" t="s">
        <v>3903</v>
      </c>
      <c r="AA318" t="s">
        <v>3904</v>
      </c>
      <c r="AB318" t="s">
        <v>3905</v>
      </c>
      <c r="AC318" t="s">
        <v>3906</v>
      </c>
      <c r="AD318" t="s">
        <v>5072</v>
      </c>
    </row>
    <row r="319" spans="1:30">
      <c r="A319">
        <f t="shared" si="4"/>
        <v>317</v>
      </c>
      <c r="B319">
        <v>3</v>
      </c>
      <c r="C319">
        <v>119</v>
      </c>
      <c r="D319">
        <v>1</v>
      </c>
      <c r="E319">
        <v>60</v>
      </c>
      <c r="F319">
        <v>70</v>
      </c>
      <c r="G319">
        <v>0.47988281249999998</v>
      </c>
      <c r="H319">
        <v>0</v>
      </c>
      <c r="I319">
        <v>90</v>
      </c>
      <c r="J319">
        <v>0</v>
      </c>
      <c r="K319">
        <v>6889.6484375</v>
      </c>
      <c r="L319">
        <v>0.29828125</v>
      </c>
      <c r="M319">
        <v>661447.8515625</v>
      </c>
      <c r="N319">
        <v>0.27851562500000004</v>
      </c>
      <c r="O319">
        <v>70</v>
      </c>
      <c r="P319">
        <v>480</v>
      </c>
      <c r="Q319">
        <v>480</v>
      </c>
      <c r="R319">
        <v>318</v>
      </c>
      <c r="S319" t="s">
        <v>3907</v>
      </c>
      <c r="T319" t="s">
        <v>3908</v>
      </c>
      <c r="U319" t="s">
        <v>3909</v>
      </c>
      <c r="V319" t="s">
        <v>3910</v>
      </c>
      <c r="W319" t="s">
        <v>3911</v>
      </c>
      <c r="X319" t="s">
        <v>3912</v>
      </c>
      <c r="Y319" t="s">
        <v>3913</v>
      </c>
      <c r="Z319" t="s">
        <v>3914</v>
      </c>
      <c r="AA319" t="s">
        <v>3915</v>
      </c>
      <c r="AB319" t="s">
        <v>3916</v>
      </c>
      <c r="AC319" t="s">
        <v>3917</v>
      </c>
      <c r="AD319" t="s">
        <v>5073</v>
      </c>
    </row>
    <row r="320" spans="1:30">
      <c r="A320">
        <f t="shared" si="4"/>
        <v>318</v>
      </c>
      <c r="B320">
        <v>3</v>
      </c>
      <c r="C320">
        <v>120</v>
      </c>
      <c r="D320">
        <v>1</v>
      </c>
      <c r="E320">
        <v>60</v>
      </c>
      <c r="F320">
        <v>70</v>
      </c>
      <c r="G320">
        <v>0.32988281250000001</v>
      </c>
      <c r="H320">
        <v>0</v>
      </c>
      <c r="I320">
        <v>90</v>
      </c>
      <c r="J320">
        <v>0</v>
      </c>
      <c r="K320">
        <v>3639.6484375</v>
      </c>
      <c r="L320">
        <v>0.41828124999999999</v>
      </c>
      <c r="M320">
        <v>302897.8515625</v>
      </c>
      <c r="N320">
        <v>0.37851562500000002</v>
      </c>
      <c r="O320">
        <v>70</v>
      </c>
      <c r="P320">
        <v>480</v>
      </c>
      <c r="Q320">
        <v>480</v>
      </c>
      <c r="R320">
        <v>319</v>
      </c>
      <c r="S320" t="s">
        <v>3918</v>
      </c>
      <c r="T320" t="s">
        <v>3919</v>
      </c>
      <c r="U320" t="s">
        <v>3920</v>
      </c>
      <c r="V320" t="s">
        <v>1219</v>
      </c>
      <c r="W320" t="s">
        <v>3921</v>
      </c>
      <c r="X320" t="s">
        <v>3922</v>
      </c>
      <c r="Y320" t="s">
        <v>3923</v>
      </c>
      <c r="Z320" t="s">
        <v>3924</v>
      </c>
      <c r="AA320" t="s">
        <v>3925</v>
      </c>
      <c r="AB320" t="s">
        <v>3926</v>
      </c>
      <c r="AC320" t="s">
        <v>3927</v>
      </c>
      <c r="AD320" t="s">
        <v>5074</v>
      </c>
    </row>
    <row r="321" spans="1:30">
      <c r="A321">
        <f t="shared" si="4"/>
        <v>319</v>
      </c>
      <c r="B321">
        <v>3</v>
      </c>
      <c r="C321">
        <v>121</v>
      </c>
      <c r="D321">
        <v>1</v>
      </c>
      <c r="E321">
        <v>60</v>
      </c>
      <c r="F321">
        <v>70</v>
      </c>
      <c r="G321">
        <v>0.56660156250000004</v>
      </c>
      <c r="H321">
        <v>0</v>
      </c>
      <c r="I321">
        <v>90</v>
      </c>
      <c r="J321">
        <v>0</v>
      </c>
      <c r="K321">
        <v>3690.4296875</v>
      </c>
      <c r="L321">
        <v>0.27390625000000002</v>
      </c>
      <c r="M321">
        <v>667050.1953125</v>
      </c>
      <c r="N321">
        <v>0.30507812500000003</v>
      </c>
      <c r="O321">
        <v>70</v>
      </c>
      <c r="P321">
        <v>480</v>
      </c>
      <c r="Q321">
        <v>480</v>
      </c>
      <c r="R321">
        <v>320</v>
      </c>
      <c r="S321" t="s">
        <v>3928</v>
      </c>
      <c r="T321" t="s">
        <v>3929</v>
      </c>
      <c r="U321" t="s">
        <v>3930</v>
      </c>
      <c r="V321" t="s">
        <v>3931</v>
      </c>
      <c r="W321" t="s">
        <v>3932</v>
      </c>
      <c r="X321" t="s">
        <v>3933</v>
      </c>
      <c r="Y321" t="s">
        <v>3934</v>
      </c>
      <c r="Z321" t="s">
        <v>3935</v>
      </c>
      <c r="AA321" t="s">
        <v>3936</v>
      </c>
      <c r="AB321" t="s">
        <v>3937</v>
      </c>
      <c r="AC321" t="s">
        <v>3938</v>
      </c>
      <c r="AD321" t="s">
        <v>5075</v>
      </c>
    </row>
    <row r="322" spans="1:30">
      <c r="A322">
        <f t="shared" si="4"/>
        <v>320</v>
      </c>
      <c r="B322">
        <v>3</v>
      </c>
      <c r="C322">
        <v>122</v>
      </c>
      <c r="D322">
        <v>1</v>
      </c>
      <c r="E322">
        <v>60</v>
      </c>
      <c r="F322">
        <v>70</v>
      </c>
      <c r="G322">
        <v>0.41660156249999997</v>
      </c>
      <c r="H322">
        <v>0</v>
      </c>
      <c r="I322">
        <v>90</v>
      </c>
      <c r="J322">
        <v>0</v>
      </c>
      <c r="K322">
        <v>6940.4296875</v>
      </c>
      <c r="L322">
        <v>0.39390625000000001</v>
      </c>
      <c r="M322">
        <v>308500.1953125</v>
      </c>
      <c r="N322">
        <v>0.205078125</v>
      </c>
      <c r="O322">
        <v>70</v>
      </c>
      <c r="P322">
        <v>480</v>
      </c>
      <c r="Q322">
        <v>480</v>
      </c>
      <c r="R322">
        <v>321</v>
      </c>
      <c r="S322" t="s">
        <v>3939</v>
      </c>
      <c r="T322" t="s">
        <v>3940</v>
      </c>
      <c r="U322" t="s">
        <v>3941</v>
      </c>
      <c r="V322" t="s">
        <v>3942</v>
      </c>
      <c r="W322" t="s">
        <v>3943</v>
      </c>
      <c r="X322" t="s">
        <v>3944</v>
      </c>
      <c r="Y322" t="s">
        <v>3945</v>
      </c>
      <c r="Z322" t="s">
        <v>3946</v>
      </c>
      <c r="AA322" t="s">
        <v>3947</v>
      </c>
      <c r="AB322" t="s">
        <v>441</v>
      </c>
      <c r="AC322" t="s">
        <v>3948</v>
      </c>
      <c r="AD322" t="s">
        <v>5076</v>
      </c>
    </row>
    <row r="323" spans="1:30">
      <c r="A323">
        <f t="shared" si="4"/>
        <v>321</v>
      </c>
      <c r="B323">
        <v>3</v>
      </c>
      <c r="C323">
        <v>123</v>
      </c>
      <c r="D323">
        <v>1</v>
      </c>
      <c r="E323">
        <v>60</v>
      </c>
      <c r="F323">
        <v>70</v>
      </c>
      <c r="G323">
        <v>0.34160156250000001</v>
      </c>
      <c r="H323">
        <v>0</v>
      </c>
      <c r="I323">
        <v>90</v>
      </c>
      <c r="J323">
        <v>0</v>
      </c>
      <c r="K323">
        <v>8565.4296875</v>
      </c>
      <c r="L323">
        <v>0.33390625000000002</v>
      </c>
      <c r="M323">
        <v>129225.1953125</v>
      </c>
      <c r="N323">
        <v>0.35507812500000002</v>
      </c>
      <c r="O323">
        <v>70</v>
      </c>
      <c r="P323">
        <v>480</v>
      </c>
      <c r="Q323">
        <v>480</v>
      </c>
      <c r="R323">
        <v>322</v>
      </c>
      <c r="S323" t="s">
        <v>3949</v>
      </c>
      <c r="T323" t="s">
        <v>3950</v>
      </c>
      <c r="U323" t="s">
        <v>3951</v>
      </c>
      <c r="V323" t="s">
        <v>2946</v>
      </c>
      <c r="W323" t="s">
        <v>3952</v>
      </c>
      <c r="X323" t="s">
        <v>3953</v>
      </c>
      <c r="Y323" t="s">
        <v>3954</v>
      </c>
      <c r="Z323" t="s">
        <v>3955</v>
      </c>
      <c r="AA323" t="s">
        <v>3956</v>
      </c>
      <c r="AB323" t="s">
        <v>3957</v>
      </c>
      <c r="AC323" t="s">
        <v>3958</v>
      </c>
      <c r="AD323" t="s">
        <v>5077</v>
      </c>
    </row>
    <row r="324" spans="1:30">
      <c r="A324">
        <f t="shared" ref="A324:A387" si="5">1+A323</f>
        <v>322</v>
      </c>
      <c r="B324">
        <v>3</v>
      </c>
      <c r="C324">
        <v>124</v>
      </c>
      <c r="D324">
        <v>1</v>
      </c>
      <c r="E324">
        <v>60</v>
      </c>
      <c r="F324">
        <v>70</v>
      </c>
      <c r="G324">
        <v>0.49160156249999998</v>
      </c>
      <c r="H324">
        <v>0</v>
      </c>
      <c r="I324">
        <v>90</v>
      </c>
      <c r="J324">
        <v>0</v>
      </c>
      <c r="K324">
        <v>5315.4296875</v>
      </c>
      <c r="L324">
        <v>0.45390624999999996</v>
      </c>
      <c r="M324">
        <v>487775.1953125</v>
      </c>
      <c r="N324">
        <v>0.25507812500000004</v>
      </c>
      <c r="O324">
        <v>70</v>
      </c>
      <c r="P324">
        <v>480</v>
      </c>
      <c r="Q324">
        <v>480</v>
      </c>
      <c r="R324">
        <v>323</v>
      </c>
      <c r="S324" t="s">
        <v>3959</v>
      </c>
      <c r="T324" t="s">
        <v>3960</v>
      </c>
      <c r="U324" t="s">
        <v>3961</v>
      </c>
      <c r="V324" t="s">
        <v>3962</v>
      </c>
      <c r="W324" t="s">
        <v>3963</v>
      </c>
      <c r="X324" t="s">
        <v>3964</v>
      </c>
      <c r="Y324" t="s">
        <v>3965</v>
      </c>
      <c r="Z324" t="s">
        <v>3966</v>
      </c>
      <c r="AA324" t="s">
        <v>3967</v>
      </c>
      <c r="AB324" t="s">
        <v>3861</v>
      </c>
      <c r="AC324" t="s">
        <v>3968</v>
      </c>
      <c r="AD324" t="s">
        <v>5078</v>
      </c>
    </row>
    <row r="325" spans="1:30">
      <c r="A325">
        <f t="shared" si="5"/>
        <v>323</v>
      </c>
      <c r="B325">
        <v>3</v>
      </c>
      <c r="C325">
        <v>125</v>
      </c>
      <c r="D325">
        <v>1</v>
      </c>
      <c r="E325">
        <v>60</v>
      </c>
      <c r="F325">
        <v>70</v>
      </c>
      <c r="G325">
        <v>0.30410156249999998</v>
      </c>
      <c r="H325">
        <v>0</v>
      </c>
      <c r="I325">
        <v>90</v>
      </c>
      <c r="J325">
        <v>0</v>
      </c>
      <c r="K325">
        <v>6127.9296875</v>
      </c>
      <c r="L325">
        <v>0.36390624999999999</v>
      </c>
      <c r="M325">
        <v>398137.6953125</v>
      </c>
      <c r="N325">
        <v>0.330078125</v>
      </c>
      <c r="O325">
        <v>70</v>
      </c>
      <c r="P325">
        <v>480</v>
      </c>
      <c r="Q325">
        <v>480</v>
      </c>
      <c r="R325">
        <v>324</v>
      </c>
      <c r="S325" t="s">
        <v>3969</v>
      </c>
      <c r="T325" t="s">
        <v>3970</v>
      </c>
      <c r="U325" t="s">
        <v>3971</v>
      </c>
      <c r="V325" t="s">
        <v>3972</v>
      </c>
      <c r="W325" t="s">
        <v>3973</v>
      </c>
      <c r="X325" t="s">
        <v>3825</v>
      </c>
      <c r="Y325" t="s">
        <v>3974</v>
      </c>
      <c r="Z325" t="s">
        <v>3975</v>
      </c>
      <c r="AA325" t="s">
        <v>3976</v>
      </c>
      <c r="AB325" t="s">
        <v>2971</v>
      </c>
      <c r="AC325" t="s">
        <v>3977</v>
      </c>
      <c r="AD325" t="s">
        <v>5079</v>
      </c>
    </row>
    <row r="326" spans="1:30">
      <c r="A326">
        <f t="shared" si="5"/>
        <v>324</v>
      </c>
      <c r="B326">
        <v>3</v>
      </c>
      <c r="C326">
        <v>126</v>
      </c>
      <c r="D326">
        <v>1</v>
      </c>
      <c r="E326">
        <v>60</v>
      </c>
      <c r="F326">
        <v>70</v>
      </c>
      <c r="G326">
        <v>0.4541015625</v>
      </c>
      <c r="H326">
        <v>0</v>
      </c>
      <c r="I326">
        <v>90</v>
      </c>
      <c r="J326">
        <v>0</v>
      </c>
      <c r="K326">
        <v>9377.9296875</v>
      </c>
      <c r="L326">
        <v>0.48390624999999998</v>
      </c>
      <c r="M326">
        <v>756687.6953125</v>
      </c>
      <c r="N326">
        <v>0.23007812500000002</v>
      </c>
      <c r="O326">
        <v>70</v>
      </c>
      <c r="P326">
        <v>480</v>
      </c>
      <c r="Q326">
        <v>480</v>
      </c>
      <c r="R326">
        <v>325</v>
      </c>
      <c r="S326" t="s">
        <v>3978</v>
      </c>
      <c r="T326" t="s">
        <v>3979</v>
      </c>
      <c r="U326" t="s">
        <v>3980</v>
      </c>
      <c r="V326" t="s">
        <v>3981</v>
      </c>
      <c r="W326" t="s">
        <v>3982</v>
      </c>
      <c r="X326" t="s">
        <v>3983</v>
      </c>
      <c r="Y326" t="s">
        <v>3984</v>
      </c>
      <c r="Z326" t="s">
        <v>3985</v>
      </c>
      <c r="AA326" t="s">
        <v>3986</v>
      </c>
      <c r="AB326" t="s">
        <v>3987</v>
      </c>
      <c r="AC326" t="s">
        <v>3988</v>
      </c>
      <c r="AD326" t="s">
        <v>5080</v>
      </c>
    </row>
    <row r="327" spans="1:30">
      <c r="A327">
        <f t="shared" si="5"/>
        <v>325</v>
      </c>
      <c r="B327">
        <v>3</v>
      </c>
      <c r="C327">
        <v>127</v>
      </c>
      <c r="D327">
        <v>1</v>
      </c>
      <c r="E327">
        <v>60</v>
      </c>
      <c r="F327">
        <v>70</v>
      </c>
      <c r="G327">
        <v>0.52910156249999996</v>
      </c>
      <c r="H327">
        <v>0</v>
      </c>
      <c r="I327">
        <v>90</v>
      </c>
      <c r="J327">
        <v>0</v>
      </c>
      <c r="K327">
        <v>7752.9296875</v>
      </c>
      <c r="L327">
        <v>0.30390624999999999</v>
      </c>
      <c r="M327">
        <v>577412.6953125</v>
      </c>
      <c r="N327">
        <v>0.38007812500000004</v>
      </c>
      <c r="O327">
        <v>70</v>
      </c>
      <c r="P327">
        <v>480</v>
      </c>
      <c r="Q327">
        <v>480</v>
      </c>
      <c r="R327">
        <v>326</v>
      </c>
      <c r="S327" t="s">
        <v>3989</v>
      </c>
      <c r="T327" t="s">
        <v>3990</v>
      </c>
      <c r="U327" t="s">
        <v>3991</v>
      </c>
      <c r="V327" t="s">
        <v>179</v>
      </c>
      <c r="W327" t="s">
        <v>3992</v>
      </c>
      <c r="X327" t="s">
        <v>3993</v>
      </c>
      <c r="Y327" t="s">
        <v>3994</v>
      </c>
      <c r="Z327" t="s">
        <v>3995</v>
      </c>
      <c r="AA327" t="s">
        <v>3996</v>
      </c>
      <c r="AB327" t="s">
        <v>3997</v>
      </c>
      <c r="AC327" t="s">
        <v>3998</v>
      </c>
      <c r="AD327" t="s">
        <v>5081</v>
      </c>
    </row>
    <row r="328" spans="1:30">
      <c r="A328">
        <f t="shared" si="5"/>
        <v>326</v>
      </c>
      <c r="B328">
        <v>3</v>
      </c>
      <c r="C328">
        <v>128</v>
      </c>
      <c r="D328">
        <v>1</v>
      </c>
      <c r="E328">
        <v>60</v>
      </c>
      <c r="F328">
        <v>70</v>
      </c>
      <c r="G328">
        <v>0.37910156249999999</v>
      </c>
      <c r="H328">
        <v>0</v>
      </c>
      <c r="I328">
        <v>90</v>
      </c>
      <c r="J328">
        <v>0</v>
      </c>
      <c r="K328">
        <v>4502.9296875</v>
      </c>
      <c r="L328">
        <v>0.42390624999999998</v>
      </c>
      <c r="M328">
        <v>218862.6953125</v>
      </c>
      <c r="N328">
        <v>0.28007812500000001</v>
      </c>
      <c r="O328">
        <v>70</v>
      </c>
      <c r="P328">
        <v>480</v>
      </c>
      <c r="Q328">
        <v>480</v>
      </c>
      <c r="R328">
        <v>327</v>
      </c>
      <c r="S328" t="s">
        <v>3999</v>
      </c>
      <c r="T328" t="s">
        <v>4000</v>
      </c>
      <c r="U328" t="s">
        <v>4001</v>
      </c>
      <c r="V328" t="s">
        <v>1964</v>
      </c>
      <c r="W328" t="s">
        <v>4002</v>
      </c>
      <c r="X328" t="s">
        <v>498</v>
      </c>
      <c r="Y328" t="s">
        <v>4003</v>
      </c>
      <c r="Z328" t="s">
        <v>838</v>
      </c>
      <c r="AA328" t="s">
        <v>4004</v>
      </c>
      <c r="AB328" t="s">
        <v>4005</v>
      </c>
      <c r="AC328" t="s">
        <v>4006</v>
      </c>
      <c r="AD328" t="s">
        <v>5082</v>
      </c>
    </row>
    <row r="329" spans="1:30">
      <c r="A329">
        <f t="shared" si="5"/>
        <v>327</v>
      </c>
      <c r="B329">
        <v>3</v>
      </c>
      <c r="C329">
        <v>129</v>
      </c>
      <c r="D329">
        <v>1</v>
      </c>
      <c r="E329">
        <v>60</v>
      </c>
      <c r="F329">
        <v>70</v>
      </c>
      <c r="G329">
        <v>0.43535156249999996</v>
      </c>
      <c r="H329">
        <v>0</v>
      </c>
      <c r="I329">
        <v>90</v>
      </c>
      <c r="J329">
        <v>0</v>
      </c>
      <c r="K329">
        <v>4909.1796875</v>
      </c>
      <c r="L329">
        <v>0.31890625</v>
      </c>
      <c r="M329">
        <v>442956.4453125</v>
      </c>
      <c r="N329">
        <v>0.24257812500000001</v>
      </c>
      <c r="O329">
        <v>70</v>
      </c>
      <c r="P329">
        <v>480</v>
      </c>
      <c r="Q329">
        <v>480</v>
      </c>
      <c r="R329">
        <v>328</v>
      </c>
      <c r="S329" t="s">
        <v>4007</v>
      </c>
      <c r="T329" t="s">
        <v>4008</v>
      </c>
      <c r="U329" t="s">
        <v>4009</v>
      </c>
      <c r="V329" t="s">
        <v>4010</v>
      </c>
      <c r="W329" t="s">
        <v>4011</v>
      </c>
      <c r="X329" t="s">
        <v>4012</v>
      </c>
      <c r="Y329" t="s">
        <v>4013</v>
      </c>
      <c r="Z329" t="s">
        <v>4014</v>
      </c>
      <c r="AA329" t="s">
        <v>4015</v>
      </c>
      <c r="AB329" t="s">
        <v>4016</v>
      </c>
      <c r="AC329" t="s">
        <v>4017</v>
      </c>
      <c r="AD329" t="s">
        <v>5083</v>
      </c>
    </row>
    <row r="330" spans="1:30">
      <c r="A330">
        <f t="shared" si="5"/>
        <v>328</v>
      </c>
      <c r="B330">
        <v>3</v>
      </c>
      <c r="C330">
        <v>130</v>
      </c>
      <c r="D330">
        <v>1</v>
      </c>
      <c r="E330">
        <v>60</v>
      </c>
      <c r="F330">
        <v>70</v>
      </c>
      <c r="G330">
        <v>0.58535156249999998</v>
      </c>
      <c r="H330">
        <v>0</v>
      </c>
      <c r="I330">
        <v>90</v>
      </c>
      <c r="J330">
        <v>0</v>
      </c>
      <c r="K330">
        <v>8159.1796875</v>
      </c>
      <c r="L330">
        <v>0.43890625</v>
      </c>
      <c r="M330">
        <v>84406.4453125</v>
      </c>
      <c r="N330">
        <v>0.34257812500000001</v>
      </c>
      <c r="O330">
        <v>70</v>
      </c>
      <c r="P330">
        <v>480</v>
      </c>
      <c r="Q330">
        <v>480</v>
      </c>
      <c r="R330">
        <v>329</v>
      </c>
      <c r="S330" t="s">
        <v>4018</v>
      </c>
      <c r="T330" t="s">
        <v>4019</v>
      </c>
      <c r="U330" t="s">
        <v>4020</v>
      </c>
      <c r="V330" t="s">
        <v>4021</v>
      </c>
      <c r="W330" t="s">
        <v>4022</v>
      </c>
      <c r="X330" t="s">
        <v>3451</v>
      </c>
      <c r="Y330" t="s">
        <v>4023</v>
      </c>
      <c r="Z330" t="s">
        <v>4024</v>
      </c>
      <c r="AA330" t="s">
        <v>4025</v>
      </c>
      <c r="AB330" t="s">
        <v>4026</v>
      </c>
      <c r="AC330" t="s">
        <v>4027</v>
      </c>
      <c r="AD330" t="s">
        <v>2185</v>
      </c>
    </row>
    <row r="331" spans="1:30">
      <c r="A331">
        <f t="shared" si="5"/>
        <v>329</v>
      </c>
      <c r="B331">
        <v>3</v>
      </c>
      <c r="C331">
        <v>131</v>
      </c>
      <c r="D331">
        <v>1</v>
      </c>
      <c r="E331">
        <v>60</v>
      </c>
      <c r="F331">
        <v>70</v>
      </c>
      <c r="G331">
        <v>0.51035156250000002</v>
      </c>
      <c r="H331">
        <v>0</v>
      </c>
      <c r="I331">
        <v>90</v>
      </c>
      <c r="J331">
        <v>0</v>
      </c>
      <c r="K331">
        <v>9784.1796875</v>
      </c>
      <c r="L331">
        <v>0.25890625</v>
      </c>
      <c r="M331">
        <v>263681.4453125</v>
      </c>
      <c r="N331">
        <v>0.29257812500000002</v>
      </c>
      <c r="O331">
        <v>70</v>
      </c>
      <c r="P331">
        <v>480</v>
      </c>
      <c r="Q331">
        <v>480</v>
      </c>
      <c r="R331">
        <v>330</v>
      </c>
      <c r="S331" t="s">
        <v>4028</v>
      </c>
      <c r="T331" t="s">
        <v>4029</v>
      </c>
      <c r="U331" t="s">
        <v>4030</v>
      </c>
      <c r="V331" t="s">
        <v>4031</v>
      </c>
      <c r="W331" t="s">
        <v>4032</v>
      </c>
      <c r="X331" t="s">
        <v>4033</v>
      </c>
      <c r="Y331" t="s">
        <v>4034</v>
      </c>
      <c r="Z331" t="s">
        <v>4035</v>
      </c>
      <c r="AA331" t="s">
        <v>4036</v>
      </c>
      <c r="AB331" t="s">
        <v>4037</v>
      </c>
      <c r="AC331" t="s">
        <v>4038</v>
      </c>
      <c r="AD331" t="s">
        <v>5084</v>
      </c>
    </row>
    <row r="332" spans="1:30">
      <c r="A332">
        <f t="shared" si="5"/>
        <v>330</v>
      </c>
      <c r="B332">
        <v>3</v>
      </c>
      <c r="C332">
        <v>132</v>
      </c>
      <c r="D332">
        <v>1</v>
      </c>
      <c r="E332">
        <v>60</v>
      </c>
      <c r="F332">
        <v>70</v>
      </c>
      <c r="G332">
        <v>0.3603515625</v>
      </c>
      <c r="H332">
        <v>0</v>
      </c>
      <c r="I332">
        <v>90</v>
      </c>
      <c r="J332">
        <v>0</v>
      </c>
      <c r="K332">
        <v>6534.1796875</v>
      </c>
      <c r="L332">
        <v>0.37890625</v>
      </c>
      <c r="M332">
        <v>622231.4453125</v>
      </c>
      <c r="N332">
        <v>0.392578125</v>
      </c>
      <c r="O332">
        <v>70</v>
      </c>
      <c r="P332">
        <v>480</v>
      </c>
      <c r="Q332">
        <v>480</v>
      </c>
      <c r="R332">
        <v>331</v>
      </c>
      <c r="S332" t="s">
        <v>4039</v>
      </c>
      <c r="T332" t="s">
        <v>4040</v>
      </c>
      <c r="U332" t="s">
        <v>4041</v>
      </c>
      <c r="V332" t="s">
        <v>1489</v>
      </c>
      <c r="W332" t="s">
        <v>4042</v>
      </c>
      <c r="X332" t="s">
        <v>2929</v>
      </c>
      <c r="Y332" t="s">
        <v>4043</v>
      </c>
      <c r="Z332" t="s">
        <v>4044</v>
      </c>
      <c r="AA332" t="s">
        <v>4045</v>
      </c>
      <c r="AB332" t="s">
        <v>4046</v>
      </c>
      <c r="AC332" t="s">
        <v>4047</v>
      </c>
      <c r="AD332" t="s">
        <v>5085</v>
      </c>
    </row>
    <row r="333" spans="1:30">
      <c r="A333">
        <f t="shared" si="5"/>
        <v>331</v>
      </c>
      <c r="B333">
        <v>3</v>
      </c>
      <c r="C333">
        <v>133</v>
      </c>
      <c r="D333">
        <v>1</v>
      </c>
      <c r="E333">
        <v>60</v>
      </c>
      <c r="F333">
        <v>70</v>
      </c>
      <c r="G333">
        <v>0.47285156249999999</v>
      </c>
      <c r="H333">
        <v>0</v>
      </c>
      <c r="I333">
        <v>90</v>
      </c>
      <c r="J333">
        <v>0</v>
      </c>
      <c r="K333">
        <v>5721.6796875</v>
      </c>
      <c r="L333">
        <v>0.28890624999999998</v>
      </c>
      <c r="M333">
        <v>174043.9453125</v>
      </c>
      <c r="N333">
        <v>0.21757812500000001</v>
      </c>
      <c r="O333">
        <v>70</v>
      </c>
      <c r="P333">
        <v>480</v>
      </c>
      <c r="Q333">
        <v>480</v>
      </c>
      <c r="R333">
        <v>332</v>
      </c>
      <c r="S333" t="s">
        <v>4048</v>
      </c>
      <c r="T333" t="s">
        <v>4049</v>
      </c>
      <c r="U333" t="s">
        <v>4050</v>
      </c>
      <c r="V333" t="s">
        <v>4051</v>
      </c>
      <c r="W333" t="s">
        <v>4052</v>
      </c>
      <c r="X333" t="s">
        <v>4053</v>
      </c>
      <c r="Y333" t="s">
        <v>4054</v>
      </c>
      <c r="Z333" t="s">
        <v>4055</v>
      </c>
      <c r="AA333" t="s">
        <v>4056</v>
      </c>
      <c r="AB333" t="s">
        <v>4057</v>
      </c>
      <c r="AC333" t="s">
        <v>4058</v>
      </c>
      <c r="AD333" t="s">
        <v>5086</v>
      </c>
    </row>
    <row r="334" spans="1:30">
      <c r="A334">
        <f t="shared" si="5"/>
        <v>332</v>
      </c>
      <c r="B334">
        <v>3</v>
      </c>
      <c r="C334">
        <v>134</v>
      </c>
      <c r="D334">
        <v>1</v>
      </c>
      <c r="E334">
        <v>60</v>
      </c>
      <c r="F334">
        <v>70</v>
      </c>
      <c r="G334">
        <v>0.32285156249999997</v>
      </c>
      <c r="H334">
        <v>0</v>
      </c>
      <c r="I334">
        <v>90</v>
      </c>
      <c r="J334">
        <v>0</v>
      </c>
      <c r="K334">
        <v>8971.6796875</v>
      </c>
      <c r="L334">
        <v>0.40890625000000003</v>
      </c>
      <c r="M334">
        <v>532593.9453125</v>
      </c>
      <c r="N334">
        <v>0.31757812500000004</v>
      </c>
      <c r="O334">
        <v>70</v>
      </c>
      <c r="P334">
        <v>480</v>
      </c>
      <c r="Q334">
        <v>480</v>
      </c>
      <c r="R334">
        <v>333</v>
      </c>
      <c r="S334" t="s">
        <v>4059</v>
      </c>
      <c r="T334" t="s">
        <v>4060</v>
      </c>
      <c r="U334" t="s">
        <v>4061</v>
      </c>
      <c r="V334" t="s">
        <v>4062</v>
      </c>
      <c r="W334" t="s">
        <v>4063</v>
      </c>
      <c r="X334" t="s">
        <v>4064</v>
      </c>
      <c r="Y334" t="s">
        <v>4065</v>
      </c>
      <c r="Z334" t="s">
        <v>4066</v>
      </c>
      <c r="AA334" t="s">
        <v>4067</v>
      </c>
      <c r="AB334" t="s">
        <v>4068</v>
      </c>
      <c r="AC334" t="s">
        <v>4069</v>
      </c>
      <c r="AD334" t="s">
        <v>5087</v>
      </c>
    </row>
    <row r="335" spans="1:30">
      <c r="A335">
        <f t="shared" si="5"/>
        <v>333</v>
      </c>
      <c r="B335">
        <v>3</v>
      </c>
      <c r="C335">
        <v>135</v>
      </c>
      <c r="D335">
        <v>1</v>
      </c>
      <c r="E335">
        <v>60</v>
      </c>
      <c r="F335">
        <v>70</v>
      </c>
      <c r="G335">
        <v>0.39785156249999998</v>
      </c>
      <c r="H335">
        <v>0</v>
      </c>
      <c r="I335">
        <v>90</v>
      </c>
      <c r="J335">
        <v>0</v>
      </c>
      <c r="K335">
        <v>7346.6796875</v>
      </c>
      <c r="L335">
        <v>0.34890624999999997</v>
      </c>
      <c r="M335">
        <v>711868.9453125</v>
      </c>
      <c r="N335">
        <v>0.267578125</v>
      </c>
      <c r="O335">
        <v>70</v>
      </c>
      <c r="P335">
        <v>480</v>
      </c>
      <c r="Q335">
        <v>480</v>
      </c>
      <c r="R335">
        <v>334</v>
      </c>
      <c r="S335" t="s">
        <v>4070</v>
      </c>
      <c r="T335" t="s">
        <v>4071</v>
      </c>
      <c r="U335" t="s">
        <v>4072</v>
      </c>
      <c r="V335" t="s">
        <v>4073</v>
      </c>
      <c r="W335" t="s">
        <v>4074</v>
      </c>
      <c r="X335" t="s">
        <v>4075</v>
      </c>
      <c r="Y335" t="s">
        <v>4076</v>
      </c>
      <c r="Z335" t="s">
        <v>4077</v>
      </c>
      <c r="AA335" t="s">
        <v>4078</v>
      </c>
      <c r="AB335" t="s">
        <v>4079</v>
      </c>
      <c r="AC335" t="s">
        <v>4080</v>
      </c>
      <c r="AD335" t="s">
        <v>5088</v>
      </c>
    </row>
    <row r="336" spans="1:30">
      <c r="A336">
        <f t="shared" si="5"/>
        <v>334</v>
      </c>
      <c r="B336">
        <v>3</v>
      </c>
      <c r="C336">
        <v>136</v>
      </c>
      <c r="D336">
        <v>1</v>
      </c>
      <c r="E336">
        <v>60</v>
      </c>
      <c r="F336">
        <v>70</v>
      </c>
      <c r="G336">
        <v>0.5478515625</v>
      </c>
      <c r="H336">
        <v>0</v>
      </c>
      <c r="I336">
        <v>90</v>
      </c>
      <c r="J336">
        <v>0</v>
      </c>
      <c r="K336">
        <v>4096.6796875</v>
      </c>
      <c r="L336">
        <v>0.46890624999999997</v>
      </c>
      <c r="M336">
        <v>353318.9453125</v>
      </c>
      <c r="N336">
        <v>0.36757812500000003</v>
      </c>
      <c r="O336">
        <v>70</v>
      </c>
      <c r="P336">
        <v>480</v>
      </c>
      <c r="Q336">
        <v>480</v>
      </c>
      <c r="R336">
        <v>335</v>
      </c>
      <c r="S336" t="s">
        <v>4081</v>
      </c>
      <c r="T336" t="s">
        <v>4082</v>
      </c>
      <c r="U336" t="s">
        <v>4083</v>
      </c>
      <c r="V336" t="s">
        <v>4084</v>
      </c>
      <c r="W336" t="s">
        <v>4085</v>
      </c>
      <c r="X336" t="s">
        <v>4086</v>
      </c>
      <c r="Y336" t="s">
        <v>4087</v>
      </c>
      <c r="Z336" t="s">
        <v>4088</v>
      </c>
      <c r="AA336" t="s">
        <v>4089</v>
      </c>
      <c r="AB336" t="s">
        <v>4090</v>
      </c>
      <c r="AC336" t="s">
        <v>4091</v>
      </c>
      <c r="AD336" t="s">
        <v>1255</v>
      </c>
    </row>
    <row r="337" spans="1:30">
      <c r="A337">
        <f t="shared" si="5"/>
        <v>335</v>
      </c>
      <c r="B337">
        <v>3</v>
      </c>
      <c r="C337">
        <v>137</v>
      </c>
      <c r="D337">
        <v>1</v>
      </c>
      <c r="E337">
        <v>60</v>
      </c>
      <c r="F337">
        <v>70</v>
      </c>
      <c r="G337">
        <v>0.5009765625</v>
      </c>
      <c r="H337">
        <v>0</v>
      </c>
      <c r="I337">
        <v>90</v>
      </c>
      <c r="J337">
        <v>0</v>
      </c>
      <c r="K337">
        <v>4299.8046875</v>
      </c>
      <c r="L337">
        <v>0.34140625000000002</v>
      </c>
      <c r="M337">
        <v>106815.8203125</v>
      </c>
      <c r="N337">
        <v>0.38632812500000002</v>
      </c>
      <c r="O337">
        <v>70</v>
      </c>
      <c r="P337">
        <v>480</v>
      </c>
      <c r="Q337">
        <v>480</v>
      </c>
      <c r="R337">
        <v>336</v>
      </c>
      <c r="S337" t="s">
        <v>4092</v>
      </c>
      <c r="T337" t="s">
        <v>4093</v>
      </c>
      <c r="U337" t="s">
        <v>4094</v>
      </c>
      <c r="V337" t="s">
        <v>4095</v>
      </c>
      <c r="W337" t="s">
        <v>4096</v>
      </c>
      <c r="X337" t="s">
        <v>4097</v>
      </c>
      <c r="Y337" t="s">
        <v>4098</v>
      </c>
      <c r="Z337" t="s">
        <v>4099</v>
      </c>
      <c r="AA337" t="s">
        <v>4100</v>
      </c>
      <c r="AB337" t="s">
        <v>4101</v>
      </c>
      <c r="AC337" t="s">
        <v>4102</v>
      </c>
      <c r="AD337" t="s">
        <v>5089</v>
      </c>
    </row>
    <row r="338" spans="1:30">
      <c r="A338">
        <f t="shared" si="5"/>
        <v>336</v>
      </c>
      <c r="B338">
        <v>3</v>
      </c>
      <c r="C338">
        <v>138</v>
      </c>
      <c r="D338">
        <v>1</v>
      </c>
      <c r="E338">
        <v>60</v>
      </c>
      <c r="F338">
        <v>70</v>
      </c>
      <c r="G338">
        <v>0.35097656249999998</v>
      </c>
      <c r="H338">
        <v>0</v>
      </c>
      <c r="I338">
        <v>90</v>
      </c>
      <c r="J338">
        <v>0</v>
      </c>
      <c r="K338">
        <v>7549.8046875</v>
      </c>
      <c r="L338">
        <v>0.46140625000000002</v>
      </c>
      <c r="M338">
        <v>465365.8203125</v>
      </c>
      <c r="N338">
        <v>0.28632812500000004</v>
      </c>
      <c r="O338">
        <v>70</v>
      </c>
      <c r="P338">
        <v>480</v>
      </c>
      <c r="Q338">
        <v>480</v>
      </c>
      <c r="R338">
        <v>337</v>
      </c>
      <c r="S338" t="s">
        <v>4103</v>
      </c>
      <c r="T338" t="s">
        <v>4104</v>
      </c>
      <c r="U338" t="s">
        <v>4105</v>
      </c>
      <c r="V338" t="s">
        <v>4106</v>
      </c>
      <c r="W338" t="s">
        <v>4107</v>
      </c>
      <c r="X338" t="s">
        <v>4108</v>
      </c>
      <c r="Y338" t="s">
        <v>4109</v>
      </c>
      <c r="Z338" t="s">
        <v>4110</v>
      </c>
      <c r="AA338" t="s">
        <v>4111</v>
      </c>
      <c r="AB338" t="s">
        <v>4112</v>
      </c>
      <c r="AC338" t="s">
        <v>4113</v>
      </c>
      <c r="AD338" t="s">
        <v>5090</v>
      </c>
    </row>
    <row r="339" spans="1:30">
      <c r="A339">
        <f t="shared" si="5"/>
        <v>337</v>
      </c>
      <c r="B339">
        <v>3</v>
      </c>
      <c r="C339">
        <v>139</v>
      </c>
      <c r="D339">
        <v>1</v>
      </c>
      <c r="E339">
        <v>60</v>
      </c>
      <c r="F339">
        <v>70</v>
      </c>
      <c r="G339">
        <v>0.42597656249999999</v>
      </c>
      <c r="H339">
        <v>0</v>
      </c>
      <c r="I339">
        <v>90</v>
      </c>
      <c r="J339">
        <v>0</v>
      </c>
      <c r="K339">
        <v>9174.8046875</v>
      </c>
      <c r="L339">
        <v>0.28140624999999997</v>
      </c>
      <c r="M339">
        <v>644640.8203125</v>
      </c>
      <c r="N339">
        <v>0.33632812499999998</v>
      </c>
      <c r="O339">
        <v>70</v>
      </c>
      <c r="P339">
        <v>480</v>
      </c>
      <c r="Q339">
        <v>480</v>
      </c>
      <c r="R339">
        <v>338</v>
      </c>
      <c r="S339" t="s">
        <v>4114</v>
      </c>
      <c r="T339" t="s">
        <v>4115</v>
      </c>
      <c r="U339" t="s">
        <v>4116</v>
      </c>
      <c r="V339" t="s">
        <v>4117</v>
      </c>
      <c r="W339" t="s">
        <v>4118</v>
      </c>
      <c r="X339" t="s">
        <v>4119</v>
      </c>
      <c r="Y339" t="s">
        <v>4120</v>
      </c>
      <c r="Z339" t="s">
        <v>4121</v>
      </c>
      <c r="AA339" t="s">
        <v>4122</v>
      </c>
      <c r="AB339" t="s">
        <v>4123</v>
      </c>
      <c r="AC339" t="s">
        <v>4124</v>
      </c>
      <c r="AD339" t="s">
        <v>5091</v>
      </c>
    </row>
    <row r="340" spans="1:30">
      <c r="A340">
        <f t="shared" si="5"/>
        <v>338</v>
      </c>
      <c r="B340">
        <v>3</v>
      </c>
      <c r="C340">
        <v>140</v>
      </c>
      <c r="D340">
        <v>1</v>
      </c>
      <c r="E340">
        <v>60</v>
      </c>
      <c r="F340">
        <v>70</v>
      </c>
      <c r="G340">
        <v>0.57597656249999996</v>
      </c>
      <c r="H340">
        <v>0</v>
      </c>
      <c r="I340">
        <v>90</v>
      </c>
      <c r="J340">
        <v>0</v>
      </c>
      <c r="K340">
        <v>5924.8046875</v>
      </c>
      <c r="L340">
        <v>0.40140624999999996</v>
      </c>
      <c r="M340">
        <v>286090.8203125</v>
      </c>
      <c r="N340">
        <v>0.236328125</v>
      </c>
      <c r="O340">
        <v>70</v>
      </c>
      <c r="P340">
        <v>480</v>
      </c>
      <c r="Q340">
        <v>480</v>
      </c>
      <c r="R340">
        <v>339</v>
      </c>
      <c r="S340" t="s">
        <v>4125</v>
      </c>
      <c r="T340" t="s">
        <v>4126</v>
      </c>
      <c r="U340" t="s">
        <v>4127</v>
      </c>
      <c r="V340" t="s">
        <v>4128</v>
      </c>
      <c r="W340" t="s">
        <v>4129</v>
      </c>
      <c r="X340" t="s">
        <v>4130</v>
      </c>
      <c r="Y340" t="s">
        <v>4131</v>
      </c>
      <c r="Z340" t="s">
        <v>4132</v>
      </c>
      <c r="AA340" t="s">
        <v>4133</v>
      </c>
      <c r="AB340" t="s">
        <v>4134</v>
      </c>
      <c r="AC340" t="s">
        <v>4135</v>
      </c>
      <c r="AD340" t="s">
        <v>5092</v>
      </c>
    </row>
    <row r="341" spans="1:30">
      <c r="A341">
        <f t="shared" si="5"/>
        <v>339</v>
      </c>
      <c r="B341">
        <v>3</v>
      </c>
      <c r="C341">
        <v>141</v>
      </c>
      <c r="D341">
        <v>1</v>
      </c>
      <c r="E341">
        <v>60</v>
      </c>
      <c r="F341">
        <v>70</v>
      </c>
      <c r="G341">
        <v>0.38847656249999996</v>
      </c>
      <c r="H341">
        <v>0</v>
      </c>
      <c r="I341">
        <v>90</v>
      </c>
      <c r="J341">
        <v>0</v>
      </c>
      <c r="K341">
        <v>6737.3046875</v>
      </c>
      <c r="L341">
        <v>0.25140625</v>
      </c>
      <c r="M341">
        <v>555003.3203125</v>
      </c>
      <c r="N341">
        <v>0.361328125</v>
      </c>
      <c r="O341">
        <v>70</v>
      </c>
      <c r="P341">
        <v>480</v>
      </c>
      <c r="Q341">
        <v>480</v>
      </c>
      <c r="R341">
        <v>340</v>
      </c>
      <c r="S341" t="s">
        <v>4136</v>
      </c>
      <c r="T341" t="s">
        <v>4137</v>
      </c>
      <c r="U341" t="s">
        <v>4138</v>
      </c>
      <c r="V341" t="s">
        <v>4139</v>
      </c>
      <c r="W341" t="s">
        <v>4140</v>
      </c>
      <c r="X341" t="s">
        <v>4141</v>
      </c>
      <c r="Y341" t="s">
        <v>4142</v>
      </c>
      <c r="Z341" t="s">
        <v>4143</v>
      </c>
      <c r="AA341" t="s">
        <v>4144</v>
      </c>
      <c r="AB341" t="s">
        <v>4145</v>
      </c>
      <c r="AC341" t="s">
        <v>4146</v>
      </c>
      <c r="AD341" t="s">
        <v>5093</v>
      </c>
    </row>
    <row r="342" spans="1:30">
      <c r="A342">
        <f t="shared" si="5"/>
        <v>340</v>
      </c>
      <c r="B342">
        <v>3</v>
      </c>
      <c r="C342">
        <v>142</v>
      </c>
      <c r="D342">
        <v>1</v>
      </c>
      <c r="E342">
        <v>60</v>
      </c>
      <c r="F342">
        <v>70</v>
      </c>
      <c r="G342">
        <v>0.53847656249999998</v>
      </c>
      <c r="H342">
        <v>0</v>
      </c>
      <c r="I342">
        <v>90</v>
      </c>
      <c r="J342">
        <v>0</v>
      </c>
      <c r="K342">
        <v>9987.3046875</v>
      </c>
      <c r="L342">
        <v>0.37140624999999999</v>
      </c>
      <c r="M342">
        <v>196453.3203125</v>
      </c>
      <c r="N342">
        <v>0.26132812500000002</v>
      </c>
      <c r="O342">
        <v>70</v>
      </c>
      <c r="P342">
        <v>480</v>
      </c>
      <c r="Q342">
        <v>480</v>
      </c>
      <c r="R342">
        <v>341</v>
      </c>
      <c r="S342" t="s">
        <v>4147</v>
      </c>
      <c r="T342" t="s">
        <v>4148</v>
      </c>
      <c r="U342" t="s">
        <v>4149</v>
      </c>
      <c r="V342" t="s">
        <v>4150</v>
      </c>
      <c r="W342" t="s">
        <v>4151</v>
      </c>
      <c r="X342" t="s">
        <v>4152</v>
      </c>
      <c r="Y342" t="s">
        <v>4153</v>
      </c>
      <c r="Z342" t="s">
        <v>4154</v>
      </c>
      <c r="AA342" t="s">
        <v>4155</v>
      </c>
      <c r="AB342" t="s">
        <v>4156</v>
      </c>
      <c r="AC342" t="s">
        <v>4157</v>
      </c>
      <c r="AD342" t="s">
        <v>5094</v>
      </c>
    </row>
    <row r="343" spans="1:30">
      <c r="A343">
        <f t="shared" si="5"/>
        <v>341</v>
      </c>
      <c r="B343">
        <v>3</v>
      </c>
      <c r="C343">
        <v>143</v>
      </c>
      <c r="D343">
        <v>1</v>
      </c>
      <c r="E343">
        <v>60</v>
      </c>
      <c r="F343">
        <v>70</v>
      </c>
      <c r="G343">
        <v>0.46347656250000002</v>
      </c>
      <c r="H343">
        <v>0</v>
      </c>
      <c r="I343">
        <v>90</v>
      </c>
      <c r="J343">
        <v>0</v>
      </c>
      <c r="K343">
        <v>8362.3046875</v>
      </c>
      <c r="L343">
        <v>0.31140625</v>
      </c>
      <c r="M343">
        <v>375728.3203125</v>
      </c>
      <c r="N343">
        <v>0.31132812500000001</v>
      </c>
      <c r="O343">
        <v>70</v>
      </c>
      <c r="P343">
        <v>480</v>
      </c>
      <c r="Q343">
        <v>480</v>
      </c>
      <c r="R343">
        <v>342</v>
      </c>
      <c r="S343" t="s">
        <v>4158</v>
      </c>
      <c r="T343" t="s">
        <v>4159</v>
      </c>
      <c r="U343" t="s">
        <v>4160</v>
      </c>
      <c r="V343" t="s">
        <v>4161</v>
      </c>
      <c r="W343" t="s">
        <v>4162</v>
      </c>
      <c r="X343" t="s">
        <v>4163</v>
      </c>
      <c r="Y343" t="s">
        <v>4164</v>
      </c>
      <c r="Z343" t="s">
        <v>4165</v>
      </c>
      <c r="AA343" t="s">
        <v>4166</v>
      </c>
      <c r="AB343" t="s">
        <v>4167</v>
      </c>
      <c r="AC343" t="s">
        <v>4168</v>
      </c>
      <c r="AD343" t="s">
        <v>5095</v>
      </c>
    </row>
    <row r="344" spans="1:30">
      <c r="A344">
        <f t="shared" si="5"/>
        <v>342</v>
      </c>
      <c r="B344">
        <v>3</v>
      </c>
      <c r="C344">
        <v>144</v>
      </c>
      <c r="D344">
        <v>1</v>
      </c>
      <c r="E344">
        <v>60</v>
      </c>
      <c r="F344">
        <v>70</v>
      </c>
      <c r="G344">
        <v>0.3134765625</v>
      </c>
      <c r="H344">
        <v>0</v>
      </c>
      <c r="I344">
        <v>90</v>
      </c>
      <c r="J344">
        <v>0</v>
      </c>
      <c r="K344">
        <v>5112.3046875</v>
      </c>
      <c r="L344">
        <v>0.43140624999999999</v>
      </c>
      <c r="M344">
        <v>734278.3203125</v>
      </c>
      <c r="N344">
        <v>0.21132812500000001</v>
      </c>
      <c r="O344">
        <v>70</v>
      </c>
      <c r="P344">
        <v>480</v>
      </c>
      <c r="Q344">
        <v>480</v>
      </c>
      <c r="R344">
        <v>343</v>
      </c>
      <c r="S344" t="s">
        <v>4169</v>
      </c>
      <c r="T344" t="s">
        <v>4170</v>
      </c>
      <c r="U344" t="s">
        <v>4171</v>
      </c>
      <c r="V344" t="s">
        <v>4172</v>
      </c>
      <c r="W344" t="s">
        <v>4173</v>
      </c>
      <c r="X344" t="s">
        <v>356</v>
      </c>
      <c r="Y344" t="s">
        <v>4174</v>
      </c>
      <c r="Z344" t="s">
        <v>4175</v>
      </c>
      <c r="AA344" t="s">
        <v>4176</v>
      </c>
      <c r="AB344" t="s">
        <v>4177</v>
      </c>
      <c r="AC344" t="s">
        <v>4178</v>
      </c>
      <c r="AD344" t="s">
        <v>5096</v>
      </c>
    </row>
    <row r="345" spans="1:30">
      <c r="A345">
        <f t="shared" si="5"/>
        <v>343</v>
      </c>
      <c r="B345">
        <v>3</v>
      </c>
      <c r="C345">
        <v>145</v>
      </c>
      <c r="D345">
        <v>1</v>
      </c>
      <c r="E345">
        <v>60</v>
      </c>
      <c r="F345">
        <v>70</v>
      </c>
      <c r="G345">
        <v>0.36972656249999997</v>
      </c>
      <c r="H345">
        <v>0</v>
      </c>
      <c r="I345">
        <v>90</v>
      </c>
      <c r="J345">
        <v>0</v>
      </c>
      <c r="K345">
        <v>4706.0546875</v>
      </c>
      <c r="L345">
        <v>0.29640624999999998</v>
      </c>
      <c r="M345">
        <v>330909.5703125</v>
      </c>
      <c r="N345">
        <v>0.27382812500000003</v>
      </c>
      <c r="O345">
        <v>70</v>
      </c>
      <c r="P345">
        <v>480</v>
      </c>
      <c r="Q345">
        <v>480</v>
      </c>
      <c r="R345">
        <v>344</v>
      </c>
      <c r="S345" t="s">
        <v>4179</v>
      </c>
      <c r="T345" t="s">
        <v>4180</v>
      </c>
      <c r="U345" t="s">
        <v>4181</v>
      </c>
      <c r="V345" t="s">
        <v>4182</v>
      </c>
      <c r="W345" t="s">
        <v>4183</v>
      </c>
      <c r="X345" t="s">
        <v>4184</v>
      </c>
      <c r="Y345" t="s">
        <v>4185</v>
      </c>
      <c r="Z345" t="s">
        <v>4186</v>
      </c>
      <c r="AA345" t="s">
        <v>2029</v>
      </c>
      <c r="AB345" t="s">
        <v>4187</v>
      </c>
      <c r="AC345" t="s">
        <v>4188</v>
      </c>
      <c r="AD345" t="s">
        <v>5097</v>
      </c>
    </row>
    <row r="346" spans="1:30">
      <c r="A346">
        <f t="shared" si="5"/>
        <v>344</v>
      </c>
      <c r="B346">
        <v>3</v>
      </c>
      <c r="C346">
        <v>146</v>
      </c>
      <c r="D346">
        <v>1</v>
      </c>
      <c r="E346">
        <v>60</v>
      </c>
      <c r="F346">
        <v>70</v>
      </c>
      <c r="G346">
        <v>0.51972656250000004</v>
      </c>
      <c r="H346">
        <v>0</v>
      </c>
      <c r="I346">
        <v>90</v>
      </c>
      <c r="J346">
        <v>0</v>
      </c>
      <c r="K346">
        <v>7956.0546875</v>
      </c>
      <c r="L346">
        <v>0.41640624999999998</v>
      </c>
      <c r="M346">
        <v>689459.5703125</v>
      </c>
      <c r="N346">
        <v>0.37382812500000001</v>
      </c>
      <c r="O346">
        <v>70</v>
      </c>
      <c r="P346">
        <v>480</v>
      </c>
      <c r="Q346">
        <v>480</v>
      </c>
      <c r="R346">
        <v>345</v>
      </c>
      <c r="S346" t="s">
        <v>4189</v>
      </c>
      <c r="T346" t="s">
        <v>4190</v>
      </c>
      <c r="U346" t="s">
        <v>4191</v>
      </c>
      <c r="V346" t="s">
        <v>2290</v>
      </c>
      <c r="W346" t="s">
        <v>4192</v>
      </c>
      <c r="X346" t="s">
        <v>4193</v>
      </c>
      <c r="Y346" t="s">
        <v>4194</v>
      </c>
      <c r="Z346" t="s">
        <v>4195</v>
      </c>
      <c r="AA346" t="s">
        <v>4196</v>
      </c>
      <c r="AB346" t="s">
        <v>4197</v>
      </c>
      <c r="AC346" t="s">
        <v>4198</v>
      </c>
      <c r="AD346" t="s">
        <v>5098</v>
      </c>
    </row>
    <row r="347" spans="1:30">
      <c r="A347">
        <f t="shared" si="5"/>
        <v>345</v>
      </c>
      <c r="B347">
        <v>3</v>
      </c>
      <c r="C347">
        <v>147</v>
      </c>
      <c r="D347">
        <v>1</v>
      </c>
      <c r="E347">
        <v>60</v>
      </c>
      <c r="F347">
        <v>70</v>
      </c>
      <c r="G347">
        <v>0.5947265625</v>
      </c>
      <c r="H347">
        <v>0</v>
      </c>
      <c r="I347">
        <v>90</v>
      </c>
      <c r="J347">
        <v>0</v>
      </c>
      <c r="K347">
        <v>9581.0546875</v>
      </c>
      <c r="L347">
        <v>0.35640624999999998</v>
      </c>
      <c r="M347">
        <v>510184.5703125</v>
      </c>
      <c r="N347">
        <v>0.22382812500000002</v>
      </c>
      <c r="O347">
        <v>70</v>
      </c>
      <c r="P347">
        <v>480</v>
      </c>
      <c r="Q347">
        <v>480</v>
      </c>
      <c r="R347">
        <v>346</v>
      </c>
      <c r="S347" t="s">
        <v>4199</v>
      </c>
      <c r="T347" t="s">
        <v>4200</v>
      </c>
      <c r="U347" t="s">
        <v>4201</v>
      </c>
      <c r="V347" t="s">
        <v>4202</v>
      </c>
      <c r="W347" t="s">
        <v>4203</v>
      </c>
      <c r="X347" t="s">
        <v>4204</v>
      </c>
      <c r="Y347" t="s">
        <v>4205</v>
      </c>
      <c r="Z347" t="s">
        <v>4206</v>
      </c>
      <c r="AA347" t="s">
        <v>4207</v>
      </c>
      <c r="AB347" t="s">
        <v>4208</v>
      </c>
      <c r="AC347" t="s">
        <v>4209</v>
      </c>
      <c r="AD347" t="s">
        <v>5099</v>
      </c>
    </row>
    <row r="348" spans="1:30">
      <c r="A348">
        <f t="shared" si="5"/>
        <v>346</v>
      </c>
      <c r="B348">
        <v>3</v>
      </c>
      <c r="C348">
        <v>148</v>
      </c>
      <c r="D348">
        <v>1</v>
      </c>
      <c r="E348">
        <v>60</v>
      </c>
      <c r="F348">
        <v>70</v>
      </c>
      <c r="G348">
        <v>0.44472656249999998</v>
      </c>
      <c r="H348">
        <v>0</v>
      </c>
      <c r="I348">
        <v>90</v>
      </c>
      <c r="J348">
        <v>0</v>
      </c>
      <c r="K348">
        <v>6331.0546875</v>
      </c>
      <c r="L348">
        <v>0.47640625000000003</v>
      </c>
      <c r="M348">
        <v>151634.5703125</v>
      </c>
      <c r="N348">
        <v>0.32382812500000002</v>
      </c>
      <c r="O348">
        <v>70</v>
      </c>
      <c r="P348">
        <v>480</v>
      </c>
      <c r="Q348">
        <v>480</v>
      </c>
      <c r="R348">
        <v>347</v>
      </c>
      <c r="S348" t="s">
        <v>4210</v>
      </c>
      <c r="T348" t="s">
        <v>4211</v>
      </c>
      <c r="U348" t="s">
        <v>4212</v>
      </c>
      <c r="V348" t="s">
        <v>4213</v>
      </c>
      <c r="W348" t="s">
        <v>4214</v>
      </c>
      <c r="X348" t="s">
        <v>4215</v>
      </c>
      <c r="Y348" t="s">
        <v>4216</v>
      </c>
      <c r="Z348" t="s">
        <v>4217</v>
      </c>
      <c r="AA348" t="s">
        <v>4218</v>
      </c>
      <c r="AB348" t="s">
        <v>4219</v>
      </c>
      <c r="AC348" t="s">
        <v>1374</v>
      </c>
      <c r="AD348" t="s">
        <v>885</v>
      </c>
    </row>
    <row r="349" spans="1:30">
      <c r="A349">
        <f t="shared" si="5"/>
        <v>347</v>
      </c>
      <c r="B349">
        <v>3</v>
      </c>
      <c r="C349">
        <v>149</v>
      </c>
      <c r="D349">
        <v>1</v>
      </c>
      <c r="E349">
        <v>60</v>
      </c>
      <c r="F349">
        <v>70</v>
      </c>
      <c r="G349">
        <v>0.55722656249999991</v>
      </c>
      <c r="H349">
        <v>0</v>
      </c>
      <c r="I349">
        <v>90</v>
      </c>
      <c r="J349">
        <v>0</v>
      </c>
      <c r="K349">
        <v>5518.5546875</v>
      </c>
      <c r="L349">
        <v>0.32640625000000001</v>
      </c>
      <c r="M349">
        <v>779097.0703125</v>
      </c>
      <c r="N349">
        <v>0.298828125</v>
      </c>
      <c r="O349">
        <v>70</v>
      </c>
      <c r="P349">
        <v>480</v>
      </c>
      <c r="Q349">
        <v>480</v>
      </c>
      <c r="R349">
        <v>348</v>
      </c>
      <c r="S349" t="s">
        <v>4220</v>
      </c>
      <c r="T349" t="s">
        <v>4221</v>
      </c>
      <c r="U349" t="s">
        <v>4222</v>
      </c>
      <c r="V349" t="s">
        <v>4223</v>
      </c>
      <c r="W349" t="s">
        <v>4224</v>
      </c>
      <c r="X349" t="s">
        <v>4225</v>
      </c>
      <c r="Y349" t="s">
        <v>4226</v>
      </c>
      <c r="Z349" t="s">
        <v>4227</v>
      </c>
      <c r="AA349" t="s">
        <v>4228</v>
      </c>
      <c r="AB349" t="s">
        <v>4229</v>
      </c>
      <c r="AC349" t="s">
        <v>4230</v>
      </c>
      <c r="AD349" t="s">
        <v>5100</v>
      </c>
    </row>
    <row r="350" spans="1:30">
      <c r="A350">
        <f t="shared" si="5"/>
        <v>348</v>
      </c>
      <c r="B350">
        <v>3</v>
      </c>
      <c r="C350">
        <v>150</v>
      </c>
      <c r="D350">
        <v>1</v>
      </c>
      <c r="E350">
        <v>60</v>
      </c>
      <c r="F350">
        <v>70</v>
      </c>
      <c r="G350">
        <v>0.4072265625</v>
      </c>
      <c r="H350">
        <v>0</v>
      </c>
      <c r="I350">
        <v>90</v>
      </c>
      <c r="J350">
        <v>0</v>
      </c>
      <c r="K350">
        <v>8768.5546875</v>
      </c>
      <c r="L350">
        <v>0.44640625</v>
      </c>
      <c r="M350">
        <v>420547.0703125</v>
      </c>
      <c r="N350">
        <v>0.39882812500000003</v>
      </c>
      <c r="O350">
        <v>70</v>
      </c>
      <c r="P350">
        <v>480</v>
      </c>
      <c r="Q350">
        <v>480</v>
      </c>
      <c r="R350">
        <v>349</v>
      </c>
      <c r="S350" t="s">
        <v>4231</v>
      </c>
      <c r="T350" t="s">
        <v>4232</v>
      </c>
      <c r="U350" t="s">
        <v>4233</v>
      </c>
      <c r="V350" t="s">
        <v>4234</v>
      </c>
      <c r="W350" t="s">
        <v>4235</v>
      </c>
      <c r="X350" t="s">
        <v>4236</v>
      </c>
      <c r="Y350" t="s">
        <v>4237</v>
      </c>
      <c r="Z350" t="s">
        <v>4238</v>
      </c>
      <c r="AA350" t="s">
        <v>4239</v>
      </c>
      <c r="AB350" t="s">
        <v>4240</v>
      </c>
      <c r="AC350" t="s">
        <v>4241</v>
      </c>
      <c r="AD350" t="s">
        <v>5101</v>
      </c>
    </row>
    <row r="351" spans="1:30">
      <c r="A351">
        <f t="shared" si="5"/>
        <v>349</v>
      </c>
      <c r="B351">
        <v>3</v>
      </c>
      <c r="C351">
        <v>151</v>
      </c>
      <c r="D351">
        <v>1</v>
      </c>
      <c r="E351">
        <v>60</v>
      </c>
      <c r="F351">
        <v>70</v>
      </c>
      <c r="G351">
        <v>0.33222656249999999</v>
      </c>
      <c r="H351">
        <v>0</v>
      </c>
      <c r="I351">
        <v>90</v>
      </c>
      <c r="J351">
        <v>0</v>
      </c>
      <c r="K351">
        <v>7143.5546875</v>
      </c>
      <c r="L351">
        <v>0.26640625000000001</v>
      </c>
      <c r="M351">
        <v>241272.0703125</v>
      </c>
      <c r="N351">
        <v>0.24882812500000001</v>
      </c>
      <c r="O351">
        <v>70</v>
      </c>
      <c r="P351">
        <v>480</v>
      </c>
      <c r="Q351">
        <v>480</v>
      </c>
      <c r="R351">
        <v>350</v>
      </c>
      <c r="S351" t="s">
        <v>4242</v>
      </c>
      <c r="T351" t="s">
        <v>4243</v>
      </c>
      <c r="U351" t="s">
        <v>4244</v>
      </c>
      <c r="V351" t="s">
        <v>4245</v>
      </c>
      <c r="W351" t="s">
        <v>4246</v>
      </c>
      <c r="X351" t="s">
        <v>4247</v>
      </c>
      <c r="Y351" t="s">
        <v>4248</v>
      </c>
      <c r="Z351" t="s">
        <v>4249</v>
      </c>
      <c r="AA351" t="s">
        <v>4250</v>
      </c>
      <c r="AB351" t="s">
        <v>4251</v>
      </c>
      <c r="AC351" t="s">
        <v>4252</v>
      </c>
      <c r="AD351" t="s">
        <v>5102</v>
      </c>
    </row>
    <row r="352" spans="1:30">
      <c r="A352">
        <f t="shared" si="5"/>
        <v>350</v>
      </c>
      <c r="B352">
        <v>3</v>
      </c>
      <c r="C352">
        <v>152</v>
      </c>
      <c r="D352">
        <v>1</v>
      </c>
      <c r="E352">
        <v>60</v>
      </c>
      <c r="F352">
        <v>70</v>
      </c>
      <c r="G352">
        <v>0.48222656249999996</v>
      </c>
      <c r="H352">
        <v>0</v>
      </c>
      <c r="I352">
        <v>90</v>
      </c>
      <c r="J352">
        <v>0</v>
      </c>
      <c r="K352">
        <v>3893.5546875</v>
      </c>
      <c r="L352">
        <v>0.38640625000000001</v>
      </c>
      <c r="M352">
        <v>599822.0703125</v>
      </c>
      <c r="N352">
        <v>0.34882812500000004</v>
      </c>
      <c r="O352">
        <v>70</v>
      </c>
      <c r="P352">
        <v>480</v>
      </c>
      <c r="Q352">
        <v>480</v>
      </c>
      <c r="R352">
        <v>351</v>
      </c>
      <c r="S352" t="s">
        <v>4253</v>
      </c>
      <c r="T352" t="s">
        <v>4254</v>
      </c>
      <c r="U352" t="s">
        <v>4255</v>
      </c>
      <c r="V352" t="s">
        <v>4256</v>
      </c>
      <c r="W352" t="s">
        <v>4257</v>
      </c>
      <c r="X352" t="s">
        <v>2333</v>
      </c>
      <c r="Y352" t="s">
        <v>4258</v>
      </c>
      <c r="Z352" t="s">
        <v>4259</v>
      </c>
      <c r="AA352" t="s">
        <v>4260</v>
      </c>
      <c r="AB352" t="s">
        <v>4261</v>
      </c>
      <c r="AC352" t="s">
        <v>4262</v>
      </c>
      <c r="AD352" t="s">
        <v>5103</v>
      </c>
    </row>
    <row r="353" spans="1:30">
      <c r="A353">
        <f t="shared" si="5"/>
        <v>351</v>
      </c>
      <c r="B353">
        <v>3</v>
      </c>
      <c r="C353">
        <v>153</v>
      </c>
      <c r="D353">
        <v>1</v>
      </c>
      <c r="E353">
        <v>60</v>
      </c>
      <c r="F353">
        <v>70</v>
      </c>
      <c r="G353">
        <v>0.40253906249999999</v>
      </c>
      <c r="H353">
        <v>0</v>
      </c>
      <c r="I353">
        <v>90</v>
      </c>
      <c r="J353">
        <v>0</v>
      </c>
      <c r="K353">
        <v>3791.9921875</v>
      </c>
      <c r="L353">
        <v>0.33765624999999999</v>
      </c>
      <c r="M353">
        <v>274886.1328125</v>
      </c>
      <c r="N353">
        <v>0.21445312500000002</v>
      </c>
      <c r="O353">
        <v>70</v>
      </c>
      <c r="P353">
        <v>480</v>
      </c>
      <c r="Q353">
        <v>480</v>
      </c>
      <c r="R353">
        <v>352</v>
      </c>
      <c r="S353" t="s">
        <v>4263</v>
      </c>
      <c r="T353" t="s">
        <v>4264</v>
      </c>
      <c r="U353" t="s">
        <v>4265</v>
      </c>
      <c r="V353" t="s">
        <v>4266</v>
      </c>
      <c r="W353" t="s">
        <v>4267</v>
      </c>
      <c r="X353" t="s">
        <v>4268</v>
      </c>
      <c r="Y353" t="s">
        <v>4269</v>
      </c>
      <c r="Z353" t="s">
        <v>4270</v>
      </c>
      <c r="AA353" t="s">
        <v>4271</v>
      </c>
      <c r="AB353" t="s">
        <v>3254</v>
      </c>
      <c r="AC353" t="s">
        <v>4272</v>
      </c>
      <c r="AD353" t="s">
        <v>5104</v>
      </c>
    </row>
    <row r="354" spans="1:30">
      <c r="A354">
        <f t="shared" si="5"/>
        <v>352</v>
      </c>
      <c r="B354">
        <v>3</v>
      </c>
      <c r="C354">
        <v>154</v>
      </c>
      <c r="D354">
        <v>1</v>
      </c>
      <c r="E354">
        <v>60</v>
      </c>
      <c r="F354">
        <v>70</v>
      </c>
      <c r="G354">
        <v>0.55253906249999996</v>
      </c>
      <c r="H354">
        <v>0</v>
      </c>
      <c r="I354">
        <v>90</v>
      </c>
      <c r="J354">
        <v>0</v>
      </c>
      <c r="K354">
        <v>7041.9921875</v>
      </c>
      <c r="L354">
        <v>0.45765624999999999</v>
      </c>
      <c r="M354">
        <v>633436.1328125</v>
      </c>
      <c r="N354">
        <v>0.314453125</v>
      </c>
      <c r="O354">
        <v>70</v>
      </c>
      <c r="P354">
        <v>480</v>
      </c>
      <c r="Q354">
        <v>480</v>
      </c>
      <c r="R354">
        <v>353</v>
      </c>
      <c r="S354" t="s">
        <v>4273</v>
      </c>
      <c r="T354" t="s">
        <v>4274</v>
      </c>
      <c r="U354" t="s">
        <v>4275</v>
      </c>
      <c r="V354" t="s">
        <v>4014</v>
      </c>
      <c r="W354" t="s">
        <v>4276</v>
      </c>
      <c r="X354" t="s">
        <v>4277</v>
      </c>
      <c r="Y354" t="s">
        <v>4278</v>
      </c>
      <c r="Z354" t="s">
        <v>4279</v>
      </c>
      <c r="AA354" t="s">
        <v>4280</v>
      </c>
      <c r="AB354" t="s">
        <v>4281</v>
      </c>
      <c r="AC354" t="s">
        <v>4282</v>
      </c>
      <c r="AD354" t="s">
        <v>5105</v>
      </c>
    </row>
    <row r="355" spans="1:30">
      <c r="A355">
        <f t="shared" si="5"/>
        <v>353</v>
      </c>
      <c r="B355">
        <v>3</v>
      </c>
      <c r="C355">
        <v>155</v>
      </c>
      <c r="D355">
        <v>1</v>
      </c>
      <c r="E355">
        <v>60</v>
      </c>
      <c r="F355">
        <v>70</v>
      </c>
      <c r="G355">
        <v>0.4775390625</v>
      </c>
      <c r="H355">
        <v>0</v>
      </c>
      <c r="I355">
        <v>90</v>
      </c>
      <c r="J355">
        <v>0</v>
      </c>
      <c r="K355">
        <v>8666.9921875</v>
      </c>
      <c r="L355">
        <v>0.27765624999999999</v>
      </c>
      <c r="M355">
        <v>454161.1328125</v>
      </c>
      <c r="N355">
        <v>0.26445312500000001</v>
      </c>
      <c r="O355">
        <v>70</v>
      </c>
      <c r="P355">
        <v>480</v>
      </c>
      <c r="Q355">
        <v>480</v>
      </c>
      <c r="R355">
        <v>354</v>
      </c>
      <c r="S355" t="s">
        <v>4283</v>
      </c>
      <c r="T355" t="s">
        <v>4284</v>
      </c>
      <c r="U355" t="s">
        <v>4285</v>
      </c>
      <c r="V355" t="s">
        <v>4286</v>
      </c>
      <c r="W355" t="s">
        <v>4287</v>
      </c>
      <c r="X355" t="s">
        <v>4288</v>
      </c>
      <c r="Y355" t="s">
        <v>4289</v>
      </c>
      <c r="Z355" t="s">
        <v>4290</v>
      </c>
      <c r="AA355" t="s">
        <v>4291</v>
      </c>
      <c r="AB355" t="s">
        <v>4292</v>
      </c>
      <c r="AC355" t="s">
        <v>4293</v>
      </c>
      <c r="AD355" t="s">
        <v>5106</v>
      </c>
    </row>
    <row r="356" spans="1:30">
      <c r="A356">
        <f t="shared" si="5"/>
        <v>354</v>
      </c>
      <c r="B356">
        <v>3</v>
      </c>
      <c r="C356">
        <v>156</v>
      </c>
      <c r="D356">
        <v>1</v>
      </c>
      <c r="E356">
        <v>60</v>
      </c>
      <c r="F356">
        <v>70</v>
      </c>
      <c r="G356">
        <v>0.32753906249999998</v>
      </c>
      <c r="H356">
        <v>0</v>
      </c>
      <c r="I356">
        <v>90</v>
      </c>
      <c r="J356">
        <v>0</v>
      </c>
      <c r="K356">
        <v>5416.9921875</v>
      </c>
      <c r="L356">
        <v>0.39765624999999999</v>
      </c>
      <c r="M356">
        <v>95611.1328125</v>
      </c>
      <c r="N356">
        <v>0.36445312500000004</v>
      </c>
      <c r="O356">
        <v>70</v>
      </c>
      <c r="P356">
        <v>480</v>
      </c>
      <c r="Q356">
        <v>480</v>
      </c>
      <c r="R356">
        <v>355</v>
      </c>
      <c r="S356" t="s">
        <v>4294</v>
      </c>
      <c r="T356" t="s">
        <v>4295</v>
      </c>
      <c r="U356" t="s">
        <v>4296</v>
      </c>
      <c r="V356" t="s">
        <v>4297</v>
      </c>
      <c r="W356" t="s">
        <v>4298</v>
      </c>
      <c r="X356" t="s">
        <v>4299</v>
      </c>
      <c r="Y356" t="s">
        <v>4300</v>
      </c>
      <c r="Z356" t="s">
        <v>4301</v>
      </c>
      <c r="AA356" t="s">
        <v>4302</v>
      </c>
      <c r="AB356" t="s">
        <v>4303</v>
      </c>
      <c r="AC356" t="s">
        <v>4304</v>
      </c>
      <c r="AD356" t="s">
        <v>5107</v>
      </c>
    </row>
    <row r="357" spans="1:30">
      <c r="A357">
        <f t="shared" si="5"/>
        <v>355</v>
      </c>
      <c r="B357">
        <v>3</v>
      </c>
      <c r="C357">
        <v>157</v>
      </c>
      <c r="D357">
        <v>1</v>
      </c>
      <c r="E357">
        <v>60</v>
      </c>
      <c r="F357">
        <v>70</v>
      </c>
      <c r="G357">
        <v>0.51503906249999998</v>
      </c>
      <c r="H357">
        <v>0</v>
      </c>
      <c r="I357">
        <v>90</v>
      </c>
      <c r="J357">
        <v>0</v>
      </c>
      <c r="K357">
        <v>6229.4921875</v>
      </c>
      <c r="L357">
        <v>0.30765625000000002</v>
      </c>
      <c r="M357">
        <v>723073.6328125</v>
      </c>
      <c r="N357">
        <v>0.23945312500000002</v>
      </c>
      <c r="O357">
        <v>70</v>
      </c>
      <c r="P357">
        <v>480</v>
      </c>
      <c r="Q357">
        <v>480</v>
      </c>
      <c r="R357">
        <v>356</v>
      </c>
      <c r="S357" t="s">
        <v>4305</v>
      </c>
      <c r="T357" t="s">
        <v>4306</v>
      </c>
      <c r="U357" t="s">
        <v>4307</v>
      </c>
      <c r="V357" t="s">
        <v>4308</v>
      </c>
      <c r="W357" t="s">
        <v>4309</v>
      </c>
      <c r="X357" t="s">
        <v>4310</v>
      </c>
      <c r="Y357" t="s">
        <v>4311</v>
      </c>
      <c r="Z357" t="s">
        <v>1065</v>
      </c>
      <c r="AA357" t="s">
        <v>4312</v>
      </c>
      <c r="AB357" t="s">
        <v>4313</v>
      </c>
      <c r="AC357" t="s">
        <v>4314</v>
      </c>
      <c r="AD357" t="s">
        <v>3528</v>
      </c>
    </row>
    <row r="358" spans="1:30">
      <c r="A358">
        <f t="shared" si="5"/>
        <v>356</v>
      </c>
      <c r="B358">
        <v>3</v>
      </c>
      <c r="C358">
        <v>158</v>
      </c>
      <c r="D358">
        <v>1</v>
      </c>
      <c r="E358">
        <v>60</v>
      </c>
      <c r="F358">
        <v>70</v>
      </c>
      <c r="G358">
        <v>0.36503906249999996</v>
      </c>
      <c r="H358">
        <v>0</v>
      </c>
      <c r="I358">
        <v>90</v>
      </c>
      <c r="J358">
        <v>0</v>
      </c>
      <c r="K358">
        <v>9479.4921875</v>
      </c>
      <c r="L358">
        <v>0.42765624999999996</v>
      </c>
      <c r="M358">
        <v>364523.6328125</v>
      </c>
      <c r="N358">
        <v>0.33945312500000002</v>
      </c>
      <c r="O358">
        <v>70</v>
      </c>
      <c r="P358">
        <v>480</v>
      </c>
      <c r="Q358">
        <v>480</v>
      </c>
      <c r="R358">
        <v>357</v>
      </c>
      <c r="S358" t="s">
        <v>4315</v>
      </c>
      <c r="T358" t="s">
        <v>4316</v>
      </c>
      <c r="U358" t="s">
        <v>4317</v>
      </c>
      <c r="V358" t="s">
        <v>4318</v>
      </c>
      <c r="W358" t="s">
        <v>4319</v>
      </c>
      <c r="X358" t="s">
        <v>4320</v>
      </c>
      <c r="Y358" t="s">
        <v>4321</v>
      </c>
      <c r="Z358" t="s">
        <v>4322</v>
      </c>
      <c r="AA358" t="s">
        <v>4323</v>
      </c>
      <c r="AB358" t="s">
        <v>4324</v>
      </c>
      <c r="AC358" t="s">
        <v>4325</v>
      </c>
      <c r="AD358" t="s">
        <v>5108</v>
      </c>
    </row>
    <row r="359" spans="1:30">
      <c r="A359">
        <f t="shared" si="5"/>
        <v>357</v>
      </c>
      <c r="B359">
        <v>3</v>
      </c>
      <c r="C359">
        <v>159</v>
      </c>
      <c r="D359">
        <v>1</v>
      </c>
      <c r="E359">
        <v>60</v>
      </c>
      <c r="F359">
        <v>70</v>
      </c>
      <c r="G359">
        <v>0.44003906250000002</v>
      </c>
      <c r="H359">
        <v>0</v>
      </c>
      <c r="I359">
        <v>90</v>
      </c>
      <c r="J359">
        <v>0</v>
      </c>
      <c r="K359">
        <v>7854.4921875</v>
      </c>
      <c r="L359">
        <v>0.36765625000000002</v>
      </c>
      <c r="M359">
        <v>185248.6328125</v>
      </c>
      <c r="N359">
        <v>0.28945312500000003</v>
      </c>
      <c r="O359">
        <v>70</v>
      </c>
      <c r="P359">
        <v>480</v>
      </c>
      <c r="Q359">
        <v>480</v>
      </c>
      <c r="R359">
        <v>358</v>
      </c>
      <c r="S359" t="s">
        <v>4326</v>
      </c>
      <c r="T359" t="s">
        <v>4327</v>
      </c>
      <c r="U359" t="s">
        <v>3799</v>
      </c>
      <c r="V359" t="s">
        <v>4328</v>
      </c>
      <c r="W359" t="s">
        <v>4329</v>
      </c>
      <c r="X359" t="s">
        <v>4330</v>
      </c>
      <c r="Y359" t="s">
        <v>4331</v>
      </c>
      <c r="Z359" t="s">
        <v>4332</v>
      </c>
      <c r="AA359" t="s">
        <v>4333</v>
      </c>
      <c r="AB359" t="s">
        <v>4334</v>
      </c>
      <c r="AC359" t="s">
        <v>4335</v>
      </c>
      <c r="AD359" t="s">
        <v>5109</v>
      </c>
    </row>
    <row r="360" spans="1:30">
      <c r="A360">
        <f t="shared" si="5"/>
        <v>358</v>
      </c>
      <c r="B360">
        <v>3</v>
      </c>
      <c r="C360">
        <v>160</v>
      </c>
      <c r="D360">
        <v>1</v>
      </c>
      <c r="E360">
        <v>60</v>
      </c>
      <c r="F360">
        <v>70</v>
      </c>
      <c r="G360">
        <v>0.59003906250000004</v>
      </c>
      <c r="H360">
        <v>0</v>
      </c>
      <c r="I360">
        <v>90</v>
      </c>
      <c r="J360">
        <v>0</v>
      </c>
      <c r="K360">
        <v>4604.4921875</v>
      </c>
      <c r="L360">
        <v>0.48765625000000001</v>
      </c>
      <c r="M360">
        <v>543798.6328125</v>
      </c>
      <c r="N360">
        <v>0.38945312500000001</v>
      </c>
      <c r="O360">
        <v>70</v>
      </c>
      <c r="P360">
        <v>480</v>
      </c>
      <c r="Q360">
        <v>480</v>
      </c>
      <c r="R360">
        <v>359</v>
      </c>
      <c r="S360" t="s">
        <v>4336</v>
      </c>
      <c r="T360" t="s">
        <v>4337</v>
      </c>
      <c r="U360" t="s">
        <v>4338</v>
      </c>
      <c r="V360" t="s">
        <v>4339</v>
      </c>
      <c r="W360" t="s">
        <v>4340</v>
      </c>
      <c r="X360" t="s">
        <v>4341</v>
      </c>
      <c r="Y360" t="s">
        <v>4342</v>
      </c>
      <c r="Z360" t="s">
        <v>4343</v>
      </c>
      <c r="AA360" t="s">
        <v>4344</v>
      </c>
      <c r="AB360" t="s">
        <v>4345</v>
      </c>
      <c r="AC360" t="s">
        <v>4346</v>
      </c>
      <c r="AD360" t="s">
        <v>5110</v>
      </c>
    </row>
    <row r="361" spans="1:30">
      <c r="A361">
        <f t="shared" si="5"/>
        <v>359</v>
      </c>
      <c r="B361">
        <v>3</v>
      </c>
      <c r="C361">
        <v>161</v>
      </c>
      <c r="D361">
        <v>1</v>
      </c>
      <c r="E361">
        <v>60</v>
      </c>
      <c r="F361">
        <v>70</v>
      </c>
      <c r="G361">
        <v>0.53378906249999991</v>
      </c>
      <c r="H361">
        <v>0</v>
      </c>
      <c r="I361">
        <v>90</v>
      </c>
      <c r="J361">
        <v>0</v>
      </c>
      <c r="K361">
        <v>5010.7421875</v>
      </c>
      <c r="L361">
        <v>0.26265624999999998</v>
      </c>
      <c r="M361">
        <v>140429.8828125</v>
      </c>
      <c r="N361">
        <v>0.32695312500000001</v>
      </c>
      <c r="O361">
        <v>70</v>
      </c>
      <c r="P361">
        <v>480</v>
      </c>
      <c r="Q361">
        <v>480</v>
      </c>
      <c r="R361">
        <v>360</v>
      </c>
      <c r="S361" t="s">
        <v>4347</v>
      </c>
      <c r="T361" t="s">
        <v>4348</v>
      </c>
      <c r="U361" t="s">
        <v>4349</v>
      </c>
      <c r="V361" t="s">
        <v>4350</v>
      </c>
      <c r="W361" t="s">
        <v>4351</v>
      </c>
      <c r="X361" t="s">
        <v>4352</v>
      </c>
      <c r="Y361" t="s">
        <v>4353</v>
      </c>
      <c r="Z361" t="s">
        <v>4354</v>
      </c>
      <c r="AA361" t="s">
        <v>4355</v>
      </c>
      <c r="AB361" t="s">
        <v>4356</v>
      </c>
      <c r="AC361" t="s">
        <v>4357</v>
      </c>
      <c r="AD361" t="s">
        <v>5111</v>
      </c>
    </row>
    <row r="362" spans="1:30">
      <c r="A362">
        <f t="shared" si="5"/>
        <v>360</v>
      </c>
      <c r="B362">
        <v>3</v>
      </c>
      <c r="C362">
        <v>162</v>
      </c>
      <c r="D362">
        <v>1</v>
      </c>
      <c r="E362">
        <v>60</v>
      </c>
      <c r="F362">
        <v>70</v>
      </c>
      <c r="G362">
        <v>0.3837890625</v>
      </c>
      <c r="H362">
        <v>0</v>
      </c>
      <c r="I362">
        <v>90</v>
      </c>
      <c r="J362">
        <v>0</v>
      </c>
      <c r="K362">
        <v>8260.7421875</v>
      </c>
      <c r="L362">
        <v>0.38265625000000003</v>
      </c>
      <c r="M362">
        <v>498979.8828125</v>
      </c>
      <c r="N362">
        <v>0.22695312500000001</v>
      </c>
      <c r="O362">
        <v>70</v>
      </c>
      <c r="P362">
        <v>480</v>
      </c>
      <c r="Q362">
        <v>480</v>
      </c>
      <c r="R362">
        <v>361</v>
      </c>
      <c r="S362" t="s">
        <v>4358</v>
      </c>
      <c r="T362" t="s">
        <v>4359</v>
      </c>
      <c r="U362" t="s">
        <v>4360</v>
      </c>
      <c r="V362" t="s">
        <v>4361</v>
      </c>
      <c r="W362" t="s">
        <v>4362</v>
      </c>
      <c r="X362" t="s">
        <v>4363</v>
      </c>
      <c r="Y362" t="s">
        <v>4364</v>
      </c>
      <c r="Z362" t="s">
        <v>4365</v>
      </c>
      <c r="AA362" t="s">
        <v>4366</v>
      </c>
      <c r="AB362" t="s">
        <v>4367</v>
      </c>
      <c r="AC362" t="s">
        <v>4368</v>
      </c>
      <c r="AD362" t="s">
        <v>5112</v>
      </c>
    </row>
    <row r="363" spans="1:30">
      <c r="A363">
        <f t="shared" si="5"/>
        <v>361</v>
      </c>
      <c r="B363">
        <v>3</v>
      </c>
      <c r="C363">
        <v>163</v>
      </c>
      <c r="D363">
        <v>1</v>
      </c>
      <c r="E363">
        <v>60</v>
      </c>
      <c r="F363">
        <v>70</v>
      </c>
      <c r="G363">
        <v>0.30878906249999999</v>
      </c>
      <c r="H363">
        <v>0</v>
      </c>
      <c r="I363">
        <v>90</v>
      </c>
      <c r="J363">
        <v>0</v>
      </c>
      <c r="K363">
        <v>9885.7421875</v>
      </c>
      <c r="L363">
        <v>0.32265624999999998</v>
      </c>
      <c r="M363">
        <v>678254.8828125</v>
      </c>
      <c r="N363">
        <v>0.376953125</v>
      </c>
      <c r="O363">
        <v>70</v>
      </c>
      <c r="P363">
        <v>480</v>
      </c>
      <c r="Q363">
        <v>480</v>
      </c>
      <c r="R363">
        <v>362</v>
      </c>
      <c r="S363" t="s">
        <v>4369</v>
      </c>
      <c r="T363" t="s">
        <v>4370</v>
      </c>
      <c r="U363" t="s">
        <v>4371</v>
      </c>
      <c r="V363" t="s">
        <v>226</v>
      </c>
      <c r="W363" t="s">
        <v>4372</v>
      </c>
      <c r="X363" t="s">
        <v>4373</v>
      </c>
      <c r="Y363" t="s">
        <v>4374</v>
      </c>
      <c r="Z363" t="s">
        <v>2312</v>
      </c>
      <c r="AA363" t="s">
        <v>4375</v>
      </c>
      <c r="AB363" t="s">
        <v>4376</v>
      </c>
      <c r="AC363" t="s">
        <v>4377</v>
      </c>
      <c r="AD363" t="s">
        <v>5113</v>
      </c>
    </row>
    <row r="364" spans="1:30">
      <c r="A364">
        <f t="shared" si="5"/>
        <v>362</v>
      </c>
      <c r="B364">
        <v>3</v>
      </c>
      <c r="C364">
        <v>164</v>
      </c>
      <c r="D364">
        <v>1</v>
      </c>
      <c r="E364">
        <v>60</v>
      </c>
      <c r="F364">
        <v>70</v>
      </c>
      <c r="G364">
        <v>0.45878906249999996</v>
      </c>
      <c r="H364">
        <v>0</v>
      </c>
      <c r="I364">
        <v>90</v>
      </c>
      <c r="J364">
        <v>0</v>
      </c>
      <c r="K364">
        <v>6635.7421875</v>
      </c>
      <c r="L364">
        <v>0.44265624999999997</v>
      </c>
      <c r="M364">
        <v>319704.8828125</v>
      </c>
      <c r="N364">
        <v>0.27695312500000002</v>
      </c>
      <c r="O364">
        <v>70</v>
      </c>
      <c r="P364">
        <v>480</v>
      </c>
      <c r="Q364">
        <v>480</v>
      </c>
      <c r="R364">
        <v>363</v>
      </c>
      <c r="S364" t="s">
        <v>4378</v>
      </c>
      <c r="T364" t="s">
        <v>4379</v>
      </c>
      <c r="U364" t="s">
        <v>4380</v>
      </c>
      <c r="V364" t="s">
        <v>2108</v>
      </c>
      <c r="W364" t="s">
        <v>4381</v>
      </c>
      <c r="X364" t="s">
        <v>3708</v>
      </c>
      <c r="Y364" t="s">
        <v>4382</v>
      </c>
      <c r="Z364" t="s">
        <v>4383</v>
      </c>
      <c r="AA364" t="s">
        <v>4384</v>
      </c>
      <c r="AB364" t="s">
        <v>4385</v>
      </c>
      <c r="AC364" t="s">
        <v>4386</v>
      </c>
      <c r="AD364" t="s">
        <v>5114</v>
      </c>
    </row>
    <row r="365" spans="1:30">
      <c r="A365">
        <f t="shared" si="5"/>
        <v>363</v>
      </c>
      <c r="B365">
        <v>3</v>
      </c>
      <c r="C365">
        <v>165</v>
      </c>
      <c r="D365">
        <v>1</v>
      </c>
      <c r="E365">
        <v>60</v>
      </c>
      <c r="F365">
        <v>70</v>
      </c>
      <c r="G365">
        <v>0.34628906249999997</v>
      </c>
      <c r="H365">
        <v>0</v>
      </c>
      <c r="I365">
        <v>90</v>
      </c>
      <c r="J365">
        <v>0</v>
      </c>
      <c r="K365">
        <v>5823.2421875</v>
      </c>
      <c r="L365">
        <v>0.35265625</v>
      </c>
      <c r="M365">
        <v>588617.3828125</v>
      </c>
      <c r="N365">
        <v>0.30195312500000004</v>
      </c>
      <c r="O365">
        <v>70</v>
      </c>
      <c r="P365">
        <v>480</v>
      </c>
      <c r="Q365">
        <v>480</v>
      </c>
      <c r="R365">
        <v>364</v>
      </c>
      <c r="S365" t="s">
        <v>4387</v>
      </c>
      <c r="T365" t="s">
        <v>4388</v>
      </c>
      <c r="U365" t="s">
        <v>4389</v>
      </c>
      <c r="V365" t="s">
        <v>4390</v>
      </c>
      <c r="W365" t="s">
        <v>4391</v>
      </c>
      <c r="X365" t="s">
        <v>4392</v>
      </c>
      <c r="Y365" t="s">
        <v>4393</v>
      </c>
      <c r="Z365" t="s">
        <v>4394</v>
      </c>
      <c r="AA365" t="s">
        <v>4395</v>
      </c>
      <c r="AB365" t="s">
        <v>4396</v>
      </c>
      <c r="AC365" t="s">
        <v>4397</v>
      </c>
      <c r="AD365" t="s">
        <v>5115</v>
      </c>
    </row>
    <row r="366" spans="1:30">
      <c r="A366">
        <f t="shared" si="5"/>
        <v>364</v>
      </c>
      <c r="B366">
        <v>3</v>
      </c>
      <c r="C366">
        <v>166</v>
      </c>
      <c r="D366">
        <v>1</v>
      </c>
      <c r="E366">
        <v>60</v>
      </c>
      <c r="F366">
        <v>70</v>
      </c>
      <c r="G366">
        <v>0.49628906249999999</v>
      </c>
      <c r="H366">
        <v>0</v>
      </c>
      <c r="I366">
        <v>90</v>
      </c>
      <c r="J366">
        <v>0</v>
      </c>
      <c r="K366">
        <v>9073.2421875</v>
      </c>
      <c r="L366">
        <v>0.47265625</v>
      </c>
      <c r="M366">
        <v>230067.3828125</v>
      </c>
      <c r="N366">
        <v>0.20195312500000001</v>
      </c>
      <c r="O366">
        <v>70</v>
      </c>
      <c r="P366">
        <v>480</v>
      </c>
      <c r="Q366">
        <v>480</v>
      </c>
      <c r="R366">
        <v>365</v>
      </c>
      <c r="S366" t="s">
        <v>4398</v>
      </c>
      <c r="T366" t="s">
        <v>4399</v>
      </c>
      <c r="U366" t="s">
        <v>4400</v>
      </c>
      <c r="V366" t="s">
        <v>4401</v>
      </c>
      <c r="W366" t="s">
        <v>4402</v>
      </c>
      <c r="X366" t="s">
        <v>4403</v>
      </c>
      <c r="Y366" t="s">
        <v>4404</v>
      </c>
      <c r="Z366" t="s">
        <v>4405</v>
      </c>
      <c r="AA366" t="s">
        <v>4406</v>
      </c>
      <c r="AB366" t="s">
        <v>4407</v>
      </c>
      <c r="AC366" t="s">
        <v>4408</v>
      </c>
      <c r="AD366" t="s">
        <v>5116</v>
      </c>
    </row>
    <row r="367" spans="1:30">
      <c r="A367">
        <f t="shared" si="5"/>
        <v>365</v>
      </c>
      <c r="B367">
        <v>3</v>
      </c>
      <c r="C367">
        <v>167</v>
      </c>
      <c r="D367">
        <v>1</v>
      </c>
      <c r="E367">
        <v>60</v>
      </c>
      <c r="F367">
        <v>70</v>
      </c>
      <c r="G367">
        <v>0.5712890625</v>
      </c>
      <c r="H367">
        <v>0</v>
      </c>
      <c r="I367">
        <v>90</v>
      </c>
      <c r="J367">
        <v>0</v>
      </c>
      <c r="K367">
        <v>7448.2421875</v>
      </c>
      <c r="L367">
        <v>0.29265625000000001</v>
      </c>
      <c r="M367">
        <v>409342.3828125</v>
      </c>
      <c r="N367">
        <v>0.35195312500000003</v>
      </c>
      <c r="O367">
        <v>70</v>
      </c>
      <c r="P367">
        <v>480</v>
      </c>
      <c r="Q367">
        <v>480</v>
      </c>
      <c r="R367">
        <v>366</v>
      </c>
      <c r="S367" t="s">
        <v>4409</v>
      </c>
      <c r="T367" t="s">
        <v>4410</v>
      </c>
      <c r="U367" t="s">
        <v>4411</v>
      </c>
      <c r="V367" t="s">
        <v>4412</v>
      </c>
      <c r="W367" t="s">
        <v>4413</v>
      </c>
      <c r="X367" t="s">
        <v>4414</v>
      </c>
      <c r="Y367" t="s">
        <v>4415</v>
      </c>
      <c r="Z367" t="s">
        <v>4416</v>
      </c>
      <c r="AA367" t="s">
        <v>4417</v>
      </c>
      <c r="AB367" t="s">
        <v>4418</v>
      </c>
      <c r="AC367" t="s">
        <v>4419</v>
      </c>
      <c r="AD367" t="s">
        <v>5117</v>
      </c>
    </row>
    <row r="368" spans="1:30">
      <c r="A368">
        <f t="shared" si="5"/>
        <v>366</v>
      </c>
      <c r="B368">
        <v>3</v>
      </c>
      <c r="C368">
        <v>168</v>
      </c>
      <c r="D368">
        <v>1</v>
      </c>
      <c r="E368">
        <v>60</v>
      </c>
      <c r="F368">
        <v>70</v>
      </c>
      <c r="G368">
        <v>0.42128906249999998</v>
      </c>
      <c r="H368">
        <v>0</v>
      </c>
      <c r="I368">
        <v>90</v>
      </c>
      <c r="J368">
        <v>0</v>
      </c>
      <c r="K368">
        <v>4198.2421875</v>
      </c>
      <c r="L368">
        <v>0.41265625</v>
      </c>
      <c r="M368">
        <v>767892.3828125</v>
      </c>
      <c r="N368">
        <v>0.251953125</v>
      </c>
      <c r="O368">
        <v>70</v>
      </c>
      <c r="P368">
        <v>480</v>
      </c>
      <c r="Q368">
        <v>480</v>
      </c>
      <c r="R368">
        <v>367</v>
      </c>
      <c r="S368" t="s">
        <v>4420</v>
      </c>
      <c r="T368" t="s">
        <v>4421</v>
      </c>
      <c r="U368" t="s">
        <v>4422</v>
      </c>
      <c r="V368" t="s">
        <v>4423</v>
      </c>
      <c r="W368" t="s">
        <v>4424</v>
      </c>
      <c r="X368" t="s">
        <v>4425</v>
      </c>
      <c r="Y368" t="s">
        <v>4426</v>
      </c>
      <c r="Z368" t="s">
        <v>4427</v>
      </c>
      <c r="AA368" t="s">
        <v>4428</v>
      </c>
      <c r="AB368" t="s">
        <v>4429</v>
      </c>
      <c r="AC368" t="s">
        <v>4430</v>
      </c>
      <c r="AD368" t="s">
        <v>5118</v>
      </c>
    </row>
    <row r="369" spans="1:30">
      <c r="A369">
        <f t="shared" si="5"/>
        <v>367</v>
      </c>
      <c r="B369">
        <v>3</v>
      </c>
      <c r="C369">
        <v>169</v>
      </c>
      <c r="D369">
        <v>1</v>
      </c>
      <c r="E369">
        <v>60</v>
      </c>
      <c r="F369">
        <v>70</v>
      </c>
      <c r="G369">
        <v>0.3369140625</v>
      </c>
      <c r="H369">
        <v>0</v>
      </c>
      <c r="I369">
        <v>90</v>
      </c>
      <c r="J369">
        <v>0</v>
      </c>
      <c r="K369">
        <v>3995.1171875</v>
      </c>
      <c r="L369">
        <v>0.28515625</v>
      </c>
      <c r="M369">
        <v>476570.5078125</v>
      </c>
      <c r="N369">
        <v>0.29570312500000001</v>
      </c>
      <c r="O369">
        <v>70</v>
      </c>
      <c r="P369">
        <v>480</v>
      </c>
      <c r="Q369">
        <v>480</v>
      </c>
      <c r="R369">
        <v>368</v>
      </c>
      <c r="S369" t="s">
        <v>4431</v>
      </c>
      <c r="T369" t="s">
        <v>4432</v>
      </c>
      <c r="U369" t="s">
        <v>4433</v>
      </c>
      <c r="V369" t="s">
        <v>4434</v>
      </c>
      <c r="W369" t="s">
        <v>4435</v>
      </c>
      <c r="X369" t="s">
        <v>4436</v>
      </c>
      <c r="Y369" t="s">
        <v>4437</v>
      </c>
      <c r="Z369" t="s">
        <v>4438</v>
      </c>
      <c r="AA369" t="s">
        <v>4439</v>
      </c>
      <c r="AB369" t="s">
        <v>4440</v>
      </c>
      <c r="AC369" t="s">
        <v>4441</v>
      </c>
      <c r="AD369" t="s">
        <v>5119</v>
      </c>
    </row>
    <row r="370" spans="1:30">
      <c r="A370">
        <f t="shared" si="5"/>
        <v>368</v>
      </c>
      <c r="B370">
        <v>3</v>
      </c>
      <c r="C370">
        <v>170</v>
      </c>
      <c r="D370">
        <v>1</v>
      </c>
      <c r="E370">
        <v>60</v>
      </c>
      <c r="F370">
        <v>70</v>
      </c>
      <c r="G370">
        <v>0.48691406250000002</v>
      </c>
      <c r="H370">
        <v>0</v>
      </c>
      <c r="I370">
        <v>90</v>
      </c>
      <c r="J370">
        <v>0</v>
      </c>
      <c r="K370">
        <v>7245.1171875</v>
      </c>
      <c r="L370">
        <v>0.40515625</v>
      </c>
      <c r="M370">
        <v>118020.5078125</v>
      </c>
      <c r="N370">
        <v>0.39570312500000004</v>
      </c>
      <c r="O370">
        <v>70</v>
      </c>
      <c r="P370">
        <v>480</v>
      </c>
      <c r="Q370">
        <v>480</v>
      </c>
      <c r="R370">
        <v>369</v>
      </c>
      <c r="S370" t="s">
        <v>5153</v>
      </c>
      <c r="T370" t="s">
        <v>5154</v>
      </c>
      <c r="U370">
        <v>18556</v>
      </c>
      <c r="V370" t="s">
        <v>5155</v>
      </c>
      <c r="W370" t="s">
        <v>5156</v>
      </c>
      <c r="X370" t="s">
        <v>5157</v>
      </c>
      <c r="Y370" t="s">
        <v>5158</v>
      </c>
      <c r="Z370" t="s">
        <v>5159</v>
      </c>
      <c r="AA370" t="s">
        <v>5160</v>
      </c>
      <c r="AB370">
        <v>7767</v>
      </c>
      <c r="AC370" t="s">
        <v>5161</v>
      </c>
      <c r="AD370" t="s">
        <v>5162</v>
      </c>
    </row>
    <row r="371" spans="1:30">
      <c r="A371">
        <f t="shared" si="5"/>
        <v>369</v>
      </c>
      <c r="B371">
        <v>3</v>
      </c>
      <c r="C371">
        <v>171</v>
      </c>
      <c r="D371">
        <v>1</v>
      </c>
      <c r="E371">
        <v>60</v>
      </c>
      <c r="F371">
        <v>70</v>
      </c>
      <c r="G371">
        <v>0.56191406249999998</v>
      </c>
      <c r="H371">
        <v>0</v>
      </c>
      <c r="I371">
        <v>90</v>
      </c>
      <c r="J371">
        <v>0</v>
      </c>
      <c r="K371">
        <v>8870.1171875</v>
      </c>
      <c r="L371">
        <v>0.34515625</v>
      </c>
      <c r="M371">
        <v>297295.5078125</v>
      </c>
      <c r="N371">
        <v>0.24570312500000002</v>
      </c>
      <c r="O371">
        <v>70</v>
      </c>
      <c r="P371">
        <v>480</v>
      </c>
      <c r="Q371">
        <v>480</v>
      </c>
      <c r="R371">
        <v>370</v>
      </c>
      <c r="S371" t="s">
        <v>4442</v>
      </c>
      <c r="T371" t="s">
        <v>4443</v>
      </c>
      <c r="U371" t="s">
        <v>4444</v>
      </c>
      <c r="V371" t="s">
        <v>4445</v>
      </c>
      <c r="W371" t="s">
        <v>4446</v>
      </c>
      <c r="X371" t="s">
        <v>4447</v>
      </c>
      <c r="Y371" t="s">
        <v>4448</v>
      </c>
      <c r="Z371" t="s">
        <v>4449</v>
      </c>
      <c r="AA371" t="s">
        <v>1511</v>
      </c>
      <c r="AB371" t="s">
        <v>4450</v>
      </c>
      <c r="AC371" t="s">
        <v>4451</v>
      </c>
      <c r="AD371" t="s">
        <v>5120</v>
      </c>
    </row>
    <row r="372" spans="1:30">
      <c r="A372">
        <f t="shared" si="5"/>
        <v>370</v>
      </c>
      <c r="B372">
        <v>3</v>
      </c>
      <c r="C372">
        <v>172</v>
      </c>
      <c r="D372">
        <v>1</v>
      </c>
      <c r="E372">
        <v>60</v>
      </c>
      <c r="F372">
        <v>70</v>
      </c>
      <c r="G372">
        <v>0.41191406249999996</v>
      </c>
      <c r="H372">
        <v>0</v>
      </c>
      <c r="I372">
        <v>90</v>
      </c>
      <c r="J372">
        <v>0</v>
      </c>
      <c r="K372">
        <v>5620.1171875</v>
      </c>
      <c r="L372">
        <v>0.46515624999999999</v>
      </c>
      <c r="M372">
        <v>655845.5078125</v>
      </c>
      <c r="N372">
        <v>0.345703125</v>
      </c>
      <c r="O372">
        <v>70</v>
      </c>
      <c r="P372">
        <v>480</v>
      </c>
      <c r="Q372">
        <v>480</v>
      </c>
      <c r="R372">
        <v>371</v>
      </c>
      <c r="S372" t="s">
        <v>4452</v>
      </c>
      <c r="T372" t="s">
        <v>4453</v>
      </c>
      <c r="U372" t="s">
        <v>4454</v>
      </c>
      <c r="V372" t="s">
        <v>4455</v>
      </c>
      <c r="W372" t="s">
        <v>4456</v>
      </c>
      <c r="X372" t="s">
        <v>4457</v>
      </c>
      <c r="Y372" t="s">
        <v>4458</v>
      </c>
      <c r="Z372" t="s">
        <v>4459</v>
      </c>
      <c r="AA372" t="s">
        <v>4460</v>
      </c>
      <c r="AB372" t="s">
        <v>4461</v>
      </c>
      <c r="AC372" t="s">
        <v>4462</v>
      </c>
      <c r="AD372" t="s">
        <v>5121</v>
      </c>
    </row>
    <row r="373" spans="1:30">
      <c r="A373">
        <f t="shared" si="5"/>
        <v>371</v>
      </c>
      <c r="B373">
        <v>3</v>
      </c>
      <c r="C373">
        <v>173</v>
      </c>
      <c r="D373">
        <v>1</v>
      </c>
      <c r="E373">
        <v>60</v>
      </c>
      <c r="F373">
        <v>70</v>
      </c>
      <c r="G373">
        <v>0.59941406249999996</v>
      </c>
      <c r="H373">
        <v>0</v>
      </c>
      <c r="I373">
        <v>90</v>
      </c>
      <c r="J373">
        <v>0</v>
      </c>
      <c r="K373">
        <v>6432.6171875</v>
      </c>
      <c r="L373">
        <v>0.31515625000000003</v>
      </c>
      <c r="M373">
        <v>207658.0078125</v>
      </c>
      <c r="N373">
        <v>0.27070312500000004</v>
      </c>
      <c r="O373">
        <v>70</v>
      </c>
      <c r="P373">
        <v>480</v>
      </c>
      <c r="Q373">
        <v>480</v>
      </c>
      <c r="R373">
        <v>372</v>
      </c>
      <c r="S373" t="s">
        <v>4463</v>
      </c>
      <c r="T373" t="s">
        <v>4464</v>
      </c>
      <c r="U373" t="s">
        <v>4465</v>
      </c>
      <c r="V373" t="s">
        <v>4466</v>
      </c>
      <c r="W373" t="s">
        <v>4467</v>
      </c>
      <c r="X373" t="s">
        <v>4468</v>
      </c>
      <c r="Y373" t="s">
        <v>4469</v>
      </c>
      <c r="Z373" t="s">
        <v>4470</v>
      </c>
      <c r="AA373" t="s">
        <v>4471</v>
      </c>
      <c r="AB373" t="s">
        <v>4472</v>
      </c>
      <c r="AC373" t="s">
        <v>4473</v>
      </c>
      <c r="AD373" t="s">
        <v>5122</v>
      </c>
    </row>
    <row r="374" spans="1:30">
      <c r="A374">
        <f t="shared" si="5"/>
        <v>372</v>
      </c>
      <c r="B374">
        <v>3</v>
      </c>
      <c r="C374">
        <v>174</v>
      </c>
      <c r="D374">
        <v>1</v>
      </c>
      <c r="E374">
        <v>60</v>
      </c>
      <c r="F374">
        <v>70</v>
      </c>
      <c r="G374">
        <v>0.44941406249999999</v>
      </c>
      <c r="H374">
        <v>0</v>
      </c>
      <c r="I374">
        <v>90</v>
      </c>
      <c r="J374">
        <v>0</v>
      </c>
      <c r="K374">
        <v>9682.6171875</v>
      </c>
      <c r="L374">
        <v>0.43515625000000002</v>
      </c>
      <c r="M374">
        <v>566208.0078125</v>
      </c>
      <c r="N374">
        <v>0.37070312500000002</v>
      </c>
      <c r="O374">
        <v>70</v>
      </c>
      <c r="P374">
        <v>480</v>
      </c>
      <c r="Q374">
        <v>480</v>
      </c>
      <c r="R374">
        <v>373</v>
      </c>
      <c r="S374" t="s">
        <v>4474</v>
      </c>
      <c r="T374" t="s">
        <v>4475</v>
      </c>
      <c r="U374" t="s">
        <v>4476</v>
      </c>
      <c r="V374" t="s">
        <v>4477</v>
      </c>
      <c r="W374" t="s">
        <v>4478</v>
      </c>
      <c r="X374" t="s">
        <v>4479</v>
      </c>
      <c r="Y374" t="s">
        <v>4480</v>
      </c>
      <c r="Z374" t="s">
        <v>4481</v>
      </c>
      <c r="AA374" t="s">
        <v>4482</v>
      </c>
      <c r="AB374" t="s">
        <v>4483</v>
      </c>
      <c r="AC374" t="s">
        <v>4484</v>
      </c>
      <c r="AD374" t="s">
        <v>5123</v>
      </c>
    </row>
    <row r="375" spans="1:30">
      <c r="A375">
        <f t="shared" si="5"/>
        <v>373</v>
      </c>
      <c r="B375">
        <v>3</v>
      </c>
      <c r="C375">
        <v>175</v>
      </c>
      <c r="D375">
        <v>1</v>
      </c>
      <c r="E375">
        <v>60</v>
      </c>
      <c r="F375">
        <v>70</v>
      </c>
      <c r="G375">
        <v>0.37441406249999998</v>
      </c>
      <c r="H375">
        <v>0</v>
      </c>
      <c r="I375">
        <v>90</v>
      </c>
      <c r="J375">
        <v>0</v>
      </c>
      <c r="K375">
        <v>8057.6171875</v>
      </c>
      <c r="L375">
        <v>0.25515624999999997</v>
      </c>
      <c r="M375">
        <v>745483.0078125</v>
      </c>
      <c r="N375">
        <v>0.220703125</v>
      </c>
      <c r="O375">
        <v>70</v>
      </c>
      <c r="P375">
        <v>480</v>
      </c>
      <c r="Q375">
        <v>480</v>
      </c>
      <c r="R375">
        <v>374</v>
      </c>
      <c r="S375" t="s">
        <v>4485</v>
      </c>
      <c r="T375" t="s">
        <v>4486</v>
      </c>
      <c r="U375" t="s">
        <v>4487</v>
      </c>
      <c r="V375" t="s">
        <v>4488</v>
      </c>
      <c r="W375" t="s">
        <v>4489</v>
      </c>
      <c r="X375" t="s">
        <v>4490</v>
      </c>
      <c r="Y375" t="s">
        <v>4491</v>
      </c>
      <c r="Z375" t="s">
        <v>4492</v>
      </c>
      <c r="AA375" t="s">
        <v>4493</v>
      </c>
      <c r="AB375" t="s">
        <v>4494</v>
      </c>
      <c r="AC375" t="s">
        <v>4495</v>
      </c>
      <c r="AD375" t="s">
        <v>5124</v>
      </c>
    </row>
    <row r="376" spans="1:30">
      <c r="A376">
        <f t="shared" si="5"/>
        <v>374</v>
      </c>
      <c r="B376">
        <v>3</v>
      </c>
      <c r="C376">
        <v>176</v>
      </c>
      <c r="D376">
        <v>1</v>
      </c>
      <c r="E376">
        <v>60</v>
      </c>
      <c r="F376">
        <v>70</v>
      </c>
      <c r="G376">
        <v>0.5244140625</v>
      </c>
      <c r="H376">
        <v>0</v>
      </c>
      <c r="I376">
        <v>90</v>
      </c>
      <c r="J376">
        <v>0</v>
      </c>
      <c r="K376">
        <v>4807.6171875</v>
      </c>
      <c r="L376">
        <v>0.37515624999999997</v>
      </c>
      <c r="M376">
        <v>386933.0078125</v>
      </c>
      <c r="N376">
        <v>0.32070312500000003</v>
      </c>
      <c r="O376">
        <v>70</v>
      </c>
      <c r="P376">
        <v>480</v>
      </c>
      <c r="Q376">
        <v>480</v>
      </c>
      <c r="R376">
        <v>375</v>
      </c>
      <c r="S376" t="s">
        <v>4496</v>
      </c>
      <c r="T376" t="s">
        <v>4497</v>
      </c>
      <c r="U376" t="s">
        <v>4498</v>
      </c>
      <c r="V376" t="s">
        <v>4499</v>
      </c>
      <c r="W376" t="s">
        <v>4500</v>
      </c>
      <c r="X376" t="s">
        <v>4501</v>
      </c>
      <c r="Y376" t="s">
        <v>4502</v>
      </c>
      <c r="Z376" t="s">
        <v>4503</v>
      </c>
      <c r="AA376" t="s">
        <v>4504</v>
      </c>
      <c r="AB376" t="s">
        <v>4505</v>
      </c>
      <c r="AC376" t="s">
        <v>4506</v>
      </c>
      <c r="AD376" t="s">
        <v>5125</v>
      </c>
    </row>
    <row r="377" spans="1:30">
      <c r="A377">
        <f t="shared" si="5"/>
        <v>375</v>
      </c>
      <c r="B377">
        <v>3</v>
      </c>
      <c r="C377">
        <v>177</v>
      </c>
      <c r="D377">
        <v>1</v>
      </c>
      <c r="E377">
        <v>60</v>
      </c>
      <c r="F377">
        <v>70</v>
      </c>
      <c r="G377">
        <v>0.46816406249999998</v>
      </c>
      <c r="H377">
        <v>0</v>
      </c>
      <c r="I377">
        <v>90</v>
      </c>
      <c r="J377">
        <v>0</v>
      </c>
      <c r="K377">
        <v>4401.3671875</v>
      </c>
      <c r="L377">
        <v>0.36015625000000001</v>
      </c>
      <c r="M377">
        <v>611026.7578125</v>
      </c>
      <c r="N377">
        <v>0.35820312500000001</v>
      </c>
      <c r="O377">
        <v>70</v>
      </c>
      <c r="P377">
        <v>480</v>
      </c>
      <c r="Q377">
        <v>480</v>
      </c>
      <c r="R377">
        <v>376</v>
      </c>
      <c r="S377" t="s">
        <v>4507</v>
      </c>
      <c r="T377" t="s">
        <v>4508</v>
      </c>
      <c r="U377" t="s">
        <v>4509</v>
      </c>
      <c r="V377" t="s">
        <v>4510</v>
      </c>
      <c r="W377" t="s">
        <v>4511</v>
      </c>
      <c r="X377" t="s">
        <v>4512</v>
      </c>
      <c r="Y377" t="s">
        <v>4513</v>
      </c>
      <c r="Z377" t="s">
        <v>4514</v>
      </c>
      <c r="AA377" t="s">
        <v>4515</v>
      </c>
      <c r="AB377" t="s">
        <v>4516</v>
      </c>
      <c r="AC377" t="s">
        <v>4517</v>
      </c>
      <c r="AD377" t="s">
        <v>5126</v>
      </c>
    </row>
    <row r="378" spans="1:30">
      <c r="A378">
        <f t="shared" si="5"/>
        <v>376</v>
      </c>
      <c r="B378">
        <v>3</v>
      </c>
      <c r="C378">
        <v>178</v>
      </c>
      <c r="D378">
        <v>1</v>
      </c>
      <c r="E378">
        <v>60</v>
      </c>
      <c r="F378">
        <v>70</v>
      </c>
      <c r="G378">
        <v>0.31816406250000001</v>
      </c>
      <c r="H378">
        <v>0</v>
      </c>
      <c r="I378">
        <v>90</v>
      </c>
      <c r="J378">
        <v>0</v>
      </c>
      <c r="K378">
        <v>7651.3671875</v>
      </c>
      <c r="L378">
        <v>0.48015624999999995</v>
      </c>
      <c r="M378">
        <v>252476.7578125</v>
      </c>
      <c r="N378">
        <v>0.25820312500000003</v>
      </c>
      <c r="O378">
        <v>70</v>
      </c>
      <c r="P378">
        <v>480</v>
      </c>
      <c r="Q378">
        <v>480</v>
      </c>
      <c r="R378">
        <v>377</v>
      </c>
      <c r="S378" t="s">
        <v>4518</v>
      </c>
      <c r="T378" t="s">
        <v>4519</v>
      </c>
      <c r="U378" t="s">
        <v>4520</v>
      </c>
      <c r="V378" t="s">
        <v>4521</v>
      </c>
      <c r="W378" t="s">
        <v>4522</v>
      </c>
      <c r="X378" t="s">
        <v>4523</v>
      </c>
      <c r="Y378" t="s">
        <v>4524</v>
      </c>
      <c r="Z378" t="s">
        <v>4525</v>
      </c>
      <c r="AA378" t="s">
        <v>4526</v>
      </c>
      <c r="AB378" t="s">
        <v>4527</v>
      </c>
      <c r="AC378" t="s">
        <v>4528</v>
      </c>
      <c r="AD378" t="s">
        <v>5127</v>
      </c>
    </row>
    <row r="379" spans="1:30">
      <c r="A379">
        <f t="shared" si="5"/>
        <v>377</v>
      </c>
      <c r="B379">
        <v>3</v>
      </c>
      <c r="C379">
        <v>179</v>
      </c>
      <c r="D379">
        <v>1</v>
      </c>
      <c r="E379">
        <v>60</v>
      </c>
      <c r="F379">
        <v>70</v>
      </c>
      <c r="G379">
        <v>0.39316406249999997</v>
      </c>
      <c r="H379">
        <v>0</v>
      </c>
      <c r="I379">
        <v>90</v>
      </c>
      <c r="J379">
        <v>0</v>
      </c>
      <c r="K379">
        <v>9276.3671875</v>
      </c>
      <c r="L379">
        <v>0.30015625000000001</v>
      </c>
      <c r="M379">
        <v>73201.7578125</v>
      </c>
      <c r="N379">
        <v>0.30820312500000002</v>
      </c>
      <c r="O379">
        <v>70</v>
      </c>
      <c r="P379">
        <v>480</v>
      </c>
      <c r="Q379">
        <v>480</v>
      </c>
      <c r="R379">
        <v>378</v>
      </c>
      <c r="S379" t="s">
        <v>4529</v>
      </c>
      <c r="T379" t="s">
        <v>4530</v>
      </c>
      <c r="U379" t="s">
        <v>4531</v>
      </c>
      <c r="V379" t="s">
        <v>4532</v>
      </c>
      <c r="W379" t="s">
        <v>4533</v>
      </c>
      <c r="X379" t="s">
        <v>4534</v>
      </c>
      <c r="Y379" t="s">
        <v>4535</v>
      </c>
      <c r="Z379" t="s">
        <v>4536</v>
      </c>
      <c r="AA379" t="s">
        <v>4537</v>
      </c>
      <c r="AB379" t="s">
        <v>4538</v>
      </c>
      <c r="AC379" t="s">
        <v>4539</v>
      </c>
      <c r="AD379" t="s">
        <v>4904</v>
      </c>
    </row>
    <row r="380" spans="1:30">
      <c r="A380">
        <f t="shared" si="5"/>
        <v>378</v>
      </c>
      <c r="B380">
        <v>3</v>
      </c>
      <c r="C380">
        <v>180</v>
      </c>
      <c r="D380">
        <v>1</v>
      </c>
      <c r="E380">
        <v>60</v>
      </c>
      <c r="F380">
        <v>70</v>
      </c>
      <c r="G380">
        <v>0.54316406250000004</v>
      </c>
      <c r="H380">
        <v>0</v>
      </c>
      <c r="I380">
        <v>90</v>
      </c>
      <c r="J380">
        <v>0</v>
      </c>
      <c r="K380">
        <v>6026.3671875</v>
      </c>
      <c r="L380">
        <v>0.42015625000000001</v>
      </c>
      <c r="M380">
        <v>431751.7578125</v>
      </c>
      <c r="N380">
        <v>0.20820312500000002</v>
      </c>
      <c r="O380">
        <v>70</v>
      </c>
      <c r="P380">
        <v>480</v>
      </c>
      <c r="Q380">
        <v>480</v>
      </c>
      <c r="R380">
        <v>379</v>
      </c>
      <c r="S380" t="s">
        <v>4540</v>
      </c>
      <c r="T380" t="s">
        <v>4541</v>
      </c>
      <c r="U380" t="s">
        <v>4542</v>
      </c>
      <c r="V380" t="s">
        <v>4543</v>
      </c>
      <c r="W380" t="s">
        <v>4544</v>
      </c>
      <c r="X380" t="s">
        <v>4545</v>
      </c>
      <c r="Y380" t="s">
        <v>4546</v>
      </c>
      <c r="Z380" t="s">
        <v>4547</v>
      </c>
      <c r="AA380" t="s">
        <v>4548</v>
      </c>
      <c r="AB380" t="s">
        <v>4549</v>
      </c>
      <c r="AC380" t="s">
        <v>4550</v>
      </c>
      <c r="AD380" t="s">
        <v>5128</v>
      </c>
    </row>
    <row r="381" spans="1:30">
      <c r="A381">
        <f t="shared" si="5"/>
        <v>379</v>
      </c>
      <c r="B381">
        <v>3</v>
      </c>
      <c r="C381">
        <v>181</v>
      </c>
      <c r="D381">
        <v>1</v>
      </c>
      <c r="E381">
        <v>60</v>
      </c>
      <c r="F381">
        <v>70</v>
      </c>
      <c r="G381">
        <v>0.4306640625</v>
      </c>
      <c r="H381">
        <v>0</v>
      </c>
      <c r="I381">
        <v>90</v>
      </c>
      <c r="J381">
        <v>0</v>
      </c>
      <c r="K381">
        <v>5213.8671875</v>
      </c>
      <c r="L381">
        <v>0.27015624999999999</v>
      </c>
      <c r="M381">
        <v>342114.2578125</v>
      </c>
      <c r="N381">
        <v>0.38320312500000003</v>
      </c>
      <c r="O381">
        <v>70</v>
      </c>
      <c r="P381">
        <v>480</v>
      </c>
      <c r="Q381">
        <v>480</v>
      </c>
      <c r="R381">
        <v>380</v>
      </c>
      <c r="S381" t="s">
        <v>4551</v>
      </c>
      <c r="T381" t="s">
        <v>4552</v>
      </c>
      <c r="U381" t="s">
        <v>4553</v>
      </c>
      <c r="V381" t="s">
        <v>4554</v>
      </c>
      <c r="W381" t="s">
        <v>4555</v>
      </c>
      <c r="X381" t="s">
        <v>4556</v>
      </c>
      <c r="Y381" t="s">
        <v>4557</v>
      </c>
      <c r="Z381" t="s">
        <v>4558</v>
      </c>
      <c r="AA381" t="s">
        <v>4559</v>
      </c>
      <c r="AB381" t="s">
        <v>4560</v>
      </c>
      <c r="AC381" t="s">
        <v>4561</v>
      </c>
      <c r="AD381" t="s">
        <v>5129</v>
      </c>
    </row>
    <row r="382" spans="1:30">
      <c r="A382">
        <f t="shared" si="5"/>
        <v>380</v>
      </c>
      <c r="B382">
        <v>3</v>
      </c>
      <c r="C382">
        <v>182</v>
      </c>
      <c r="D382">
        <v>1</v>
      </c>
      <c r="E382">
        <v>60</v>
      </c>
      <c r="F382">
        <v>70</v>
      </c>
      <c r="G382">
        <v>0.58066406249999991</v>
      </c>
      <c r="H382">
        <v>0</v>
      </c>
      <c r="I382">
        <v>90</v>
      </c>
      <c r="J382">
        <v>0</v>
      </c>
      <c r="K382">
        <v>8463.8671875</v>
      </c>
      <c r="L382">
        <v>0.39015624999999998</v>
      </c>
      <c r="M382">
        <v>700664.2578125</v>
      </c>
      <c r="N382">
        <v>0.283203125</v>
      </c>
      <c r="O382">
        <v>70</v>
      </c>
      <c r="P382">
        <v>480</v>
      </c>
      <c r="Q382">
        <v>480</v>
      </c>
      <c r="R382">
        <v>381</v>
      </c>
      <c r="S382" t="s">
        <v>4562</v>
      </c>
      <c r="T382" t="s">
        <v>4563</v>
      </c>
      <c r="U382" t="s">
        <v>4564</v>
      </c>
      <c r="V382" t="s">
        <v>4565</v>
      </c>
      <c r="W382" t="s">
        <v>4566</v>
      </c>
      <c r="X382" t="s">
        <v>4567</v>
      </c>
      <c r="Y382" t="s">
        <v>4568</v>
      </c>
      <c r="Z382" t="s">
        <v>4569</v>
      </c>
      <c r="AA382" t="s">
        <v>4570</v>
      </c>
      <c r="AB382" t="s">
        <v>4571</v>
      </c>
      <c r="AC382" t="s">
        <v>4572</v>
      </c>
      <c r="AD382" t="s">
        <v>5130</v>
      </c>
    </row>
    <row r="383" spans="1:30">
      <c r="A383">
        <f t="shared" si="5"/>
        <v>381</v>
      </c>
      <c r="B383">
        <v>3</v>
      </c>
      <c r="C383">
        <v>183</v>
      </c>
      <c r="D383">
        <v>1</v>
      </c>
      <c r="E383">
        <v>60</v>
      </c>
      <c r="F383">
        <v>70</v>
      </c>
      <c r="G383">
        <v>0.50566406249999996</v>
      </c>
      <c r="H383">
        <v>0</v>
      </c>
      <c r="I383">
        <v>90</v>
      </c>
      <c r="J383">
        <v>0</v>
      </c>
      <c r="K383">
        <v>6838.8671875</v>
      </c>
      <c r="L383">
        <v>0.33015624999999998</v>
      </c>
      <c r="M383">
        <v>521389.2578125</v>
      </c>
      <c r="N383">
        <v>0.33320312500000004</v>
      </c>
      <c r="O383">
        <v>70</v>
      </c>
      <c r="P383">
        <v>480</v>
      </c>
      <c r="Q383">
        <v>480</v>
      </c>
      <c r="R383">
        <v>382</v>
      </c>
      <c r="S383" t="s">
        <v>4573</v>
      </c>
      <c r="T383" t="s">
        <v>4574</v>
      </c>
      <c r="U383" t="s">
        <v>4575</v>
      </c>
      <c r="V383" t="s">
        <v>4576</v>
      </c>
      <c r="W383" t="s">
        <v>4577</v>
      </c>
      <c r="X383" t="s">
        <v>4578</v>
      </c>
      <c r="Y383" t="s">
        <v>4579</v>
      </c>
      <c r="Z383" t="s">
        <v>4580</v>
      </c>
      <c r="AA383" t="s">
        <v>1859</v>
      </c>
      <c r="AB383" t="s">
        <v>4581</v>
      </c>
      <c r="AC383" t="s">
        <v>4582</v>
      </c>
      <c r="AD383" t="s">
        <v>5131</v>
      </c>
    </row>
    <row r="384" spans="1:30">
      <c r="A384">
        <f t="shared" si="5"/>
        <v>382</v>
      </c>
      <c r="B384">
        <v>3</v>
      </c>
      <c r="C384">
        <v>184</v>
      </c>
      <c r="D384">
        <v>1</v>
      </c>
      <c r="E384">
        <v>60</v>
      </c>
      <c r="F384">
        <v>70</v>
      </c>
      <c r="G384">
        <v>0.35566406249999999</v>
      </c>
      <c r="H384">
        <v>0</v>
      </c>
      <c r="I384">
        <v>90</v>
      </c>
      <c r="J384">
        <v>0</v>
      </c>
      <c r="K384">
        <v>3588.8671875</v>
      </c>
      <c r="L384">
        <v>0.45015624999999998</v>
      </c>
      <c r="M384">
        <v>162839.2578125</v>
      </c>
      <c r="N384">
        <v>0.23320312500000001</v>
      </c>
      <c r="O384">
        <v>70</v>
      </c>
      <c r="P384">
        <v>480</v>
      </c>
      <c r="Q384">
        <v>480</v>
      </c>
      <c r="R384">
        <v>383</v>
      </c>
      <c r="S384" t="s">
        <v>4583</v>
      </c>
      <c r="T384" t="s">
        <v>4584</v>
      </c>
      <c r="U384" t="s">
        <v>4585</v>
      </c>
      <c r="V384" t="s">
        <v>1162</v>
      </c>
      <c r="W384" t="s">
        <v>4586</v>
      </c>
      <c r="X384" t="s">
        <v>1024</v>
      </c>
      <c r="Y384" t="s">
        <v>4587</v>
      </c>
      <c r="Z384" t="s">
        <v>4588</v>
      </c>
      <c r="AA384" t="s">
        <v>4589</v>
      </c>
      <c r="AB384" t="s">
        <v>4590</v>
      </c>
      <c r="AC384" t="s">
        <v>4591</v>
      </c>
      <c r="AD384" t="s">
        <v>5132</v>
      </c>
    </row>
    <row r="385" spans="1:30">
      <c r="A385">
        <f t="shared" si="5"/>
        <v>383</v>
      </c>
      <c r="B385">
        <v>3</v>
      </c>
      <c r="C385">
        <v>185</v>
      </c>
      <c r="D385">
        <v>1</v>
      </c>
      <c r="E385">
        <v>60</v>
      </c>
      <c r="F385">
        <v>70</v>
      </c>
      <c r="G385">
        <v>0.49042968749999999</v>
      </c>
      <c r="H385">
        <v>0</v>
      </c>
      <c r="I385">
        <v>90</v>
      </c>
      <c r="J385">
        <v>0</v>
      </c>
      <c r="K385">
        <v>3563.4765625</v>
      </c>
      <c r="L385">
        <v>0.28984375000000001</v>
      </c>
      <c r="M385">
        <v>378529.4921875</v>
      </c>
      <c r="N385">
        <v>0.34492187500000004</v>
      </c>
      <c r="O385">
        <v>70</v>
      </c>
      <c r="P385">
        <v>480</v>
      </c>
      <c r="Q385">
        <v>480</v>
      </c>
      <c r="R385">
        <v>384</v>
      </c>
      <c r="S385" t="s">
        <v>4592</v>
      </c>
      <c r="T385" t="s">
        <v>4593</v>
      </c>
      <c r="U385" t="s">
        <v>4594</v>
      </c>
      <c r="V385" t="s">
        <v>4595</v>
      </c>
      <c r="W385" t="s">
        <v>4596</v>
      </c>
      <c r="X385" t="s">
        <v>4597</v>
      </c>
      <c r="Y385" t="s">
        <v>4598</v>
      </c>
      <c r="Z385" t="s">
        <v>4599</v>
      </c>
      <c r="AA385" t="s">
        <v>4600</v>
      </c>
      <c r="AB385" t="s">
        <v>4601</v>
      </c>
      <c r="AC385" t="s">
        <v>4602</v>
      </c>
      <c r="AD385" t="s">
        <v>5133</v>
      </c>
    </row>
    <row r="386" spans="1:30">
      <c r="A386">
        <f t="shared" si="5"/>
        <v>384</v>
      </c>
      <c r="B386">
        <v>3</v>
      </c>
      <c r="C386">
        <v>186</v>
      </c>
      <c r="D386">
        <v>1</v>
      </c>
      <c r="E386">
        <v>60</v>
      </c>
      <c r="F386">
        <v>70</v>
      </c>
      <c r="G386">
        <v>0.34042968749999997</v>
      </c>
      <c r="H386">
        <v>0</v>
      </c>
      <c r="I386">
        <v>90</v>
      </c>
      <c r="J386">
        <v>0</v>
      </c>
      <c r="K386">
        <v>6813.4765625</v>
      </c>
      <c r="L386">
        <v>0.40984375000000001</v>
      </c>
      <c r="M386">
        <v>737079.4921875</v>
      </c>
      <c r="N386">
        <v>0.24492187500000001</v>
      </c>
      <c r="O386">
        <v>70</v>
      </c>
      <c r="P386">
        <v>480</v>
      </c>
      <c r="Q386">
        <v>480</v>
      </c>
      <c r="R386">
        <v>385</v>
      </c>
      <c r="S386" t="s">
        <v>4603</v>
      </c>
      <c r="T386" t="s">
        <v>4604</v>
      </c>
      <c r="U386" t="s">
        <v>4605</v>
      </c>
      <c r="V386" t="s">
        <v>4606</v>
      </c>
      <c r="W386" t="s">
        <v>4607</v>
      </c>
      <c r="X386" t="s">
        <v>4608</v>
      </c>
      <c r="Y386" t="s">
        <v>4609</v>
      </c>
      <c r="Z386" t="s">
        <v>4610</v>
      </c>
      <c r="AA386" t="s">
        <v>4611</v>
      </c>
      <c r="AB386" t="s">
        <v>4612</v>
      </c>
      <c r="AC386" t="s">
        <v>4613</v>
      </c>
      <c r="AD386" t="s">
        <v>5134</v>
      </c>
    </row>
    <row r="387" spans="1:30">
      <c r="A387">
        <f t="shared" si="5"/>
        <v>385</v>
      </c>
      <c r="B387">
        <v>3</v>
      </c>
      <c r="C387">
        <v>187</v>
      </c>
      <c r="D387">
        <v>1</v>
      </c>
      <c r="E387">
        <v>60</v>
      </c>
      <c r="F387">
        <v>70</v>
      </c>
      <c r="G387">
        <v>0.41542968749999998</v>
      </c>
      <c r="H387">
        <v>0</v>
      </c>
      <c r="I387">
        <v>90</v>
      </c>
      <c r="J387">
        <v>0</v>
      </c>
      <c r="K387">
        <v>8438.4765625</v>
      </c>
      <c r="L387">
        <v>0.34984375000000001</v>
      </c>
      <c r="M387">
        <v>557804.4921875</v>
      </c>
      <c r="N387">
        <v>0.39492187500000003</v>
      </c>
      <c r="O387">
        <v>70</v>
      </c>
      <c r="P387">
        <v>480</v>
      </c>
      <c r="Q387">
        <v>480</v>
      </c>
      <c r="R387">
        <v>386</v>
      </c>
      <c r="S387" t="s">
        <v>4614</v>
      </c>
      <c r="T387" t="s">
        <v>4615</v>
      </c>
      <c r="U387" t="s">
        <v>4616</v>
      </c>
      <c r="V387" t="s">
        <v>4617</v>
      </c>
      <c r="W387" t="s">
        <v>4618</v>
      </c>
      <c r="X387" t="s">
        <v>4619</v>
      </c>
      <c r="Y387" t="s">
        <v>4620</v>
      </c>
      <c r="Z387" t="s">
        <v>4621</v>
      </c>
      <c r="AA387" t="s">
        <v>4622</v>
      </c>
      <c r="AB387" t="s">
        <v>4623</v>
      </c>
      <c r="AC387" t="s">
        <v>4240</v>
      </c>
      <c r="AD387" t="s">
        <v>5135</v>
      </c>
    </row>
    <row r="388" spans="1:30">
      <c r="A388">
        <f t="shared" ref="A388:A401" si="6">1+A387</f>
        <v>386</v>
      </c>
      <c r="B388">
        <v>3</v>
      </c>
      <c r="C388">
        <v>188</v>
      </c>
      <c r="D388">
        <v>1</v>
      </c>
      <c r="E388">
        <v>60</v>
      </c>
      <c r="F388">
        <v>70</v>
      </c>
      <c r="G388">
        <v>0.5654296875</v>
      </c>
      <c r="H388">
        <v>0</v>
      </c>
      <c r="I388">
        <v>90</v>
      </c>
      <c r="J388">
        <v>0</v>
      </c>
      <c r="K388">
        <v>5188.4765625</v>
      </c>
      <c r="L388">
        <v>0.46984375</v>
      </c>
      <c r="M388">
        <v>199254.4921875</v>
      </c>
      <c r="N388">
        <v>0.294921875</v>
      </c>
      <c r="O388">
        <v>70</v>
      </c>
      <c r="P388">
        <v>480</v>
      </c>
      <c r="Q388">
        <v>480</v>
      </c>
      <c r="R388">
        <v>387</v>
      </c>
      <c r="S388" t="s">
        <v>4624</v>
      </c>
      <c r="T388" t="s">
        <v>4625</v>
      </c>
      <c r="U388" t="s">
        <v>4626</v>
      </c>
      <c r="V388" t="s">
        <v>4627</v>
      </c>
      <c r="W388" t="s">
        <v>4628</v>
      </c>
      <c r="X388" t="s">
        <v>4629</v>
      </c>
      <c r="Y388" t="s">
        <v>4630</v>
      </c>
      <c r="Z388" t="s">
        <v>4631</v>
      </c>
      <c r="AA388" t="s">
        <v>4632</v>
      </c>
      <c r="AB388" t="s">
        <v>4633</v>
      </c>
      <c r="AC388" t="s">
        <v>4634</v>
      </c>
      <c r="AD388" t="s">
        <v>5136</v>
      </c>
    </row>
    <row r="389" spans="1:30">
      <c r="A389">
        <f t="shared" si="6"/>
        <v>387</v>
      </c>
      <c r="B389">
        <v>3</v>
      </c>
      <c r="C389">
        <v>189</v>
      </c>
      <c r="D389">
        <v>1</v>
      </c>
      <c r="E389">
        <v>60</v>
      </c>
      <c r="F389">
        <v>70</v>
      </c>
      <c r="G389">
        <v>0.3779296875</v>
      </c>
      <c r="H389">
        <v>0</v>
      </c>
      <c r="I389">
        <v>90</v>
      </c>
      <c r="J389">
        <v>0</v>
      </c>
      <c r="K389">
        <v>6000.9765625</v>
      </c>
      <c r="L389">
        <v>0.31984374999999998</v>
      </c>
      <c r="M389">
        <v>647441.9921875</v>
      </c>
      <c r="N389">
        <v>0.31992187500000002</v>
      </c>
      <c r="O389">
        <v>70</v>
      </c>
      <c r="P389">
        <v>480</v>
      </c>
      <c r="Q389">
        <v>480</v>
      </c>
      <c r="R389">
        <v>388</v>
      </c>
      <c r="S389" t="s">
        <v>4635</v>
      </c>
      <c r="T389" t="s">
        <v>4636</v>
      </c>
      <c r="U389" t="s">
        <v>4637</v>
      </c>
      <c r="V389" t="s">
        <v>4638</v>
      </c>
      <c r="W389" t="s">
        <v>4639</v>
      </c>
      <c r="X389" t="s">
        <v>4638</v>
      </c>
      <c r="Y389" t="s">
        <v>4640</v>
      </c>
      <c r="Z389" t="s">
        <v>4641</v>
      </c>
      <c r="AA389" t="s">
        <v>4642</v>
      </c>
      <c r="AB389" t="s">
        <v>4643</v>
      </c>
      <c r="AC389" t="s">
        <v>4644</v>
      </c>
      <c r="AD389" t="s">
        <v>5137</v>
      </c>
    </row>
    <row r="390" spans="1:30">
      <c r="A390">
        <f t="shared" si="6"/>
        <v>388</v>
      </c>
      <c r="B390">
        <v>3</v>
      </c>
      <c r="C390">
        <v>190</v>
      </c>
      <c r="D390">
        <v>1</v>
      </c>
      <c r="E390">
        <v>60</v>
      </c>
      <c r="F390">
        <v>70</v>
      </c>
      <c r="G390">
        <v>0.52792968749999991</v>
      </c>
      <c r="H390">
        <v>0</v>
      </c>
      <c r="I390">
        <v>90</v>
      </c>
      <c r="J390">
        <v>0</v>
      </c>
      <c r="K390">
        <v>9250.9765625</v>
      </c>
      <c r="L390">
        <v>0.43984374999999998</v>
      </c>
      <c r="M390">
        <v>288891.9921875</v>
      </c>
      <c r="N390">
        <v>0.21992187500000002</v>
      </c>
      <c r="O390">
        <v>70</v>
      </c>
      <c r="P390">
        <v>480</v>
      </c>
      <c r="Q390">
        <v>480</v>
      </c>
      <c r="R390">
        <v>389</v>
      </c>
      <c r="S390" t="s">
        <v>4645</v>
      </c>
      <c r="T390" t="s">
        <v>4646</v>
      </c>
      <c r="U390" t="s">
        <v>4647</v>
      </c>
      <c r="V390" t="s">
        <v>4648</v>
      </c>
      <c r="W390" t="s">
        <v>4649</v>
      </c>
      <c r="X390" t="s">
        <v>4650</v>
      </c>
      <c r="Y390" t="s">
        <v>4651</v>
      </c>
      <c r="Z390" t="s">
        <v>4652</v>
      </c>
      <c r="AA390" t="s">
        <v>4653</v>
      </c>
      <c r="AB390" t="s">
        <v>4654</v>
      </c>
      <c r="AC390" t="s">
        <v>4655</v>
      </c>
      <c r="AD390" t="s">
        <v>5138</v>
      </c>
    </row>
    <row r="391" spans="1:30">
      <c r="A391">
        <f t="shared" si="6"/>
        <v>389</v>
      </c>
      <c r="B391">
        <v>3</v>
      </c>
      <c r="C391">
        <v>191</v>
      </c>
      <c r="D391">
        <v>1</v>
      </c>
      <c r="E391">
        <v>60</v>
      </c>
      <c r="F391">
        <v>70</v>
      </c>
      <c r="G391">
        <v>0.45292968749999996</v>
      </c>
      <c r="H391">
        <v>0</v>
      </c>
      <c r="I391">
        <v>90</v>
      </c>
      <c r="J391">
        <v>0</v>
      </c>
      <c r="K391">
        <v>7625.9765625</v>
      </c>
      <c r="L391">
        <v>0.25984374999999998</v>
      </c>
      <c r="M391">
        <v>109616.9921875</v>
      </c>
      <c r="N391">
        <v>0.36992187500000001</v>
      </c>
      <c r="O391">
        <v>70</v>
      </c>
      <c r="P391">
        <v>480</v>
      </c>
      <c r="Q391">
        <v>480</v>
      </c>
      <c r="R391">
        <v>390</v>
      </c>
      <c r="S391" t="s">
        <v>4656</v>
      </c>
      <c r="T391" t="s">
        <v>4657</v>
      </c>
      <c r="U391" t="s">
        <v>4658</v>
      </c>
      <c r="V391" t="s">
        <v>4659</v>
      </c>
      <c r="W391" t="s">
        <v>4660</v>
      </c>
      <c r="X391" t="s">
        <v>4661</v>
      </c>
      <c r="Y391" t="s">
        <v>4662</v>
      </c>
      <c r="Z391" t="s">
        <v>4663</v>
      </c>
      <c r="AA391" t="s">
        <v>4664</v>
      </c>
      <c r="AB391" t="s">
        <v>4665</v>
      </c>
      <c r="AC391" t="s">
        <v>4666</v>
      </c>
      <c r="AD391" t="s">
        <v>5139</v>
      </c>
    </row>
    <row r="392" spans="1:30">
      <c r="A392">
        <f t="shared" si="6"/>
        <v>390</v>
      </c>
      <c r="B392">
        <v>3</v>
      </c>
      <c r="C392">
        <v>192</v>
      </c>
      <c r="D392">
        <v>1</v>
      </c>
      <c r="E392">
        <v>60</v>
      </c>
      <c r="F392">
        <v>70</v>
      </c>
      <c r="G392">
        <v>0.30292968749999999</v>
      </c>
      <c r="H392">
        <v>0</v>
      </c>
      <c r="I392">
        <v>90</v>
      </c>
      <c r="J392">
        <v>0</v>
      </c>
      <c r="K392">
        <v>4375.9765625</v>
      </c>
      <c r="L392">
        <v>0.37984375000000004</v>
      </c>
      <c r="M392">
        <v>468166.9921875</v>
      </c>
      <c r="N392">
        <v>0.26992187500000003</v>
      </c>
      <c r="O392">
        <v>70</v>
      </c>
      <c r="P392">
        <v>480</v>
      </c>
      <c r="Q392">
        <v>480</v>
      </c>
      <c r="R392">
        <v>391</v>
      </c>
      <c r="S392" t="s">
        <v>4667</v>
      </c>
      <c r="T392" t="s">
        <v>4668</v>
      </c>
      <c r="U392" t="s">
        <v>4669</v>
      </c>
      <c r="V392" t="s">
        <v>4670</v>
      </c>
      <c r="W392" t="s">
        <v>4671</v>
      </c>
      <c r="X392" t="s">
        <v>4672</v>
      </c>
      <c r="Y392" t="s">
        <v>4673</v>
      </c>
      <c r="Z392" t="s">
        <v>4674</v>
      </c>
      <c r="AA392" t="s">
        <v>4675</v>
      </c>
      <c r="AB392" t="s">
        <v>4676</v>
      </c>
      <c r="AC392" t="s">
        <v>4677</v>
      </c>
      <c r="AD392" t="s">
        <v>5140</v>
      </c>
    </row>
    <row r="393" spans="1:30">
      <c r="A393">
        <f t="shared" si="6"/>
        <v>391</v>
      </c>
      <c r="B393">
        <v>3</v>
      </c>
      <c r="C393">
        <v>193</v>
      </c>
      <c r="D393">
        <v>1</v>
      </c>
      <c r="E393">
        <v>60</v>
      </c>
      <c r="F393">
        <v>70</v>
      </c>
      <c r="G393">
        <v>0.35917968749999996</v>
      </c>
      <c r="H393">
        <v>0</v>
      </c>
      <c r="I393">
        <v>90</v>
      </c>
      <c r="J393">
        <v>0</v>
      </c>
      <c r="K393">
        <v>4782.2265625</v>
      </c>
      <c r="L393">
        <v>0.36484375000000002</v>
      </c>
      <c r="M393">
        <v>244073.2421875</v>
      </c>
      <c r="N393">
        <v>0.20742187500000001</v>
      </c>
      <c r="O393">
        <v>70</v>
      </c>
      <c r="P393">
        <v>480</v>
      </c>
      <c r="Q393">
        <v>480</v>
      </c>
      <c r="R393">
        <v>392</v>
      </c>
      <c r="S393" t="s">
        <v>4678</v>
      </c>
      <c r="T393" t="s">
        <v>4679</v>
      </c>
      <c r="U393" t="s">
        <v>4680</v>
      </c>
      <c r="V393" t="s">
        <v>4681</v>
      </c>
      <c r="W393" t="s">
        <v>4682</v>
      </c>
      <c r="X393" t="s">
        <v>4683</v>
      </c>
      <c r="Y393" t="s">
        <v>4684</v>
      </c>
      <c r="Z393" t="s">
        <v>4685</v>
      </c>
      <c r="AA393" t="s">
        <v>4686</v>
      </c>
      <c r="AB393" t="s">
        <v>4687</v>
      </c>
      <c r="AC393" t="s">
        <v>4688</v>
      </c>
      <c r="AD393" t="s">
        <v>5141</v>
      </c>
    </row>
    <row r="394" spans="1:30">
      <c r="A394">
        <f t="shared" si="6"/>
        <v>392</v>
      </c>
      <c r="B394">
        <v>3</v>
      </c>
      <c r="C394">
        <v>194</v>
      </c>
      <c r="D394">
        <v>1</v>
      </c>
      <c r="E394">
        <v>60</v>
      </c>
      <c r="F394">
        <v>70</v>
      </c>
      <c r="G394">
        <v>0.50917968749999998</v>
      </c>
      <c r="H394">
        <v>0</v>
      </c>
      <c r="I394">
        <v>90</v>
      </c>
      <c r="J394">
        <v>0</v>
      </c>
      <c r="K394">
        <v>8032.2265625</v>
      </c>
      <c r="L394">
        <v>0.48484375000000002</v>
      </c>
      <c r="M394">
        <v>602623.2421875</v>
      </c>
      <c r="N394">
        <v>0.30742187500000001</v>
      </c>
      <c r="O394">
        <v>70</v>
      </c>
      <c r="P394">
        <v>480</v>
      </c>
      <c r="Q394">
        <v>480</v>
      </c>
      <c r="R394">
        <v>393</v>
      </c>
      <c r="S394" t="s">
        <v>4689</v>
      </c>
      <c r="T394" t="s">
        <v>4690</v>
      </c>
      <c r="U394" t="s">
        <v>4691</v>
      </c>
      <c r="V394" t="s">
        <v>4692</v>
      </c>
      <c r="W394" t="s">
        <v>4693</v>
      </c>
      <c r="X394" t="s">
        <v>1090</v>
      </c>
      <c r="Y394" t="s">
        <v>4694</v>
      </c>
      <c r="Z394" t="s">
        <v>4695</v>
      </c>
      <c r="AA394" t="s">
        <v>4696</v>
      </c>
      <c r="AB394" t="s">
        <v>4697</v>
      </c>
      <c r="AC394" t="s">
        <v>4698</v>
      </c>
      <c r="AD394" t="s">
        <v>5142</v>
      </c>
    </row>
    <row r="395" spans="1:30">
      <c r="A395">
        <f t="shared" si="6"/>
        <v>393</v>
      </c>
      <c r="B395">
        <v>3</v>
      </c>
      <c r="C395">
        <v>195</v>
      </c>
      <c r="D395">
        <v>1</v>
      </c>
      <c r="E395">
        <v>60</v>
      </c>
      <c r="F395">
        <v>70</v>
      </c>
      <c r="G395">
        <v>0.58417968750000004</v>
      </c>
      <c r="H395">
        <v>0</v>
      </c>
      <c r="I395">
        <v>90</v>
      </c>
      <c r="J395">
        <v>0</v>
      </c>
      <c r="K395">
        <v>9657.2265625</v>
      </c>
      <c r="L395">
        <v>0.30484374999999997</v>
      </c>
      <c r="M395">
        <v>781898.2421875</v>
      </c>
      <c r="N395">
        <v>0.25742187500000002</v>
      </c>
      <c r="O395">
        <v>70</v>
      </c>
      <c r="P395">
        <v>480</v>
      </c>
      <c r="Q395">
        <v>480</v>
      </c>
      <c r="R395">
        <v>394</v>
      </c>
      <c r="S395" t="s">
        <v>4699</v>
      </c>
      <c r="T395" t="s">
        <v>4700</v>
      </c>
      <c r="U395" t="s">
        <v>4701</v>
      </c>
      <c r="V395" t="s">
        <v>4702</v>
      </c>
      <c r="W395" t="s">
        <v>4703</v>
      </c>
      <c r="X395" t="s">
        <v>4704</v>
      </c>
      <c r="Y395" t="s">
        <v>4705</v>
      </c>
      <c r="Z395" t="s">
        <v>4706</v>
      </c>
      <c r="AA395" t="s">
        <v>4707</v>
      </c>
      <c r="AB395" t="s">
        <v>4708</v>
      </c>
      <c r="AC395" t="s">
        <v>4709</v>
      </c>
      <c r="AD395" t="s">
        <v>5143</v>
      </c>
    </row>
    <row r="396" spans="1:30">
      <c r="A396">
        <f t="shared" si="6"/>
        <v>394</v>
      </c>
      <c r="B396">
        <v>3</v>
      </c>
      <c r="C396">
        <v>196</v>
      </c>
      <c r="D396">
        <v>1</v>
      </c>
      <c r="E396">
        <v>60</v>
      </c>
      <c r="F396">
        <v>70</v>
      </c>
      <c r="G396">
        <v>0.43417968750000002</v>
      </c>
      <c r="H396">
        <v>0</v>
      </c>
      <c r="I396">
        <v>90</v>
      </c>
      <c r="J396">
        <v>0</v>
      </c>
      <c r="K396">
        <v>6407.2265625</v>
      </c>
      <c r="L396">
        <v>0.42484374999999996</v>
      </c>
      <c r="M396">
        <v>423348.2421875</v>
      </c>
      <c r="N396">
        <v>0.357421875</v>
      </c>
      <c r="O396">
        <v>70</v>
      </c>
      <c r="P396">
        <v>480</v>
      </c>
      <c r="Q396">
        <v>480</v>
      </c>
      <c r="R396">
        <v>395</v>
      </c>
      <c r="S396" t="s">
        <v>4710</v>
      </c>
      <c r="T396" t="s">
        <v>4711</v>
      </c>
      <c r="U396" t="s">
        <v>4712</v>
      </c>
      <c r="V396" t="s">
        <v>727</v>
      </c>
      <c r="W396" t="s">
        <v>4713</v>
      </c>
      <c r="X396" t="s">
        <v>4714</v>
      </c>
      <c r="Y396" t="s">
        <v>4715</v>
      </c>
      <c r="Z396" t="s">
        <v>4716</v>
      </c>
      <c r="AA396" t="s">
        <v>4717</v>
      </c>
      <c r="AB396" t="s">
        <v>4718</v>
      </c>
      <c r="AC396" t="s">
        <v>4719</v>
      </c>
      <c r="AD396" t="s">
        <v>5144</v>
      </c>
    </row>
    <row r="397" spans="1:30">
      <c r="A397">
        <f t="shared" si="6"/>
        <v>395</v>
      </c>
      <c r="B397">
        <v>3</v>
      </c>
      <c r="C397">
        <v>197</v>
      </c>
      <c r="D397">
        <v>1</v>
      </c>
      <c r="E397">
        <v>60</v>
      </c>
      <c r="F397">
        <v>70</v>
      </c>
      <c r="G397">
        <v>0.54667968749999996</v>
      </c>
      <c r="H397">
        <v>0</v>
      </c>
      <c r="I397">
        <v>90</v>
      </c>
      <c r="J397">
        <v>0</v>
      </c>
      <c r="K397">
        <v>5594.7265625</v>
      </c>
      <c r="L397">
        <v>0.27484375</v>
      </c>
      <c r="M397">
        <v>512985.7421875</v>
      </c>
      <c r="N397">
        <v>0.232421875</v>
      </c>
      <c r="O397">
        <v>70</v>
      </c>
      <c r="P397">
        <v>480</v>
      </c>
      <c r="Q397">
        <v>480</v>
      </c>
      <c r="R397">
        <v>396</v>
      </c>
      <c r="S397" t="s">
        <v>4720</v>
      </c>
      <c r="T397" t="s">
        <v>4721</v>
      </c>
      <c r="U397" t="s">
        <v>4722</v>
      </c>
      <c r="V397" t="s">
        <v>4723</v>
      </c>
      <c r="W397" t="s">
        <v>4724</v>
      </c>
      <c r="X397" t="s">
        <v>4725</v>
      </c>
      <c r="Y397" t="s">
        <v>4726</v>
      </c>
      <c r="Z397" t="s">
        <v>4727</v>
      </c>
      <c r="AA397" t="s">
        <v>3537</v>
      </c>
      <c r="AB397" t="s">
        <v>4728</v>
      </c>
      <c r="AC397" t="s">
        <v>4729</v>
      </c>
      <c r="AD397" t="s">
        <v>5145</v>
      </c>
    </row>
    <row r="398" spans="1:30">
      <c r="A398">
        <f t="shared" si="6"/>
        <v>396</v>
      </c>
      <c r="B398">
        <v>3</v>
      </c>
      <c r="C398">
        <v>198</v>
      </c>
      <c r="D398">
        <v>1</v>
      </c>
      <c r="E398">
        <v>60</v>
      </c>
      <c r="F398">
        <v>70</v>
      </c>
      <c r="G398">
        <v>0.39667968749999999</v>
      </c>
      <c r="H398">
        <v>0</v>
      </c>
      <c r="I398">
        <v>90</v>
      </c>
      <c r="J398">
        <v>0</v>
      </c>
      <c r="K398">
        <v>8844.7265625</v>
      </c>
      <c r="L398">
        <v>0.39484374999999999</v>
      </c>
      <c r="M398">
        <v>154435.7421875</v>
      </c>
      <c r="N398">
        <v>0.33242187499999998</v>
      </c>
      <c r="O398">
        <v>70</v>
      </c>
      <c r="P398">
        <v>480</v>
      </c>
      <c r="Q398">
        <v>480</v>
      </c>
      <c r="R398">
        <v>397</v>
      </c>
      <c r="S398" t="s">
        <v>4730</v>
      </c>
      <c r="T398" t="s">
        <v>4731</v>
      </c>
      <c r="U398" t="s">
        <v>4732</v>
      </c>
      <c r="V398" t="s">
        <v>4733</v>
      </c>
      <c r="W398" t="s">
        <v>4734</v>
      </c>
      <c r="X398" t="s">
        <v>4735</v>
      </c>
      <c r="Y398" t="s">
        <v>4736</v>
      </c>
      <c r="Z398" t="s">
        <v>4737</v>
      </c>
      <c r="AA398" t="s">
        <v>4738</v>
      </c>
      <c r="AB398" t="s">
        <v>4739</v>
      </c>
      <c r="AC398" t="s">
        <v>4740</v>
      </c>
      <c r="AD398" t="s">
        <v>5146</v>
      </c>
    </row>
    <row r="399" spans="1:30">
      <c r="A399">
        <f t="shared" si="6"/>
        <v>397</v>
      </c>
      <c r="B399">
        <v>3</v>
      </c>
      <c r="C399">
        <v>199</v>
      </c>
      <c r="D399">
        <v>1</v>
      </c>
      <c r="E399">
        <v>60</v>
      </c>
      <c r="F399">
        <v>70</v>
      </c>
      <c r="G399">
        <v>0.32167968749999998</v>
      </c>
      <c r="H399">
        <v>0</v>
      </c>
      <c r="I399">
        <v>90</v>
      </c>
      <c r="J399">
        <v>0</v>
      </c>
      <c r="K399">
        <v>7219.7265625</v>
      </c>
      <c r="L399">
        <v>0.33484375</v>
      </c>
      <c r="M399">
        <v>333710.7421875</v>
      </c>
      <c r="N399">
        <v>0.28242187500000004</v>
      </c>
      <c r="O399">
        <v>70</v>
      </c>
      <c r="P399">
        <v>480</v>
      </c>
      <c r="Q399">
        <v>480</v>
      </c>
      <c r="R399">
        <v>398</v>
      </c>
      <c r="S399" t="s">
        <v>4741</v>
      </c>
      <c r="T399" t="s">
        <v>4742</v>
      </c>
      <c r="U399" t="s">
        <v>4743</v>
      </c>
      <c r="V399" t="s">
        <v>4744</v>
      </c>
      <c r="W399" t="s">
        <v>4745</v>
      </c>
      <c r="X399" t="s">
        <v>4746</v>
      </c>
      <c r="Y399" t="s">
        <v>2735</v>
      </c>
      <c r="Z399" t="s">
        <v>4747</v>
      </c>
      <c r="AA399" t="s">
        <v>4748</v>
      </c>
      <c r="AB399" t="s">
        <v>4749</v>
      </c>
      <c r="AC399" t="s">
        <v>4750</v>
      </c>
      <c r="AD399" t="s">
        <v>5147</v>
      </c>
    </row>
    <row r="400" spans="1:30">
      <c r="A400">
        <f t="shared" si="6"/>
        <v>398</v>
      </c>
      <c r="B400">
        <v>3</v>
      </c>
      <c r="C400">
        <v>200</v>
      </c>
      <c r="D400">
        <v>1</v>
      </c>
      <c r="E400">
        <v>60</v>
      </c>
      <c r="F400">
        <v>70</v>
      </c>
      <c r="G400" s="86">
        <v>0.4716796875</v>
      </c>
      <c r="H400">
        <v>0</v>
      </c>
      <c r="I400">
        <v>90</v>
      </c>
      <c r="J400">
        <v>0</v>
      </c>
      <c r="K400">
        <v>3969.7265625</v>
      </c>
      <c r="L400">
        <v>0.45484374999999999</v>
      </c>
      <c r="M400">
        <v>692260.7421875</v>
      </c>
      <c r="N400">
        <v>0.38242187500000002</v>
      </c>
      <c r="O400">
        <v>70</v>
      </c>
      <c r="P400">
        <v>480</v>
      </c>
      <c r="Q400">
        <v>480</v>
      </c>
      <c r="R400">
        <v>399</v>
      </c>
      <c r="S400" s="86" t="s">
        <v>4751</v>
      </c>
      <c r="T400" t="s">
        <v>4752</v>
      </c>
      <c r="U400" t="s">
        <v>4753</v>
      </c>
      <c r="V400" t="s">
        <v>4754</v>
      </c>
      <c r="W400" t="s">
        <v>4755</v>
      </c>
      <c r="X400" t="s">
        <v>4756</v>
      </c>
      <c r="Y400" t="s">
        <v>4757</v>
      </c>
      <c r="Z400" t="s">
        <v>4758</v>
      </c>
      <c r="AA400" t="s">
        <v>4759</v>
      </c>
      <c r="AB400" t="s">
        <v>4760</v>
      </c>
      <c r="AC400" t="s">
        <v>4761</v>
      </c>
      <c r="AD400" t="s">
        <v>5148</v>
      </c>
    </row>
    <row r="401" spans="1:30">
      <c r="A401">
        <f t="shared" si="6"/>
        <v>399</v>
      </c>
      <c r="B401">
        <v>4</v>
      </c>
      <c r="C401">
        <v>1</v>
      </c>
      <c r="D401">
        <v>1</v>
      </c>
      <c r="E401">
        <v>60</v>
      </c>
      <c r="F401">
        <v>70</v>
      </c>
      <c r="G401">
        <v>0.57480468749999991</v>
      </c>
      <c r="H401">
        <v>0</v>
      </c>
      <c r="I401">
        <v>90</v>
      </c>
      <c r="J401">
        <v>0</v>
      </c>
      <c r="K401">
        <v>4172.8515625</v>
      </c>
      <c r="L401">
        <v>0.32734374999999999</v>
      </c>
      <c r="M401">
        <v>580213.8671875</v>
      </c>
      <c r="N401">
        <v>0.36367187500000003</v>
      </c>
      <c r="O401">
        <v>70</v>
      </c>
      <c r="P401">
        <v>480</v>
      </c>
      <c r="Q401">
        <v>480</v>
      </c>
      <c r="R401">
        <v>400</v>
      </c>
      <c r="S401" t="s">
        <v>4762</v>
      </c>
      <c r="T401" t="s">
        <v>4763</v>
      </c>
      <c r="U401" t="s">
        <v>4764</v>
      </c>
      <c r="V401" t="s">
        <v>4765</v>
      </c>
      <c r="W401" t="s">
        <v>4766</v>
      </c>
      <c r="X401" t="s">
        <v>485</v>
      </c>
      <c r="Y401" t="s">
        <v>4767</v>
      </c>
      <c r="Z401" t="s">
        <v>4768</v>
      </c>
      <c r="AA401" t="s">
        <v>4769</v>
      </c>
      <c r="AB401" t="s">
        <v>4770</v>
      </c>
      <c r="AC401" t="s">
        <v>4771</v>
      </c>
      <c r="AD401" t="s">
        <v>5149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01"/>
  <sheetViews>
    <sheetView workbookViewId="0">
      <selection activeCell="AE2" sqref="AE2"/>
    </sheetView>
  </sheetViews>
  <sheetFormatPr defaultRowHeight="14.4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123</v>
      </c>
      <c r="F1" t="s">
        <v>5164</v>
      </c>
      <c r="G1" t="s">
        <v>124</v>
      </c>
      <c r="H1" t="s">
        <v>7</v>
      </c>
      <c r="I1" t="s">
        <v>8</v>
      </c>
      <c r="J1" t="s">
        <v>5163</v>
      </c>
      <c r="K1" t="s">
        <v>125</v>
      </c>
      <c r="L1" t="s">
        <v>126</v>
      </c>
      <c r="M1" t="s">
        <v>514</v>
      </c>
      <c r="N1" t="s">
        <v>515</v>
      </c>
      <c r="O1" t="s">
        <v>22</v>
      </c>
      <c r="P1" t="s">
        <v>23</v>
      </c>
      <c r="Q1" t="s">
        <v>24</v>
      </c>
      <c r="R1" s="46" t="s">
        <v>1875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</row>
    <row r="2" spans="1:30">
      <c r="A2">
        <v>1</v>
      </c>
      <c r="B2">
        <v>1</v>
      </c>
      <c r="C2">
        <v>1</v>
      </c>
      <c r="D2">
        <v>1</v>
      </c>
      <c r="E2">
        <v>60</v>
      </c>
      <c r="F2">
        <v>70</v>
      </c>
      <c r="G2">
        <v>0.44999999999999996</v>
      </c>
      <c r="H2">
        <v>0</v>
      </c>
      <c r="I2">
        <v>90</v>
      </c>
      <c r="J2">
        <v>0</v>
      </c>
      <c r="K2">
        <v>6750</v>
      </c>
      <c r="L2">
        <v>0.37</v>
      </c>
      <c r="M2">
        <v>427550</v>
      </c>
      <c r="N2">
        <v>0.30000000000000004</v>
      </c>
      <c r="O2">
        <v>70</v>
      </c>
      <c r="P2">
        <v>480</v>
      </c>
      <c r="Q2">
        <v>480</v>
      </c>
      <c r="R2" s="46">
        <v>1</v>
      </c>
      <c r="S2" t="s">
        <v>525</v>
      </c>
      <c r="T2" t="s">
        <v>526</v>
      </c>
      <c r="U2" t="s">
        <v>527</v>
      </c>
      <c r="V2" t="s">
        <v>528</v>
      </c>
      <c r="W2" t="s">
        <v>529</v>
      </c>
      <c r="X2" t="s">
        <v>530</v>
      </c>
      <c r="Y2" t="s">
        <v>531</v>
      </c>
      <c r="Z2" t="s">
        <v>532</v>
      </c>
      <c r="AA2" t="s">
        <v>533</v>
      </c>
      <c r="AB2" t="s">
        <v>534</v>
      </c>
      <c r="AC2" t="s">
        <v>535</v>
      </c>
      <c r="AD2" t="s">
        <v>406</v>
      </c>
    </row>
    <row r="3" spans="1:30">
      <c r="A3">
        <v>2</v>
      </c>
      <c r="B3">
        <v>1</v>
      </c>
      <c r="C3">
        <v>2</v>
      </c>
      <c r="D3">
        <v>1</v>
      </c>
      <c r="E3">
        <v>60</v>
      </c>
      <c r="F3">
        <v>70</v>
      </c>
      <c r="G3">
        <v>0.52499999999999991</v>
      </c>
      <c r="H3">
        <v>0</v>
      </c>
      <c r="I3">
        <v>90</v>
      </c>
      <c r="J3">
        <v>0</v>
      </c>
      <c r="K3">
        <v>8375</v>
      </c>
      <c r="L3">
        <v>0.31</v>
      </c>
      <c r="M3">
        <v>606825</v>
      </c>
      <c r="N3">
        <v>0.25</v>
      </c>
      <c r="O3">
        <v>70</v>
      </c>
      <c r="P3">
        <v>480</v>
      </c>
      <c r="Q3">
        <v>480</v>
      </c>
      <c r="R3" s="46">
        <v>2</v>
      </c>
      <c r="S3" t="s">
        <v>536</v>
      </c>
      <c r="T3" t="s">
        <v>537</v>
      </c>
      <c r="U3" t="s">
        <v>538</v>
      </c>
      <c r="V3" t="s">
        <v>539</v>
      </c>
      <c r="W3" t="s">
        <v>540</v>
      </c>
      <c r="X3" t="s">
        <v>541</v>
      </c>
      <c r="Y3" t="s">
        <v>542</v>
      </c>
      <c r="Z3" t="s">
        <v>543</v>
      </c>
      <c r="AA3" t="s">
        <v>191</v>
      </c>
      <c r="AB3" t="s">
        <v>544</v>
      </c>
      <c r="AC3" t="s">
        <v>545</v>
      </c>
      <c r="AD3" t="s">
        <v>4772</v>
      </c>
    </row>
    <row r="4" spans="1:30">
      <c r="A4">
        <v>3</v>
      </c>
      <c r="B4">
        <v>1</v>
      </c>
      <c r="C4">
        <v>3</v>
      </c>
      <c r="D4">
        <v>1</v>
      </c>
      <c r="E4">
        <v>60</v>
      </c>
      <c r="F4">
        <v>70</v>
      </c>
      <c r="G4">
        <v>0.375</v>
      </c>
      <c r="H4">
        <v>0</v>
      </c>
      <c r="I4">
        <v>90</v>
      </c>
      <c r="J4">
        <v>0</v>
      </c>
      <c r="K4">
        <v>5125</v>
      </c>
      <c r="L4">
        <v>0.43</v>
      </c>
      <c r="M4">
        <v>248275</v>
      </c>
      <c r="N4">
        <v>0.35000000000000003</v>
      </c>
      <c r="O4">
        <v>70</v>
      </c>
      <c r="P4">
        <v>480</v>
      </c>
      <c r="Q4">
        <v>480</v>
      </c>
      <c r="R4" s="46">
        <v>3</v>
      </c>
      <c r="S4" t="s">
        <v>546</v>
      </c>
      <c r="T4" t="s">
        <v>547</v>
      </c>
      <c r="U4" t="s">
        <v>548</v>
      </c>
      <c r="V4" t="s">
        <v>549</v>
      </c>
      <c r="W4" t="s">
        <v>550</v>
      </c>
      <c r="X4" t="s">
        <v>551</v>
      </c>
      <c r="Y4" t="s">
        <v>552</v>
      </c>
      <c r="Z4" t="s">
        <v>553</v>
      </c>
      <c r="AA4" t="s">
        <v>554</v>
      </c>
      <c r="AB4" t="s">
        <v>555</v>
      </c>
      <c r="AC4" t="s">
        <v>556</v>
      </c>
      <c r="AD4" t="s">
        <v>4773</v>
      </c>
    </row>
    <row r="5" spans="1:30">
      <c r="A5">
        <v>4</v>
      </c>
      <c r="B5">
        <v>1</v>
      </c>
      <c r="C5">
        <v>4</v>
      </c>
      <c r="D5">
        <v>1</v>
      </c>
      <c r="E5">
        <v>60</v>
      </c>
      <c r="F5">
        <v>70</v>
      </c>
      <c r="G5">
        <v>0.5625</v>
      </c>
      <c r="H5">
        <v>0</v>
      </c>
      <c r="I5">
        <v>90</v>
      </c>
      <c r="J5">
        <v>0</v>
      </c>
      <c r="K5">
        <v>5937.5</v>
      </c>
      <c r="L5">
        <v>0.33999999999999997</v>
      </c>
      <c r="M5">
        <v>517187.5</v>
      </c>
      <c r="N5">
        <v>0.22500000000000001</v>
      </c>
      <c r="O5">
        <v>70</v>
      </c>
      <c r="P5">
        <v>480</v>
      </c>
      <c r="Q5">
        <v>480</v>
      </c>
      <c r="R5" s="46">
        <v>4</v>
      </c>
      <c r="S5" t="s">
        <v>557</v>
      </c>
      <c r="T5" t="s">
        <v>558</v>
      </c>
      <c r="U5" t="s">
        <v>559</v>
      </c>
      <c r="V5" t="s">
        <v>560</v>
      </c>
      <c r="W5" t="s">
        <v>561</v>
      </c>
      <c r="X5" t="s">
        <v>562</v>
      </c>
      <c r="Y5" t="s">
        <v>563</v>
      </c>
      <c r="Z5" t="s">
        <v>564</v>
      </c>
      <c r="AA5" t="s">
        <v>565</v>
      </c>
      <c r="AB5" t="s">
        <v>566</v>
      </c>
      <c r="AC5" t="s">
        <v>567</v>
      </c>
      <c r="AD5" t="s">
        <v>4774</v>
      </c>
    </row>
    <row r="6" spans="1:30">
      <c r="A6">
        <v>5</v>
      </c>
      <c r="B6">
        <v>1</v>
      </c>
      <c r="C6">
        <v>5</v>
      </c>
      <c r="D6">
        <v>1</v>
      </c>
      <c r="E6">
        <v>60</v>
      </c>
      <c r="F6">
        <v>70</v>
      </c>
      <c r="G6">
        <v>0.41249999999999998</v>
      </c>
      <c r="H6">
        <v>0</v>
      </c>
      <c r="I6">
        <v>90</v>
      </c>
      <c r="J6">
        <v>0</v>
      </c>
      <c r="K6">
        <v>9187.5</v>
      </c>
      <c r="L6">
        <v>0.45999999999999996</v>
      </c>
      <c r="M6">
        <v>158637.5</v>
      </c>
      <c r="N6">
        <v>0.32500000000000001</v>
      </c>
      <c r="O6">
        <v>70</v>
      </c>
      <c r="P6">
        <v>480</v>
      </c>
      <c r="Q6">
        <v>480</v>
      </c>
      <c r="R6" s="46">
        <v>5</v>
      </c>
      <c r="S6" t="s">
        <v>568</v>
      </c>
      <c r="T6" t="s">
        <v>569</v>
      </c>
      <c r="U6" t="s">
        <v>570</v>
      </c>
      <c r="V6" t="s">
        <v>571</v>
      </c>
      <c r="W6" t="s">
        <v>572</v>
      </c>
      <c r="X6" t="s">
        <v>573</v>
      </c>
      <c r="Y6" t="s">
        <v>574</v>
      </c>
      <c r="Z6" t="s">
        <v>575</v>
      </c>
      <c r="AA6" t="s">
        <v>576</v>
      </c>
      <c r="AB6" t="s">
        <v>577</v>
      </c>
      <c r="AC6" t="s">
        <v>578</v>
      </c>
      <c r="AD6" t="s">
        <v>4775</v>
      </c>
    </row>
    <row r="7" spans="1:30">
      <c r="A7">
        <v>6</v>
      </c>
      <c r="B7">
        <v>1</v>
      </c>
      <c r="C7">
        <v>6</v>
      </c>
      <c r="D7">
        <v>1</v>
      </c>
      <c r="E7">
        <v>60</v>
      </c>
      <c r="F7">
        <v>70</v>
      </c>
      <c r="G7">
        <v>0.33749999999999997</v>
      </c>
      <c r="H7">
        <v>0</v>
      </c>
      <c r="I7">
        <v>90</v>
      </c>
      <c r="J7">
        <v>0</v>
      </c>
      <c r="K7">
        <v>7562.5</v>
      </c>
      <c r="L7">
        <v>0.28000000000000003</v>
      </c>
      <c r="M7">
        <v>337912.5</v>
      </c>
      <c r="N7">
        <v>0.27500000000000002</v>
      </c>
      <c r="O7">
        <v>70</v>
      </c>
      <c r="P7">
        <v>480</v>
      </c>
      <c r="Q7">
        <v>480</v>
      </c>
      <c r="R7" s="46">
        <v>6</v>
      </c>
      <c r="S7" t="s">
        <v>579</v>
      </c>
      <c r="T7" t="s">
        <v>580</v>
      </c>
      <c r="U7" t="s">
        <v>581</v>
      </c>
      <c r="V7" t="s">
        <v>582</v>
      </c>
      <c r="W7" t="s">
        <v>583</v>
      </c>
      <c r="X7" t="s">
        <v>584</v>
      </c>
      <c r="Y7" t="s">
        <v>585</v>
      </c>
      <c r="Z7" t="s">
        <v>586</v>
      </c>
      <c r="AA7" t="s">
        <v>587</v>
      </c>
      <c r="AB7" t="s">
        <v>588</v>
      </c>
      <c r="AC7" t="s">
        <v>589</v>
      </c>
      <c r="AD7" t="s">
        <v>4776</v>
      </c>
    </row>
    <row r="8" spans="1:30">
      <c r="A8">
        <v>7</v>
      </c>
      <c r="B8">
        <v>1</v>
      </c>
      <c r="C8">
        <v>7</v>
      </c>
      <c r="D8">
        <v>1</v>
      </c>
      <c r="E8">
        <v>60</v>
      </c>
      <c r="F8">
        <v>70</v>
      </c>
      <c r="G8">
        <v>0.48749999999999999</v>
      </c>
      <c r="H8">
        <v>0</v>
      </c>
      <c r="I8">
        <v>90</v>
      </c>
      <c r="J8">
        <v>0</v>
      </c>
      <c r="K8">
        <v>4312.5</v>
      </c>
      <c r="L8">
        <v>0.4</v>
      </c>
      <c r="M8">
        <v>696462.5</v>
      </c>
      <c r="N8">
        <v>0.375</v>
      </c>
      <c r="O8">
        <v>70</v>
      </c>
      <c r="P8">
        <v>480</v>
      </c>
      <c r="Q8">
        <v>480</v>
      </c>
      <c r="R8" s="46">
        <v>7</v>
      </c>
      <c r="S8" t="s">
        <v>590</v>
      </c>
      <c r="T8" t="s">
        <v>591</v>
      </c>
      <c r="U8" t="s">
        <v>592</v>
      </c>
      <c r="V8" t="s">
        <v>593</v>
      </c>
      <c r="W8" t="s">
        <v>594</v>
      </c>
      <c r="X8" t="s">
        <v>595</v>
      </c>
      <c r="Y8" t="s">
        <v>596</v>
      </c>
      <c r="Z8" t="s">
        <v>597</v>
      </c>
      <c r="AA8" t="s">
        <v>598</v>
      </c>
      <c r="AB8" t="s">
        <v>599</v>
      </c>
      <c r="AC8" t="s">
        <v>600</v>
      </c>
      <c r="AD8" t="s">
        <v>4777</v>
      </c>
    </row>
    <row r="9" spans="1:30">
      <c r="A9">
        <v>8</v>
      </c>
      <c r="B9">
        <v>1</v>
      </c>
      <c r="C9">
        <v>8</v>
      </c>
      <c r="D9">
        <v>1</v>
      </c>
      <c r="E9">
        <v>60</v>
      </c>
      <c r="F9">
        <v>70</v>
      </c>
      <c r="G9">
        <v>0.46875</v>
      </c>
      <c r="H9">
        <v>0</v>
      </c>
      <c r="I9">
        <v>90</v>
      </c>
      <c r="J9">
        <v>0</v>
      </c>
      <c r="K9">
        <v>4718.75</v>
      </c>
      <c r="L9">
        <v>0.32500000000000001</v>
      </c>
      <c r="M9">
        <v>293093.75</v>
      </c>
      <c r="N9">
        <v>0.33750000000000002</v>
      </c>
      <c r="O9">
        <v>70</v>
      </c>
      <c r="P9">
        <v>480</v>
      </c>
      <c r="Q9">
        <v>480</v>
      </c>
      <c r="R9" s="46">
        <v>8</v>
      </c>
      <c r="S9" t="s">
        <v>601</v>
      </c>
      <c r="T9" t="s">
        <v>602</v>
      </c>
      <c r="U9" t="s">
        <v>603</v>
      </c>
      <c r="V9" t="s">
        <v>604</v>
      </c>
      <c r="W9" t="s">
        <v>605</v>
      </c>
      <c r="X9" t="s">
        <v>606</v>
      </c>
      <c r="Y9" t="s">
        <v>607</v>
      </c>
      <c r="Z9" t="s">
        <v>608</v>
      </c>
      <c r="AA9" t="s">
        <v>609</v>
      </c>
      <c r="AB9" t="s">
        <v>610</v>
      </c>
      <c r="AC9" t="s">
        <v>611</v>
      </c>
      <c r="AD9" t="s">
        <v>4778</v>
      </c>
    </row>
    <row r="10" spans="1:30">
      <c r="A10">
        <v>9</v>
      </c>
      <c r="B10">
        <v>1</v>
      </c>
      <c r="C10">
        <v>9</v>
      </c>
      <c r="D10">
        <v>1</v>
      </c>
      <c r="E10">
        <v>60</v>
      </c>
      <c r="F10">
        <v>70</v>
      </c>
      <c r="G10">
        <v>0.31874999999999998</v>
      </c>
      <c r="H10">
        <v>0</v>
      </c>
      <c r="I10">
        <v>90</v>
      </c>
      <c r="J10">
        <v>0</v>
      </c>
      <c r="K10">
        <v>7968.75</v>
      </c>
      <c r="L10">
        <v>0.44500000000000001</v>
      </c>
      <c r="M10">
        <v>651643.75</v>
      </c>
      <c r="N10">
        <v>0.23750000000000002</v>
      </c>
      <c r="O10">
        <v>70</v>
      </c>
      <c r="P10">
        <v>480</v>
      </c>
      <c r="Q10">
        <v>480</v>
      </c>
      <c r="R10" s="46">
        <v>9</v>
      </c>
      <c r="S10" t="s">
        <v>612</v>
      </c>
      <c r="T10" t="s">
        <v>613</v>
      </c>
      <c r="U10" t="s">
        <v>614</v>
      </c>
      <c r="V10" t="s">
        <v>615</v>
      </c>
      <c r="W10" t="s">
        <v>616</v>
      </c>
      <c r="X10" t="s">
        <v>617</v>
      </c>
      <c r="Y10" t="s">
        <v>618</v>
      </c>
      <c r="Z10" t="s">
        <v>619</v>
      </c>
      <c r="AA10" t="s">
        <v>620</v>
      </c>
      <c r="AB10" t="s">
        <v>621</v>
      </c>
      <c r="AC10" t="s">
        <v>622</v>
      </c>
      <c r="AD10" t="s">
        <v>4779</v>
      </c>
    </row>
    <row r="11" spans="1:30">
      <c r="A11">
        <v>10</v>
      </c>
      <c r="B11">
        <v>1</v>
      </c>
      <c r="C11">
        <v>10</v>
      </c>
      <c r="D11">
        <v>1</v>
      </c>
      <c r="E11">
        <v>60</v>
      </c>
      <c r="F11">
        <v>70</v>
      </c>
      <c r="G11">
        <v>0.39374999999999999</v>
      </c>
      <c r="H11">
        <v>0</v>
      </c>
      <c r="I11">
        <v>90</v>
      </c>
      <c r="J11">
        <v>0</v>
      </c>
      <c r="K11">
        <v>9593.75</v>
      </c>
      <c r="L11">
        <v>0.26500000000000001</v>
      </c>
      <c r="M11">
        <v>472368.75</v>
      </c>
      <c r="N11">
        <v>0.38750000000000001</v>
      </c>
      <c r="O11">
        <v>70</v>
      </c>
      <c r="P11">
        <v>480</v>
      </c>
      <c r="Q11">
        <v>480</v>
      </c>
      <c r="R11" s="46">
        <v>10</v>
      </c>
      <c r="S11" t="s">
        <v>623</v>
      </c>
      <c r="T11" t="s">
        <v>624</v>
      </c>
      <c r="U11" t="s">
        <v>625</v>
      </c>
      <c r="V11" t="s">
        <v>626</v>
      </c>
      <c r="W11" t="s">
        <v>627</v>
      </c>
      <c r="X11" t="s">
        <v>628</v>
      </c>
      <c r="Y11" t="s">
        <v>629</v>
      </c>
      <c r="Z11" t="s">
        <v>630</v>
      </c>
      <c r="AA11" t="s">
        <v>631</v>
      </c>
      <c r="AB11" t="s">
        <v>632</v>
      </c>
      <c r="AC11" t="s">
        <v>633</v>
      </c>
      <c r="AD11" t="s">
        <v>4780</v>
      </c>
    </row>
    <row r="12" spans="1:30">
      <c r="A12">
        <v>11</v>
      </c>
      <c r="B12">
        <v>1</v>
      </c>
      <c r="C12">
        <v>11</v>
      </c>
      <c r="D12">
        <v>1</v>
      </c>
      <c r="E12">
        <v>60</v>
      </c>
      <c r="F12">
        <v>70</v>
      </c>
      <c r="G12">
        <v>0.54374999999999996</v>
      </c>
      <c r="H12">
        <v>0</v>
      </c>
      <c r="I12">
        <v>90</v>
      </c>
      <c r="J12">
        <v>0</v>
      </c>
      <c r="K12">
        <v>6343.75</v>
      </c>
      <c r="L12">
        <v>0.38500000000000001</v>
      </c>
      <c r="M12">
        <v>113818.75</v>
      </c>
      <c r="N12">
        <v>0.28750000000000003</v>
      </c>
      <c r="O12">
        <v>70</v>
      </c>
      <c r="P12">
        <v>480</v>
      </c>
      <c r="Q12">
        <v>480</v>
      </c>
      <c r="R12" s="46">
        <v>11</v>
      </c>
      <c r="S12" t="s">
        <v>634</v>
      </c>
      <c r="T12" t="s">
        <v>635</v>
      </c>
      <c r="U12" t="s">
        <v>636</v>
      </c>
      <c r="V12" t="s">
        <v>637</v>
      </c>
      <c r="W12" t="s">
        <v>638</v>
      </c>
      <c r="X12" t="s">
        <v>639</v>
      </c>
      <c r="Y12" t="s">
        <v>640</v>
      </c>
      <c r="Z12" t="s">
        <v>641</v>
      </c>
      <c r="AA12" t="s">
        <v>642</v>
      </c>
      <c r="AB12" t="s">
        <v>643</v>
      </c>
      <c r="AC12" t="s">
        <v>644</v>
      </c>
      <c r="AD12" t="s">
        <v>4781</v>
      </c>
    </row>
    <row r="13" spans="1:30">
      <c r="A13">
        <v>12</v>
      </c>
      <c r="B13">
        <v>1</v>
      </c>
      <c r="C13">
        <v>12</v>
      </c>
      <c r="D13">
        <v>1</v>
      </c>
      <c r="E13">
        <v>60</v>
      </c>
      <c r="F13">
        <v>70</v>
      </c>
      <c r="G13">
        <v>0.43125000000000002</v>
      </c>
      <c r="H13">
        <v>0</v>
      </c>
      <c r="I13">
        <v>90</v>
      </c>
      <c r="J13">
        <v>0</v>
      </c>
      <c r="K13">
        <v>5531.25</v>
      </c>
      <c r="L13">
        <v>0.29499999999999998</v>
      </c>
      <c r="M13">
        <v>741281.25</v>
      </c>
      <c r="N13">
        <v>0.3125</v>
      </c>
      <c r="O13">
        <v>70</v>
      </c>
      <c r="P13">
        <v>480</v>
      </c>
      <c r="Q13">
        <v>480</v>
      </c>
      <c r="R13" s="46">
        <v>12</v>
      </c>
      <c r="S13" t="s">
        <v>645</v>
      </c>
      <c r="T13" t="s">
        <v>646</v>
      </c>
      <c r="U13" t="s">
        <v>647</v>
      </c>
      <c r="V13" t="s">
        <v>648</v>
      </c>
      <c r="W13" t="s">
        <v>649</v>
      </c>
      <c r="X13" t="s">
        <v>650</v>
      </c>
      <c r="Y13" t="s">
        <v>651</v>
      </c>
      <c r="Z13" t="s">
        <v>652</v>
      </c>
      <c r="AA13" t="s">
        <v>653</v>
      </c>
      <c r="AB13" t="s">
        <v>654</v>
      </c>
      <c r="AC13" t="s">
        <v>655</v>
      </c>
      <c r="AD13" t="s">
        <v>4782</v>
      </c>
    </row>
    <row r="14" spans="1:30">
      <c r="A14">
        <v>13</v>
      </c>
      <c r="B14">
        <v>1</v>
      </c>
      <c r="C14">
        <v>13</v>
      </c>
      <c r="D14">
        <v>1</v>
      </c>
      <c r="E14">
        <v>60</v>
      </c>
      <c r="F14">
        <v>70</v>
      </c>
      <c r="G14">
        <v>0.58125000000000004</v>
      </c>
      <c r="H14">
        <v>0</v>
      </c>
      <c r="I14">
        <v>90</v>
      </c>
      <c r="J14">
        <v>0</v>
      </c>
      <c r="K14">
        <v>8781.25</v>
      </c>
      <c r="L14">
        <v>0.41499999999999998</v>
      </c>
      <c r="M14">
        <v>382731.25</v>
      </c>
      <c r="N14">
        <v>0.21250000000000002</v>
      </c>
      <c r="O14">
        <v>70</v>
      </c>
      <c r="P14">
        <v>480</v>
      </c>
      <c r="Q14">
        <v>480</v>
      </c>
      <c r="R14" s="46">
        <v>13</v>
      </c>
      <c r="S14" t="s">
        <v>656</v>
      </c>
      <c r="T14" t="s">
        <v>657</v>
      </c>
      <c r="U14" t="s">
        <v>658</v>
      </c>
      <c r="V14" t="s">
        <v>659</v>
      </c>
      <c r="W14" t="s">
        <v>660</v>
      </c>
      <c r="X14" t="s">
        <v>661</v>
      </c>
      <c r="Y14" t="s">
        <v>662</v>
      </c>
      <c r="Z14" t="s">
        <v>663</v>
      </c>
      <c r="AA14" t="s">
        <v>664</v>
      </c>
      <c r="AB14" t="s">
        <v>665</v>
      </c>
      <c r="AC14" t="s">
        <v>666</v>
      </c>
      <c r="AD14" t="s">
        <v>4783</v>
      </c>
    </row>
    <row r="15" spans="1:30">
      <c r="A15">
        <v>14</v>
      </c>
      <c r="B15">
        <v>1</v>
      </c>
      <c r="C15">
        <v>14</v>
      </c>
      <c r="D15">
        <v>1</v>
      </c>
      <c r="E15">
        <v>60</v>
      </c>
      <c r="F15">
        <v>70</v>
      </c>
      <c r="G15">
        <v>0.50624999999999998</v>
      </c>
      <c r="H15">
        <v>0</v>
      </c>
      <c r="I15">
        <v>90</v>
      </c>
      <c r="J15">
        <v>0</v>
      </c>
      <c r="K15">
        <v>7156.25</v>
      </c>
      <c r="L15">
        <v>0.35499999999999998</v>
      </c>
      <c r="M15">
        <v>203456.25</v>
      </c>
      <c r="N15">
        <v>0.36250000000000004</v>
      </c>
      <c r="O15">
        <v>70</v>
      </c>
      <c r="P15">
        <v>480</v>
      </c>
      <c r="Q15">
        <v>480</v>
      </c>
      <c r="R15" s="46">
        <v>14</v>
      </c>
      <c r="S15" t="s">
        <v>667</v>
      </c>
      <c r="T15" t="s">
        <v>668</v>
      </c>
      <c r="U15" t="s">
        <v>669</v>
      </c>
      <c r="V15" t="s">
        <v>670</v>
      </c>
      <c r="W15" t="s">
        <v>671</v>
      </c>
      <c r="X15" t="s">
        <v>672</v>
      </c>
      <c r="Y15" t="s">
        <v>673</v>
      </c>
      <c r="Z15" t="s">
        <v>674</v>
      </c>
      <c r="AA15" t="s">
        <v>675</v>
      </c>
      <c r="AB15" t="s">
        <v>676</v>
      </c>
      <c r="AC15" t="s">
        <v>677</v>
      </c>
      <c r="AD15" t="s">
        <v>4784</v>
      </c>
    </row>
    <row r="16" spans="1:30">
      <c r="A16">
        <v>15</v>
      </c>
      <c r="B16">
        <v>1</v>
      </c>
      <c r="C16">
        <v>15</v>
      </c>
      <c r="D16">
        <v>1</v>
      </c>
      <c r="E16">
        <v>60</v>
      </c>
      <c r="F16">
        <v>70</v>
      </c>
      <c r="G16">
        <v>0.35624999999999996</v>
      </c>
      <c r="H16">
        <v>0</v>
      </c>
      <c r="I16">
        <v>90</v>
      </c>
      <c r="J16">
        <v>0</v>
      </c>
      <c r="K16">
        <v>3906.25</v>
      </c>
      <c r="L16">
        <v>0.47499999999999998</v>
      </c>
      <c r="M16">
        <v>562006.25</v>
      </c>
      <c r="N16">
        <v>0.26250000000000001</v>
      </c>
      <c r="O16">
        <v>70</v>
      </c>
      <c r="P16">
        <v>480</v>
      </c>
      <c r="Q16">
        <v>480</v>
      </c>
      <c r="R16" s="46">
        <v>15</v>
      </c>
      <c r="S16" t="s">
        <v>678</v>
      </c>
      <c r="T16" t="s">
        <v>679</v>
      </c>
      <c r="U16" t="s">
        <v>680</v>
      </c>
      <c r="V16" t="s">
        <v>681</v>
      </c>
      <c r="W16" t="s">
        <v>682</v>
      </c>
      <c r="X16" t="s">
        <v>683</v>
      </c>
      <c r="Y16" t="s">
        <v>684</v>
      </c>
      <c r="Z16" t="s">
        <v>685</v>
      </c>
      <c r="AA16" t="s">
        <v>686</v>
      </c>
      <c r="AB16" t="s">
        <v>687</v>
      </c>
      <c r="AC16" t="s">
        <v>688</v>
      </c>
      <c r="AD16" t="s">
        <v>4785</v>
      </c>
    </row>
    <row r="17" spans="1:30">
      <c r="A17">
        <v>16</v>
      </c>
      <c r="B17">
        <v>1</v>
      </c>
      <c r="C17">
        <v>16</v>
      </c>
      <c r="D17">
        <v>1</v>
      </c>
      <c r="E17">
        <v>60</v>
      </c>
      <c r="F17">
        <v>70</v>
      </c>
      <c r="G17">
        <v>0.38437499999999997</v>
      </c>
      <c r="H17">
        <v>0</v>
      </c>
      <c r="I17">
        <v>90</v>
      </c>
      <c r="J17">
        <v>0</v>
      </c>
      <c r="K17">
        <v>4109.375</v>
      </c>
      <c r="L17">
        <v>0.36249999999999999</v>
      </c>
      <c r="M17">
        <v>674053.125</v>
      </c>
      <c r="N17">
        <v>0.28125</v>
      </c>
      <c r="O17">
        <v>70</v>
      </c>
      <c r="P17">
        <v>480</v>
      </c>
      <c r="Q17">
        <v>480</v>
      </c>
      <c r="R17" s="46">
        <v>16</v>
      </c>
      <c r="S17" t="s">
        <v>689</v>
      </c>
      <c r="T17" t="s">
        <v>690</v>
      </c>
      <c r="U17" t="s">
        <v>691</v>
      </c>
      <c r="V17" t="s">
        <v>692</v>
      </c>
      <c r="W17" t="s">
        <v>693</v>
      </c>
      <c r="X17" t="s">
        <v>694</v>
      </c>
      <c r="Y17" t="s">
        <v>695</v>
      </c>
      <c r="Z17" t="s">
        <v>696</v>
      </c>
      <c r="AA17" t="s">
        <v>697</v>
      </c>
      <c r="AB17" t="s">
        <v>698</v>
      </c>
      <c r="AC17" t="s">
        <v>699</v>
      </c>
      <c r="AD17" t="s">
        <v>4786</v>
      </c>
    </row>
    <row r="18" spans="1:30">
      <c r="A18">
        <v>17</v>
      </c>
      <c r="B18">
        <v>1</v>
      </c>
      <c r="C18">
        <v>17</v>
      </c>
      <c r="D18">
        <v>1</v>
      </c>
      <c r="E18">
        <v>60</v>
      </c>
      <c r="F18">
        <v>70</v>
      </c>
      <c r="G18">
        <v>0.53437500000000004</v>
      </c>
      <c r="H18">
        <v>0</v>
      </c>
      <c r="I18">
        <v>90</v>
      </c>
      <c r="J18">
        <v>0</v>
      </c>
      <c r="K18">
        <v>7359.375</v>
      </c>
      <c r="L18">
        <v>0.48249999999999998</v>
      </c>
      <c r="M18">
        <v>315503.125</v>
      </c>
      <c r="N18">
        <v>0.38125000000000003</v>
      </c>
      <c r="O18">
        <v>70</v>
      </c>
      <c r="P18">
        <v>480</v>
      </c>
      <c r="Q18">
        <v>480</v>
      </c>
      <c r="R18" s="46">
        <v>17</v>
      </c>
      <c r="S18" t="s">
        <v>700</v>
      </c>
      <c r="T18" t="s">
        <v>701</v>
      </c>
      <c r="U18" t="s">
        <v>702</v>
      </c>
      <c r="V18" t="s">
        <v>703</v>
      </c>
      <c r="W18" t="s">
        <v>704</v>
      </c>
      <c r="X18" t="s">
        <v>705</v>
      </c>
      <c r="Y18" t="s">
        <v>706</v>
      </c>
      <c r="Z18" t="s">
        <v>707</v>
      </c>
      <c r="AA18" t="s">
        <v>708</v>
      </c>
      <c r="AB18" t="s">
        <v>709</v>
      </c>
      <c r="AC18" t="s">
        <v>710</v>
      </c>
      <c r="AD18" t="s">
        <v>4787</v>
      </c>
    </row>
    <row r="19" spans="1:30">
      <c r="A19">
        <v>18</v>
      </c>
      <c r="B19">
        <v>1</v>
      </c>
      <c r="C19">
        <v>18</v>
      </c>
      <c r="D19">
        <v>1</v>
      </c>
      <c r="E19">
        <v>60</v>
      </c>
      <c r="F19">
        <v>70</v>
      </c>
      <c r="G19">
        <v>0.45937499999999998</v>
      </c>
      <c r="H19">
        <v>0</v>
      </c>
      <c r="I19">
        <v>90</v>
      </c>
      <c r="J19">
        <v>0</v>
      </c>
      <c r="K19">
        <v>8984.375</v>
      </c>
      <c r="L19">
        <v>0.30249999999999999</v>
      </c>
      <c r="M19">
        <v>136228.125</v>
      </c>
      <c r="N19">
        <v>0.23125000000000001</v>
      </c>
      <c r="O19">
        <v>70</v>
      </c>
      <c r="P19">
        <v>480</v>
      </c>
      <c r="Q19">
        <v>480</v>
      </c>
      <c r="R19" s="46">
        <v>18</v>
      </c>
      <c r="S19" t="s">
        <v>711</v>
      </c>
      <c r="T19" t="s">
        <v>712</v>
      </c>
      <c r="U19" t="s">
        <v>713</v>
      </c>
      <c r="V19" t="s">
        <v>714</v>
      </c>
      <c r="W19" t="s">
        <v>715</v>
      </c>
      <c r="X19" t="s">
        <v>716</v>
      </c>
      <c r="Y19" t="s">
        <v>717</v>
      </c>
      <c r="Z19" t="s">
        <v>718</v>
      </c>
      <c r="AA19" t="s">
        <v>719</v>
      </c>
      <c r="AB19" t="s">
        <v>720</v>
      </c>
      <c r="AC19" t="s">
        <v>721</v>
      </c>
      <c r="AD19" t="s">
        <v>4788</v>
      </c>
    </row>
    <row r="20" spans="1:30">
      <c r="A20">
        <v>19</v>
      </c>
      <c r="B20">
        <v>1</v>
      </c>
      <c r="C20">
        <v>19</v>
      </c>
      <c r="D20">
        <v>1</v>
      </c>
      <c r="E20">
        <v>60</v>
      </c>
      <c r="F20">
        <v>70</v>
      </c>
      <c r="G20">
        <v>0.30937500000000001</v>
      </c>
      <c r="H20">
        <v>0</v>
      </c>
      <c r="I20">
        <v>90</v>
      </c>
      <c r="J20">
        <v>0</v>
      </c>
      <c r="K20">
        <v>5734.375</v>
      </c>
      <c r="L20">
        <v>0.42249999999999999</v>
      </c>
      <c r="M20">
        <v>494778.125</v>
      </c>
      <c r="N20">
        <v>0.33125000000000004</v>
      </c>
      <c r="O20">
        <v>70</v>
      </c>
      <c r="P20">
        <v>480</v>
      </c>
      <c r="Q20">
        <v>480</v>
      </c>
      <c r="R20" s="46">
        <v>19</v>
      </c>
      <c r="S20" t="s">
        <v>722</v>
      </c>
      <c r="T20" t="s">
        <v>723</v>
      </c>
      <c r="U20" t="s">
        <v>724</v>
      </c>
      <c r="V20" t="s">
        <v>725</v>
      </c>
      <c r="W20" t="s">
        <v>726</v>
      </c>
      <c r="X20" t="s">
        <v>727</v>
      </c>
      <c r="Y20" t="s">
        <v>728</v>
      </c>
      <c r="Z20" t="s">
        <v>729</v>
      </c>
      <c r="AA20" t="s">
        <v>730</v>
      </c>
      <c r="AB20" t="s">
        <v>731</v>
      </c>
      <c r="AC20" t="s">
        <v>732</v>
      </c>
      <c r="AD20" t="s">
        <v>4789</v>
      </c>
    </row>
    <row r="21" spans="1:30">
      <c r="A21">
        <v>20</v>
      </c>
      <c r="B21">
        <v>1</v>
      </c>
      <c r="C21">
        <v>20</v>
      </c>
      <c r="D21">
        <v>1</v>
      </c>
      <c r="E21">
        <v>60</v>
      </c>
      <c r="F21">
        <v>70</v>
      </c>
      <c r="G21">
        <v>0.49687499999999996</v>
      </c>
      <c r="H21">
        <v>0</v>
      </c>
      <c r="I21">
        <v>90</v>
      </c>
      <c r="J21">
        <v>0</v>
      </c>
      <c r="K21">
        <v>6546.875</v>
      </c>
      <c r="L21">
        <v>0.27250000000000002</v>
      </c>
      <c r="M21">
        <v>405140.625</v>
      </c>
      <c r="N21">
        <v>0.25625000000000003</v>
      </c>
      <c r="O21">
        <v>70</v>
      </c>
      <c r="P21">
        <v>480</v>
      </c>
      <c r="Q21">
        <v>480</v>
      </c>
      <c r="R21" s="46">
        <v>20</v>
      </c>
      <c r="S21" t="s">
        <v>733</v>
      </c>
      <c r="T21" t="s">
        <v>734</v>
      </c>
      <c r="U21" t="s">
        <v>735</v>
      </c>
      <c r="V21" t="s">
        <v>736</v>
      </c>
      <c r="W21" t="s">
        <v>737</v>
      </c>
      <c r="X21" t="s">
        <v>738</v>
      </c>
      <c r="Y21" t="s">
        <v>739</v>
      </c>
      <c r="Z21" t="s">
        <v>740</v>
      </c>
      <c r="AA21" t="s">
        <v>741</v>
      </c>
      <c r="AB21" t="s">
        <v>742</v>
      </c>
      <c r="AC21" t="s">
        <v>743</v>
      </c>
      <c r="AD21" t="s">
        <v>4790</v>
      </c>
    </row>
    <row r="22" spans="1:30">
      <c r="A22">
        <v>21</v>
      </c>
      <c r="B22">
        <v>1</v>
      </c>
      <c r="C22">
        <v>21</v>
      </c>
      <c r="D22">
        <v>1</v>
      </c>
      <c r="E22">
        <v>60</v>
      </c>
      <c r="F22">
        <v>70</v>
      </c>
      <c r="G22">
        <v>0.34687499999999999</v>
      </c>
      <c r="H22">
        <v>0</v>
      </c>
      <c r="I22">
        <v>90</v>
      </c>
      <c r="J22">
        <v>0</v>
      </c>
      <c r="K22">
        <v>9796.875</v>
      </c>
      <c r="L22">
        <v>0.39249999999999996</v>
      </c>
      <c r="M22">
        <v>763690.625</v>
      </c>
      <c r="N22">
        <v>0.35625000000000001</v>
      </c>
      <c r="O22">
        <v>70</v>
      </c>
      <c r="P22">
        <v>480</v>
      </c>
      <c r="Q22">
        <v>480</v>
      </c>
      <c r="R22" s="46">
        <v>21</v>
      </c>
      <c r="S22" t="s">
        <v>744</v>
      </c>
      <c r="T22" t="s">
        <v>745</v>
      </c>
      <c r="U22" t="s">
        <v>746</v>
      </c>
      <c r="V22" t="s">
        <v>747</v>
      </c>
      <c r="W22" t="s">
        <v>748</v>
      </c>
      <c r="X22" t="s">
        <v>749</v>
      </c>
      <c r="Y22" t="s">
        <v>750</v>
      </c>
      <c r="Z22" t="s">
        <v>751</v>
      </c>
      <c r="AA22" t="s">
        <v>752</v>
      </c>
      <c r="AB22" t="s">
        <v>753</v>
      </c>
      <c r="AC22" t="s">
        <v>754</v>
      </c>
      <c r="AD22" t="s">
        <v>4791</v>
      </c>
    </row>
    <row r="23" spans="1:30">
      <c r="A23">
        <v>22</v>
      </c>
      <c r="B23">
        <v>1</v>
      </c>
      <c r="C23">
        <v>22</v>
      </c>
      <c r="D23">
        <v>1</v>
      </c>
      <c r="E23">
        <v>60</v>
      </c>
      <c r="F23">
        <v>70</v>
      </c>
      <c r="G23">
        <v>0.421875</v>
      </c>
      <c r="H23">
        <v>0</v>
      </c>
      <c r="I23">
        <v>90</v>
      </c>
      <c r="J23">
        <v>0</v>
      </c>
      <c r="K23">
        <v>8171.875</v>
      </c>
      <c r="L23">
        <v>0.33250000000000002</v>
      </c>
      <c r="M23">
        <v>584415.625</v>
      </c>
      <c r="N23">
        <v>0.20625000000000002</v>
      </c>
      <c r="O23">
        <v>70</v>
      </c>
      <c r="P23">
        <v>480</v>
      </c>
      <c r="Q23">
        <v>480</v>
      </c>
      <c r="R23" s="46">
        <v>22</v>
      </c>
      <c r="S23" t="s">
        <v>755</v>
      </c>
      <c r="T23" t="s">
        <v>756</v>
      </c>
      <c r="U23" t="s">
        <v>757</v>
      </c>
      <c r="V23" t="s">
        <v>758</v>
      </c>
      <c r="W23" t="s">
        <v>759</v>
      </c>
      <c r="X23" t="s">
        <v>760</v>
      </c>
      <c r="Y23" t="s">
        <v>761</v>
      </c>
      <c r="Z23" t="s">
        <v>762</v>
      </c>
      <c r="AA23" t="s">
        <v>763</v>
      </c>
      <c r="AB23" t="s">
        <v>764</v>
      </c>
      <c r="AC23" t="s">
        <v>765</v>
      </c>
      <c r="AD23" t="s">
        <v>4792</v>
      </c>
    </row>
    <row r="24" spans="1:30">
      <c r="A24">
        <v>23</v>
      </c>
      <c r="B24">
        <v>1</v>
      </c>
      <c r="C24">
        <v>23</v>
      </c>
      <c r="D24">
        <v>1</v>
      </c>
      <c r="E24">
        <v>60</v>
      </c>
      <c r="F24">
        <v>70</v>
      </c>
      <c r="G24">
        <v>0.57187499999999991</v>
      </c>
      <c r="H24">
        <v>0</v>
      </c>
      <c r="I24">
        <v>90</v>
      </c>
      <c r="J24">
        <v>0</v>
      </c>
      <c r="K24">
        <v>4921.875</v>
      </c>
      <c r="L24">
        <v>0.45250000000000001</v>
      </c>
      <c r="M24">
        <v>225865.625</v>
      </c>
      <c r="N24">
        <v>0.30625000000000002</v>
      </c>
      <c r="O24">
        <v>70</v>
      </c>
      <c r="P24">
        <v>480</v>
      </c>
      <c r="Q24">
        <v>480</v>
      </c>
      <c r="R24" s="46">
        <v>23</v>
      </c>
      <c r="S24" t="s">
        <v>766</v>
      </c>
      <c r="T24" t="s">
        <v>767</v>
      </c>
      <c r="U24" t="s">
        <v>768</v>
      </c>
      <c r="V24" t="s">
        <v>769</v>
      </c>
      <c r="W24" t="s">
        <v>770</v>
      </c>
      <c r="X24" t="s">
        <v>771</v>
      </c>
      <c r="Y24" t="s">
        <v>772</v>
      </c>
      <c r="Z24" t="s">
        <v>773</v>
      </c>
      <c r="AA24" t="s">
        <v>774</v>
      </c>
      <c r="AB24" t="s">
        <v>775</v>
      </c>
      <c r="AC24" t="s">
        <v>776</v>
      </c>
      <c r="AD24" t="s">
        <v>4793</v>
      </c>
    </row>
    <row r="25" spans="1:30">
      <c r="A25">
        <v>24</v>
      </c>
      <c r="B25">
        <v>1</v>
      </c>
      <c r="C25">
        <v>24</v>
      </c>
      <c r="D25">
        <v>1</v>
      </c>
      <c r="E25">
        <v>60</v>
      </c>
      <c r="F25">
        <v>70</v>
      </c>
      <c r="G25">
        <v>0.55312499999999998</v>
      </c>
      <c r="H25">
        <v>0</v>
      </c>
      <c r="I25">
        <v>90</v>
      </c>
      <c r="J25">
        <v>0</v>
      </c>
      <c r="K25">
        <v>4515.625</v>
      </c>
      <c r="L25">
        <v>0.28749999999999998</v>
      </c>
      <c r="M25">
        <v>449959.375</v>
      </c>
      <c r="N25">
        <v>0.36875000000000002</v>
      </c>
      <c r="O25">
        <v>70</v>
      </c>
      <c r="P25">
        <v>480</v>
      </c>
      <c r="Q25">
        <v>480</v>
      </c>
      <c r="R25" s="46">
        <v>24</v>
      </c>
      <c r="S25" t="s">
        <v>777</v>
      </c>
      <c r="T25" t="s">
        <v>778</v>
      </c>
      <c r="U25" t="s">
        <v>779</v>
      </c>
      <c r="V25" t="s">
        <v>780</v>
      </c>
      <c r="W25" t="s">
        <v>781</v>
      </c>
      <c r="X25" t="s">
        <v>782</v>
      </c>
      <c r="Y25" t="s">
        <v>783</v>
      </c>
      <c r="Z25" t="s">
        <v>784</v>
      </c>
      <c r="AA25" t="s">
        <v>785</v>
      </c>
      <c r="AB25" t="s">
        <v>786</v>
      </c>
      <c r="AC25" t="s">
        <v>787</v>
      </c>
      <c r="AD25" t="s">
        <v>4794</v>
      </c>
    </row>
    <row r="26" spans="1:30">
      <c r="A26">
        <v>25</v>
      </c>
      <c r="B26">
        <v>1</v>
      </c>
      <c r="C26">
        <v>25</v>
      </c>
      <c r="D26">
        <v>1</v>
      </c>
      <c r="E26">
        <v>60</v>
      </c>
      <c r="F26">
        <v>70</v>
      </c>
      <c r="G26">
        <v>0.40312499999999996</v>
      </c>
      <c r="H26">
        <v>0</v>
      </c>
      <c r="I26">
        <v>90</v>
      </c>
      <c r="J26">
        <v>0</v>
      </c>
      <c r="K26">
        <v>7765.625</v>
      </c>
      <c r="L26">
        <v>0.40749999999999997</v>
      </c>
      <c r="M26">
        <v>91409.375</v>
      </c>
      <c r="N26">
        <v>0.26875000000000004</v>
      </c>
      <c r="O26">
        <v>70</v>
      </c>
      <c r="P26">
        <v>480</v>
      </c>
      <c r="Q26">
        <v>480</v>
      </c>
      <c r="R26" s="46">
        <v>25</v>
      </c>
      <c r="S26" t="s">
        <v>788</v>
      </c>
      <c r="T26" t="s">
        <v>789</v>
      </c>
      <c r="U26" t="s">
        <v>790</v>
      </c>
      <c r="V26" t="s">
        <v>791</v>
      </c>
      <c r="W26" t="s">
        <v>792</v>
      </c>
      <c r="X26" t="s">
        <v>793</v>
      </c>
      <c r="Y26" t="s">
        <v>794</v>
      </c>
      <c r="Z26" t="s">
        <v>795</v>
      </c>
      <c r="AA26" t="s">
        <v>796</v>
      </c>
      <c r="AB26" t="s">
        <v>797</v>
      </c>
      <c r="AC26" t="s">
        <v>798</v>
      </c>
      <c r="AD26" t="s">
        <v>4795</v>
      </c>
    </row>
    <row r="27" spans="1:30">
      <c r="A27">
        <v>26</v>
      </c>
      <c r="B27">
        <v>1</v>
      </c>
      <c r="C27">
        <v>26</v>
      </c>
      <c r="D27">
        <v>1</v>
      </c>
      <c r="E27">
        <v>60</v>
      </c>
      <c r="F27">
        <v>70</v>
      </c>
      <c r="G27">
        <v>0.328125</v>
      </c>
      <c r="H27">
        <v>0</v>
      </c>
      <c r="I27">
        <v>90</v>
      </c>
      <c r="J27">
        <v>0</v>
      </c>
      <c r="K27">
        <v>9390.625</v>
      </c>
      <c r="L27">
        <v>0.34750000000000003</v>
      </c>
      <c r="M27">
        <v>270684.375</v>
      </c>
      <c r="N27">
        <v>0.31875000000000003</v>
      </c>
      <c r="O27">
        <v>70</v>
      </c>
      <c r="P27">
        <v>480</v>
      </c>
      <c r="Q27">
        <v>480</v>
      </c>
      <c r="R27" s="46">
        <v>26</v>
      </c>
      <c r="S27" t="s">
        <v>799</v>
      </c>
      <c r="T27" t="s">
        <v>800</v>
      </c>
      <c r="U27" t="s">
        <v>801</v>
      </c>
      <c r="V27" t="s">
        <v>802</v>
      </c>
      <c r="W27" t="s">
        <v>803</v>
      </c>
      <c r="X27" t="s">
        <v>804</v>
      </c>
      <c r="Y27" t="s">
        <v>805</v>
      </c>
      <c r="Z27" t="s">
        <v>806</v>
      </c>
      <c r="AA27" t="s">
        <v>807</v>
      </c>
      <c r="AB27" t="s">
        <v>808</v>
      </c>
      <c r="AC27" t="s">
        <v>809</v>
      </c>
      <c r="AD27" t="s">
        <v>4796</v>
      </c>
    </row>
    <row r="28" spans="1:30">
      <c r="A28">
        <v>27</v>
      </c>
      <c r="B28">
        <v>1</v>
      </c>
      <c r="C28">
        <v>27</v>
      </c>
      <c r="D28">
        <v>1</v>
      </c>
      <c r="E28">
        <v>60</v>
      </c>
      <c r="F28">
        <v>70</v>
      </c>
      <c r="G28">
        <v>0.47812500000000002</v>
      </c>
      <c r="H28">
        <v>0</v>
      </c>
      <c r="I28">
        <v>90</v>
      </c>
      <c r="J28">
        <v>0</v>
      </c>
      <c r="K28">
        <v>6140.625</v>
      </c>
      <c r="L28">
        <v>0.46750000000000003</v>
      </c>
      <c r="M28">
        <v>629234.375</v>
      </c>
      <c r="N28">
        <v>0.21875</v>
      </c>
      <c r="O28">
        <v>70</v>
      </c>
      <c r="P28">
        <v>480</v>
      </c>
      <c r="Q28">
        <v>480</v>
      </c>
      <c r="R28" s="46">
        <v>27</v>
      </c>
      <c r="S28" t="s">
        <v>810</v>
      </c>
      <c r="T28" t="s">
        <v>811</v>
      </c>
      <c r="U28" t="s">
        <v>812</v>
      </c>
      <c r="V28" t="s">
        <v>813</v>
      </c>
      <c r="W28" t="s">
        <v>814</v>
      </c>
      <c r="X28" t="s">
        <v>815</v>
      </c>
      <c r="Y28" t="s">
        <v>816</v>
      </c>
      <c r="Z28" t="s">
        <v>817</v>
      </c>
      <c r="AA28" t="s">
        <v>818</v>
      </c>
      <c r="AB28" t="s">
        <v>819</v>
      </c>
      <c r="AC28" t="s">
        <v>820</v>
      </c>
      <c r="AD28" t="s">
        <v>4797</v>
      </c>
    </row>
    <row r="29" spans="1:30">
      <c r="A29">
        <v>28</v>
      </c>
      <c r="B29">
        <v>1</v>
      </c>
      <c r="C29">
        <v>28</v>
      </c>
      <c r="D29">
        <v>1</v>
      </c>
      <c r="E29">
        <v>60</v>
      </c>
      <c r="F29">
        <v>70</v>
      </c>
      <c r="G29">
        <v>0.36562499999999998</v>
      </c>
      <c r="H29">
        <v>0</v>
      </c>
      <c r="I29">
        <v>90</v>
      </c>
      <c r="J29">
        <v>0</v>
      </c>
      <c r="K29">
        <v>5328.125</v>
      </c>
      <c r="L29">
        <v>0.3175</v>
      </c>
      <c r="M29">
        <v>181046.875</v>
      </c>
      <c r="N29">
        <v>0.39375000000000004</v>
      </c>
      <c r="O29">
        <v>70</v>
      </c>
      <c r="P29">
        <v>480</v>
      </c>
      <c r="Q29">
        <v>480</v>
      </c>
      <c r="R29" s="46">
        <v>28</v>
      </c>
      <c r="S29" t="s">
        <v>821</v>
      </c>
      <c r="T29" t="s">
        <v>822</v>
      </c>
      <c r="U29" t="s">
        <v>823</v>
      </c>
      <c r="V29" t="s">
        <v>824</v>
      </c>
      <c r="W29" t="s">
        <v>825</v>
      </c>
      <c r="X29" t="s">
        <v>826</v>
      </c>
      <c r="Y29" t="s">
        <v>827</v>
      </c>
      <c r="Z29" t="s">
        <v>828</v>
      </c>
      <c r="AA29" t="s">
        <v>829</v>
      </c>
      <c r="AB29" t="s">
        <v>830</v>
      </c>
      <c r="AC29" t="s">
        <v>831</v>
      </c>
      <c r="AD29" t="s">
        <v>4798</v>
      </c>
    </row>
    <row r="30" spans="1:30">
      <c r="A30">
        <v>29</v>
      </c>
      <c r="B30">
        <v>1</v>
      </c>
      <c r="C30">
        <v>29</v>
      </c>
      <c r="D30">
        <v>1</v>
      </c>
      <c r="E30">
        <v>60</v>
      </c>
      <c r="F30">
        <v>70</v>
      </c>
      <c r="G30">
        <v>0.515625</v>
      </c>
      <c r="H30">
        <v>0</v>
      </c>
      <c r="I30">
        <v>90</v>
      </c>
      <c r="J30">
        <v>0</v>
      </c>
      <c r="K30">
        <v>8578.125</v>
      </c>
      <c r="L30">
        <v>0.4375</v>
      </c>
      <c r="M30">
        <v>539596.875</v>
      </c>
      <c r="N30">
        <v>0.29375000000000001</v>
      </c>
      <c r="O30">
        <v>70</v>
      </c>
      <c r="P30">
        <v>480</v>
      </c>
      <c r="Q30">
        <v>480</v>
      </c>
      <c r="R30" s="46">
        <v>29</v>
      </c>
      <c r="S30" t="s">
        <v>832</v>
      </c>
      <c r="T30" t="s">
        <v>833</v>
      </c>
      <c r="U30" t="s">
        <v>834</v>
      </c>
      <c r="V30" t="s">
        <v>793</v>
      </c>
      <c r="W30" t="s">
        <v>835</v>
      </c>
      <c r="X30" t="s">
        <v>836</v>
      </c>
      <c r="Y30" t="s">
        <v>837</v>
      </c>
      <c r="Z30" t="s">
        <v>838</v>
      </c>
      <c r="AA30" t="s">
        <v>839</v>
      </c>
      <c r="AB30" t="s">
        <v>840</v>
      </c>
      <c r="AC30" t="s">
        <v>841</v>
      </c>
      <c r="AD30" t="s">
        <v>4799</v>
      </c>
    </row>
    <row r="31" spans="1:30">
      <c r="A31">
        <v>30</v>
      </c>
      <c r="B31">
        <v>1</v>
      </c>
      <c r="C31">
        <v>30</v>
      </c>
      <c r="D31">
        <v>1</v>
      </c>
      <c r="E31">
        <v>60</v>
      </c>
      <c r="F31">
        <v>70</v>
      </c>
      <c r="G31">
        <v>0.59062499999999996</v>
      </c>
      <c r="H31">
        <v>0</v>
      </c>
      <c r="I31">
        <v>90</v>
      </c>
      <c r="J31">
        <v>0</v>
      </c>
      <c r="K31">
        <v>6953.125</v>
      </c>
      <c r="L31">
        <v>0.25750000000000001</v>
      </c>
      <c r="M31">
        <v>718871.875</v>
      </c>
      <c r="N31">
        <v>0.34375</v>
      </c>
      <c r="O31">
        <v>70</v>
      </c>
      <c r="P31">
        <v>480</v>
      </c>
      <c r="Q31">
        <v>480</v>
      </c>
      <c r="R31" s="46">
        <v>30</v>
      </c>
      <c r="S31" t="s">
        <v>842</v>
      </c>
      <c r="T31" t="s">
        <v>843</v>
      </c>
      <c r="U31" t="s">
        <v>844</v>
      </c>
      <c r="V31" t="s">
        <v>845</v>
      </c>
      <c r="W31" t="s">
        <v>846</v>
      </c>
      <c r="X31" t="s">
        <v>847</v>
      </c>
      <c r="Y31" t="s">
        <v>848</v>
      </c>
      <c r="Z31" t="s">
        <v>849</v>
      </c>
      <c r="AA31" t="s">
        <v>850</v>
      </c>
      <c r="AB31" t="s">
        <v>851</v>
      </c>
      <c r="AC31" t="s">
        <v>852</v>
      </c>
      <c r="AD31" t="s">
        <v>4800</v>
      </c>
    </row>
    <row r="32" spans="1:30">
      <c r="A32">
        <v>31</v>
      </c>
      <c r="B32">
        <v>1</v>
      </c>
      <c r="C32">
        <v>31</v>
      </c>
      <c r="D32">
        <v>1</v>
      </c>
      <c r="E32">
        <v>60</v>
      </c>
      <c r="F32">
        <v>70</v>
      </c>
      <c r="G32">
        <v>0.44062499999999999</v>
      </c>
      <c r="H32">
        <v>0</v>
      </c>
      <c r="I32">
        <v>90</v>
      </c>
      <c r="J32">
        <v>0</v>
      </c>
      <c r="K32">
        <v>3703.125</v>
      </c>
      <c r="L32">
        <v>0.3775</v>
      </c>
      <c r="M32">
        <v>360321.875</v>
      </c>
      <c r="N32">
        <v>0.24375000000000002</v>
      </c>
      <c r="O32">
        <v>70</v>
      </c>
      <c r="P32">
        <v>480</v>
      </c>
      <c r="Q32">
        <v>480</v>
      </c>
      <c r="R32" s="46">
        <v>31</v>
      </c>
      <c r="S32" t="s">
        <v>853</v>
      </c>
      <c r="T32" t="s">
        <v>854</v>
      </c>
      <c r="U32" t="s">
        <v>855</v>
      </c>
      <c r="V32" t="s">
        <v>856</v>
      </c>
      <c r="W32" t="s">
        <v>857</v>
      </c>
      <c r="X32" t="s">
        <v>858</v>
      </c>
      <c r="Y32" t="s">
        <v>859</v>
      </c>
      <c r="Z32" t="s">
        <v>860</v>
      </c>
      <c r="AA32" t="s">
        <v>861</v>
      </c>
      <c r="AB32" t="s">
        <v>862</v>
      </c>
      <c r="AC32" t="s">
        <v>863</v>
      </c>
      <c r="AD32" t="s">
        <v>4801</v>
      </c>
    </row>
    <row r="33" spans="1:30">
      <c r="A33">
        <v>32</v>
      </c>
      <c r="B33">
        <v>1</v>
      </c>
      <c r="C33">
        <v>32</v>
      </c>
      <c r="D33">
        <v>1</v>
      </c>
      <c r="E33">
        <v>60</v>
      </c>
      <c r="F33">
        <v>70</v>
      </c>
      <c r="G33">
        <v>0.51093750000000004</v>
      </c>
      <c r="H33">
        <v>0</v>
      </c>
      <c r="I33">
        <v>90</v>
      </c>
      <c r="J33">
        <v>0</v>
      </c>
      <c r="K33">
        <v>3804.6875</v>
      </c>
      <c r="L33">
        <v>0.31374999999999997</v>
      </c>
      <c r="M33">
        <v>505982.8125</v>
      </c>
      <c r="N33">
        <v>0.31562500000000004</v>
      </c>
      <c r="O33">
        <v>70</v>
      </c>
      <c r="P33">
        <v>480</v>
      </c>
      <c r="Q33">
        <v>480</v>
      </c>
      <c r="R33" s="46">
        <v>32</v>
      </c>
      <c r="S33" t="s">
        <v>864</v>
      </c>
      <c r="T33" t="s">
        <v>865</v>
      </c>
      <c r="U33" t="s">
        <v>866</v>
      </c>
      <c r="V33" t="s">
        <v>867</v>
      </c>
      <c r="W33" t="s">
        <v>868</v>
      </c>
      <c r="X33" t="s">
        <v>869</v>
      </c>
      <c r="Y33" t="s">
        <v>870</v>
      </c>
      <c r="Z33" t="s">
        <v>871</v>
      </c>
      <c r="AA33" t="s">
        <v>872</v>
      </c>
      <c r="AB33" t="s">
        <v>873</v>
      </c>
      <c r="AC33" t="s">
        <v>874</v>
      </c>
      <c r="AD33" t="s">
        <v>4802</v>
      </c>
    </row>
    <row r="34" spans="1:30">
      <c r="A34">
        <v>33</v>
      </c>
      <c r="B34">
        <v>1</v>
      </c>
      <c r="C34">
        <v>33</v>
      </c>
      <c r="D34">
        <v>1</v>
      </c>
      <c r="E34">
        <v>60</v>
      </c>
      <c r="F34">
        <v>70</v>
      </c>
      <c r="G34">
        <v>0.36093749999999997</v>
      </c>
      <c r="H34">
        <v>0</v>
      </c>
      <c r="I34">
        <v>90</v>
      </c>
      <c r="J34">
        <v>0</v>
      </c>
      <c r="K34">
        <v>7054.6875</v>
      </c>
      <c r="L34">
        <v>0.43374999999999997</v>
      </c>
      <c r="M34">
        <v>147432.8125</v>
      </c>
      <c r="N34">
        <v>0.21562500000000001</v>
      </c>
      <c r="O34">
        <v>70</v>
      </c>
      <c r="P34">
        <v>480</v>
      </c>
      <c r="Q34">
        <v>480</v>
      </c>
      <c r="R34" s="46">
        <v>33</v>
      </c>
      <c r="S34" t="s">
        <v>875</v>
      </c>
      <c r="T34" t="s">
        <v>876</v>
      </c>
      <c r="U34" t="s">
        <v>877</v>
      </c>
      <c r="V34" t="s">
        <v>878</v>
      </c>
      <c r="W34" t="s">
        <v>879</v>
      </c>
      <c r="X34" t="s">
        <v>880</v>
      </c>
      <c r="Y34" t="s">
        <v>881</v>
      </c>
      <c r="Z34" t="s">
        <v>882</v>
      </c>
      <c r="AA34" t="s">
        <v>883</v>
      </c>
      <c r="AB34" t="s">
        <v>884</v>
      </c>
      <c r="AC34" t="s">
        <v>885</v>
      </c>
      <c r="AD34" t="s">
        <v>4803</v>
      </c>
    </row>
    <row r="35" spans="1:30">
      <c r="A35">
        <v>34</v>
      </c>
      <c r="B35">
        <v>1</v>
      </c>
      <c r="C35">
        <v>34</v>
      </c>
      <c r="D35">
        <v>1</v>
      </c>
      <c r="E35">
        <v>60</v>
      </c>
      <c r="F35">
        <v>70</v>
      </c>
      <c r="G35">
        <v>0.43593749999999998</v>
      </c>
      <c r="H35">
        <v>0</v>
      </c>
      <c r="I35">
        <v>90</v>
      </c>
      <c r="J35">
        <v>0</v>
      </c>
      <c r="K35">
        <v>8679.6875</v>
      </c>
      <c r="L35">
        <v>0.25374999999999998</v>
      </c>
      <c r="M35">
        <v>326707.8125</v>
      </c>
      <c r="N35">
        <v>0.36562500000000003</v>
      </c>
      <c r="O35">
        <v>70</v>
      </c>
      <c r="P35">
        <v>480</v>
      </c>
      <c r="Q35">
        <v>480</v>
      </c>
      <c r="R35" s="46">
        <v>34</v>
      </c>
      <c r="S35" t="s">
        <v>886</v>
      </c>
      <c r="T35" t="s">
        <v>887</v>
      </c>
      <c r="U35" t="s">
        <v>888</v>
      </c>
      <c r="V35" t="s">
        <v>889</v>
      </c>
      <c r="W35" t="s">
        <v>890</v>
      </c>
      <c r="X35" t="s">
        <v>891</v>
      </c>
      <c r="Y35" t="s">
        <v>892</v>
      </c>
      <c r="Z35" t="s">
        <v>893</v>
      </c>
      <c r="AA35" t="s">
        <v>894</v>
      </c>
      <c r="AB35" t="s">
        <v>895</v>
      </c>
      <c r="AC35" t="s">
        <v>896</v>
      </c>
      <c r="AD35" t="s">
        <v>4804</v>
      </c>
    </row>
    <row r="36" spans="1:30">
      <c r="A36">
        <v>35</v>
      </c>
      <c r="B36">
        <v>1</v>
      </c>
      <c r="C36">
        <v>35</v>
      </c>
      <c r="D36">
        <v>1</v>
      </c>
      <c r="E36">
        <v>60</v>
      </c>
      <c r="F36">
        <v>70</v>
      </c>
      <c r="G36">
        <v>0.5859375</v>
      </c>
      <c r="H36">
        <v>0</v>
      </c>
      <c r="I36">
        <v>90</v>
      </c>
      <c r="J36">
        <v>0</v>
      </c>
      <c r="K36">
        <v>5429.6875</v>
      </c>
      <c r="L36">
        <v>0.37375000000000003</v>
      </c>
      <c r="M36">
        <v>685257.8125</v>
      </c>
      <c r="N36">
        <v>0.265625</v>
      </c>
      <c r="O36">
        <v>70</v>
      </c>
      <c r="P36">
        <v>480</v>
      </c>
      <c r="Q36">
        <v>480</v>
      </c>
      <c r="R36" s="46">
        <v>35</v>
      </c>
      <c r="S36" t="s">
        <v>897</v>
      </c>
      <c r="T36" t="s">
        <v>898</v>
      </c>
      <c r="U36" t="s">
        <v>899</v>
      </c>
      <c r="V36" t="s">
        <v>900</v>
      </c>
      <c r="W36" t="s">
        <v>901</v>
      </c>
      <c r="X36" t="s">
        <v>902</v>
      </c>
      <c r="Y36" t="s">
        <v>903</v>
      </c>
      <c r="Z36" t="s">
        <v>904</v>
      </c>
      <c r="AA36" t="s">
        <v>905</v>
      </c>
      <c r="AB36" t="s">
        <v>906</v>
      </c>
      <c r="AC36" t="s">
        <v>907</v>
      </c>
      <c r="AD36" t="s">
        <v>4805</v>
      </c>
    </row>
    <row r="37" spans="1:30">
      <c r="A37">
        <v>36</v>
      </c>
      <c r="B37">
        <v>1</v>
      </c>
      <c r="C37">
        <v>36</v>
      </c>
      <c r="D37">
        <v>1</v>
      </c>
      <c r="E37">
        <v>60</v>
      </c>
      <c r="F37">
        <v>70</v>
      </c>
      <c r="G37">
        <v>0.3984375</v>
      </c>
      <c r="H37">
        <v>0</v>
      </c>
      <c r="I37">
        <v>90</v>
      </c>
      <c r="J37">
        <v>0</v>
      </c>
      <c r="K37">
        <v>6242.1875</v>
      </c>
      <c r="L37">
        <v>0.28375</v>
      </c>
      <c r="M37">
        <v>237070.3125</v>
      </c>
      <c r="N37">
        <v>0.34062500000000001</v>
      </c>
      <c r="O37">
        <v>70</v>
      </c>
      <c r="P37">
        <v>480</v>
      </c>
      <c r="Q37">
        <v>480</v>
      </c>
      <c r="R37" s="46">
        <v>36</v>
      </c>
      <c r="S37" t="s">
        <v>908</v>
      </c>
      <c r="T37" t="s">
        <v>909</v>
      </c>
      <c r="U37" t="s">
        <v>910</v>
      </c>
      <c r="V37" t="s">
        <v>911</v>
      </c>
      <c r="W37" t="s">
        <v>912</v>
      </c>
      <c r="X37" t="s">
        <v>913</v>
      </c>
      <c r="Y37" t="s">
        <v>914</v>
      </c>
      <c r="Z37" t="s">
        <v>915</v>
      </c>
      <c r="AA37" t="s">
        <v>916</v>
      </c>
      <c r="AB37" t="s">
        <v>917</v>
      </c>
      <c r="AC37" t="s">
        <v>918</v>
      </c>
      <c r="AD37" t="s">
        <v>4806</v>
      </c>
    </row>
    <row r="38" spans="1:30">
      <c r="A38">
        <v>37</v>
      </c>
      <c r="B38">
        <v>1</v>
      </c>
      <c r="C38">
        <v>37</v>
      </c>
      <c r="D38">
        <v>1</v>
      </c>
      <c r="E38">
        <v>60</v>
      </c>
      <c r="F38">
        <v>70</v>
      </c>
      <c r="G38">
        <v>0.54843749999999991</v>
      </c>
      <c r="H38">
        <v>0</v>
      </c>
      <c r="I38">
        <v>90</v>
      </c>
      <c r="J38">
        <v>0</v>
      </c>
      <c r="K38">
        <v>9492.1875</v>
      </c>
      <c r="L38">
        <v>0.40375</v>
      </c>
      <c r="M38">
        <v>595620.3125</v>
      </c>
      <c r="N38">
        <v>0.24062500000000001</v>
      </c>
      <c r="O38">
        <v>70</v>
      </c>
      <c r="P38">
        <v>480</v>
      </c>
      <c r="Q38">
        <v>480</v>
      </c>
      <c r="R38" s="46">
        <v>37</v>
      </c>
      <c r="S38" t="s">
        <v>919</v>
      </c>
      <c r="T38" t="s">
        <v>920</v>
      </c>
      <c r="U38" t="s">
        <v>921</v>
      </c>
      <c r="V38" t="s">
        <v>922</v>
      </c>
      <c r="W38" t="s">
        <v>923</v>
      </c>
      <c r="X38" t="s">
        <v>924</v>
      </c>
      <c r="Y38" t="s">
        <v>925</v>
      </c>
      <c r="Z38" t="s">
        <v>926</v>
      </c>
      <c r="AA38" t="s">
        <v>927</v>
      </c>
      <c r="AB38" t="s">
        <v>928</v>
      </c>
      <c r="AC38" t="s">
        <v>929</v>
      </c>
      <c r="AD38" t="s">
        <v>4807</v>
      </c>
    </row>
    <row r="39" spans="1:30">
      <c r="A39">
        <v>38</v>
      </c>
      <c r="B39">
        <v>1</v>
      </c>
      <c r="C39">
        <v>38</v>
      </c>
      <c r="D39">
        <v>1</v>
      </c>
      <c r="E39">
        <v>60</v>
      </c>
      <c r="F39">
        <v>70</v>
      </c>
      <c r="G39">
        <v>0.47343749999999996</v>
      </c>
      <c r="H39">
        <v>0</v>
      </c>
      <c r="I39">
        <v>90</v>
      </c>
      <c r="J39">
        <v>0</v>
      </c>
      <c r="K39">
        <v>7867.1875</v>
      </c>
      <c r="L39">
        <v>0.34375</v>
      </c>
      <c r="M39">
        <v>774895.3125</v>
      </c>
      <c r="N39">
        <v>0.390625</v>
      </c>
      <c r="O39">
        <v>70</v>
      </c>
      <c r="P39">
        <v>480</v>
      </c>
      <c r="Q39">
        <v>480</v>
      </c>
      <c r="R39" s="46">
        <v>38</v>
      </c>
      <c r="S39" t="s">
        <v>930</v>
      </c>
      <c r="T39" t="s">
        <v>931</v>
      </c>
      <c r="U39" t="s">
        <v>932</v>
      </c>
      <c r="V39" t="s">
        <v>933</v>
      </c>
      <c r="W39" t="s">
        <v>934</v>
      </c>
      <c r="X39" t="s">
        <v>935</v>
      </c>
      <c r="Y39" t="s">
        <v>936</v>
      </c>
      <c r="Z39" t="s">
        <v>937</v>
      </c>
      <c r="AA39" t="s">
        <v>938</v>
      </c>
      <c r="AB39" t="s">
        <v>939</v>
      </c>
      <c r="AC39" t="s">
        <v>940</v>
      </c>
      <c r="AD39" t="s">
        <v>4808</v>
      </c>
    </row>
    <row r="40" spans="1:30">
      <c r="A40">
        <v>39</v>
      </c>
      <c r="B40">
        <v>1</v>
      </c>
      <c r="C40">
        <v>39</v>
      </c>
      <c r="D40">
        <v>1</v>
      </c>
      <c r="E40">
        <v>60</v>
      </c>
      <c r="F40">
        <v>70</v>
      </c>
      <c r="G40">
        <v>0.32343749999999999</v>
      </c>
      <c r="H40">
        <v>0</v>
      </c>
      <c r="I40">
        <v>90</v>
      </c>
      <c r="J40">
        <v>0</v>
      </c>
      <c r="K40">
        <v>4617.1875</v>
      </c>
      <c r="L40">
        <v>0.46375</v>
      </c>
      <c r="M40">
        <v>416345.3125</v>
      </c>
      <c r="N40">
        <v>0.29062500000000002</v>
      </c>
      <c r="O40">
        <v>70</v>
      </c>
      <c r="P40">
        <v>480</v>
      </c>
      <c r="Q40">
        <v>480</v>
      </c>
      <c r="R40" s="46">
        <v>39</v>
      </c>
      <c r="S40" t="s">
        <v>941</v>
      </c>
      <c r="T40" t="s">
        <v>942</v>
      </c>
      <c r="U40" t="s">
        <v>943</v>
      </c>
      <c r="V40" t="s">
        <v>944</v>
      </c>
      <c r="W40" t="s">
        <v>945</v>
      </c>
      <c r="X40" t="s">
        <v>946</v>
      </c>
      <c r="Y40" t="s">
        <v>947</v>
      </c>
      <c r="Z40" t="s">
        <v>948</v>
      </c>
      <c r="AA40" t="s">
        <v>949</v>
      </c>
      <c r="AB40" t="s">
        <v>950</v>
      </c>
      <c r="AC40" t="s">
        <v>951</v>
      </c>
      <c r="AD40" t="s">
        <v>4809</v>
      </c>
    </row>
    <row r="41" spans="1:30">
      <c r="A41">
        <v>40</v>
      </c>
      <c r="B41">
        <v>1</v>
      </c>
      <c r="C41">
        <v>40</v>
      </c>
      <c r="D41">
        <v>1</v>
      </c>
      <c r="E41">
        <v>60</v>
      </c>
      <c r="F41">
        <v>70</v>
      </c>
      <c r="G41">
        <v>0.34218749999999998</v>
      </c>
      <c r="H41">
        <v>0</v>
      </c>
      <c r="I41">
        <v>90</v>
      </c>
      <c r="J41">
        <v>0</v>
      </c>
      <c r="K41">
        <v>5023.4375</v>
      </c>
      <c r="L41">
        <v>0.26874999999999999</v>
      </c>
      <c r="M41">
        <v>640439.0625</v>
      </c>
      <c r="N41">
        <v>0.22812500000000002</v>
      </c>
      <c r="O41">
        <v>70</v>
      </c>
      <c r="P41">
        <v>480</v>
      </c>
      <c r="Q41">
        <v>480</v>
      </c>
      <c r="R41" s="46">
        <v>40</v>
      </c>
      <c r="S41" t="s">
        <v>952</v>
      </c>
      <c r="T41" t="s">
        <v>953</v>
      </c>
      <c r="U41" t="s">
        <v>954</v>
      </c>
      <c r="V41" t="s">
        <v>955</v>
      </c>
      <c r="W41" t="s">
        <v>956</v>
      </c>
      <c r="X41" t="s">
        <v>957</v>
      </c>
      <c r="Y41" t="s">
        <v>958</v>
      </c>
      <c r="Z41" t="s">
        <v>959</v>
      </c>
      <c r="AA41" t="s">
        <v>960</v>
      </c>
      <c r="AB41" t="s">
        <v>961</v>
      </c>
      <c r="AC41" t="s">
        <v>962</v>
      </c>
      <c r="AD41" t="s">
        <v>4810</v>
      </c>
    </row>
    <row r="42" spans="1:30">
      <c r="A42">
        <v>41</v>
      </c>
      <c r="B42">
        <v>1</v>
      </c>
      <c r="C42">
        <v>41</v>
      </c>
      <c r="D42">
        <v>1</v>
      </c>
      <c r="E42">
        <v>60</v>
      </c>
      <c r="F42">
        <v>70</v>
      </c>
      <c r="G42">
        <v>0.4921875</v>
      </c>
      <c r="H42">
        <v>0</v>
      </c>
      <c r="I42">
        <v>90</v>
      </c>
      <c r="J42">
        <v>0</v>
      </c>
      <c r="K42">
        <v>8273.4375</v>
      </c>
      <c r="L42">
        <v>0.38874999999999998</v>
      </c>
      <c r="M42">
        <v>281889.0625</v>
      </c>
      <c r="N42">
        <v>0.328125</v>
      </c>
      <c r="O42">
        <v>70</v>
      </c>
      <c r="P42">
        <v>480</v>
      </c>
      <c r="Q42">
        <v>480</v>
      </c>
      <c r="R42" s="46">
        <v>41</v>
      </c>
      <c r="S42" t="s">
        <v>963</v>
      </c>
      <c r="T42" t="s">
        <v>964</v>
      </c>
      <c r="U42" t="s">
        <v>965</v>
      </c>
      <c r="V42" t="s">
        <v>966</v>
      </c>
      <c r="W42" t="s">
        <v>967</v>
      </c>
      <c r="X42" t="s">
        <v>968</v>
      </c>
      <c r="Y42" t="s">
        <v>969</v>
      </c>
      <c r="Z42" t="s">
        <v>970</v>
      </c>
      <c r="AA42" t="s">
        <v>971</v>
      </c>
      <c r="AB42" t="s">
        <v>972</v>
      </c>
      <c r="AC42" t="s">
        <v>973</v>
      </c>
      <c r="AD42" t="s">
        <v>4811</v>
      </c>
    </row>
    <row r="43" spans="1:30">
      <c r="A43">
        <v>42</v>
      </c>
      <c r="B43">
        <v>1</v>
      </c>
      <c r="C43">
        <v>42</v>
      </c>
      <c r="D43">
        <v>1</v>
      </c>
      <c r="E43">
        <v>60</v>
      </c>
      <c r="F43">
        <v>70</v>
      </c>
      <c r="G43">
        <v>0.56718749999999996</v>
      </c>
      <c r="H43">
        <v>0</v>
      </c>
      <c r="I43">
        <v>90</v>
      </c>
      <c r="J43">
        <v>0</v>
      </c>
      <c r="K43">
        <v>9898.4375</v>
      </c>
      <c r="L43">
        <v>0.32874999999999999</v>
      </c>
      <c r="M43">
        <v>102614.0625</v>
      </c>
      <c r="N43">
        <v>0.27812500000000001</v>
      </c>
      <c r="O43">
        <v>70</v>
      </c>
      <c r="P43">
        <v>480</v>
      </c>
      <c r="Q43">
        <v>480</v>
      </c>
      <c r="R43" s="46">
        <v>42</v>
      </c>
      <c r="S43" t="s">
        <v>974</v>
      </c>
      <c r="T43" t="s">
        <v>975</v>
      </c>
      <c r="U43" t="s">
        <v>976</v>
      </c>
      <c r="V43" t="s">
        <v>977</v>
      </c>
      <c r="W43" t="s">
        <v>978</v>
      </c>
      <c r="X43" t="s">
        <v>979</v>
      </c>
      <c r="Y43" t="s">
        <v>980</v>
      </c>
      <c r="Z43" t="s">
        <v>981</v>
      </c>
      <c r="AA43" t="s">
        <v>982</v>
      </c>
      <c r="AB43" t="s">
        <v>983</v>
      </c>
      <c r="AC43" t="s">
        <v>984</v>
      </c>
      <c r="AD43" t="s">
        <v>4812</v>
      </c>
    </row>
    <row r="44" spans="1:30">
      <c r="A44">
        <v>43</v>
      </c>
      <c r="B44">
        <v>1</v>
      </c>
      <c r="C44">
        <v>43</v>
      </c>
      <c r="D44">
        <v>1</v>
      </c>
      <c r="E44">
        <v>60</v>
      </c>
      <c r="F44">
        <v>70</v>
      </c>
      <c r="G44">
        <v>0.41718749999999999</v>
      </c>
      <c r="H44">
        <v>0</v>
      </c>
      <c r="I44">
        <v>90</v>
      </c>
      <c r="J44">
        <v>0</v>
      </c>
      <c r="K44">
        <v>6648.4375</v>
      </c>
      <c r="L44">
        <v>0.44874999999999998</v>
      </c>
      <c r="M44">
        <v>461164.0625</v>
      </c>
      <c r="N44">
        <v>0.37812500000000004</v>
      </c>
      <c r="O44">
        <v>70</v>
      </c>
      <c r="P44">
        <v>480</v>
      </c>
      <c r="Q44">
        <v>480</v>
      </c>
      <c r="R44" s="46">
        <v>43</v>
      </c>
      <c r="S44" t="s">
        <v>985</v>
      </c>
      <c r="T44" t="s">
        <v>986</v>
      </c>
      <c r="U44" t="s">
        <v>987</v>
      </c>
      <c r="V44" t="s">
        <v>988</v>
      </c>
      <c r="W44" t="s">
        <v>989</v>
      </c>
      <c r="X44" t="s">
        <v>990</v>
      </c>
      <c r="Y44" t="s">
        <v>991</v>
      </c>
      <c r="Z44" t="s">
        <v>992</v>
      </c>
      <c r="AA44" t="s">
        <v>993</v>
      </c>
      <c r="AB44" t="s">
        <v>994</v>
      </c>
      <c r="AC44" t="s">
        <v>995</v>
      </c>
      <c r="AD44" t="s">
        <v>4813</v>
      </c>
    </row>
    <row r="45" spans="1:30">
      <c r="A45">
        <v>44</v>
      </c>
      <c r="B45">
        <v>1</v>
      </c>
      <c r="C45">
        <v>44</v>
      </c>
      <c r="D45">
        <v>1</v>
      </c>
      <c r="E45">
        <v>60</v>
      </c>
      <c r="F45">
        <v>70</v>
      </c>
      <c r="G45">
        <v>0.52968749999999998</v>
      </c>
      <c r="H45">
        <v>0</v>
      </c>
      <c r="I45">
        <v>90</v>
      </c>
      <c r="J45">
        <v>0</v>
      </c>
      <c r="K45">
        <v>5835.9375</v>
      </c>
      <c r="L45">
        <v>0.35875000000000001</v>
      </c>
      <c r="M45">
        <v>371526.5625</v>
      </c>
      <c r="N45">
        <v>0.203125</v>
      </c>
      <c r="O45">
        <v>70</v>
      </c>
      <c r="P45">
        <v>480</v>
      </c>
      <c r="Q45">
        <v>480</v>
      </c>
      <c r="R45" s="46">
        <v>44</v>
      </c>
      <c r="S45" t="s">
        <v>996</v>
      </c>
      <c r="T45" t="s">
        <v>997</v>
      </c>
      <c r="U45" t="s">
        <v>998</v>
      </c>
      <c r="V45" t="s">
        <v>999</v>
      </c>
      <c r="W45" t="s">
        <v>1000</v>
      </c>
      <c r="X45" t="s">
        <v>1001</v>
      </c>
      <c r="Y45" t="s">
        <v>1002</v>
      </c>
      <c r="Z45" t="s">
        <v>1003</v>
      </c>
      <c r="AA45" t="s">
        <v>1004</v>
      </c>
      <c r="AB45" t="s">
        <v>1005</v>
      </c>
      <c r="AC45" t="s">
        <v>1006</v>
      </c>
      <c r="AD45" t="s">
        <v>4814</v>
      </c>
    </row>
    <row r="46" spans="1:30">
      <c r="A46">
        <v>45</v>
      </c>
      <c r="B46">
        <v>1</v>
      </c>
      <c r="C46">
        <v>45</v>
      </c>
      <c r="D46">
        <v>1</v>
      </c>
      <c r="E46">
        <v>60</v>
      </c>
      <c r="F46">
        <v>70</v>
      </c>
      <c r="G46">
        <v>0.37968749999999996</v>
      </c>
      <c r="H46">
        <v>0</v>
      </c>
      <c r="I46">
        <v>90</v>
      </c>
      <c r="J46">
        <v>0</v>
      </c>
      <c r="K46">
        <v>9085.9375</v>
      </c>
      <c r="L46">
        <v>0.47875000000000001</v>
      </c>
      <c r="M46">
        <v>730076.5625</v>
      </c>
      <c r="N46">
        <v>0.30312500000000003</v>
      </c>
      <c r="O46">
        <v>70</v>
      </c>
      <c r="P46">
        <v>480</v>
      </c>
      <c r="Q46">
        <v>480</v>
      </c>
      <c r="R46" s="46">
        <v>45</v>
      </c>
      <c r="S46" t="s">
        <v>1007</v>
      </c>
      <c r="T46" t="s">
        <v>1008</v>
      </c>
      <c r="U46" t="s">
        <v>1009</v>
      </c>
      <c r="V46" t="s">
        <v>1004</v>
      </c>
      <c r="W46" t="s">
        <v>1010</v>
      </c>
      <c r="X46" t="s">
        <v>1011</v>
      </c>
      <c r="Y46" t="s">
        <v>1012</v>
      </c>
      <c r="Z46" t="s">
        <v>1013</v>
      </c>
      <c r="AA46" t="s">
        <v>1014</v>
      </c>
      <c r="AB46" t="s">
        <v>1015</v>
      </c>
      <c r="AC46" t="s">
        <v>1016</v>
      </c>
      <c r="AD46" t="s">
        <v>4815</v>
      </c>
    </row>
    <row r="47" spans="1:30">
      <c r="A47">
        <v>46</v>
      </c>
      <c r="B47">
        <v>1</v>
      </c>
      <c r="C47">
        <v>46</v>
      </c>
      <c r="D47">
        <v>1</v>
      </c>
      <c r="E47">
        <v>60</v>
      </c>
      <c r="F47">
        <v>70</v>
      </c>
      <c r="G47">
        <v>0.3046875</v>
      </c>
      <c r="H47">
        <v>0</v>
      </c>
      <c r="I47">
        <v>90</v>
      </c>
      <c r="J47">
        <v>0</v>
      </c>
      <c r="K47">
        <v>7460.9375</v>
      </c>
      <c r="L47">
        <v>0.29875000000000002</v>
      </c>
      <c r="M47">
        <v>550801.5625</v>
      </c>
      <c r="N47">
        <v>0.25312500000000004</v>
      </c>
      <c r="O47">
        <v>70</v>
      </c>
      <c r="P47">
        <v>480</v>
      </c>
      <c r="Q47">
        <v>480</v>
      </c>
      <c r="R47" s="46">
        <v>46</v>
      </c>
      <c r="S47" t="s">
        <v>1017</v>
      </c>
      <c r="T47" t="s">
        <v>1018</v>
      </c>
      <c r="U47" t="s">
        <v>1019</v>
      </c>
      <c r="V47" t="s">
        <v>1020</v>
      </c>
      <c r="W47" t="s">
        <v>1021</v>
      </c>
      <c r="X47" t="s">
        <v>1022</v>
      </c>
      <c r="Y47" t="s">
        <v>1023</v>
      </c>
      <c r="Z47" t="s">
        <v>1024</v>
      </c>
      <c r="AA47" t="s">
        <v>1025</v>
      </c>
      <c r="AB47" t="s">
        <v>1026</v>
      </c>
      <c r="AC47" t="s">
        <v>1027</v>
      </c>
      <c r="AD47" t="s">
        <v>4816</v>
      </c>
    </row>
    <row r="48" spans="1:30">
      <c r="A48">
        <v>47</v>
      </c>
      <c r="B48">
        <v>1</v>
      </c>
      <c r="C48">
        <v>47</v>
      </c>
      <c r="D48">
        <v>1</v>
      </c>
      <c r="E48">
        <v>60</v>
      </c>
      <c r="F48">
        <v>70</v>
      </c>
      <c r="G48">
        <v>0.45468750000000002</v>
      </c>
      <c r="H48">
        <v>0</v>
      </c>
      <c r="I48">
        <v>90</v>
      </c>
      <c r="J48">
        <v>0</v>
      </c>
      <c r="K48">
        <v>4210.9375</v>
      </c>
      <c r="L48">
        <v>0.41874999999999996</v>
      </c>
      <c r="M48">
        <v>192251.5625</v>
      </c>
      <c r="N48">
        <v>0.35312500000000002</v>
      </c>
      <c r="O48">
        <v>70</v>
      </c>
      <c r="P48">
        <v>480</v>
      </c>
      <c r="Q48">
        <v>480</v>
      </c>
      <c r="R48" s="46">
        <v>47</v>
      </c>
      <c r="S48" t="s">
        <v>1028</v>
      </c>
      <c r="T48" t="s">
        <v>1029</v>
      </c>
      <c r="U48" t="s">
        <v>1030</v>
      </c>
      <c r="V48" t="s">
        <v>1031</v>
      </c>
      <c r="W48" t="s">
        <v>1032</v>
      </c>
      <c r="X48" t="s">
        <v>1033</v>
      </c>
      <c r="Y48" t="s">
        <v>1034</v>
      </c>
      <c r="Z48" t="s">
        <v>1035</v>
      </c>
      <c r="AA48" t="s">
        <v>1036</v>
      </c>
      <c r="AB48" t="s">
        <v>1037</v>
      </c>
      <c r="AC48" t="s">
        <v>1038</v>
      </c>
      <c r="AD48" t="s">
        <v>4817</v>
      </c>
    </row>
    <row r="49" spans="1:30">
      <c r="A49">
        <v>48</v>
      </c>
      <c r="B49">
        <v>1</v>
      </c>
      <c r="C49">
        <v>48</v>
      </c>
      <c r="D49">
        <v>1</v>
      </c>
      <c r="E49">
        <v>60</v>
      </c>
      <c r="F49">
        <v>70</v>
      </c>
      <c r="G49">
        <v>0.59531249999999991</v>
      </c>
      <c r="H49">
        <v>0</v>
      </c>
      <c r="I49">
        <v>90</v>
      </c>
      <c r="J49">
        <v>0</v>
      </c>
      <c r="K49">
        <v>4007.8125</v>
      </c>
      <c r="L49">
        <v>0.30625000000000002</v>
      </c>
      <c r="M49">
        <v>259479.6875</v>
      </c>
      <c r="N49">
        <v>0.39687500000000003</v>
      </c>
      <c r="O49">
        <v>70</v>
      </c>
      <c r="P49">
        <v>480</v>
      </c>
      <c r="Q49">
        <v>480</v>
      </c>
      <c r="R49" s="46">
        <v>48</v>
      </c>
      <c r="S49" t="s">
        <v>1039</v>
      </c>
      <c r="T49" t="s">
        <v>1040</v>
      </c>
      <c r="U49" t="s">
        <v>1041</v>
      </c>
      <c r="V49" t="s">
        <v>1042</v>
      </c>
      <c r="W49" t="s">
        <v>1043</v>
      </c>
      <c r="X49" t="s">
        <v>1044</v>
      </c>
      <c r="Y49" t="s">
        <v>1045</v>
      </c>
      <c r="Z49" t="s">
        <v>1046</v>
      </c>
      <c r="AA49" t="s">
        <v>1047</v>
      </c>
      <c r="AB49" t="s">
        <v>1048</v>
      </c>
      <c r="AC49" t="s">
        <v>1049</v>
      </c>
      <c r="AD49" t="s">
        <v>4818</v>
      </c>
    </row>
    <row r="50" spans="1:30">
      <c r="A50">
        <v>49</v>
      </c>
      <c r="B50">
        <v>1</v>
      </c>
      <c r="C50">
        <v>49</v>
      </c>
      <c r="D50">
        <v>1</v>
      </c>
      <c r="E50">
        <v>60</v>
      </c>
      <c r="F50">
        <v>70</v>
      </c>
      <c r="G50">
        <v>0.4453125</v>
      </c>
      <c r="H50">
        <v>0</v>
      </c>
      <c r="I50">
        <v>90</v>
      </c>
      <c r="J50">
        <v>0</v>
      </c>
      <c r="K50">
        <v>7257.8125</v>
      </c>
      <c r="L50">
        <v>0.42625000000000002</v>
      </c>
      <c r="M50">
        <v>618029.6875</v>
      </c>
      <c r="N50">
        <v>0.296875</v>
      </c>
      <c r="O50">
        <v>70</v>
      </c>
      <c r="P50">
        <v>480</v>
      </c>
      <c r="Q50">
        <v>480</v>
      </c>
      <c r="R50" s="46">
        <v>49</v>
      </c>
      <c r="S50" t="s">
        <v>1050</v>
      </c>
      <c r="T50" t="s">
        <v>1051</v>
      </c>
      <c r="U50" t="s">
        <v>1052</v>
      </c>
      <c r="V50" t="s">
        <v>1053</v>
      </c>
      <c r="W50" t="s">
        <v>1054</v>
      </c>
      <c r="X50" t="s">
        <v>1055</v>
      </c>
      <c r="Y50" t="s">
        <v>1056</v>
      </c>
      <c r="Z50" t="s">
        <v>1057</v>
      </c>
      <c r="AA50" t="s">
        <v>1058</v>
      </c>
      <c r="AB50" t="s">
        <v>1059</v>
      </c>
      <c r="AC50" t="s">
        <v>1060</v>
      </c>
      <c r="AD50" t="s">
        <v>4819</v>
      </c>
    </row>
    <row r="51" spans="1:30">
      <c r="A51">
        <v>50</v>
      </c>
      <c r="B51">
        <v>1</v>
      </c>
      <c r="C51">
        <v>50</v>
      </c>
      <c r="D51">
        <v>1</v>
      </c>
      <c r="E51">
        <v>60</v>
      </c>
      <c r="F51">
        <v>70</v>
      </c>
      <c r="G51">
        <v>0.37031249999999999</v>
      </c>
      <c r="H51">
        <v>0</v>
      </c>
      <c r="I51">
        <v>90</v>
      </c>
      <c r="J51">
        <v>0</v>
      </c>
      <c r="K51">
        <v>8882.8125</v>
      </c>
      <c r="L51">
        <v>0.36624999999999996</v>
      </c>
      <c r="M51">
        <v>438754.6875</v>
      </c>
      <c r="N51">
        <v>0.34687500000000004</v>
      </c>
      <c r="O51">
        <v>70</v>
      </c>
      <c r="P51">
        <v>480</v>
      </c>
      <c r="Q51">
        <v>480</v>
      </c>
      <c r="R51" s="46">
        <v>50</v>
      </c>
      <c r="S51" t="s">
        <v>1061</v>
      </c>
      <c r="T51" t="s">
        <v>1062</v>
      </c>
      <c r="U51" t="s">
        <v>1063</v>
      </c>
      <c r="V51" t="s">
        <v>1053</v>
      </c>
      <c r="W51" t="s">
        <v>1064</v>
      </c>
      <c r="X51" t="s">
        <v>1065</v>
      </c>
      <c r="Y51" t="s">
        <v>1066</v>
      </c>
      <c r="Z51" t="s">
        <v>1067</v>
      </c>
      <c r="AA51" t="s">
        <v>1068</v>
      </c>
      <c r="AB51" t="s">
        <v>1069</v>
      </c>
      <c r="AC51" t="s">
        <v>1070</v>
      </c>
      <c r="AD51" t="s">
        <v>4820</v>
      </c>
    </row>
    <row r="52" spans="1:30">
      <c r="A52">
        <v>51</v>
      </c>
      <c r="B52">
        <v>1</v>
      </c>
      <c r="C52">
        <v>51</v>
      </c>
      <c r="D52">
        <v>1</v>
      </c>
      <c r="E52">
        <v>60</v>
      </c>
      <c r="F52">
        <v>70</v>
      </c>
      <c r="G52">
        <v>0.52031249999999996</v>
      </c>
      <c r="H52">
        <v>0</v>
      </c>
      <c r="I52">
        <v>90</v>
      </c>
      <c r="J52">
        <v>0</v>
      </c>
      <c r="K52">
        <v>5632.8125</v>
      </c>
      <c r="L52">
        <v>0.48624999999999996</v>
      </c>
      <c r="M52">
        <v>80204.6875</v>
      </c>
      <c r="N52">
        <v>0.24687500000000001</v>
      </c>
      <c r="O52">
        <v>70</v>
      </c>
      <c r="P52">
        <v>480</v>
      </c>
      <c r="Q52">
        <v>480</v>
      </c>
      <c r="R52" s="46">
        <v>51</v>
      </c>
      <c r="S52" t="s">
        <v>1071</v>
      </c>
      <c r="T52" t="s">
        <v>1072</v>
      </c>
      <c r="U52" t="s">
        <v>1073</v>
      </c>
      <c r="V52" t="s">
        <v>1074</v>
      </c>
      <c r="W52" t="s">
        <v>1075</v>
      </c>
      <c r="X52" t="s">
        <v>1076</v>
      </c>
      <c r="Y52" t="s">
        <v>1077</v>
      </c>
      <c r="Z52" t="s">
        <v>1078</v>
      </c>
      <c r="AA52" t="s">
        <v>1079</v>
      </c>
      <c r="AB52" t="s">
        <v>1080</v>
      </c>
      <c r="AC52" t="s">
        <v>1081</v>
      </c>
      <c r="AD52" t="s">
        <v>4821</v>
      </c>
    </row>
    <row r="53" spans="1:30">
      <c r="A53">
        <v>52</v>
      </c>
      <c r="B53">
        <v>1</v>
      </c>
      <c r="C53">
        <v>52</v>
      </c>
      <c r="D53">
        <v>1</v>
      </c>
      <c r="E53">
        <v>60</v>
      </c>
      <c r="F53">
        <v>70</v>
      </c>
      <c r="G53">
        <v>0.33281250000000001</v>
      </c>
      <c r="H53">
        <v>0</v>
      </c>
      <c r="I53">
        <v>90</v>
      </c>
      <c r="J53">
        <v>0</v>
      </c>
      <c r="K53">
        <v>6445.3125</v>
      </c>
      <c r="L53">
        <v>0.33624999999999999</v>
      </c>
      <c r="M53">
        <v>707667.1875</v>
      </c>
      <c r="N53">
        <v>0.37187500000000001</v>
      </c>
      <c r="O53">
        <v>70</v>
      </c>
      <c r="P53">
        <v>480</v>
      </c>
      <c r="Q53">
        <v>480</v>
      </c>
      <c r="R53" s="46">
        <v>52</v>
      </c>
      <c r="S53" t="s">
        <v>1082</v>
      </c>
      <c r="T53" t="s">
        <v>1083</v>
      </c>
      <c r="U53" t="s">
        <v>1084</v>
      </c>
      <c r="V53" t="s">
        <v>1085</v>
      </c>
      <c r="W53" t="s">
        <v>1086</v>
      </c>
      <c r="X53" t="s">
        <v>1087</v>
      </c>
      <c r="Y53" t="s">
        <v>1088</v>
      </c>
      <c r="Z53" t="s">
        <v>1089</v>
      </c>
      <c r="AA53" t="s">
        <v>1090</v>
      </c>
      <c r="AB53" t="s">
        <v>1091</v>
      </c>
      <c r="AC53" t="s">
        <v>1092</v>
      </c>
      <c r="AD53" t="s">
        <v>4822</v>
      </c>
    </row>
    <row r="54" spans="1:30">
      <c r="A54">
        <v>53</v>
      </c>
      <c r="B54">
        <v>1</v>
      </c>
      <c r="C54">
        <v>53</v>
      </c>
      <c r="D54">
        <v>1</v>
      </c>
      <c r="E54">
        <v>60</v>
      </c>
      <c r="F54">
        <v>70</v>
      </c>
      <c r="G54">
        <v>0.48281249999999998</v>
      </c>
      <c r="H54">
        <v>0</v>
      </c>
      <c r="I54">
        <v>90</v>
      </c>
      <c r="J54">
        <v>0</v>
      </c>
      <c r="K54">
        <v>9695.3125</v>
      </c>
      <c r="L54">
        <v>0.45624999999999999</v>
      </c>
      <c r="M54">
        <v>349117.1875</v>
      </c>
      <c r="N54">
        <v>0.27187500000000003</v>
      </c>
      <c r="O54">
        <v>70</v>
      </c>
      <c r="P54">
        <v>480</v>
      </c>
      <c r="Q54">
        <v>480</v>
      </c>
      <c r="R54" s="46">
        <v>53</v>
      </c>
      <c r="S54" t="s">
        <v>1093</v>
      </c>
      <c r="T54" t="s">
        <v>1094</v>
      </c>
      <c r="U54" t="s">
        <v>1095</v>
      </c>
      <c r="V54" t="s">
        <v>1096</v>
      </c>
      <c r="W54" t="s">
        <v>1097</v>
      </c>
      <c r="X54" t="s">
        <v>1098</v>
      </c>
      <c r="Y54" t="s">
        <v>1099</v>
      </c>
      <c r="Z54" t="s">
        <v>1100</v>
      </c>
      <c r="AA54" t="s">
        <v>1101</v>
      </c>
      <c r="AB54" t="s">
        <v>1102</v>
      </c>
      <c r="AC54" t="s">
        <v>1103</v>
      </c>
      <c r="AD54" t="s">
        <v>4823</v>
      </c>
    </row>
    <row r="55" spans="1:30">
      <c r="A55">
        <v>54</v>
      </c>
      <c r="B55">
        <v>1</v>
      </c>
      <c r="C55">
        <v>54</v>
      </c>
      <c r="D55">
        <v>1</v>
      </c>
      <c r="E55">
        <v>60</v>
      </c>
      <c r="F55">
        <v>70</v>
      </c>
      <c r="G55">
        <v>0.55781250000000004</v>
      </c>
      <c r="H55">
        <v>0</v>
      </c>
      <c r="I55">
        <v>90</v>
      </c>
      <c r="J55">
        <v>0</v>
      </c>
      <c r="K55">
        <v>8070.3125</v>
      </c>
      <c r="L55">
        <v>0.27625</v>
      </c>
      <c r="M55">
        <v>169842.1875</v>
      </c>
      <c r="N55">
        <v>0.32187500000000002</v>
      </c>
      <c r="O55">
        <v>70</v>
      </c>
      <c r="P55">
        <v>480</v>
      </c>
      <c r="Q55">
        <v>480</v>
      </c>
      <c r="R55" s="46">
        <v>54</v>
      </c>
      <c r="S55" t="s">
        <v>1104</v>
      </c>
      <c r="T55" t="s">
        <v>1105</v>
      </c>
      <c r="U55" t="s">
        <v>1106</v>
      </c>
      <c r="V55" t="s">
        <v>1107</v>
      </c>
      <c r="W55" t="s">
        <v>1108</v>
      </c>
      <c r="X55" t="s">
        <v>1109</v>
      </c>
      <c r="Y55" t="s">
        <v>1110</v>
      </c>
      <c r="Z55" t="s">
        <v>1111</v>
      </c>
      <c r="AA55" t="s">
        <v>1112</v>
      </c>
      <c r="AB55" t="s">
        <v>1113</v>
      </c>
      <c r="AC55" t="s">
        <v>1114</v>
      </c>
      <c r="AD55" t="s">
        <v>4824</v>
      </c>
    </row>
    <row r="56" spans="1:30">
      <c r="A56">
        <v>55</v>
      </c>
      <c r="B56">
        <v>1</v>
      </c>
      <c r="C56">
        <v>55</v>
      </c>
      <c r="D56">
        <v>1</v>
      </c>
      <c r="E56">
        <v>60</v>
      </c>
      <c r="F56">
        <v>70</v>
      </c>
      <c r="G56">
        <v>0.40781249999999997</v>
      </c>
      <c r="H56">
        <v>0</v>
      </c>
      <c r="I56">
        <v>90</v>
      </c>
      <c r="J56">
        <v>0</v>
      </c>
      <c r="K56">
        <v>4820.3125</v>
      </c>
      <c r="L56">
        <v>0.39624999999999999</v>
      </c>
      <c r="M56">
        <v>528392.1875</v>
      </c>
      <c r="N56">
        <v>0.22187500000000002</v>
      </c>
      <c r="O56">
        <v>70</v>
      </c>
      <c r="P56">
        <v>480</v>
      </c>
      <c r="Q56">
        <v>480</v>
      </c>
      <c r="R56" s="46">
        <v>55</v>
      </c>
      <c r="S56" t="s">
        <v>1115</v>
      </c>
      <c r="T56" t="s">
        <v>1116</v>
      </c>
      <c r="U56" t="s">
        <v>1117</v>
      </c>
      <c r="V56" t="s">
        <v>1118</v>
      </c>
      <c r="W56" t="s">
        <v>1119</v>
      </c>
      <c r="X56" t="s">
        <v>1120</v>
      </c>
      <c r="Y56" t="s">
        <v>1121</v>
      </c>
      <c r="Z56" t="s">
        <v>1122</v>
      </c>
      <c r="AA56" t="s">
        <v>1123</v>
      </c>
      <c r="AB56" t="s">
        <v>1124</v>
      </c>
      <c r="AC56" t="s">
        <v>1125</v>
      </c>
      <c r="AD56" t="s">
        <v>4825</v>
      </c>
    </row>
    <row r="57" spans="1:30">
      <c r="A57">
        <v>56</v>
      </c>
      <c r="B57">
        <v>1</v>
      </c>
      <c r="C57">
        <v>56</v>
      </c>
      <c r="D57">
        <v>1</v>
      </c>
      <c r="E57">
        <v>60</v>
      </c>
      <c r="F57">
        <v>70</v>
      </c>
      <c r="G57">
        <v>0.42656249999999996</v>
      </c>
      <c r="H57">
        <v>0</v>
      </c>
      <c r="I57">
        <v>90</v>
      </c>
      <c r="J57">
        <v>0</v>
      </c>
      <c r="K57">
        <v>4414.0625</v>
      </c>
      <c r="L57">
        <v>0.35125000000000001</v>
      </c>
      <c r="M57">
        <v>125023.4375</v>
      </c>
      <c r="N57">
        <v>0.25937500000000002</v>
      </c>
      <c r="O57">
        <v>70</v>
      </c>
      <c r="P57">
        <v>480</v>
      </c>
      <c r="Q57">
        <v>480</v>
      </c>
      <c r="R57" s="46">
        <v>56</v>
      </c>
      <c r="S57" t="s">
        <v>1126</v>
      </c>
      <c r="T57" t="s">
        <v>1127</v>
      </c>
      <c r="U57" t="s">
        <v>1128</v>
      </c>
      <c r="V57" t="s">
        <v>1129</v>
      </c>
      <c r="W57" t="s">
        <v>1130</v>
      </c>
      <c r="X57" t="s">
        <v>1131</v>
      </c>
      <c r="Y57" t="s">
        <v>1132</v>
      </c>
      <c r="Z57" t="s">
        <v>1133</v>
      </c>
      <c r="AA57" t="s">
        <v>1134</v>
      </c>
      <c r="AB57" t="s">
        <v>1135</v>
      </c>
      <c r="AC57" t="s">
        <v>1136</v>
      </c>
      <c r="AD57" t="s">
        <v>4826</v>
      </c>
    </row>
    <row r="58" spans="1:30">
      <c r="A58">
        <v>57</v>
      </c>
      <c r="B58">
        <v>1</v>
      </c>
      <c r="C58">
        <v>57</v>
      </c>
      <c r="D58">
        <v>1</v>
      </c>
      <c r="E58">
        <v>60</v>
      </c>
      <c r="F58">
        <v>70</v>
      </c>
      <c r="G58">
        <v>0.57656249999999998</v>
      </c>
      <c r="H58">
        <v>0</v>
      </c>
      <c r="I58">
        <v>90</v>
      </c>
      <c r="J58">
        <v>0</v>
      </c>
      <c r="K58">
        <v>7664.0625</v>
      </c>
      <c r="L58">
        <v>0.47125</v>
      </c>
      <c r="M58">
        <v>483573.4375</v>
      </c>
      <c r="N58">
        <v>0.359375</v>
      </c>
      <c r="O58">
        <v>70</v>
      </c>
      <c r="P58">
        <v>480</v>
      </c>
      <c r="Q58">
        <v>480</v>
      </c>
      <c r="R58" s="46">
        <v>57</v>
      </c>
      <c r="S58" t="s">
        <v>1137</v>
      </c>
      <c r="T58" t="s">
        <v>1138</v>
      </c>
      <c r="U58" t="s">
        <v>1139</v>
      </c>
      <c r="V58" t="s">
        <v>1140</v>
      </c>
      <c r="W58" t="s">
        <v>1141</v>
      </c>
      <c r="X58" t="s">
        <v>1142</v>
      </c>
      <c r="Y58" t="s">
        <v>1143</v>
      </c>
      <c r="Z58" t="s">
        <v>1144</v>
      </c>
      <c r="AA58" t="s">
        <v>1145</v>
      </c>
      <c r="AB58" t="s">
        <v>1146</v>
      </c>
      <c r="AC58" t="s">
        <v>1147</v>
      </c>
      <c r="AD58" t="s">
        <v>4827</v>
      </c>
    </row>
    <row r="59" spans="1:30">
      <c r="A59">
        <v>58</v>
      </c>
      <c r="B59">
        <v>1</v>
      </c>
      <c r="C59">
        <v>58</v>
      </c>
      <c r="D59">
        <v>1</v>
      </c>
      <c r="E59">
        <v>60</v>
      </c>
      <c r="F59">
        <v>70</v>
      </c>
      <c r="G59">
        <v>0.50156250000000002</v>
      </c>
      <c r="H59">
        <v>0</v>
      </c>
      <c r="I59">
        <v>90</v>
      </c>
      <c r="J59">
        <v>0</v>
      </c>
      <c r="K59">
        <v>9289.0625</v>
      </c>
      <c r="L59">
        <v>0.29125000000000001</v>
      </c>
      <c r="M59">
        <v>662848.4375</v>
      </c>
      <c r="N59">
        <v>0.20937500000000001</v>
      </c>
      <c r="O59">
        <v>70</v>
      </c>
      <c r="P59">
        <v>480</v>
      </c>
      <c r="Q59">
        <v>480</v>
      </c>
      <c r="R59" s="46">
        <v>58</v>
      </c>
      <c r="S59" t="s">
        <v>1148</v>
      </c>
      <c r="T59" t="s">
        <v>1149</v>
      </c>
      <c r="U59" t="s">
        <v>1150</v>
      </c>
      <c r="V59" t="s">
        <v>1151</v>
      </c>
      <c r="W59" t="s">
        <v>1152</v>
      </c>
      <c r="X59" t="s">
        <v>1153</v>
      </c>
      <c r="Y59" t="s">
        <v>1154</v>
      </c>
      <c r="Z59" t="s">
        <v>1155</v>
      </c>
      <c r="AA59" t="s">
        <v>1156</v>
      </c>
      <c r="AB59" t="s">
        <v>1157</v>
      </c>
      <c r="AC59" t="s">
        <v>1158</v>
      </c>
      <c r="AD59" t="s">
        <v>4828</v>
      </c>
    </row>
    <row r="60" spans="1:30">
      <c r="A60">
        <v>59</v>
      </c>
      <c r="B60">
        <v>1</v>
      </c>
      <c r="C60">
        <v>59</v>
      </c>
      <c r="D60">
        <v>1</v>
      </c>
      <c r="E60">
        <v>60</v>
      </c>
      <c r="F60">
        <v>70</v>
      </c>
      <c r="G60">
        <v>0.3515625</v>
      </c>
      <c r="H60">
        <v>0</v>
      </c>
      <c r="I60">
        <v>90</v>
      </c>
      <c r="J60">
        <v>0</v>
      </c>
      <c r="K60">
        <v>6039.0625</v>
      </c>
      <c r="L60">
        <v>0.41125</v>
      </c>
      <c r="M60">
        <v>304298.4375</v>
      </c>
      <c r="N60">
        <v>0.30937500000000001</v>
      </c>
      <c r="O60">
        <v>70</v>
      </c>
      <c r="P60">
        <v>480</v>
      </c>
      <c r="Q60">
        <v>480</v>
      </c>
      <c r="R60" s="46">
        <v>59</v>
      </c>
      <c r="S60" t="s">
        <v>1159</v>
      </c>
      <c r="T60" t="s">
        <v>1160</v>
      </c>
      <c r="U60" t="s">
        <v>1161</v>
      </c>
      <c r="V60" t="s">
        <v>1162</v>
      </c>
      <c r="W60" t="s">
        <v>1163</v>
      </c>
      <c r="X60" t="s">
        <v>1164</v>
      </c>
      <c r="Y60" t="s">
        <v>1165</v>
      </c>
      <c r="Z60" t="s">
        <v>1166</v>
      </c>
      <c r="AA60" t="s">
        <v>1167</v>
      </c>
      <c r="AB60" t="s">
        <v>1168</v>
      </c>
      <c r="AC60" t="s">
        <v>1169</v>
      </c>
      <c r="AD60" t="s">
        <v>4829</v>
      </c>
    </row>
    <row r="61" spans="1:30">
      <c r="A61">
        <v>60</v>
      </c>
      <c r="B61">
        <v>1</v>
      </c>
      <c r="C61">
        <v>60</v>
      </c>
      <c r="D61">
        <v>1</v>
      </c>
      <c r="E61">
        <v>60</v>
      </c>
      <c r="F61">
        <v>70</v>
      </c>
      <c r="G61">
        <v>0.46406249999999999</v>
      </c>
      <c r="H61">
        <v>0</v>
      </c>
      <c r="I61">
        <v>90</v>
      </c>
      <c r="J61">
        <v>0</v>
      </c>
      <c r="K61">
        <v>5226.5625</v>
      </c>
      <c r="L61">
        <v>0.26124999999999998</v>
      </c>
      <c r="M61">
        <v>573210.9375</v>
      </c>
      <c r="N61">
        <v>0.28437500000000004</v>
      </c>
      <c r="O61">
        <v>70</v>
      </c>
      <c r="P61">
        <v>480</v>
      </c>
      <c r="Q61">
        <v>480</v>
      </c>
      <c r="R61" s="46">
        <v>60</v>
      </c>
      <c r="S61" t="s">
        <v>1170</v>
      </c>
      <c r="T61" t="s">
        <v>1171</v>
      </c>
      <c r="U61" t="s">
        <v>1172</v>
      </c>
      <c r="V61" t="s">
        <v>1173</v>
      </c>
      <c r="W61" t="s">
        <v>1174</v>
      </c>
      <c r="X61" t="s">
        <v>1175</v>
      </c>
      <c r="Y61" t="s">
        <v>1176</v>
      </c>
      <c r="Z61" t="s">
        <v>1177</v>
      </c>
      <c r="AA61" t="s">
        <v>1178</v>
      </c>
      <c r="AB61" t="s">
        <v>1179</v>
      </c>
      <c r="AC61" t="s">
        <v>1180</v>
      </c>
      <c r="AD61" t="s">
        <v>4830</v>
      </c>
    </row>
    <row r="62" spans="1:30">
      <c r="A62">
        <v>61</v>
      </c>
      <c r="B62">
        <v>1</v>
      </c>
      <c r="C62">
        <v>61</v>
      </c>
      <c r="D62">
        <v>1</v>
      </c>
      <c r="E62">
        <v>60</v>
      </c>
      <c r="F62">
        <v>70</v>
      </c>
      <c r="G62">
        <v>0.31406249999999997</v>
      </c>
      <c r="H62">
        <v>0</v>
      </c>
      <c r="I62">
        <v>90</v>
      </c>
      <c r="J62">
        <v>0</v>
      </c>
      <c r="K62">
        <v>8476.5625</v>
      </c>
      <c r="L62">
        <v>0.38124999999999998</v>
      </c>
      <c r="M62">
        <v>214660.9375</v>
      </c>
      <c r="N62">
        <v>0.38437500000000002</v>
      </c>
      <c r="O62">
        <v>70</v>
      </c>
      <c r="P62">
        <v>480</v>
      </c>
      <c r="Q62">
        <v>480</v>
      </c>
      <c r="R62" s="46">
        <v>61</v>
      </c>
      <c r="S62" t="s">
        <v>1181</v>
      </c>
      <c r="T62" t="s">
        <v>1182</v>
      </c>
      <c r="U62" t="s">
        <v>1183</v>
      </c>
      <c r="V62" t="s">
        <v>1184</v>
      </c>
      <c r="W62" t="s">
        <v>1185</v>
      </c>
      <c r="X62" t="s">
        <v>1186</v>
      </c>
      <c r="Y62" t="s">
        <v>1187</v>
      </c>
      <c r="Z62" t="s">
        <v>1188</v>
      </c>
      <c r="AA62" t="s">
        <v>1189</v>
      </c>
      <c r="AB62" t="s">
        <v>1190</v>
      </c>
      <c r="AC62" t="s">
        <v>1191</v>
      </c>
      <c r="AD62" t="s">
        <v>4831</v>
      </c>
    </row>
    <row r="63" spans="1:30">
      <c r="A63">
        <v>62</v>
      </c>
      <c r="B63">
        <v>1</v>
      </c>
      <c r="C63">
        <v>62</v>
      </c>
      <c r="D63">
        <v>1</v>
      </c>
      <c r="E63">
        <v>60</v>
      </c>
      <c r="F63">
        <v>70</v>
      </c>
      <c r="G63">
        <v>0.38906249999999998</v>
      </c>
      <c r="H63">
        <v>0</v>
      </c>
      <c r="I63">
        <v>90</v>
      </c>
      <c r="J63">
        <v>0</v>
      </c>
      <c r="K63">
        <v>6851.5625</v>
      </c>
      <c r="L63">
        <v>0.32124999999999998</v>
      </c>
      <c r="M63">
        <v>393935.9375</v>
      </c>
      <c r="N63">
        <v>0.234375</v>
      </c>
      <c r="O63">
        <v>70</v>
      </c>
      <c r="P63">
        <v>480</v>
      </c>
      <c r="Q63">
        <v>480</v>
      </c>
      <c r="R63" s="46">
        <v>62</v>
      </c>
      <c r="S63" t="s">
        <v>1192</v>
      </c>
      <c r="T63" t="s">
        <v>1193</v>
      </c>
      <c r="U63" t="s">
        <v>1194</v>
      </c>
      <c r="V63" t="s">
        <v>1195</v>
      </c>
      <c r="W63" t="s">
        <v>1196</v>
      </c>
      <c r="X63" t="s">
        <v>1197</v>
      </c>
      <c r="Y63" t="s">
        <v>1198</v>
      </c>
      <c r="Z63" t="s">
        <v>1199</v>
      </c>
      <c r="AA63" t="s">
        <v>1200</v>
      </c>
      <c r="AB63" t="s">
        <v>1201</v>
      </c>
      <c r="AC63" t="s">
        <v>1202</v>
      </c>
      <c r="AD63" t="s">
        <v>4832</v>
      </c>
    </row>
    <row r="64" spans="1:30">
      <c r="A64">
        <v>63</v>
      </c>
      <c r="B64">
        <v>1</v>
      </c>
      <c r="C64">
        <v>63</v>
      </c>
      <c r="D64">
        <v>1</v>
      </c>
      <c r="E64">
        <v>60</v>
      </c>
      <c r="F64">
        <v>70</v>
      </c>
      <c r="G64">
        <v>0.5390625</v>
      </c>
      <c r="H64">
        <v>0</v>
      </c>
      <c r="I64">
        <v>90</v>
      </c>
      <c r="J64">
        <v>0</v>
      </c>
      <c r="K64">
        <v>3601.5625</v>
      </c>
      <c r="L64">
        <v>0.44125000000000003</v>
      </c>
      <c r="M64">
        <v>752485.9375</v>
      </c>
      <c r="N64">
        <v>0.33437499999999998</v>
      </c>
      <c r="O64">
        <v>70</v>
      </c>
      <c r="P64">
        <v>480</v>
      </c>
      <c r="Q64">
        <v>480</v>
      </c>
      <c r="R64" s="46">
        <v>63</v>
      </c>
      <c r="S64" t="s">
        <v>1203</v>
      </c>
      <c r="T64" t="s">
        <v>1204</v>
      </c>
      <c r="U64" t="s">
        <v>1205</v>
      </c>
      <c r="V64" t="s">
        <v>1206</v>
      </c>
      <c r="W64" t="s">
        <v>1207</v>
      </c>
      <c r="X64" t="s">
        <v>1208</v>
      </c>
      <c r="Y64" t="s">
        <v>1209</v>
      </c>
      <c r="Z64" t="s">
        <v>1210</v>
      </c>
      <c r="AA64" t="s">
        <v>1211</v>
      </c>
      <c r="AB64" t="s">
        <v>1212</v>
      </c>
      <c r="AC64" t="s">
        <v>1213</v>
      </c>
      <c r="AD64" t="s">
        <v>4833</v>
      </c>
    </row>
    <row r="65" spans="1:30">
      <c r="A65">
        <v>64</v>
      </c>
      <c r="B65">
        <v>1</v>
      </c>
      <c r="C65">
        <v>64</v>
      </c>
      <c r="D65">
        <v>1</v>
      </c>
      <c r="E65">
        <v>60</v>
      </c>
      <c r="F65">
        <v>70</v>
      </c>
      <c r="G65">
        <v>0.36328125</v>
      </c>
      <c r="H65">
        <v>0</v>
      </c>
      <c r="I65">
        <v>90</v>
      </c>
      <c r="J65">
        <v>0</v>
      </c>
      <c r="K65">
        <v>3652.34375</v>
      </c>
      <c r="L65">
        <v>0.34562500000000002</v>
      </c>
      <c r="M65">
        <v>388333.59375</v>
      </c>
      <c r="N65">
        <v>0.36093750000000002</v>
      </c>
      <c r="O65">
        <v>70</v>
      </c>
      <c r="P65">
        <v>480</v>
      </c>
      <c r="Q65">
        <v>480</v>
      </c>
      <c r="R65" s="46">
        <v>64</v>
      </c>
      <c r="S65" t="s">
        <v>1214</v>
      </c>
      <c r="T65" t="s">
        <v>1215</v>
      </c>
      <c r="U65" t="s">
        <v>1216</v>
      </c>
      <c r="V65" t="s">
        <v>428</v>
      </c>
      <c r="W65" t="s">
        <v>1217</v>
      </c>
      <c r="X65" t="s">
        <v>310</v>
      </c>
      <c r="Y65" t="s">
        <v>1218</v>
      </c>
      <c r="Z65" t="s">
        <v>1219</v>
      </c>
      <c r="AA65" t="s">
        <v>1220</v>
      </c>
      <c r="AB65" t="s">
        <v>1221</v>
      </c>
      <c r="AC65" t="s">
        <v>1222</v>
      </c>
      <c r="AD65" t="s">
        <v>4834</v>
      </c>
    </row>
    <row r="66" spans="1:30">
      <c r="A66">
        <v>65</v>
      </c>
      <c r="B66">
        <v>1</v>
      </c>
      <c r="C66">
        <v>65</v>
      </c>
      <c r="D66">
        <v>1</v>
      </c>
      <c r="E66">
        <v>60</v>
      </c>
      <c r="F66">
        <v>70</v>
      </c>
      <c r="G66">
        <v>0.51328125000000002</v>
      </c>
      <c r="H66">
        <v>0</v>
      </c>
      <c r="I66">
        <v>90</v>
      </c>
      <c r="J66">
        <v>0</v>
      </c>
      <c r="K66">
        <v>6902.34375</v>
      </c>
      <c r="L66">
        <v>0.46562499999999996</v>
      </c>
      <c r="M66">
        <v>746883.59375</v>
      </c>
      <c r="N66">
        <v>0.26093750000000004</v>
      </c>
      <c r="O66">
        <v>70</v>
      </c>
      <c r="P66">
        <v>480</v>
      </c>
      <c r="Q66">
        <v>480</v>
      </c>
      <c r="R66" s="46">
        <v>65</v>
      </c>
      <c r="S66" t="s">
        <v>1223</v>
      </c>
      <c r="T66" t="s">
        <v>1224</v>
      </c>
      <c r="U66" t="s">
        <v>1225</v>
      </c>
      <c r="V66" t="s">
        <v>1226</v>
      </c>
      <c r="W66" t="s">
        <v>1227</v>
      </c>
      <c r="X66" t="s">
        <v>1228</v>
      </c>
      <c r="Y66" t="s">
        <v>1229</v>
      </c>
      <c r="Z66" t="s">
        <v>1230</v>
      </c>
      <c r="AA66" t="s">
        <v>1231</v>
      </c>
      <c r="AB66" t="s">
        <v>1232</v>
      </c>
      <c r="AC66" t="s">
        <v>1233</v>
      </c>
      <c r="AD66" t="s">
        <v>4835</v>
      </c>
    </row>
    <row r="67" spans="1:30">
      <c r="A67">
        <v>66</v>
      </c>
      <c r="B67">
        <v>1</v>
      </c>
      <c r="C67">
        <v>66</v>
      </c>
      <c r="D67">
        <v>1</v>
      </c>
      <c r="E67">
        <v>60</v>
      </c>
      <c r="F67">
        <v>70</v>
      </c>
      <c r="G67">
        <v>0.58828124999999998</v>
      </c>
      <c r="H67">
        <v>0</v>
      </c>
      <c r="I67">
        <v>90</v>
      </c>
      <c r="J67">
        <v>0</v>
      </c>
      <c r="K67">
        <v>8527.34375</v>
      </c>
      <c r="L67">
        <v>0.28562500000000002</v>
      </c>
      <c r="M67">
        <v>567608.59375</v>
      </c>
      <c r="N67">
        <v>0.31093750000000003</v>
      </c>
      <c r="O67">
        <v>70</v>
      </c>
      <c r="P67">
        <v>480</v>
      </c>
      <c r="Q67">
        <v>480</v>
      </c>
      <c r="R67" s="46">
        <v>66</v>
      </c>
      <c r="S67" t="s">
        <v>1234</v>
      </c>
      <c r="T67" t="s">
        <v>1235</v>
      </c>
      <c r="U67" t="s">
        <v>1236</v>
      </c>
      <c r="V67" t="s">
        <v>1237</v>
      </c>
      <c r="W67" t="s">
        <v>1238</v>
      </c>
      <c r="X67" t="s">
        <v>1239</v>
      </c>
      <c r="Y67" t="s">
        <v>1240</v>
      </c>
      <c r="Z67" t="s">
        <v>1241</v>
      </c>
      <c r="AA67" t="s">
        <v>1242</v>
      </c>
      <c r="AB67" t="s">
        <v>1243</v>
      </c>
      <c r="AC67" t="s">
        <v>1244</v>
      </c>
      <c r="AD67" t="s">
        <v>4836</v>
      </c>
    </row>
    <row r="68" spans="1:30">
      <c r="A68">
        <v>67</v>
      </c>
      <c r="B68">
        <v>1</v>
      </c>
      <c r="C68">
        <v>67</v>
      </c>
      <c r="D68">
        <v>1</v>
      </c>
      <c r="E68">
        <v>60</v>
      </c>
      <c r="F68">
        <v>70</v>
      </c>
      <c r="G68">
        <v>0.43828124999999996</v>
      </c>
      <c r="H68">
        <v>0</v>
      </c>
      <c r="I68">
        <v>90</v>
      </c>
      <c r="J68">
        <v>0</v>
      </c>
      <c r="K68">
        <v>5277.34375</v>
      </c>
      <c r="L68">
        <v>0.40562500000000001</v>
      </c>
      <c r="M68">
        <v>209058.59375</v>
      </c>
      <c r="N68">
        <v>0.2109375</v>
      </c>
      <c r="O68">
        <v>70</v>
      </c>
      <c r="P68">
        <v>480</v>
      </c>
      <c r="Q68">
        <v>480</v>
      </c>
      <c r="R68" s="46">
        <v>67</v>
      </c>
      <c r="S68" t="s">
        <v>1245</v>
      </c>
      <c r="T68" t="s">
        <v>1246</v>
      </c>
      <c r="U68" t="s">
        <v>1247</v>
      </c>
      <c r="V68" t="s">
        <v>1248</v>
      </c>
      <c r="W68" t="s">
        <v>1249</v>
      </c>
      <c r="X68" t="s">
        <v>1250</v>
      </c>
      <c r="Y68" t="s">
        <v>1251</v>
      </c>
      <c r="Z68" t="s">
        <v>1252</v>
      </c>
      <c r="AA68" t="s">
        <v>1253</v>
      </c>
      <c r="AB68" t="s">
        <v>1254</v>
      </c>
      <c r="AC68" t="s">
        <v>1255</v>
      </c>
      <c r="AD68" t="s">
        <v>4837</v>
      </c>
    </row>
    <row r="69" spans="1:30">
      <c r="A69">
        <v>68</v>
      </c>
      <c r="B69">
        <v>1</v>
      </c>
      <c r="C69">
        <v>68</v>
      </c>
      <c r="D69">
        <v>1</v>
      </c>
      <c r="E69">
        <v>60</v>
      </c>
      <c r="F69">
        <v>70</v>
      </c>
      <c r="G69">
        <v>0.55078125</v>
      </c>
      <c r="H69">
        <v>0</v>
      </c>
      <c r="I69">
        <v>90</v>
      </c>
      <c r="J69">
        <v>0</v>
      </c>
      <c r="K69">
        <v>6089.84375</v>
      </c>
      <c r="L69">
        <v>0.25562499999999999</v>
      </c>
      <c r="M69">
        <v>657246.09375</v>
      </c>
      <c r="N69">
        <v>0.38593750000000004</v>
      </c>
      <c r="O69">
        <v>70</v>
      </c>
      <c r="P69">
        <v>480</v>
      </c>
      <c r="Q69">
        <v>480</v>
      </c>
      <c r="R69" s="46">
        <v>68</v>
      </c>
      <c r="S69" t="s">
        <v>1256</v>
      </c>
      <c r="T69" t="s">
        <v>1257</v>
      </c>
      <c r="U69" t="s">
        <v>1258</v>
      </c>
      <c r="V69" t="s">
        <v>1259</v>
      </c>
      <c r="W69" t="s">
        <v>1260</v>
      </c>
      <c r="X69" t="s">
        <v>1261</v>
      </c>
      <c r="Y69" t="s">
        <v>1262</v>
      </c>
      <c r="Z69" t="s">
        <v>1263</v>
      </c>
      <c r="AA69" t="s">
        <v>1264</v>
      </c>
      <c r="AB69" t="s">
        <v>1265</v>
      </c>
      <c r="AC69" t="s">
        <v>1266</v>
      </c>
      <c r="AD69" t="s">
        <v>4838</v>
      </c>
    </row>
    <row r="70" spans="1:30">
      <c r="A70">
        <v>69</v>
      </c>
      <c r="B70">
        <v>1</v>
      </c>
      <c r="C70">
        <v>69</v>
      </c>
      <c r="D70">
        <v>1</v>
      </c>
      <c r="E70">
        <v>60</v>
      </c>
      <c r="F70">
        <v>70</v>
      </c>
      <c r="G70">
        <v>0.40078124999999998</v>
      </c>
      <c r="H70">
        <v>0</v>
      </c>
      <c r="I70">
        <v>90</v>
      </c>
      <c r="J70">
        <v>0</v>
      </c>
      <c r="K70">
        <v>9339.84375</v>
      </c>
      <c r="L70">
        <v>0.37562499999999999</v>
      </c>
      <c r="M70">
        <v>298696.09375</v>
      </c>
      <c r="N70">
        <v>0.28593750000000001</v>
      </c>
      <c r="O70">
        <v>70</v>
      </c>
      <c r="P70">
        <v>480</v>
      </c>
      <c r="Q70">
        <v>480</v>
      </c>
      <c r="R70" s="46">
        <v>69</v>
      </c>
      <c r="S70" t="s">
        <v>1267</v>
      </c>
      <c r="T70" t="s">
        <v>1268</v>
      </c>
      <c r="U70" t="s">
        <v>1269</v>
      </c>
      <c r="V70" t="s">
        <v>1270</v>
      </c>
      <c r="W70" t="s">
        <v>1271</v>
      </c>
      <c r="X70" t="s">
        <v>1272</v>
      </c>
      <c r="Y70" t="s">
        <v>1273</v>
      </c>
      <c r="Z70" t="s">
        <v>1274</v>
      </c>
      <c r="AA70" t="s">
        <v>1275</v>
      </c>
      <c r="AB70" t="s">
        <v>1276</v>
      </c>
      <c r="AC70" t="s">
        <v>1277</v>
      </c>
      <c r="AD70" t="s">
        <v>4839</v>
      </c>
    </row>
    <row r="71" spans="1:30">
      <c r="A71">
        <v>70</v>
      </c>
      <c r="B71">
        <v>1</v>
      </c>
      <c r="C71">
        <v>70</v>
      </c>
      <c r="D71">
        <v>1</v>
      </c>
      <c r="E71">
        <v>60</v>
      </c>
      <c r="F71">
        <v>70</v>
      </c>
      <c r="G71">
        <v>0.32578124999999997</v>
      </c>
      <c r="H71">
        <v>0</v>
      </c>
      <c r="I71">
        <v>90</v>
      </c>
      <c r="J71">
        <v>0</v>
      </c>
      <c r="K71">
        <v>7714.84375</v>
      </c>
      <c r="L71">
        <v>0.31562499999999999</v>
      </c>
      <c r="M71">
        <v>119421.09375</v>
      </c>
      <c r="N71">
        <v>0.3359375</v>
      </c>
      <c r="O71">
        <v>70</v>
      </c>
      <c r="P71">
        <v>480</v>
      </c>
      <c r="Q71">
        <v>480</v>
      </c>
      <c r="R71" s="46">
        <v>70</v>
      </c>
      <c r="S71" t="s">
        <v>1278</v>
      </c>
      <c r="T71" t="s">
        <v>1279</v>
      </c>
      <c r="U71" t="s">
        <v>1280</v>
      </c>
      <c r="V71" t="s">
        <v>1281</v>
      </c>
      <c r="W71" t="s">
        <v>1282</v>
      </c>
      <c r="X71" t="s">
        <v>1283</v>
      </c>
      <c r="Y71" t="s">
        <v>1284</v>
      </c>
      <c r="Z71" t="s">
        <v>1285</v>
      </c>
      <c r="AA71" t="s">
        <v>1286</v>
      </c>
      <c r="AB71" t="s">
        <v>1287</v>
      </c>
      <c r="AC71" t="s">
        <v>1288</v>
      </c>
      <c r="AD71" t="s">
        <v>4840</v>
      </c>
    </row>
    <row r="72" spans="1:30">
      <c r="A72">
        <v>71</v>
      </c>
      <c r="B72">
        <v>1</v>
      </c>
      <c r="C72">
        <v>71</v>
      </c>
      <c r="D72">
        <v>1</v>
      </c>
      <c r="E72">
        <v>60</v>
      </c>
      <c r="F72">
        <v>70</v>
      </c>
      <c r="G72">
        <v>0.47578124999999999</v>
      </c>
      <c r="H72">
        <v>0</v>
      </c>
      <c r="I72">
        <v>90</v>
      </c>
      <c r="J72">
        <v>0</v>
      </c>
      <c r="K72">
        <v>4464.84375</v>
      </c>
      <c r="L72">
        <v>0.43562499999999998</v>
      </c>
      <c r="M72">
        <v>477971.09375</v>
      </c>
      <c r="N72">
        <v>0.23593750000000002</v>
      </c>
      <c r="O72">
        <v>70</v>
      </c>
      <c r="P72">
        <v>480</v>
      </c>
      <c r="Q72">
        <v>480</v>
      </c>
      <c r="R72" s="46">
        <v>71</v>
      </c>
      <c r="S72" t="s">
        <v>1289</v>
      </c>
      <c r="T72" t="s">
        <v>1290</v>
      </c>
      <c r="U72" t="s">
        <v>1291</v>
      </c>
      <c r="V72" t="s">
        <v>1292</v>
      </c>
      <c r="W72" t="s">
        <v>1293</v>
      </c>
      <c r="X72" t="s">
        <v>1294</v>
      </c>
      <c r="Y72" t="s">
        <v>1295</v>
      </c>
      <c r="Z72" t="s">
        <v>1296</v>
      </c>
      <c r="AA72" t="s">
        <v>1297</v>
      </c>
      <c r="AB72" t="s">
        <v>1298</v>
      </c>
      <c r="AC72" t="s">
        <v>1299</v>
      </c>
      <c r="AD72" t="s">
        <v>4841</v>
      </c>
    </row>
    <row r="73" spans="1:30">
      <c r="A73">
        <v>72</v>
      </c>
      <c r="B73">
        <v>1</v>
      </c>
      <c r="C73">
        <v>72</v>
      </c>
      <c r="D73">
        <v>1</v>
      </c>
      <c r="E73">
        <v>60</v>
      </c>
      <c r="F73">
        <v>70</v>
      </c>
      <c r="G73">
        <v>0.49453124999999998</v>
      </c>
      <c r="H73">
        <v>0</v>
      </c>
      <c r="I73">
        <v>90</v>
      </c>
      <c r="J73">
        <v>0</v>
      </c>
      <c r="K73">
        <v>4871.09375</v>
      </c>
      <c r="L73">
        <v>0.30062499999999998</v>
      </c>
      <c r="M73">
        <v>164239.84375</v>
      </c>
      <c r="N73">
        <v>0.29843750000000002</v>
      </c>
      <c r="O73">
        <v>70</v>
      </c>
      <c r="P73">
        <v>480</v>
      </c>
      <c r="Q73">
        <v>480</v>
      </c>
      <c r="R73" s="46">
        <v>72</v>
      </c>
      <c r="S73" t="s">
        <v>1300</v>
      </c>
      <c r="T73" t="s">
        <v>1301</v>
      </c>
      <c r="U73" t="s">
        <v>1302</v>
      </c>
      <c r="V73" t="s">
        <v>1303</v>
      </c>
      <c r="W73" t="s">
        <v>1304</v>
      </c>
      <c r="X73" t="s">
        <v>1305</v>
      </c>
      <c r="Y73" t="s">
        <v>1306</v>
      </c>
      <c r="Z73" t="s">
        <v>1307</v>
      </c>
      <c r="AA73" t="s">
        <v>1308</v>
      </c>
      <c r="AB73" t="s">
        <v>1309</v>
      </c>
      <c r="AC73" t="s">
        <v>1310</v>
      </c>
      <c r="AD73" t="s">
        <v>4842</v>
      </c>
    </row>
    <row r="74" spans="1:30">
      <c r="A74">
        <v>73</v>
      </c>
      <c r="B74">
        <v>1</v>
      </c>
      <c r="C74">
        <v>73</v>
      </c>
      <c r="D74">
        <v>1</v>
      </c>
      <c r="E74">
        <v>60</v>
      </c>
      <c r="F74">
        <v>70</v>
      </c>
      <c r="G74">
        <v>0.34453125000000001</v>
      </c>
      <c r="H74">
        <v>0</v>
      </c>
      <c r="I74">
        <v>90</v>
      </c>
      <c r="J74">
        <v>0</v>
      </c>
      <c r="K74">
        <v>8121.09375</v>
      </c>
      <c r="L74">
        <v>0.42062500000000003</v>
      </c>
      <c r="M74">
        <v>522789.84375</v>
      </c>
      <c r="N74">
        <v>0.3984375</v>
      </c>
      <c r="O74">
        <v>70</v>
      </c>
      <c r="P74">
        <v>480</v>
      </c>
      <c r="Q74">
        <v>480</v>
      </c>
      <c r="R74" s="46">
        <v>73</v>
      </c>
      <c r="S74" t="s">
        <v>1311</v>
      </c>
      <c r="T74" t="s">
        <v>1312</v>
      </c>
      <c r="U74" t="s">
        <v>1313</v>
      </c>
      <c r="V74" t="s">
        <v>1314</v>
      </c>
      <c r="W74" t="s">
        <v>1315</v>
      </c>
      <c r="X74" t="s">
        <v>1316</v>
      </c>
      <c r="Y74" t="s">
        <v>1317</v>
      </c>
      <c r="Z74" t="s">
        <v>1318</v>
      </c>
      <c r="AA74" t="s">
        <v>1319</v>
      </c>
      <c r="AB74" t="s">
        <v>1320</v>
      </c>
      <c r="AC74" t="s">
        <v>1321</v>
      </c>
      <c r="AD74" t="s">
        <v>4843</v>
      </c>
    </row>
    <row r="75" spans="1:30">
      <c r="A75">
        <v>74</v>
      </c>
      <c r="B75">
        <v>1</v>
      </c>
      <c r="C75">
        <v>74</v>
      </c>
      <c r="D75">
        <v>1</v>
      </c>
      <c r="E75">
        <v>60</v>
      </c>
      <c r="F75">
        <v>70</v>
      </c>
      <c r="G75">
        <v>0.41953124999999997</v>
      </c>
      <c r="H75">
        <v>0</v>
      </c>
      <c r="I75">
        <v>90</v>
      </c>
      <c r="J75">
        <v>0</v>
      </c>
      <c r="K75">
        <v>9746.09375</v>
      </c>
      <c r="L75">
        <v>0.36062499999999997</v>
      </c>
      <c r="M75">
        <v>702064.84375</v>
      </c>
      <c r="N75">
        <v>0.24843750000000001</v>
      </c>
      <c r="O75">
        <v>70</v>
      </c>
      <c r="P75">
        <v>480</v>
      </c>
      <c r="Q75">
        <v>480</v>
      </c>
      <c r="R75" s="46">
        <v>74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  <c r="AD75" t="s">
        <v>4167</v>
      </c>
    </row>
    <row r="76" spans="1:30">
      <c r="A76">
        <v>75</v>
      </c>
      <c r="B76">
        <v>1</v>
      </c>
      <c r="C76">
        <v>75</v>
      </c>
      <c r="D76">
        <v>1</v>
      </c>
      <c r="E76">
        <v>60</v>
      </c>
      <c r="F76">
        <v>70</v>
      </c>
      <c r="G76">
        <v>0.56953125000000004</v>
      </c>
      <c r="H76">
        <v>0</v>
      </c>
      <c r="I76">
        <v>90</v>
      </c>
      <c r="J76">
        <v>0</v>
      </c>
      <c r="K76">
        <v>6496.09375</v>
      </c>
      <c r="L76">
        <v>0.48062499999999997</v>
      </c>
      <c r="M76">
        <v>343514.84375</v>
      </c>
      <c r="N76">
        <v>0.34843750000000001</v>
      </c>
      <c r="O76">
        <v>70</v>
      </c>
      <c r="P76">
        <v>480</v>
      </c>
      <c r="Q76">
        <v>480</v>
      </c>
      <c r="R76" s="46">
        <v>75</v>
      </c>
      <c r="S76" t="s">
        <v>1333</v>
      </c>
      <c r="T76" t="s">
        <v>1334</v>
      </c>
      <c r="U76" t="s">
        <v>1335</v>
      </c>
      <c r="V76" t="s">
        <v>1336</v>
      </c>
      <c r="W76" t="s">
        <v>1337</v>
      </c>
      <c r="X76" t="s">
        <v>1338</v>
      </c>
      <c r="Y76" t="s">
        <v>1339</v>
      </c>
      <c r="Z76" t="s">
        <v>1340</v>
      </c>
      <c r="AA76" t="s">
        <v>1341</v>
      </c>
      <c r="AB76" t="s">
        <v>1342</v>
      </c>
      <c r="AC76" t="s">
        <v>1343</v>
      </c>
      <c r="AD76" t="s">
        <v>4844</v>
      </c>
    </row>
    <row r="77" spans="1:30">
      <c r="A77">
        <v>76</v>
      </c>
      <c r="B77">
        <v>1</v>
      </c>
      <c r="C77">
        <v>76</v>
      </c>
      <c r="D77">
        <v>1</v>
      </c>
      <c r="E77">
        <v>60</v>
      </c>
      <c r="F77">
        <v>70</v>
      </c>
      <c r="G77">
        <v>0.38203124999999999</v>
      </c>
      <c r="H77">
        <v>0</v>
      </c>
      <c r="I77">
        <v>90</v>
      </c>
      <c r="J77">
        <v>0</v>
      </c>
      <c r="K77">
        <v>5683.59375</v>
      </c>
      <c r="L77">
        <v>0.330625</v>
      </c>
      <c r="M77">
        <v>433152.34375</v>
      </c>
      <c r="N77">
        <v>0.2734375</v>
      </c>
      <c r="O77">
        <v>70</v>
      </c>
      <c r="P77">
        <v>480</v>
      </c>
      <c r="Q77">
        <v>480</v>
      </c>
      <c r="R77" s="46">
        <v>76</v>
      </c>
      <c r="S77" t="s">
        <v>1344</v>
      </c>
      <c r="T77" t="s">
        <v>1345</v>
      </c>
      <c r="U77" t="s">
        <v>1346</v>
      </c>
      <c r="V77" t="s">
        <v>1347</v>
      </c>
      <c r="W77" t="s">
        <v>1348</v>
      </c>
      <c r="X77" t="s">
        <v>1349</v>
      </c>
      <c r="Y77" t="s">
        <v>1350</v>
      </c>
      <c r="Z77" t="s">
        <v>1351</v>
      </c>
      <c r="AA77" t="s">
        <v>1352</v>
      </c>
      <c r="AB77" t="s">
        <v>1353</v>
      </c>
      <c r="AC77" t="s">
        <v>1354</v>
      </c>
      <c r="AD77" t="s">
        <v>4845</v>
      </c>
    </row>
    <row r="78" spans="1:30">
      <c r="A78">
        <v>77</v>
      </c>
      <c r="B78">
        <v>1</v>
      </c>
      <c r="C78">
        <v>77</v>
      </c>
      <c r="D78">
        <v>1</v>
      </c>
      <c r="E78">
        <v>60</v>
      </c>
      <c r="F78">
        <v>70</v>
      </c>
      <c r="G78">
        <v>0.53203124999999996</v>
      </c>
      <c r="H78">
        <v>0</v>
      </c>
      <c r="I78">
        <v>90</v>
      </c>
      <c r="J78">
        <v>0</v>
      </c>
      <c r="K78">
        <v>8933.59375</v>
      </c>
      <c r="L78">
        <v>0.450625</v>
      </c>
      <c r="M78">
        <v>74602.34375</v>
      </c>
      <c r="N78">
        <v>0.37343750000000003</v>
      </c>
      <c r="O78">
        <v>70</v>
      </c>
      <c r="P78">
        <v>480</v>
      </c>
      <c r="Q78">
        <v>480</v>
      </c>
      <c r="R78" s="46">
        <v>77</v>
      </c>
      <c r="S78" t="s">
        <v>1355</v>
      </c>
      <c r="T78" t="s">
        <v>1356</v>
      </c>
      <c r="U78" t="s">
        <v>1357</v>
      </c>
      <c r="V78" t="s">
        <v>1358</v>
      </c>
      <c r="W78" t="s">
        <v>387</v>
      </c>
      <c r="X78" t="s">
        <v>1359</v>
      </c>
      <c r="Y78" t="s">
        <v>1360</v>
      </c>
      <c r="Z78" t="s">
        <v>1361</v>
      </c>
      <c r="AA78" t="s">
        <v>1362</v>
      </c>
      <c r="AB78" t="s">
        <v>1363</v>
      </c>
      <c r="AC78" t="s">
        <v>1364</v>
      </c>
      <c r="AD78" t="s">
        <v>4846</v>
      </c>
    </row>
    <row r="79" spans="1:30">
      <c r="A79">
        <v>78</v>
      </c>
      <c r="B79">
        <v>1</v>
      </c>
      <c r="C79">
        <v>78</v>
      </c>
      <c r="D79">
        <v>1</v>
      </c>
      <c r="E79">
        <v>60</v>
      </c>
      <c r="F79">
        <v>70</v>
      </c>
      <c r="G79">
        <v>0.45703125</v>
      </c>
      <c r="H79">
        <v>0</v>
      </c>
      <c r="I79">
        <v>90</v>
      </c>
      <c r="J79">
        <v>0</v>
      </c>
      <c r="K79">
        <v>7308.59375</v>
      </c>
      <c r="L79">
        <v>0.270625</v>
      </c>
      <c r="M79">
        <v>253877.34375</v>
      </c>
      <c r="N79">
        <v>0.22343750000000001</v>
      </c>
      <c r="O79">
        <v>70</v>
      </c>
      <c r="P79">
        <v>480</v>
      </c>
      <c r="Q79">
        <v>480</v>
      </c>
      <c r="R79" s="46">
        <v>78</v>
      </c>
      <c r="S79" t="s">
        <v>1365</v>
      </c>
      <c r="T79" t="s">
        <v>1366</v>
      </c>
      <c r="U79" t="s">
        <v>1367</v>
      </c>
      <c r="V79" t="s">
        <v>1368</v>
      </c>
      <c r="W79" t="s">
        <v>1369</v>
      </c>
      <c r="X79" t="s">
        <v>1370</v>
      </c>
      <c r="Y79" t="s">
        <v>1371</v>
      </c>
      <c r="Z79" t="s">
        <v>1372</v>
      </c>
      <c r="AA79" t="s">
        <v>1373</v>
      </c>
      <c r="AB79" t="s">
        <v>1374</v>
      </c>
      <c r="AC79" t="s">
        <v>1375</v>
      </c>
      <c r="AD79" t="s">
        <v>4847</v>
      </c>
    </row>
    <row r="80" spans="1:30">
      <c r="A80">
        <v>79</v>
      </c>
      <c r="B80">
        <v>1</v>
      </c>
      <c r="C80">
        <v>79</v>
      </c>
      <c r="D80">
        <v>1</v>
      </c>
      <c r="E80">
        <v>60</v>
      </c>
      <c r="F80">
        <v>70</v>
      </c>
      <c r="G80">
        <v>0.30703124999999998</v>
      </c>
      <c r="H80">
        <v>0</v>
      </c>
      <c r="I80">
        <v>90</v>
      </c>
      <c r="J80">
        <v>0</v>
      </c>
      <c r="K80">
        <v>4058.59375</v>
      </c>
      <c r="L80">
        <v>0.390625</v>
      </c>
      <c r="M80">
        <v>612427.34375</v>
      </c>
      <c r="N80">
        <v>0.32343750000000004</v>
      </c>
      <c r="O80">
        <v>70</v>
      </c>
      <c r="P80">
        <v>480</v>
      </c>
      <c r="Q80">
        <v>480</v>
      </c>
      <c r="R80" s="46">
        <v>79</v>
      </c>
      <c r="S80" t="s">
        <v>1376</v>
      </c>
      <c r="T80" t="s">
        <v>1377</v>
      </c>
      <c r="U80" t="s">
        <v>1378</v>
      </c>
      <c r="V80" t="s">
        <v>1379</v>
      </c>
      <c r="W80" t="s">
        <v>1380</v>
      </c>
      <c r="X80" t="s">
        <v>1381</v>
      </c>
      <c r="Y80" t="s">
        <v>1382</v>
      </c>
      <c r="Z80" t="s">
        <v>1383</v>
      </c>
      <c r="AA80" t="s">
        <v>1384</v>
      </c>
      <c r="AB80" t="s">
        <v>1385</v>
      </c>
      <c r="AC80" t="s">
        <v>1386</v>
      </c>
      <c r="AD80" t="s">
        <v>4848</v>
      </c>
    </row>
    <row r="81" spans="1:30">
      <c r="A81">
        <v>80</v>
      </c>
      <c r="B81">
        <v>1</v>
      </c>
      <c r="C81">
        <v>80</v>
      </c>
      <c r="D81">
        <v>1</v>
      </c>
      <c r="E81">
        <v>60</v>
      </c>
      <c r="F81">
        <v>70</v>
      </c>
      <c r="G81">
        <v>0.44765624999999998</v>
      </c>
      <c r="H81">
        <v>0</v>
      </c>
      <c r="I81">
        <v>90</v>
      </c>
      <c r="J81">
        <v>0</v>
      </c>
      <c r="K81">
        <v>4261.71875</v>
      </c>
      <c r="L81">
        <v>0.27812500000000001</v>
      </c>
      <c r="M81">
        <v>545199.21875</v>
      </c>
      <c r="N81">
        <v>0.32968750000000002</v>
      </c>
      <c r="O81">
        <v>70</v>
      </c>
      <c r="P81">
        <v>480</v>
      </c>
      <c r="Q81">
        <v>480</v>
      </c>
      <c r="R81" s="46">
        <v>80</v>
      </c>
      <c r="S81" t="s">
        <v>1387</v>
      </c>
      <c r="T81" t="s">
        <v>1388</v>
      </c>
      <c r="U81" t="s">
        <v>1389</v>
      </c>
      <c r="V81" t="s">
        <v>1390</v>
      </c>
      <c r="W81" t="s">
        <v>1391</v>
      </c>
      <c r="X81" t="s">
        <v>1392</v>
      </c>
      <c r="Y81" t="s">
        <v>1393</v>
      </c>
      <c r="Z81" t="s">
        <v>1394</v>
      </c>
      <c r="AA81" t="s">
        <v>1395</v>
      </c>
      <c r="AB81" t="s">
        <v>1396</v>
      </c>
      <c r="AC81" t="s">
        <v>1397</v>
      </c>
      <c r="AD81" t="s">
        <v>4849</v>
      </c>
    </row>
    <row r="82" spans="1:30">
      <c r="A82">
        <v>81</v>
      </c>
      <c r="B82">
        <v>1</v>
      </c>
      <c r="C82">
        <v>81</v>
      </c>
      <c r="D82">
        <v>1</v>
      </c>
      <c r="E82">
        <v>60</v>
      </c>
      <c r="F82">
        <v>70</v>
      </c>
      <c r="G82">
        <v>0.59765625</v>
      </c>
      <c r="H82">
        <v>0</v>
      </c>
      <c r="I82">
        <v>90</v>
      </c>
      <c r="J82">
        <v>0</v>
      </c>
      <c r="K82">
        <v>7511.71875</v>
      </c>
      <c r="L82">
        <v>0.39812500000000001</v>
      </c>
      <c r="M82">
        <v>186649.21875</v>
      </c>
      <c r="N82">
        <v>0.22968750000000002</v>
      </c>
      <c r="O82">
        <v>70</v>
      </c>
      <c r="P82">
        <v>480</v>
      </c>
      <c r="Q82">
        <v>480</v>
      </c>
      <c r="R82" s="46">
        <v>81</v>
      </c>
      <c r="S82" t="s">
        <v>1398</v>
      </c>
      <c r="T82" t="s">
        <v>1399</v>
      </c>
      <c r="U82" t="s">
        <v>1400</v>
      </c>
      <c r="V82" t="s">
        <v>1401</v>
      </c>
      <c r="W82" t="s">
        <v>1402</v>
      </c>
      <c r="X82" t="s">
        <v>1403</v>
      </c>
      <c r="Y82" t="s">
        <v>1404</v>
      </c>
      <c r="Z82" t="s">
        <v>1405</v>
      </c>
      <c r="AA82" t="s">
        <v>1406</v>
      </c>
      <c r="AB82" t="s">
        <v>1407</v>
      </c>
      <c r="AC82" t="s">
        <v>1408</v>
      </c>
      <c r="AD82" t="s">
        <v>4850</v>
      </c>
    </row>
    <row r="83" spans="1:30">
      <c r="A83">
        <v>82</v>
      </c>
      <c r="B83">
        <v>1</v>
      </c>
      <c r="C83">
        <v>82</v>
      </c>
      <c r="D83">
        <v>1</v>
      </c>
      <c r="E83">
        <v>60</v>
      </c>
      <c r="F83">
        <v>70</v>
      </c>
      <c r="G83">
        <v>0.52265625000000004</v>
      </c>
      <c r="H83">
        <v>0</v>
      </c>
      <c r="I83">
        <v>90</v>
      </c>
      <c r="J83">
        <v>0</v>
      </c>
      <c r="K83">
        <v>9136.71875</v>
      </c>
      <c r="L83">
        <v>0.33812500000000001</v>
      </c>
      <c r="M83">
        <v>365924.21875</v>
      </c>
      <c r="N83">
        <v>0.37968750000000001</v>
      </c>
      <c r="O83">
        <v>70</v>
      </c>
      <c r="P83">
        <v>480</v>
      </c>
      <c r="Q83">
        <v>480</v>
      </c>
      <c r="R83" s="46">
        <v>82</v>
      </c>
      <c r="S83" t="s">
        <v>1409</v>
      </c>
      <c r="T83" t="s">
        <v>1410</v>
      </c>
      <c r="U83" t="s">
        <v>1411</v>
      </c>
      <c r="V83" t="s">
        <v>1412</v>
      </c>
      <c r="W83" t="s">
        <v>1413</v>
      </c>
      <c r="X83" t="s">
        <v>1414</v>
      </c>
      <c r="Y83" t="s">
        <v>1415</v>
      </c>
      <c r="Z83" t="s">
        <v>1416</v>
      </c>
      <c r="AA83" t="s">
        <v>1417</v>
      </c>
      <c r="AB83" t="s">
        <v>1418</v>
      </c>
      <c r="AC83" t="s">
        <v>1419</v>
      </c>
      <c r="AD83" t="s">
        <v>4851</v>
      </c>
    </row>
    <row r="84" spans="1:30">
      <c r="A84">
        <v>83</v>
      </c>
      <c r="B84">
        <v>1</v>
      </c>
      <c r="C84">
        <v>83</v>
      </c>
      <c r="D84">
        <v>1</v>
      </c>
      <c r="E84">
        <v>60</v>
      </c>
      <c r="F84">
        <v>70</v>
      </c>
      <c r="G84">
        <v>0.37265624999999997</v>
      </c>
      <c r="H84">
        <v>0</v>
      </c>
      <c r="I84">
        <v>90</v>
      </c>
      <c r="J84">
        <v>0</v>
      </c>
      <c r="K84">
        <v>5886.71875</v>
      </c>
      <c r="L84">
        <v>0.458125</v>
      </c>
      <c r="M84">
        <v>724474.21875</v>
      </c>
      <c r="N84">
        <v>0.27968750000000003</v>
      </c>
      <c r="O84">
        <v>70</v>
      </c>
      <c r="P84">
        <v>480</v>
      </c>
      <c r="Q84">
        <v>480</v>
      </c>
      <c r="R84" s="46">
        <v>83</v>
      </c>
      <c r="S84" t="s">
        <v>1420</v>
      </c>
      <c r="T84" t="s">
        <v>1421</v>
      </c>
      <c r="U84" t="s">
        <v>1422</v>
      </c>
      <c r="V84" t="s">
        <v>1423</v>
      </c>
      <c r="W84" t="s">
        <v>1424</v>
      </c>
      <c r="X84" t="s">
        <v>1425</v>
      </c>
      <c r="Y84" t="s">
        <v>1426</v>
      </c>
      <c r="Z84" t="s">
        <v>1427</v>
      </c>
      <c r="AA84" t="s">
        <v>1428</v>
      </c>
      <c r="AB84" t="s">
        <v>1429</v>
      </c>
      <c r="AC84" t="s">
        <v>1430</v>
      </c>
      <c r="AD84" t="s">
        <v>4852</v>
      </c>
    </row>
    <row r="85" spans="1:30">
      <c r="A85">
        <v>84</v>
      </c>
      <c r="B85">
        <v>1</v>
      </c>
      <c r="C85">
        <v>84</v>
      </c>
      <c r="D85">
        <v>1</v>
      </c>
      <c r="E85">
        <v>60</v>
      </c>
      <c r="F85">
        <v>70</v>
      </c>
      <c r="G85">
        <v>0.48515624999999996</v>
      </c>
      <c r="H85">
        <v>0</v>
      </c>
      <c r="I85">
        <v>90</v>
      </c>
      <c r="J85">
        <v>0</v>
      </c>
      <c r="K85">
        <v>6699.21875</v>
      </c>
      <c r="L85">
        <v>0.36812499999999998</v>
      </c>
      <c r="M85">
        <v>97011.71875</v>
      </c>
      <c r="N85">
        <v>0.3046875</v>
      </c>
      <c r="O85">
        <v>70</v>
      </c>
      <c r="P85">
        <v>480</v>
      </c>
      <c r="Q85">
        <v>480</v>
      </c>
      <c r="R85" s="46">
        <v>84</v>
      </c>
      <c r="S85" t="s">
        <v>1431</v>
      </c>
      <c r="T85" t="s">
        <v>1432</v>
      </c>
      <c r="U85" t="s">
        <v>1433</v>
      </c>
      <c r="V85" t="s">
        <v>1434</v>
      </c>
      <c r="W85" t="s">
        <v>1435</v>
      </c>
      <c r="X85" t="s">
        <v>1436</v>
      </c>
      <c r="Y85" t="s">
        <v>1437</v>
      </c>
      <c r="Z85" t="s">
        <v>1438</v>
      </c>
      <c r="AA85" t="s">
        <v>1439</v>
      </c>
      <c r="AB85" t="s">
        <v>1440</v>
      </c>
      <c r="AC85" t="s">
        <v>1441</v>
      </c>
      <c r="AD85" t="s">
        <v>4853</v>
      </c>
    </row>
    <row r="86" spans="1:30">
      <c r="A86">
        <v>85</v>
      </c>
      <c r="B86">
        <v>1</v>
      </c>
      <c r="C86">
        <v>85</v>
      </c>
      <c r="D86">
        <v>1</v>
      </c>
      <c r="E86">
        <v>60</v>
      </c>
      <c r="F86">
        <v>70</v>
      </c>
      <c r="G86">
        <v>0.33515624999999999</v>
      </c>
      <c r="H86">
        <v>0</v>
      </c>
      <c r="I86">
        <v>90</v>
      </c>
      <c r="J86">
        <v>0</v>
      </c>
      <c r="K86">
        <v>9949.21875</v>
      </c>
      <c r="L86">
        <v>0.48812500000000003</v>
      </c>
      <c r="M86">
        <v>455561.71875</v>
      </c>
      <c r="N86">
        <v>0.20468750000000002</v>
      </c>
      <c r="O86">
        <v>70</v>
      </c>
      <c r="P86">
        <v>480</v>
      </c>
      <c r="Q86">
        <v>480</v>
      </c>
      <c r="R86" s="46">
        <v>85</v>
      </c>
      <c r="S86" t="s">
        <v>1442</v>
      </c>
      <c r="T86" t="s">
        <v>1443</v>
      </c>
      <c r="U86" t="s">
        <v>1444</v>
      </c>
      <c r="V86" t="s">
        <v>1445</v>
      </c>
      <c r="W86" t="s">
        <v>1446</v>
      </c>
      <c r="X86" t="s">
        <v>1447</v>
      </c>
      <c r="Y86" t="s">
        <v>1448</v>
      </c>
      <c r="Z86" t="s">
        <v>1449</v>
      </c>
      <c r="AA86" t="s">
        <v>1450</v>
      </c>
      <c r="AB86" t="s">
        <v>1451</v>
      </c>
      <c r="AC86" t="s">
        <v>1452</v>
      </c>
      <c r="AD86" t="s">
        <v>4854</v>
      </c>
    </row>
    <row r="87" spans="1:30">
      <c r="A87">
        <v>86</v>
      </c>
      <c r="B87">
        <v>1</v>
      </c>
      <c r="C87">
        <v>86</v>
      </c>
      <c r="D87">
        <v>1</v>
      </c>
      <c r="E87">
        <v>60</v>
      </c>
      <c r="F87">
        <v>70</v>
      </c>
      <c r="G87">
        <v>0.41015625</v>
      </c>
      <c r="H87">
        <v>0</v>
      </c>
      <c r="I87">
        <v>90</v>
      </c>
      <c r="J87">
        <v>0</v>
      </c>
      <c r="K87">
        <v>8324.21875</v>
      </c>
      <c r="L87">
        <v>0.30812499999999998</v>
      </c>
      <c r="M87">
        <v>634836.71875</v>
      </c>
      <c r="N87">
        <v>0.35468750000000004</v>
      </c>
      <c r="O87">
        <v>70</v>
      </c>
      <c r="P87">
        <v>480</v>
      </c>
      <c r="Q87">
        <v>480</v>
      </c>
      <c r="R87" s="46">
        <v>86</v>
      </c>
      <c r="S87" t="s">
        <v>1453</v>
      </c>
      <c r="T87" t="s">
        <v>1454</v>
      </c>
      <c r="U87" t="s">
        <v>1455</v>
      </c>
      <c r="V87" t="s">
        <v>1456</v>
      </c>
      <c r="W87" t="s">
        <v>1457</v>
      </c>
      <c r="X87" t="s">
        <v>1458</v>
      </c>
      <c r="Y87" t="s">
        <v>1459</v>
      </c>
      <c r="Z87" t="s">
        <v>1460</v>
      </c>
      <c r="AA87" t="s">
        <v>1461</v>
      </c>
      <c r="AB87" t="s">
        <v>1462</v>
      </c>
      <c r="AC87" t="s">
        <v>1463</v>
      </c>
      <c r="AD87" t="s">
        <v>4855</v>
      </c>
    </row>
    <row r="88" spans="1:30">
      <c r="A88">
        <v>87</v>
      </c>
      <c r="B88">
        <v>1</v>
      </c>
      <c r="C88">
        <v>87</v>
      </c>
      <c r="D88">
        <v>1</v>
      </c>
      <c r="E88">
        <v>60</v>
      </c>
      <c r="F88">
        <v>70</v>
      </c>
      <c r="G88">
        <v>0.56015624999999991</v>
      </c>
      <c r="H88">
        <v>0</v>
      </c>
      <c r="I88">
        <v>90</v>
      </c>
      <c r="J88">
        <v>0</v>
      </c>
      <c r="K88">
        <v>5074.21875</v>
      </c>
      <c r="L88">
        <v>0.42812499999999998</v>
      </c>
      <c r="M88">
        <v>276286.71875</v>
      </c>
      <c r="N88">
        <v>0.25468750000000001</v>
      </c>
      <c r="O88">
        <v>70</v>
      </c>
      <c r="P88">
        <v>480</v>
      </c>
      <c r="Q88">
        <v>480</v>
      </c>
      <c r="R88" s="46">
        <v>87</v>
      </c>
      <c r="S88" t="s">
        <v>1464</v>
      </c>
      <c r="T88" t="s">
        <v>1465</v>
      </c>
      <c r="U88" t="s">
        <v>1466</v>
      </c>
      <c r="V88" t="s">
        <v>1467</v>
      </c>
      <c r="W88" t="s">
        <v>1468</v>
      </c>
      <c r="X88" t="s">
        <v>1469</v>
      </c>
      <c r="Y88" t="s">
        <v>1470</v>
      </c>
      <c r="Z88" t="s">
        <v>1471</v>
      </c>
      <c r="AA88" t="s">
        <v>1472</v>
      </c>
      <c r="AB88" t="s">
        <v>1473</v>
      </c>
      <c r="AC88" t="s">
        <v>1474</v>
      </c>
      <c r="AD88" t="s">
        <v>4775</v>
      </c>
    </row>
    <row r="89" spans="1:30">
      <c r="A89">
        <v>88</v>
      </c>
      <c r="B89">
        <v>1</v>
      </c>
      <c r="C89">
        <v>88</v>
      </c>
      <c r="D89">
        <v>1</v>
      </c>
      <c r="E89">
        <v>60</v>
      </c>
      <c r="F89">
        <v>70</v>
      </c>
      <c r="G89">
        <v>0.57890624999999996</v>
      </c>
      <c r="H89">
        <v>0</v>
      </c>
      <c r="I89">
        <v>90</v>
      </c>
      <c r="J89">
        <v>0</v>
      </c>
      <c r="K89">
        <v>4667.96875</v>
      </c>
      <c r="L89">
        <v>0.323125</v>
      </c>
      <c r="M89">
        <v>769292.96875</v>
      </c>
      <c r="N89">
        <v>0.21718750000000001</v>
      </c>
      <c r="O89">
        <v>70</v>
      </c>
      <c r="P89">
        <v>480</v>
      </c>
      <c r="Q89">
        <v>480</v>
      </c>
      <c r="R89" s="46">
        <v>88</v>
      </c>
      <c r="S89" t="s">
        <v>1475</v>
      </c>
      <c r="T89" t="s">
        <v>1476</v>
      </c>
      <c r="U89" t="s">
        <v>1477</v>
      </c>
      <c r="V89" t="s">
        <v>1478</v>
      </c>
      <c r="W89" t="s">
        <v>1479</v>
      </c>
      <c r="X89" t="s">
        <v>1480</v>
      </c>
      <c r="Y89" t="s">
        <v>1481</v>
      </c>
      <c r="Z89" t="s">
        <v>1482</v>
      </c>
      <c r="AA89" t="s">
        <v>1483</v>
      </c>
      <c r="AB89" t="s">
        <v>1484</v>
      </c>
      <c r="AC89" t="s">
        <v>1485</v>
      </c>
      <c r="AD89" t="s">
        <v>4856</v>
      </c>
    </row>
    <row r="90" spans="1:30">
      <c r="A90">
        <v>89</v>
      </c>
      <c r="B90">
        <v>1</v>
      </c>
      <c r="C90">
        <v>89</v>
      </c>
      <c r="D90">
        <v>1</v>
      </c>
      <c r="E90">
        <v>60</v>
      </c>
      <c r="F90">
        <v>70</v>
      </c>
      <c r="G90">
        <v>0.42890624999999999</v>
      </c>
      <c r="H90">
        <v>0</v>
      </c>
      <c r="I90">
        <v>90</v>
      </c>
      <c r="J90">
        <v>0</v>
      </c>
      <c r="K90">
        <v>7917.96875</v>
      </c>
      <c r="L90">
        <v>0.44312499999999999</v>
      </c>
      <c r="M90">
        <v>410742.96875</v>
      </c>
      <c r="N90">
        <v>0.31718750000000001</v>
      </c>
      <c r="O90">
        <v>70</v>
      </c>
      <c r="P90">
        <v>480</v>
      </c>
      <c r="Q90">
        <v>480</v>
      </c>
      <c r="R90" s="46">
        <v>89</v>
      </c>
      <c r="S90" t="s">
        <v>1486</v>
      </c>
      <c r="T90" t="s">
        <v>1487</v>
      </c>
      <c r="U90" t="s">
        <v>1488</v>
      </c>
      <c r="V90" t="s">
        <v>1489</v>
      </c>
      <c r="W90" t="s">
        <v>1490</v>
      </c>
      <c r="X90" t="s">
        <v>1491</v>
      </c>
      <c r="Y90" t="s">
        <v>1492</v>
      </c>
      <c r="Z90" t="s">
        <v>1493</v>
      </c>
      <c r="AA90" t="s">
        <v>1494</v>
      </c>
      <c r="AB90" t="s">
        <v>1495</v>
      </c>
      <c r="AC90" t="s">
        <v>1496</v>
      </c>
      <c r="AD90" t="s">
        <v>4857</v>
      </c>
    </row>
    <row r="91" spans="1:30">
      <c r="A91">
        <v>90</v>
      </c>
      <c r="B91">
        <v>1</v>
      </c>
      <c r="C91">
        <v>90</v>
      </c>
      <c r="D91">
        <v>1</v>
      </c>
      <c r="E91">
        <v>60</v>
      </c>
      <c r="F91">
        <v>70</v>
      </c>
      <c r="G91">
        <v>0.35390624999999998</v>
      </c>
      <c r="H91">
        <v>0</v>
      </c>
      <c r="I91">
        <v>90</v>
      </c>
      <c r="J91">
        <v>0</v>
      </c>
      <c r="K91">
        <v>9542.96875</v>
      </c>
      <c r="L91">
        <v>0.263125</v>
      </c>
      <c r="M91">
        <v>231467.96875</v>
      </c>
      <c r="N91">
        <v>0.26718750000000002</v>
      </c>
      <c r="O91">
        <v>70</v>
      </c>
      <c r="P91">
        <v>480</v>
      </c>
      <c r="Q91">
        <v>480</v>
      </c>
      <c r="R91" s="46">
        <v>90</v>
      </c>
      <c r="S91" t="s">
        <v>1497</v>
      </c>
      <c r="T91" t="s">
        <v>1498</v>
      </c>
      <c r="U91" t="s">
        <v>1499</v>
      </c>
      <c r="V91" t="s">
        <v>1500</v>
      </c>
      <c r="W91" t="s">
        <v>1501</v>
      </c>
      <c r="X91" t="s">
        <v>1502</v>
      </c>
      <c r="Y91" t="s">
        <v>1503</v>
      </c>
      <c r="Z91" t="s">
        <v>1504</v>
      </c>
      <c r="AA91" t="s">
        <v>1505</v>
      </c>
      <c r="AB91" t="s">
        <v>1506</v>
      </c>
      <c r="AC91" t="s">
        <v>1507</v>
      </c>
      <c r="AD91" t="s">
        <v>4858</v>
      </c>
    </row>
    <row r="92" spans="1:30">
      <c r="A92">
        <v>91</v>
      </c>
      <c r="B92">
        <v>1</v>
      </c>
      <c r="C92">
        <v>91</v>
      </c>
      <c r="D92">
        <v>1</v>
      </c>
      <c r="E92">
        <v>60</v>
      </c>
      <c r="F92">
        <v>70</v>
      </c>
      <c r="G92">
        <v>0.50390625</v>
      </c>
      <c r="H92">
        <v>0</v>
      </c>
      <c r="I92">
        <v>90</v>
      </c>
      <c r="J92">
        <v>0</v>
      </c>
      <c r="K92">
        <v>6292.96875</v>
      </c>
      <c r="L92">
        <v>0.38312499999999999</v>
      </c>
      <c r="M92">
        <v>590017.96875</v>
      </c>
      <c r="N92">
        <v>0.3671875</v>
      </c>
      <c r="O92">
        <v>70</v>
      </c>
      <c r="P92">
        <v>480</v>
      </c>
      <c r="Q92">
        <v>480</v>
      </c>
      <c r="R92" s="46">
        <v>91</v>
      </c>
      <c r="S92" t="s">
        <v>1508</v>
      </c>
      <c r="T92" t="s">
        <v>1509</v>
      </c>
      <c r="U92" t="s">
        <v>1510</v>
      </c>
      <c r="V92" t="s">
        <v>1511</v>
      </c>
      <c r="W92" t="s">
        <v>1512</v>
      </c>
      <c r="X92" t="s">
        <v>1513</v>
      </c>
      <c r="Y92" t="s">
        <v>1514</v>
      </c>
      <c r="Z92" t="s">
        <v>1515</v>
      </c>
      <c r="AA92" t="s">
        <v>1516</v>
      </c>
      <c r="AB92" t="s">
        <v>1517</v>
      </c>
      <c r="AC92" t="s">
        <v>1518</v>
      </c>
      <c r="AD92" t="s">
        <v>4859</v>
      </c>
    </row>
    <row r="93" spans="1:30">
      <c r="A93">
        <v>92</v>
      </c>
      <c r="B93">
        <v>1</v>
      </c>
      <c r="C93">
        <v>92</v>
      </c>
      <c r="D93">
        <v>1</v>
      </c>
      <c r="E93">
        <v>60</v>
      </c>
      <c r="F93">
        <v>70</v>
      </c>
      <c r="G93">
        <v>0.31640625</v>
      </c>
      <c r="H93">
        <v>0</v>
      </c>
      <c r="I93">
        <v>90</v>
      </c>
      <c r="J93">
        <v>0</v>
      </c>
      <c r="K93">
        <v>5480.46875</v>
      </c>
      <c r="L93">
        <v>0.29312499999999997</v>
      </c>
      <c r="M93">
        <v>321105.46875</v>
      </c>
      <c r="N93">
        <v>0.2421875</v>
      </c>
      <c r="O93">
        <v>70</v>
      </c>
      <c r="P93">
        <v>480</v>
      </c>
      <c r="Q93">
        <v>480</v>
      </c>
      <c r="R93" s="46">
        <v>92</v>
      </c>
      <c r="S93" t="s">
        <v>1519</v>
      </c>
      <c r="T93" t="s">
        <v>1520</v>
      </c>
      <c r="U93" t="s">
        <v>1521</v>
      </c>
      <c r="V93" t="s">
        <v>1522</v>
      </c>
      <c r="W93" t="s">
        <v>1523</v>
      </c>
      <c r="X93" t="s">
        <v>1524</v>
      </c>
      <c r="Y93" t="s">
        <v>1525</v>
      </c>
      <c r="Z93" t="s">
        <v>1526</v>
      </c>
      <c r="AA93" t="s">
        <v>672</v>
      </c>
      <c r="AB93" t="s">
        <v>1527</v>
      </c>
      <c r="AC93" t="s">
        <v>1528</v>
      </c>
      <c r="AD93" t="s">
        <v>4860</v>
      </c>
    </row>
    <row r="94" spans="1:30">
      <c r="A94">
        <v>93</v>
      </c>
      <c r="B94">
        <v>1</v>
      </c>
      <c r="C94">
        <v>93</v>
      </c>
      <c r="D94">
        <v>1</v>
      </c>
      <c r="E94">
        <v>60</v>
      </c>
      <c r="F94">
        <v>70</v>
      </c>
      <c r="G94">
        <v>0.46640625000000002</v>
      </c>
      <c r="H94">
        <v>0</v>
      </c>
      <c r="I94">
        <v>90</v>
      </c>
      <c r="J94">
        <v>0</v>
      </c>
      <c r="K94">
        <v>8730.46875</v>
      </c>
      <c r="L94">
        <v>0.41312499999999996</v>
      </c>
      <c r="M94">
        <v>679655.46875</v>
      </c>
      <c r="N94">
        <v>0.34218749999999998</v>
      </c>
      <c r="O94">
        <v>70</v>
      </c>
      <c r="P94">
        <v>480</v>
      </c>
      <c r="Q94">
        <v>480</v>
      </c>
      <c r="R94" s="46">
        <v>93</v>
      </c>
      <c r="S94" t="s">
        <v>1529</v>
      </c>
      <c r="T94" t="s">
        <v>1530</v>
      </c>
      <c r="U94" t="s">
        <v>1531</v>
      </c>
      <c r="V94" t="s">
        <v>1532</v>
      </c>
      <c r="W94" t="s">
        <v>1533</v>
      </c>
      <c r="X94" t="s">
        <v>1534</v>
      </c>
      <c r="Y94" t="s">
        <v>1535</v>
      </c>
      <c r="Z94" t="s">
        <v>1536</v>
      </c>
      <c r="AA94" t="s">
        <v>1537</v>
      </c>
      <c r="AB94" t="s">
        <v>1538</v>
      </c>
      <c r="AC94" t="s">
        <v>1539</v>
      </c>
      <c r="AD94" t="s">
        <v>4861</v>
      </c>
    </row>
    <row r="95" spans="1:30">
      <c r="A95">
        <v>94</v>
      </c>
      <c r="B95">
        <v>1</v>
      </c>
      <c r="C95">
        <v>94</v>
      </c>
      <c r="D95">
        <v>1</v>
      </c>
      <c r="E95">
        <v>60</v>
      </c>
      <c r="F95">
        <v>70</v>
      </c>
      <c r="G95">
        <v>0.54140624999999998</v>
      </c>
      <c r="H95">
        <v>0</v>
      </c>
      <c r="I95">
        <v>90</v>
      </c>
      <c r="J95">
        <v>0</v>
      </c>
      <c r="K95">
        <v>7105.46875</v>
      </c>
      <c r="L95">
        <v>0.35312500000000002</v>
      </c>
      <c r="M95">
        <v>500380.46875</v>
      </c>
      <c r="N95">
        <v>0.29218750000000004</v>
      </c>
      <c r="O95">
        <v>70</v>
      </c>
      <c r="P95">
        <v>480</v>
      </c>
      <c r="Q95">
        <v>480</v>
      </c>
      <c r="R95" s="46">
        <v>94</v>
      </c>
      <c r="S95" t="s">
        <v>1540</v>
      </c>
      <c r="T95" t="s">
        <v>1541</v>
      </c>
      <c r="U95" t="s">
        <v>1542</v>
      </c>
      <c r="V95" t="s">
        <v>1543</v>
      </c>
      <c r="W95" t="s">
        <v>1544</v>
      </c>
      <c r="X95" t="s">
        <v>1545</v>
      </c>
      <c r="Y95" t="s">
        <v>1546</v>
      </c>
      <c r="Z95" t="s">
        <v>1547</v>
      </c>
      <c r="AA95" t="s">
        <v>1548</v>
      </c>
      <c r="AB95" t="s">
        <v>1549</v>
      </c>
      <c r="AC95" t="s">
        <v>1550</v>
      </c>
      <c r="AD95" t="s">
        <v>4862</v>
      </c>
    </row>
    <row r="96" spans="1:30">
      <c r="A96">
        <v>95</v>
      </c>
      <c r="B96">
        <v>1</v>
      </c>
      <c r="C96">
        <v>95</v>
      </c>
      <c r="D96">
        <v>1</v>
      </c>
      <c r="E96">
        <v>60</v>
      </c>
      <c r="F96">
        <v>70</v>
      </c>
      <c r="G96">
        <v>0.39140624999999996</v>
      </c>
      <c r="H96">
        <v>0</v>
      </c>
      <c r="I96">
        <v>90</v>
      </c>
      <c r="J96">
        <v>0</v>
      </c>
      <c r="K96">
        <v>3855.46875</v>
      </c>
      <c r="L96">
        <v>0.47312500000000002</v>
      </c>
      <c r="M96">
        <v>141830.46875</v>
      </c>
      <c r="N96">
        <v>0.39218750000000002</v>
      </c>
      <c r="O96">
        <v>70</v>
      </c>
      <c r="P96">
        <v>480</v>
      </c>
      <c r="Q96">
        <v>480</v>
      </c>
      <c r="R96" s="46">
        <v>95</v>
      </c>
      <c r="S96" t="s">
        <v>1551</v>
      </c>
      <c r="T96" t="s">
        <v>1552</v>
      </c>
      <c r="U96" t="s">
        <v>1553</v>
      </c>
      <c r="V96" t="s">
        <v>1554</v>
      </c>
      <c r="W96" t="s">
        <v>1555</v>
      </c>
      <c r="X96" t="s">
        <v>1556</v>
      </c>
      <c r="Y96" t="s">
        <v>1557</v>
      </c>
      <c r="Z96" t="s">
        <v>1558</v>
      </c>
      <c r="AA96" t="s">
        <v>1559</v>
      </c>
      <c r="AB96" t="s">
        <v>1560</v>
      </c>
      <c r="AC96" t="s">
        <v>1561</v>
      </c>
      <c r="AD96" t="s">
        <v>4863</v>
      </c>
    </row>
    <row r="97" spans="1:30">
      <c r="A97">
        <v>96</v>
      </c>
      <c r="B97">
        <v>1</v>
      </c>
      <c r="C97">
        <v>96</v>
      </c>
      <c r="D97">
        <v>1</v>
      </c>
      <c r="E97">
        <v>60</v>
      </c>
      <c r="F97">
        <v>70</v>
      </c>
      <c r="G97">
        <v>0.45234374999999999</v>
      </c>
      <c r="H97">
        <v>0</v>
      </c>
      <c r="I97">
        <v>90</v>
      </c>
      <c r="J97">
        <v>0</v>
      </c>
      <c r="K97">
        <v>3753.90625</v>
      </c>
      <c r="L97">
        <v>0.28187499999999999</v>
      </c>
      <c r="M97">
        <v>735678.90625</v>
      </c>
      <c r="N97">
        <v>0.27031250000000001</v>
      </c>
      <c r="O97">
        <v>70</v>
      </c>
      <c r="P97">
        <v>480</v>
      </c>
      <c r="Q97">
        <v>480</v>
      </c>
      <c r="R97" s="46">
        <v>96</v>
      </c>
      <c r="S97" t="s">
        <v>1562</v>
      </c>
      <c r="T97" t="s">
        <v>1563</v>
      </c>
      <c r="U97" t="s">
        <v>1564</v>
      </c>
      <c r="V97" t="s">
        <v>1565</v>
      </c>
      <c r="W97" t="s">
        <v>1566</v>
      </c>
      <c r="X97" t="s">
        <v>1567</v>
      </c>
      <c r="Y97" t="s">
        <v>1568</v>
      </c>
      <c r="Z97" t="s">
        <v>1569</v>
      </c>
      <c r="AA97" t="s">
        <v>1570</v>
      </c>
      <c r="AB97" t="s">
        <v>1571</v>
      </c>
      <c r="AC97" t="s">
        <v>1572</v>
      </c>
      <c r="AD97" t="s">
        <v>4864</v>
      </c>
    </row>
    <row r="98" spans="1:30">
      <c r="A98">
        <v>97</v>
      </c>
      <c r="B98">
        <v>1</v>
      </c>
      <c r="C98">
        <v>97</v>
      </c>
      <c r="D98">
        <v>1</v>
      </c>
      <c r="E98">
        <v>60</v>
      </c>
      <c r="F98">
        <v>70</v>
      </c>
      <c r="G98">
        <v>0.30234374999999997</v>
      </c>
      <c r="H98">
        <v>0</v>
      </c>
      <c r="I98">
        <v>90</v>
      </c>
      <c r="J98">
        <v>0</v>
      </c>
      <c r="K98">
        <v>7003.90625</v>
      </c>
      <c r="L98">
        <v>0.40187499999999998</v>
      </c>
      <c r="M98">
        <v>377128.90625</v>
      </c>
      <c r="N98">
        <v>0.37031250000000004</v>
      </c>
      <c r="O98">
        <v>70</v>
      </c>
      <c r="P98">
        <v>480</v>
      </c>
      <c r="Q98">
        <v>480</v>
      </c>
      <c r="R98" s="46">
        <v>97</v>
      </c>
      <c r="S98" t="s">
        <v>1573</v>
      </c>
      <c r="T98" t="s">
        <v>1574</v>
      </c>
      <c r="U98" t="s">
        <v>1575</v>
      </c>
      <c r="V98" t="s">
        <v>1576</v>
      </c>
      <c r="W98" t="s">
        <v>1577</v>
      </c>
      <c r="X98" t="s">
        <v>1578</v>
      </c>
      <c r="Y98" t="s">
        <v>1579</v>
      </c>
      <c r="Z98" t="s">
        <v>1580</v>
      </c>
      <c r="AA98" t="s">
        <v>1581</v>
      </c>
      <c r="AB98" t="s">
        <v>1582</v>
      </c>
      <c r="AC98" t="s">
        <v>1583</v>
      </c>
      <c r="AD98" t="s">
        <v>4865</v>
      </c>
    </row>
    <row r="99" spans="1:30">
      <c r="A99">
        <v>98</v>
      </c>
      <c r="B99">
        <v>1</v>
      </c>
      <c r="C99">
        <v>98</v>
      </c>
      <c r="D99">
        <v>1</v>
      </c>
      <c r="E99">
        <v>60</v>
      </c>
      <c r="F99">
        <v>70</v>
      </c>
      <c r="G99">
        <v>0.37734374999999998</v>
      </c>
      <c r="H99">
        <v>0</v>
      </c>
      <c r="I99">
        <v>90</v>
      </c>
      <c r="J99">
        <v>0</v>
      </c>
      <c r="K99">
        <v>8628.90625</v>
      </c>
      <c r="L99">
        <v>0.34187499999999998</v>
      </c>
      <c r="M99">
        <v>197853.90625</v>
      </c>
      <c r="N99">
        <v>0.22031250000000002</v>
      </c>
      <c r="O99">
        <v>70</v>
      </c>
      <c r="P99">
        <v>480</v>
      </c>
      <c r="Q99">
        <v>480</v>
      </c>
      <c r="R99" s="46">
        <v>98</v>
      </c>
      <c r="S99" t="s">
        <v>1584</v>
      </c>
      <c r="T99" t="s">
        <v>1585</v>
      </c>
      <c r="U99" t="s">
        <v>1586</v>
      </c>
      <c r="V99" t="s">
        <v>1587</v>
      </c>
      <c r="W99" t="s">
        <v>1588</v>
      </c>
      <c r="X99" t="s">
        <v>1589</v>
      </c>
      <c r="Y99" t="s">
        <v>1590</v>
      </c>
      <c r="Z99" t="s">
        <v>1591</v>
      </c>
      <c r="AA99" t="s">
        <v>1592</v>
      </c>
      <c r="AB99" t="s">
        <v>1593</v>
      </c>
      <c r="AC99" t="s">
        <v>1594</v>
      </c>
      <c r="AD99" t="s">
        <v>4866</v>
      </c>
    </row>
    <row r="100" spans="1:30">
      <c r="A100">
        <v>99</v>
      </c>
      <c r="B100">
        <v>1</v>
      </c>
      <c r="C100">
        <v>99</v>
      </c>
      <c r="D100">
        <v>1</v>
      </c>
      <c r="E100">
        <v>60</v>
      </c>
      <c r="F100">
        <v>70</v>
      </c>
      <c r="G100">
        <v>0.52734375</v>
      </c>
      <c r="H100">
        <v>0</v>
      </c>
      <c r="I100">
        <v>90</v>
      </c>
      <c r="J100">
        <v>0</v>
      </c>
      <c r="K100">
        <v>5378.90625</v>
      </c>
      <c r="L100">
        <v>0.46187499999999998</v>
      </c>
      <c r="M100">
        <v>556403.90625</v>
      </c>
      <c r="N100">
        <v>0.3203125</v>
      </c>
      <c r="O100">
        <v>70</v>
      </c>
      <c r="P100">
        <v>480</v>
      </c>
      <c r="Q100">
        <v>480</v>
      </c>
      <c r="R100" s="46">
        <v>99</v>
      </c>
      <c r="S100" t="s">
        <v>1595</v>
      </c>
      <c r="T100" t="s">
        <v>1596</v>
      </c>
      <c r="U100" t="s">
        <v>1597</v>
      </c>
      <c r="V100" t="s">
        <v>1598</v>
      </c>
      <c r="W100" t="s">
        <v>1599</v>
      </c>
      <c r="X100" t="s">
        <v>1600</v>
      </c>
      <c r="Y100" t="s">
        <v>1601</v>
      </c>
      <c r="Z100" t="s">
        <v>1602</v>
      </c>
      <c r="AA100" t="s">
        <v>1603</v>
      </c>
      <c r="AB100" t="s">
        <v>1604</v>
      </c>
      <c r="AC100" t="s">
        <v>1605</v>
      </c>
      <c r="AD100" t="s">
        <v>4867</v>
      </c>
    </row>
    <row r="101" spans="1:30">
      <c r="A101">
        <v>100</v>
      </c>
      <c r="B101">
        <v>1</v>
      </c>
      <c r="C101">
        <v>100</v>
      </c>
      <c r="D101">
        <v>1</v>
      </c>
      <c r="E101">
        <v>60</v>
      </c>
      <c r="F101">
        <v>70</v>
      </c>
      <c r="G101">
        <v>0.41484374999999996</v>
      </c>
      <c r="H101">
        <v>0</v>
      </c>
      <c r="I101">
        <v>90</v>
      </c>
      <c r="J101">
        <v>0</v>
      </c>
      <c r="K101">
        <v>6191.40625</v>
      </c>
      <c r="L101">
        <v>0.31187500000000001</v>
      </c>
      <c r="M101">
        <v>287491.40625</v>
      </c>
      <c r="N101">
        <v>0.29531250000000003</v>
      </c>
      <c r="O101">
        <v>70</v>
      </c>
      <c r="P101">
        <v>480</v>
      </c>
      <c r="Q101">
        <v>480</v>
      </c>
      <c r="R101" s="46">
        <v>100</v>
      </c>
      <c r="S101" t="s">
        <v>1606</v>
      </c>
      <c r="T101" t="s">
        <v>1607</v>
      </c>
      <c r="U101" t="s">
        <v>1608</v>
      </c>
      <c r="V101" t="s">
        <v>1609</v>
      </c>
      <c r="W101" t="s">
        <v>1610</v>
      </c>
      <c r="X101" t="s">
        <v>1611</v>
      </c>
      <c r="Y101" t="s">
        <v>1612</v>
      </c>
      <c r="Z101" t="s">
        <v>1613</v>
      </c>
      <c r="AA101" t="s">
        <v>1614</v>
      </c>
      <c r="AB101" t="s">
        <v>1615</v>
      </c>
      <c r="AC101" t="s">
        <v>1616</v>
      </c>
      <c r="AD101" t="s">
        <v>4868</v>
      </c>
    </row>
    <row r="102" spans="1:30">
      <c r="A102">
        <v>101</v>
      </c>
      <c r="B102">
        <v>2</v>
      </c>
      <c r="C102">
        <v>1</v>
      </c>
      <c r="D102">
        <v>1</v>
      </c>
      <c r="E102">
        <v>60</v>
      </c>
      <c r="F102">
        <v>70</v>
      </c>
      <c r="G102">
        <v>0.56484374999999998</v>
      </c>
      <c r="H102">
        <v>0</v>
      </c>
      <c r="I102">
        <v>90</v>
      </c>
      <c r="J102">
        <v>0</v>
      </c>
      <c r="K102">
        <v>9441.40625</v>
      </c>
      <c r="L102">
        <v>0.43187500000000001</v>
      </c>
      <c r="M102">
        <v>646041.40625</v>
      </c>
      <c r="N102">
        <v>0.39531250000000001</v>
      </c>
      <c r="O102">
        <v>70</v>
      </c>
      <c r="P102">
        <v>480</v>
      </c>
      <c r="Q102">
        <v>480</v>
      </c>
      <c r="R102" s="46">
        <v>101</v>
      </c>
      <c r="S102" t="s">
        <v>1617</v>
      </c>
      <c r="T102" t="s">
        <v>1618</v>
      </c>
      <c r="U102" t="s">
        <v>1619</v>
      </c>
      <c r="V102" t="s">
        <v>1620</v>
      </c>
      <c r="W102" t="s">
        <v>1621</v>
      </c>
      <c r="X102" t="s">
        <v>1622</v>
      </c>
      <c r="Y102" t="s">
        <v>1623</v>
      </c>
      <c r="Z102" t="s">
        <v>1624</v>
      </c>
      <c r="AA102" t="s">
        <v>1625</v>
      </c>
      <c r="AB102" t="s">
        <v>1626</v>
      </c>
      <c r="AC102" t="s">
        <v>1627</v>
      </c>
      <c r="AD102" t="s">
        <v>4869</v>
      </c>
    </row>
    <row r="103" spans="1:30">
      <c r="A103">
        <v>102</v>
      </c>
      <c r="B103">
        <v>2</v>
      </c>
      <c r="C103">
        <v>2</v>
      </c>
      <c r="D103">
        <v>1</v>
      </c>
      <c r="E103">
        <v>60</v>
      </c>
      <c r="F103">
        <v>70</v>
      </c>
      <c r="G103">
        <v>0.48984375000000002</v>
      </c>
      <c r="H103">
        <v>0</v>
      </c>
      <c r="I103">
        <v>90</v>
      </c>
      <c r="J103">
        <v>0</v>
      </c>
      <c r="K103">
        <v>7816.40625</v>
      </c>
      <c r="L103">
        <v>0.25187500000000002</v>
      </c>
      <c r="M103">
        <v>466766.40625</v>
      </c>
      <c r="N103">
        <v>0.24531250000000002</v>
      </c>
      <c r="O103">
        <v>70</v>
      </c>
      <c r="P103">
        <v>480</v>
      </c>
      <c r="Q103">
        <v>480</v>
      </c>
      <c r="R103" s="46">
        <v>102</v>
      </c>
      <c r="S103" t="s">
        <v>1628</v>
      </c>
      <c r="T103" t="s">
        <v>1629</v>
      </c>
      <c r="U103" t="s">
        <v>1630</v>
      </c>
      <c r="V103" t="s">
        <v>1631</v>
      </c>
      <c r="W103" t="s">
        <v>1632</v>
      </c>
      <c r="X103" t="s">
        <v>1633</v>
      </c>
      <c r="Y103" t="s">
        <v>1634</v>
      </c>
      <c r="Z103" t="s">
        <v>1635</v>
      </c>
      <c r="AA103" t="s">
        <v>1636</v>
      </c>
      <c r="AB103" t="s">
        <v>1637</v>
      </c>
      <c r="AC103" t="s">
        <v>1638</v>
      </c>
      <c r="AD103" t="s">
        <v>4870</v>
      </c>
    </row>
    <row r="104" spans="1:30">
      <c r="A104">
        <v>103</v>
      </c>
      <c r="B104">
        <v>2</v>
      </c>
      <c r="C104">
        <v>3</v>
      </c>
      <c r="D104">
        <v>1</v>
      </c>
      <c r="E104">
        <v>60</v>
      </c>
      <c r="F104">
        <v>70</v>
      </c>
      <c r="G104">
        <v>0.33984375</v>
      </c>
      <c r="H104">
        <v>0</v>
      </c>
      <c r="I104">
        <v>90</v>
      </c>
      <c r="J104">
        <v>0</v>
      </c>
      <c r="K104">
        <v>4566.40625</v>
      </c>
      <c r="L104">
        <v>0.37187500000000001</v>
      </c>
      <c r="M104">
        <v>108216.40625</v>
      </c>
      <c r="N104">
        <v>0.34531250000000002</v>
      </c>
      <c r="O104">
        <v>70</v>
      </c>
      <c r="P104">
        <v>480</v>
      </c>
      <c r="Q104">
        <v>480</v>
      </c>
      <c r="R104" s="46">
        <v>103</v>
      </c>
      <c r="S104" t="s">
        <v>1639</v>
      </c>
      <c r="T104" t="s">
        <v>1640</v>
      </c>
      <c r="U104" t="s">
        <v>1641</v>
      </c>
      <c r="V104" t="s">
        <v>1642</v>
      </c>
      <c r="W104" t="s">
        <v>1643</v>
      </c>
      <c r="X104" t="s">
        <v>1644</v>
      </c>
      <c r="Y104" t="s">
        <v>1645</v>
      </c>
      <c r="Z104" t="s">
        <v>1646</v>
      </c>
      <c r="AA104" t="s">
        <v>1647</v>
      </c>
      <c r="AB104" t="s">
        <v>1648</v>
      </c>
      <c r="AC104" t="s">
        <v>1649</v>
      </c>
      <c r="AD104" t="s">
        <v>4871</v>
      </c>
    </row>
    <row r="105" spans="1:30">
      <c r="A105">
        <v>104</v>
      </c>
      <c r="B105">
        <v>2</v>
      </c>
      <c r="C105">
        <v>4</v>
      </c>
      <c r="D105">
        <v>1</v>
      </c>
      <c r="E105">
        <v>60</v>
      </c>
      <c r="F105">
        <v>70</v>
      </c>
      <c r="G105">
        <v>0.32109375000000001</v>
      </c>
      <c r="H105">
        <v>0</v>
      </c>
      <c r="I105">
        <v>90</v>
      </c>
      <c r="J105">
        <v>0</v>
      </c>
      <c r="K105">
        <v>4972.65625</v>
      </c>
      <c r="L105">
        <v>0.356875</v>
      </c>
      <c r="M105">
        <v>601222.65625</v>
      </c>
      <c r="N105">
        <v>0.3828125</v>
      </c>
      <c r="O105">
        <v>70</v>
      </c>
      <c r="P105">
        <v>480</v>
      </c>
      <c r="Q105">
        <v>480</v>
      </c>
      <c r="R105" s="46">
        <v>104</v>
      </c>
      <c r="S105" t="s">
        <v>1650</v>
      </c>
      <c r="T105" t="s">
        <v>1651</v>
      </c>
      <c r="U105" t="s">
        <v>1652</v>
      </c>
      <c r="V105" t="s">
        <v>871</v>
      </c>
      <c r="W105" t="s">
        <v>1653</v>
      </c>
      <c r="X105" t="s">
        <v>1654</v>
      </c>
      <c r="Y105" t="s">
        <v>1655</v>
      </c>
      <c r="Z105" t="s">
        <v>1656</v>
      </c>
      <c r="AA105" t="s">
        <v>1657</v>
      </c>
      <c r="AB105" t="s">
        <v>1658</v>
      </c>
      <c r="AC105" t="s">
        <v>1659</v>
      </c>
      <c r="AD105" t="s">
        <v>4872</v>
      </c>
    </row>
    <row r="106" spans="1:30">
      <c r="A106">
        <v>105</v>
      </c>
      <c r="B106">
        <v>2</v>
      </c>
      <c r="C106">
        <v>5</v>
      </c>
      <c r="D106">
        <v>1</v>
      </c>
      <c r="E106">
        <v>60</v>
      </c>
      <c r="F106">
        <v>70</v>
      </c>
      <c r="G106">
        <v>0.47109374999999998</v>
      </c>
      <c r="H106">
        <v>0</v>
      </c>
      <c r="I106">
        <v>90</v>
      </c>
      <c r="J106">
        <v>0</v>
      </c>
      <c r="K106">
        <v>8222.65625</v>
      </c>
      <c r="L106">
        <v>0.47687499999999999</v>
      </c>
      <c r="M106">
        <v>242672.65625</v>
      </c>
      <c r="N106">
        <v>0.28281250000000002</v>
      </c>
      <c r="O106">
        <v>70</v>
      </c>
      <c r="P106">
        <v>480</v>
      </c>
      <c r="Q106">
        <v>480</v>
      </c>
      <c r="R106" s="46">
        <v>105</v>
      </c>
      <c r="S106" t="s">
        <v>1660</v>
      </c>
      <c r="T106" t="s">
        <v>1661</v>
      </c>
      <c r="U106" t="s">
        <v>1662</v>
      </c>
      <c r="V106" t="s">
        <v>1663</v>
      </c>
      <c r="W106" t="s">
        <v>1664</v>
      </c>
      <c r="X106" t="s">
        <v>1665</v>
      </c>
      <c r="Y106" t="s">
        <v>1666</v>
      </c>
      <c r="Z106" t="s">
        <v>1667</v>
      </c>
      <c r="AA106" t="s">
        <v>1668</v>
      </c>
      <c r="AB106" t="s">
        <v>1669</v>
      </c>
      <c r="AC106" t="s">
        <v>1670</v>
      </c>
      <c r="AD106" t="s">
        <v>4873</v>
      </c>
    </row>
    <row r="107" spans="1:30">
      <c r="A107">
        <v>106</v>
      </c>
      <c r="B107">
        <v>2</v>
      </c>
      <c r="C107">
        <v>6</v>
      </c>
      <c r="D107">
        <v>1</v>
      </c>
      <c r="E107">
        <v>60</v>
      </c>
      <c r="F107">
        <v>70</v>
      </c>
      <c r="G107">
        <v>0.54609375000000004</v>
      </c>
      <c r="H107">
        <v>0</v>
      </c>
      <c r="I107">
        <v>90</v>
      </c>
      <c r="J107">
        <v>0</v>
      </c>
      <c r="K107">
        <v>9847.65625</v>
      </c>
      <c r="L107">
        <v>0.296875</v>
      </c>
      <c r="M107">
        <v>421947.65625</v>
      </c>
      <c r="N107">
        <v>0.33281250000000001</v>
      </c>
      <c r="O107">
        <v>70</v>
      </c>
      <c r="P107">
        <v>480</v>
      </c>
      <c r="Q107">
        <v>480</v>
      </c>
      <c r="R107" s="46">
        <v>106</v>
      </c>
      <c r="S107" t="s">
        <v>1671</v>
      </c>
      <c r="T107" t="s">
        <v>1672</v>
      </c>
      <c r="U107" t="s">
        <v>1673</v>
      </c>
      <c r="V107" t="s">
        <v>1674</v>
      </c>
      <c r="W107" t="s">
        <v>1675</v>
      </c>
      <c r="X107" t="s">
        <v>1676</v>
      </c>
      <c r="Y107" t="s">
        <v>1677</v>
      </c>
      <c r="Z107" t="s">
        <v>1678</v>
      </c>
      <c r="AA107" t="s">
        <v>1679</v>
      </c>
      <c r="AB107" t="s">
        <v>1680</v>
      </c>
      <c r="AC107" t="s">
        <v>1681</v>
      </c>
      <c r="AD107" t="s">
        <v>4874</v>
      </c>
    </row>
    <row r="108" spans="1:30">
      <c r="A108">
        <v>107</v>
      </c>
      <c r="B108">
        <v>2</v>
      </c>
      <c r="C108">
        <v>7</v>
      </c>
      <c r="D108">
        <v>1</v>
      </c>
      <c r="E108">
        <v>60</v>
      </c>
      <c r="F108">
        <v>70</v>
      </c>
      <c r="G108">
        <v>0.39609374999999997</v>
      </c>
      <c r="H108">
        <v>0</v>
      </c>
      <c r="I108">
        <v>90</v>
      </c>
      <c r="J108">
        <v>0</v>
      </c>
      <c r="K108">
        <v>6597.65625</v>
      </c>
      <c r="L108">
        <v>0.416875</v>
      </c>
      <c r="M108">
        <v>780497.65625</v>
      </c>
      <c r="N108">
        <v>0.23281250000000001</v>
      </c>
      <c r="O108">
        <v>70</v>
      </c>
      <c r="P108">
        <v>480</v>
      </c>
      <c r="Q108">
        <v>480</v>
      </c>
      <c r="R108" s="46">
        <v>107</v>
      </c>
      <c r="S108" t="s">
        <v>1682</v>
      </c>
      <c r="T108" t="s">
        <v>1683</v>
      </c>
      <c r="U108" t="s">
        <v>1684</v>
      </c>
      <c r="V108" t="s">
        <v>1685</v>
      </c>
      <c r="W108" t="s">
        <v>1686</v>
      </c>
      <c r="X108" t="s">
        <v>1687</v>
      </c>
      <c r="Y108" t="s">
        <v>1688</v>
      </c>
      <c r="Z108" t="s">
        <v>1689</v>
      </c>
      <c r="AA108" t="s">
        <v>1690</v>
      </c>
      <c r="AB108" t="s">
        <v>1691</v>
      </c>
      <c r="AC108" t="s">
        <v>1692</v>
      </c>
      <c r="AD108" t="s">
        <v>4875</v>
      </c>
    </row>
    <row r="109" spans="1:30">
      <c r="A109">
        <v>108</v>
      </c>
      <c r="B109">
        <v>2</v>
      </c>
      <c r="C109">
        <v>8</v>
      </c>
      <c r="D109">
        <v>1</v>
      </c>
      <c r="E109">
        <v>60</v>
      </c>
      <c r="F109">
        <v>70</v>
      </c>
      <c r="G109">
        <v>0.58359374999999991</v>
      </c>
      <c r="H109">
        <v>0</v>
      </c>
      <c r="I109">
        <v>90</v>
      </c>
      <c r="J109">
        <v>0</v>
      </c>
      <c r="K109">
        <v>5785.15625</v>
      </c>
      <c r="L109">
        <v>0.26687499999999997</v>
      </c>
      <c r="M109">
        <v>153035.15625</v>
      </c>
      <c r="N109">
        <v>0.35781250000000003</v>
      </c>
      <c r="O109">
        <v>70</v>
      </c>
      <c r="P109">
        <v>480</v>
      </c>
      <c r="Q109">
        <v>480</v>
      </c>
      <c r="R109" s="46">
        <v>108</v>
      </c>
      <c r="S109" t="s">
        <v>1693</v>
      </c>
      <c r="T109" t="s">
        <v>1694</v>
      </c>
      <c r="U109" t="s">
        <v>1695</v>
      </c>
      <c r="V109" t="s">
        <v>1696</v>
      </c>
      <c r="W109" t="s">
        <v>1697</v>
      </c>
      <c r="X109" t="s">
        <v>1698</v>
      </c>
      <c r="Y109" t="s">
        <v>1699</v>
      </c>
      <c r="Z109" t="s">
        <v>1700</v>
      </c>
      <c r="AA109" t="s">
        <v>1701</v>
      </c>
      <c r="AB109" t="s">
        <v>1702</v>
      </c>
      <c r="AC109" t="s">
        <v>1703</v>
      </c>
      <c r="AD109" t="s">
        <v>4876</v>
      </c>
    </row>
    <row r="110" spans="1:30">
      <c r="A110">
        <v>109</v>
      </c>
      <c r="B110">
        <v>2</v>
      </c>
      <c r="C110">
        <v>9</v>
      </c>
      <c r="D110">
        <v>1</v>
      </c>
      <c r="E110">
        <v>60</v>
      </c>
      <c r="F110">
        <v>70</v>
      </c>
      <c r="G110">
        <v>0.43359375</v>
      </c>
      <c r="H110">
        <v>0</v>
      </c>
      <c r="I110">
        <v>90</v>
      </c>
      <c r="J110">
        <v>0</v>
      </c>
      <c r="K110">
        <v>9035.15625</v>
      </c>
      <c r="L110">
        <v>0.38687499999999997</v>
      </c>
      <c r="M110">
        <v>511585.15625</v>
      </c>
      <c r="N110">
        <v>0.2578125</v>
      </c>
      <c r="O110">
        <v>70</v>
      </c>
      <c r="P110">
        <v>480</v>
      </c>
      <c r="Q110">
        <v>480</v>
      </c>
      <c r="R110" s="46">
        <v>109</v>
      </c>
      <c r="S110" t="s">
        <v>1704</v>
      </c>
      <c r="T110" t="s">
        <v>1705</v>
      </c>
      <c r="U110" t="s">
        <v>1706</v>
      </c>
      <c r="V110" t="s">
        <v>1707</v>
      </c>
      <c r="W110" t="s">
        <v>1708</v>
      </c>
      <c r="X110" t="s">
        <v>1709</v>
      </c>
      <c r="Y110" t="s">
        <v>1710</v>
      </c>
      <c r="Z110" t="s">
        <v>1711</v>
      </c>
      <c r="AA110" t="s">
        <v>1712</v>
      </c>
      <c r="AB110" t="s">
        <v>1713</v>
      </c>
      <c r="AC110" t="s">
        <v>1714</v>
      </c>
      <c r="AD110" t="s">
        <v>4877</v>
      </c>
    </row>
    <row r="111" spans="1:30">
      <c r="A111">
        <v>110</v>
      </c>
      <c r="B111">
        <v>2</v>
      </c>
      <c r="C111">
        <v>10</v>
      </c>
      <c r="D111">
        <v>1</v>
      </c>
      <c r="E111">
        <v>60</v>
      </c>
      <c r="F111">
        <v>70</v>
      </c>
      <c r="G111">
        <v>0.35859374999999999</v>
      </c>
      <c r="H111">
        <v>0</v>
      </c>
      <c r="I111">
        <v>90</v>
      </c>
      <c r="J111">
        <v>0</v>
      </c>
      <c r="K111">
        <v>7410.15625</v>
      </c>
      <c r="L111">
        <v>0.32687500000000003</v>
      </c>
      <c r="M111">
        <v>690860.15625</v>
      </c>
      <c r="N111">
        <v>0.30781250000000004</v>
      </c>
      <c r="O111">
        <v>70</v>
      </c>
      <c r="P111">
        <v>480</v>
      </c>
      <c r="Q111">
        <v>480</v>
      </c>
      <c r="R111" s="46">
        <v>110</v>
      </c>
      <c r="S111" t="s">
        <v>1715</v>
      </c>
      <c r="T111" t="s">
        <v>1716</v>
      </c>
      <c r="U111" t="s">
        <v>280</v>
      </c>
      <c r="V111" t="s">
        <v>1717</v>
      </c>
      <c r="W111" t="s">
        <v>1718</v>
      </c>
      <c r="X111" t="s">
        <v>1719</v>
      </c>
      <c r="Y111" t="s">
        <v>1720</v>
      </c>
      <c r="Z111" t="s">
        <v>1721</v>
      </c>
      <c r="AA111" t="s">
        <v>1722</v>
      </c>
      <c r="AB111" t="s">
        <v>1723</v>
      </c>
      <c r="AC111" t="s">
        <v>1724</v>
      </c>
      <c r="AD111" t="s">
        <v>4878</v>
      </c>
    </row>
    <row r="112" spans="1:30">
      <c r="A112">
        <v>111</v>
      </c>
      <c r="B112">
        <v>2</v>
      </c>
      <c r="C112">
        <v>11</v>
      </c>
      <c r="D112">
        <v>1</v>
      </c>
      <c r="E112">
        <v>60</v>
      </c>
      <c r="F112">
        <v>70</v>
      </c>
      <c r="G112">
        <v>0.50859374999999996</v>
      </c>
      <c r="H112">
        <v>0</v>
      </c>
      <c r="I112">
        <v>90</v>
      </c>
      <c r="J112">
        <v>0</v>
      </c>
      <c r="K112">
        <v>4160.15625</v>
      </c>
      <c r="L112">
        <v>0.44687500000000002</v>
      </c>
      <c r="M112">
        <v>332310.15625</v>
      </c>
      <c r="N112">
        <v>0.20781250000000001</v>
      </c>
      <c r="O112">
        <v>70</v>
      </c>
      <c r="P112">
        <v>480</v>
      </c>
      <c r="Q112">
        <v>480</v>
      </c>
      <c r="R112" s="46">
        <v>111</v>
      </c>
      <c r="S112" t="s">
        <v>1725</v>
      </c>
      <c r="T112" t="s">
        <v>1726</v>
      </c>
      <c r="U112" t="s">
        <v>1727</v>
      </c>
      <c r="V112" t="s">
        <v>1728</v>
      </c>
      <c r="W112" t="s">
        <v>1729</v>
      </c>
      <c r="X112" t="s">
        <v>1730</v>
      </c>
      <c r="Y112" t="s">
        <v>1731</v>
      </c>
      <c r="Z112" t="s">
        <v>1732</v>
      </c>
      <c r="AA112" t="s">
        <v>1733</v>
      </c>
      <c r="AB112" t="s">
        <v>1734</v>
      </c>
      <c r="AC112" t="s">
        <v>1735</v>
      </c>
      <c r="AD112" t="s">
        <v>4879</v>
      </c>
    </row>
    <row r="113" spans="1:30">
      <c r="A113">
        <v>112</v>
      </c>
      <c r="B113">
        <v>2</v>
      </c>
      <c r="C113">
        <v>12</v>
      </c>
      <c r="D113">
        <v>1</v>
      </c>
      <c r="E113">
        <v>60</v>
      </c>
      <c r="F113">
        <v>70</v>
      </c>
      <c r="G113">
        <v>0.53671874999999991</v>
      </c>
      <c r="H113">
        <v>0</v>
      </c>
      <c r="I113">
        <v>90</v>
      </c>
      <c r="J113">
        <v>0</v>
      </c>
      <c r="K113">
        <v>3957.03125</v>
      </c>
      <c r="L113">
        <v>0.33437499999999998</v>
      </c>
      <c r="M113">
        <v>220263.28125</v>
      </c>
      <c r="N113">
        <v>0.23906250000000001</v>
      </c>
      <c r="O113">
        <v>70</v>
      </c>
      <c r="P113">
        <v>480</v>
      </c>
      <c r="Q113">
        <v>480</v>
      </c>
      <c r="R113" s="46">
        <v>112</v>
      </c>
      <c r="S113" t="s">
        <v>1736</v>
      </c>
      <c r="T113" t="s">
        <v>1737</v>
      </c>
      <c r="U113" t="s">
        <v>1738</v>
      </c>
      <c r="V113" t="s">
        <v>1739</v>
      </c>
      <c r="W113" t="s">
        <v>1740</v>
      </c>
      <c r="X113" t="s">
        <v>1741</v>
      </c>
      <c r="Y113" t="s">
        <v>1742</v>
      </c>
      <c r="Z113" t="s">
        <v>1743</v>
      </c>
      <c r="AA113" t="s">
        <v>1744</v>
      </c>
      <c r="AB113" t="s">
        <v>1745</v>
      </c>
      <c r="AC113" t="s">
        <v>1746</v>
      </c>
      <c r="AD113" t="s">
        <v>4880</v>
      </c>
    </row>
    <row r="114" spans="1:30">
      <c r="A114">
        <v>113</v>
      </c>
      <c r="B114">
        <v>2</v>
      </c>
      <c r="C114">
        <v>13</v>
      </c>
      <c r="D114">
        <v>1</v>
      </c>
      <c r="E114">
        <v>60</v>
      </c>
      <c r="F114">
        <v>70</v>
      </c>
      <c r="G114">
        <v>0.38671875</v>
      </c>
      <c r="H114">
        <v>0</v>
      </c>
      <c r="I114">
        <v>90</v>
      </c>
      <c r="J114">
        <v>0</v>
      </c>
      <c r="K114">
        <v>7207.03125</v>
      </c>
      <c r="L114">
        <v>0.45437499999999997</v>
      </c>
      <c r="M114">
        <v>578813.28125</v>
      </c>
      <c r="N114">
        <v>0.33906250000000004</v>
      </c>
      <c r="O114">
        <v>70</v>
      </c>
      <c r="P114">
        <v>480</v>
      </c>
      <c r="Q114">
        <v>480</v>
      </c>
      <c r="R114" s="46">
        <v>113</v>
      </c>
      <c r="S114" t="s">
        <v>1747</v>
      </c>
      <c r="T114" t="s">
        <v>1748</v>
      </c>
      <c r="U114" t="s">
        <v>1749</v>
      </c>
      <c r="V114" t="s">
        <v>1750</v>
      </c>
      <c r="W114" t="s">
        <v>1751</v>
      </c>
      <c r="X114" t="s">
        <v>1752</v>
      </c>
      <c r="Y114" t="s">
        <v>1753</v>
      </c>
      <c r="Z114" t="s">
        <v>1754</v>
      </c>
      <c r="AA114" t="s">
        <v>1755</v>
      </c>
      <c r="AB114" t="s">
        <v>1756</v>
      </c>
      <c r="AC114" t="s">
        <v>1757</v>
      </c>
      <c r="AD114" t="s">
        <v>4881</v>
      </c>
    </row>
    <row r="115" spans="1:30">
      <c r="A115">
        <v>114</v>
      </c>
      <c r="B115">
        <v>2</v>
      </c>
      <c r="C115">
        <v>14</v>
      </c>
      <c r="D115">
        <v>1</v>
      </c>
      <c r="E115">
        <v>60</v>
      </c>
      <c r="F115">
        <v>70</v>
      </c>
      <c r="G115">
        <v>0.31171874999999999</v>
      </c>
      <c r="H115">
        <v>0</v>
      </c>
      <c r="I115">
        <v>90</v>
      </c>
      <c r="J115">
        <v>0</v>
      </c>
      <c r="K115">
        <v>8832.03125</v>
      </c>
      <c r="L115">
        <v>0.27437499999999998</v>
      </c>
      <c r="M115">
        <v>758088.28125</v>
      </c>
      <c r="N115">
        <v>0.2890625</v>
      </c>
      <c r="O115">
        <v>70</v>
      </c>
      <c r="P115">
        <v>480</v>
      </c>
      <c r="Q115">
        <v>480</v>
      </c>
      <c r="R115" s="46">
        <v>114</v>
      </c>
      <c r="S115" t="s">
        <v>1758</v>
      </c>
      <c r="T115" t="s">
        <v>1759</v>
      </c>
      <c r="U115" t="s">
        <v>1760</v>
      </c>
      <c r="V115" t="s">
        <v>1761</v>
      </c>
      <c r="W115" t="s">
        <v>1762</v>
      </c>
      <c r="X115" t="s">
        <v>1763</v>
      </c>
      <c r="Y115" t="s">
        <v>1764</v>
      </c>
      <c r="Z115" t="s">
        <v>1765</v>
      </c>
      <c r="AA115" t="s">
        <v>1766</v>
      </c>
      <c r="AB115" t="s">
        <v>1767</v>
      </c>
      <c r="AC115" t="s">
        <v>1768</v>
      </c>
      <c r="AD115" t="s">
        <v>4882</v>
      </c>
    </row>
    <row r="116" spans="1:30">
      <c r="A116">
        <v>115</v>
      </c>
      <c r="B116">
        <v>2</v>
      </c>
      <c r="C116">
        <v>15</v>
      </c>
      <c r="D116">
        <v>1</v>
      </c>
      <c r="E116">
        <v>60</v>
      </c>
      <c r="F116">
        <v>70</v>
      </c>
      <c r="G116">
        <v>0.46171874999999996</v>
      </c>
      <c r="H116">
        <v>0</v>
      </c>
      <c r="I116">
        <v>90</v>
      </c>
      <c r="J116">
        <v>0</v>
      </c>
      <c r="K116">
        <v>5582.03125</v>
      </c>
      <c r="L116">
        <v>0.39437500000000003</v>
      </c>
      <c r="M116">
        <v>399538.28125</v>
      </c>
      <c r="N116">
        <v>0.38906250000000003</v>
      </c>
      <c r="O116">
        <v>70</v>
      </c>
      <c r="P116">
        <v>480</v>
      </c>
      <c r="Q116">
        <v>480</v>
      </c>
      <c r="R116" s="46">
        <v>115</v>
      </c>
      <c r="S116" t="s">
        <v>1769</v>
      </c>
      <c r="T116" t="s">
        <v>1770</v>
      </c>
      <c r="U116" t="s">
        <v>1771</v>
      </c>
      <c r="V116" t="s">
        <v>1772</v>
      </c>
      <c r="W116" t="s">
        <v>1773</v>
      </c>
      <c r="X116" t="s">
        <v>1774</v>
      </c>
      <c r="Y116" t="s">
        <v>1775</v>
      </c>
      <c r="Z116" t="s">
        <v>1776</v>
      </c>
      <c r="AA116" t="s">
        <v>796</v>
      </c>
      <c r="AB116" t="s">
        <v>1777</v>
      </c>
      <c r="AC116" t="s">
        <v>1778</v>
      </c>
      <c r="AD116" t="s">
        <v>4883</v>
      </c>
    </row>
    <row r="117" spans="1:30">
      <c r="A117">
        <v>116</v>
      </c>
      <c r="B117">
        <v>2</v>
      </c>
      <c r="C117">
        <v>16</v>
      </c>
      <c r="D117">
        <v>1</v>
      </c>
      <c r="E117">
        <v>60</v>
      </c>
      <c r="F117">
        <v>70</v>
      </c>
      <c r="G117">
        <v>0.34921874999999997</v>
      </c>
      <c r="H117">
        <v>0</v>
      </c>
      <c r="I117">
        <v>90</v>
      </c>
      <c r="J117">
        <v>0</v>
      </c>
      <c r="K117">
        <v>6394.53125</v>
      </c>
      <c r="L117">
        <v>0.30437500000000001</v>
      </c>
      <c r="M117">
        <v>489175.78125</v>
      </c>
      <c r="N117">
        <v>0.21406250000000002</v>
      </c>
      <c r="O117">
        <v>70</v>
      </c>
      <c r="P117">
        <v>480</v>
      </c>
      <c r="Q117">
        <v>480</v>
      </c>
      <c r="R117" s="46">
        <v>116</v>
      </c>
      <c r="S117" t="s">
        <v>1779</v>
      </c>
      <c r="T117" t="s">
        <v>1780</v>
      </c>
      <c r="U117" t="s">
        <v>1781</v>
      </c>
      <c r="V117" t="s">
        <v>1782</v>
      </c>
      <c r="W117" t="s">
        <v>1783</v>
      </c>
      <c r="X117" t="s">
        <v>1784</v>
      </c>
      <c r="Y117" t="s">
        <v>1785</v>
      </c>
      <c r="Z117" t="s">
        <v>1786</v>
      </c>
      <c r="AA117" t="s">
        <v>1787</v>
      </c>
      <c r="AB117" t="s">
        <v>1788</v>
      </c>
      <c r="AC117" t="s">
        <v>1789</v>
      </c>
      <c r="AD117" t="s">
        <v>4884</v>
      </c>
    </row>
    <row r="118" spans="1:30">
      <c r="A118">
        <v>117</v>
      </c>
      <c r="B118">
        <v>2</v>
      </c>
      <c r="C118">
        <v>17</v>
      </c>
      <c r="D118">
        <v>1</v>
      </c>
      <c r="E118">
        <v>60</v>
      </c>
      <c r="F118">
        <v>70</v>
      </c>
      <c r="G118">
        <v>0.49921874999999999</v>
      </c>
      <c r="H118">
        <v>0</v>
      </c>
      <c r="I118">
        <v>90</v>
      </c>
      <c r="J118">
        <v>0</v>
      </c>
      <c r="K118">
        <v>9644.53125</v>
      </c>
      <c r="L118">
        <v>0.424375</v>
      </c>
      <c r="M118">
        <v>130625.78125</v>
      </c>
      <c r="N118">
        <v>0.31406250000000002</v>
      </c>
      <c r="O118">
        <v>70</v>
      </c>
      <c r="P118">
        <v>480</v>
      </c>
      <c r="Q118">
        <v>480</v>
      </c>
      <c r="R118" s="46">
        <v>117</v>
      </c>
      <c r="S118" t="s">
        <v>1790</v>
      </c>
      <c r="T118" t="s">
        <v>1791</v>
      </c>
      <c r="U118" t="s">
        <v>1792</v>
      </c>
      <c r="V118" t="s">
        <v>1793</v>
      </c>
      <c r="W118" t="s">
        <v>1794</v>
      </c>
      <c r="X118" t="s">
        <v>1795</v>
      </c>
      <c r="Y118" t="s">
        <v>1796</v>
      </c>
      <c r="Z118" t="s">
        <v>1797</v>
      </c>
      <c r="AA118" t="s">
        <v>1798</v>
      </c>
      <c r="AB118" t="s">
        <v>1799</v>
      </c>
      <c r="AC118" t="s">
        <v>1800</v>
      </c>
      <c r="AD118" t="s">
        <v>4885</v>
      </c>
    </row>
    <row r="119" spans="1:30">
      <c r="A119">
        <v>118</v>
      </c>
      <c r="B119">
        <v>2</v>
      </c>
      <c r="C119">
        <v>18</v>
      </c>
      <c r="D119">
        <v>1</v>
      </c>
      <c r="E119">
        <v>60</v>
      </c>
      <c r="F119">
        <v>70</v>
      </c>
      <c r="G119">
        <v>0.57421875</v>
      </c>
      <c r="H119">
        <v>0</v>
      </c>
      <c r="I119">
        <v>90</v>
      </c>
      <c r="J119">
        <v>0</v>
      </c>
      <c r="K119">
        <v>8019.53125</v>
      </c>
      <c r="L119">
        <v>0.364375</v>
      </c>
      <c r="M119">
        <v>309900.78125</v>
      </c>
      <c r="N119">
        <v>0.26406250000000003</v>
      </c>
      <c r="O119">
        <v>70</v>
      </c>
      <c r="P119">
        <v>480</v>
      </c>
      <c r="Q119">
        <v>480</v>
      </c>
      <c r="R119" s="46">
        <v>118</v>
      </c>
      <c r="S119" t="s">
        <v>1801</v>
      </c>
      <c r="T119" t="s">
        <v>1802</v>
      </c>
      <c r="U119" t="s">
        <v>1803</v>
      </c>
      <c r="V119" t="s">
        <v>1804</v>
      </c>
      <c r="W119" t="s">
        <v>1805</v>
      </c>
      <c r="X119" t="s">
        <v>1806</v>
      </c>
      <c r="Y119" t="s">
        <v>1807</v>
      </c>
      <c r="Z119" t="s">
        <v>543</v>
      </c>
      <c r="AA119" t="s">
        <v>1808</v>
      </c>
      <c r="AB119" t="s">
        <v>1809</v>
      </c>
      <c r="AC119" t="s">
        <v>1810</v>
      </c>
      <c r="AD119" t="s">
        <v>4886</v>
      </c>
    </row>
    <row r="120" spans="1:30">
      <c r="A120">
        <v>119</v>
      </c>
      <c r="B120">
        <v>2</v>
      </c>
      <c r="C120">
        <v>19</v>
      </c>
      <c r="D120">
        <v>1</v>
      </c>
      <c r="E120">
        <v>60</v>
      </c>
      <c r="F120">
        <v>70</v>
      </c>
      <c r="G120">
        <v>0.42421874999999998</v>
      </c>
      <c r="H120">
        <v>0</v>
      </c>
      <c r="I120">
        <v>90</v>
      </c>
      <c r="J120">
        <v>0</v>
      </c>
      <c r="K120">
        <v>4769.53125</v>
      </c>
      <c r="L120">
        <v>0.484375</v>
      </c>
      <c r="M120">
        <v>668450.78125</v>
      </c>
      <c r="N120">
        <v>0.36406250000000001</v>
      </c>
      <c r="O120">
        <v>70</v>
      </c>
      <c r="P120">
        <v>480</v>
      </c>
      <c r="Q120">
        <v>480</v>
      </c>
      <c r="R120" s="46">
        <v>119</v>
      </c>
      <c r="S120" t="s">
        <v>1811</v>
      </c>
      <c r="T120" t="s">
        <v>1812</v>
      </c>
      <c r="U120" t="s">
        <v>1813</v>
      </c>
      <c r="V120" t="s">
        <v>1814</v>
      </c>
      <c r="W120" t="s">
        <v>1815</v>
      </c>
      <c r="X120" t="s">
        <v>1816</v>
      </c>
      <c r="Y120" t="s">
        <v>1817</v>
      </c>
      <c r="Z120" t="s">
        <v>1449</v>
      </c>
      <c r="AA120" t="s">
        <v>1818</v>
      </c>
      <c r="AB120" t="s">
        <v>1819</v>
      </c>
      <c r="AC120" t="s">
        <v>1820</v>
      </c>
      <c r="AD120" t="s">
        <v>4887</v>
      </c>
    </row>
    <row r="121" spans="1:30">
      <c r="A121">
        <v>120</v>
      </c>
      <c r="B121">
        <v>2</v>
      </c>
      <c r="C121">
        <v>20</v>
      </c>
      <c r="D121">
        <v>1</v>
      </c>
      <c r="E121">
        <v>60</v>
      </c>
      <c r="F121">
        <v>70</v>
      </c>
      <c r="G121">
        <v>0.40546874999999999</v>
      </c>
      <c r="H121">
        <v>0</v>
      </c>
      <c r="I121">
        <v>90</v>
      </c>
      <c r="J121">
        <v>0</v>
      </c>
      <c r="K121">
        <v>4363.28125</v>
      </c>
      <c r="L121">
        <v>0.25937500000000002</v>
      </c>
      <c r="M121">
        <v>354719.53125</v>
      </c>
      <c r="N121">
        <v>0.30156250000000001</v>
      </c>
      <c r="O121">
        <v>70</v>
      </c>
      <c r="P121">
        <v>480</v>
      </c>
      <c r="Q121">
        <v>480</v>
      </c>
      <c r="R121" s="46">
        <v>120</v>
      </c>
      <c r="S121" t="s">
        <v>1821</v>
      </c>
      <c r="T121" t="s">
        <v>1822</v>
      </c>
      <c r="U121" t="s">
        <v>1823</v>
      </c>
      <c r="V121" t="s">
        <v>1824</v>
      </c>
      <c r="W121" t="s">
        <v>1825</v>
      </c>
      <c r="X121" t="s">
        <v>1826</v>
      </c>
      <c r="Y121" t="s">
        <v>1827</v>
      </c>
      <c r="Z121" t="s">
        <v>1828</v>
      </c>
      <c r="AA121" t="s">
        <v>1829</v>
      </c>
      <c r="AB121" t="s">
        <v>1830</v>
      </c>
      <c r="AC121" t="s">
        <v>1831</v>
      </c>
      <c r="AD121" t="s">
        <v>4888</v>
      </c>
    </row>
    <row r="122" spans="1:30">
      <c r="A122">
        <v>121</v>
      </c>
      <c r="B122">
        <v>2</v>
      </c>
      <c r="C122">
        <v>21</v>
      </c>
      <c r="D122">
        <v>1</v>
      </c>
      <c r="E122">
        <v>60</v>
      </c>
      <c r="F122">
        <v>70</v>
      </c>
      <c r="G122">
        <v>0.55546874999999996</v>
      </c>
      <c r="H122">
        <v>0</v>
      </c>
      <c r="I122">
        <v>90</v>
      </c>
      <c r="J122">
        <v>0</v>
      </c>
      <c r="K122">
        <v>7613.28125</v>
      </c>
      <c r="L122">
        <v>0.37937500000000002</v>
      </c>
      <c r="M122">
        <v>713269.53125</v>
      </c>
      <c r="N122">
        <v>0.20156250000000001</v>
      </c>
      <c r="O122">
        <v>70</v>
      </c>
      <c r="P122">
        <v>480</v>
      </c>
      <c r="Q122">
        <v>480</v>
      </c>
      <c r="R122" s="46">
        <v>121</v>
      </c>
      <c r="S122" t="s">
        <v>1832</v>
      </c>
      <c r="T122" t="s">
        <v>1833</v>
      </c>
      <c r="U122" t="s">
        <v>1834</v>
      </c>
      <c r="V122" t="s">
        <v>1835</v>
      </c>
      <c r="W122" t="s">
        <v>1836</v>
      </c>
      <c r="X122" t="s">
        <v>1837</v>
      </c>
      <c r="Y122" t="s">
        <v>1838</v>
      </c>
      <c r="Z122" t="s">
        <v>1839</v>
      </c>
      <c r="AA122" t="s">
        <v>1840</v>
      </c>
      <c r="AB122" t="s">
        <v>1841</v>
      </c>
      <c r="AC122" t="s">
        <v>1842</v>
      </c>
      <c r="AD122" t="s">
        <v>4889</v>
      </c>
    </row>
    <row r="123" spans="1:30">
      <c r="A123">
        <v>122</v>
      </c>
      <c r="B123">
        <v>2</v>
      </c>
      <c r="C123">
        <v>22</v>
      </c>
      <c r="D123">
        <v>1</v>
      </c>
      <c r="E123">
        <v>60</v>
      </c>
      <c r="F123">
        <v>70</v>
      </c>
      <c r="G123">
        <v>0.48046875</v>
      </c>
      <c r="H123">
        <v>0</v>
      </c>
      <c r="I123">
        <v>90</v>
      </c>
      <c r="J123">
        <v>0</v>
      </c>
      <c r="K123">
        <v>9238.28125</v>
      </c>
      <c r="L123">
        <v>0.31937499999999996</v>
      </c>
      <c r="M123">
        <v>533994.53125</v>
      </c>
      <c r="N123">
        <v>0.3515625</v>
      </c>
      <c r="O123">
        <v>70</v>
      </c>
      <c r="P123">
        <v>480</v>
      </c>
      <c r="Q123">
        <v>480</v>
      </c>
      <c r="R123" s="46">
        <v>122</v>
      </c>
      <c r="S123" t="s">
        <v>1843</v>
      </c>
      <c r="T123" t="s">
        <v>1844</v>
      </c>
      <c r="U123" t="s">
        <v>1845</v>
      </c>
      <c r="V123" t="s">
        <v>1846</v>
      </c>
      <c r="W123" t="s">
        <v>1847</v>
      </c>
      <c r="X123" t="s">
        <v>1848</v>
      </c>
      <c r="Y123" t="s">
        <v>1849</v>
      </c>
      <c r="Z123" t="s">
        <v>1850</v>
      </c>
      <c r="AA123" t="s">
        <v>1851</v>
      </c>
      <c r="AB123" t="s">
        <v>1852</v>
      </c>
      <c r="AC123" t="s">
        <v>1853</v>
      </c>
      <c r="AD123" t="s">
        <v>4890</v>
      </c>
    </row>
    <row r="124" spans="1:30">
      <c r="A124">
        <v>123</v>
      </c>
      <c r="B124">
        <v>2</v>
      </c>
      <c r="C124">
        <v>23</v>
      </c>
      <c r="D124">
        <v>1</v>
      </c>
      <c r="E124">
        <v>60</v>
      </c>
      <c r="F124">
        <v>70</v>
      </c>
      <c r="G124">
        <v>0.33046874999999998</v>
      </c>
      <c r="H124">
        <v>0</v>
      </c>
      <c r="I124">
        <v>90</v>
      </c>
      <c r="J124">
        <v>0</v>
      </c>
      <c r="K124">
        <v>5988.28125</v>
      </c>
      <c r="L124">
        <v>0.43937499999999996</v>
      </c>
      <c r="M124">
        <v>175444.53125</v>
      </c>
      <c r="N124">
        <v>0.25156250000000002</v>
      </c>
      <c r="O124">
        <v>70</v>
      </c>
      <c r="P124">
        <v>480</v>
      </c>
      <c r="Q124">
        <v>480</v>
      </c>
      <c r="R124" s="46">
        <v>123</v>
      </c>
      <c r="S124" t="s">
        <v>1854</v>
      </c>
      <c r="T124" t="s">
        <v>1855</v>
      </c>
      <c r="U124" t="s">
        <v>1856</v>
      </c>
      <c r="V124" t="s">
        <v>1857</v>
      </c>
      <c r="W124" t="s">
        <v>1858</v>
      </c>
      <c r="X124" t="s">
        <v>1859</v>
      </c>
      <c r="Y124" t="s">
        <v>1860</v>
      </c>
      <c r="Z124" t="s">
        <v>1861</v>
      </c>
      <c r="AA124" t="s">
        <v>1862</v>
      </c>
      <c r="AB124" t="s">
        <v>1863</v>
      </c>
      <c r="AC124" t="s">
        <v>1864</v>
      </c>
      <c r="AD124" t="s">
        <v>4891</v>
      </c>
    </row>
    <row r="125" spans="1:30">
      <c r="A125">
        <v>124</v>
      </c>
      <c r="B125">
        <v>2</v>
      </c>
      <c r="C125">
        <v>24</v>
      </c>
      <c r="D125">
        <v>1</v>
      </c>
      <c r="E125">
        <v>60</v>
      </c>
      <c r="F125">
        <v>70</v>
      </c>
      <c r="G125">
        <v>0.51796874999999998</v>
      </c>
      <c r="H125">
        <v>0</v>
      </c>
      <c r="I125">
        <v>90</v>
      </c>
      <c r="J125">
        <v>0</v>
      </c>
      <c r="K125">
        <v>5175.78125</v>
      </c>
      <c r="L125">
        <v>0.34937499999999999</v>
      </c>
      <c r="M125">
        <v>623632.03125</v>
      </c>
      <c r="N125">
        <v>0.32656249999999998</v>
      </c>
      <c r="O125">
        <v>70</v>
      </c>
      <c r="P125">
        <v>480</v>
      </c>
      <c r="Q125">
        <v>480</v>
      </c>
      <c r="R125" s="46">
        <v>124</v>
      </c>
      <c r="S125" t="s">
        <v>1865</v>
      </c>
      <c r="T125" t="s">
        <v>1866</v>
      </c>
      <c r="U125" t="s">
        <v>1867</v>
      </c>
      <c r="V125" t="s">
        <v>1307</v>
      </c>
      <c r="W125" t="s">
        <v>1868</v>
      </c>
      <c r="X125" t="s">
        <v>1869</v>
      </c>
      <c r="Y125" t="s">
        <v>1870</v>
      </c>
      <c r="Z125" t="s">
        <v>1871</v>
      </c>
      <c r="AA125" t="s">
        <v>1872</v>
      </c>
      <c r="AB125" t="s">
        <v>1873</v>
      </c>
      <c r="AC125" t="s">
        <v>1874</v>
      </c>
      <c r="AD125" t="s">
        <v>4892</v>
      </c>
    </row>
    <row r="126" spans="1:30">
      <c r="A126">
        <v>125</v>
      </c>
      <c r="B126">
        <v>2</v>
      </c>
      <c r="C126">
        <v>25</v>
      </c>
      <c r="D126">
        <v>1</v>
      </c>
      <c r="E126">
        <v>60</v>
      </c>
      <c r="F126">
        <v>70</v>
      </c>
      <c r="G126">
        <v>0.36796874999999996</v>
      </c>
      <c r="H126">
        <v>0</v>
      </c>
      <c r="I126">
        <v>90</v>
      </c>
      <c r="J126">
        <v>0</v>
      </c>
      <c r="K126">
        <v>8425.78125</v>
      </c>
      <c r="L126">
        <v>0.46937499999999999</v>
      </c>
      <c r="M126">
        <v>265082.03125</v>
      </c>
      <c r="N126">
        <v>0.2265625</v>
      </c>
      <c r="O126">
        <v>70</v>
      </c>
      <c r="P126">
        <v>480</v>
      </c>
      <c r="Q126">
        <v>480</v>
      </c>
      <c r="R126" s="46">
        <v>125</v>
      </c>
      <c r="S126" t="s">
        <v>1876</v>
      </c>
      <c r="T126" t="s">
        <v>1877</v>
      </c>
      <c r="U126" t="s">
        <v>1878</v>
      </c>
      <c r="V126" t="s">
        <v>1879</v>
      </c>
      <c r="W126" t="s">
        <v>1880</v>
      </c>
      <c r="X126" t="s">
        <v>1654</v>
      </c>
      <c r="Y126" t="s">
        <v>1881</v>
      </c>
      <c r="Z126" t="s">
        <v>1882</v>
      </c>
      <c r="AA126" t="s">
        <v>1883</v>
      </c>
      <c r="AB126" t="s">
        <v>1884</v>
      </c>
      <c r="AC126" t="s">
        <v>1885</v>
      </c>
      <c r="AD126" t="s">
        <v>4893</v>
      </c>
    </row>
    <row r="127" spans="1:30">
      <c r="A127">
        <v>126</v>
      </c>
      <c r="B127">
        <v>2</v>
      </c>
      <c r="C127">
        <v>26</v>
      </c>
      <c r="D127">
        <v>1</v>
      </c>
      <c r="E127">
        <v>60</v>
      </c>
      <c r="F127">
        <v>70</v>
      </c>
      <c r="G127">
        <v>0.44296875000000002</v>
      </c>
      <c r="H127">
        <v>0</v>
      </c>
      <c r="I127">
        <v>90</v>
      </c>
      <c r="J127">
        <v>0</v>
      </c>
      <c r="K127">
        <v>6800.78125</v>
      </c>
      <c r="L127">
        <v>0.28937499999999999</v>
      </c>
      <c r="M127">
        <v>85807.03125</v>
      </c>
      <c r="N127">
        <v>0.37656250000000002</v>
      </c>
      <c r="O127">
        <v>70</v>
      </c>
      <c r="P127">
        <v>480</v>
      </c>
      <c r="Q127">
        <v>480</v>
      </c>
      <c r="R127" s="46">
        <v>126</v>
      </c>
      <c r="S127" t="s">
        <v>1886</v>
      </c>
      <c r="T127" t="s">
        <v>1887</v>
      </c>
      <c r="U127" t="s">
        <v>1888</v>
      </c>
      <c r="V127" t="s">
        <v>1846</v>
      </c>
      <c r="W127" t="s">
        <v>1889</v>
      </c>
      <c r="X127" t="s">
        <v>1890</v>
      </c>
      <c r="Y127" t="s">
        <v>1891</v>
      </c>
      <c r="Z127" t="s">
        <v>1892</v>
      </c>
      <c r="AA127" t="s">
        <v>1893</v>
      </c>
      <c r="AB127" t="s">
        <v>1894</v>
      </c>
      <c r="AC127" t="s">
        <v>1895</v>
      </c>
      <c r="AD127" t="s">
        <v>4894</v>
      </c>
    </row>
    <row r="128" spans="1:30">
      <c r="A128">
        <v>127</v>
      </c>
      <c r="B128">
        <v>2</v>
      </c>
      <c r="C128">
        <v>27</v>
      </c>
      <c r="D128">
        <v>1</v>
      </c>
      <c r="E128">
        <v>60</v>
      </c>
      <c r="F128">
        <v>70</v>
      </c>
      <c r="G128">
        <v>0.59296875000000004</v>
      </c>
      <c r="H128">
        <v>0</v>
      </c>
      <c r="I128">
        <v>90</v>
      </c>
      <c r="J128">
        <v>0</v>
      </c>
      <c r="K128">
        <v>3550.78125</v>
      </c>
      <c r="L128">
        <v>0.40937499999999999</v>
      </c>
      <c r="M128">
        <v>444357.03125</v>
      </c>
      <c r="N128">
        <v>0.27656250000000004</v>
      </c>
      <c r="O128">
        <v>70</v>
      </c>
      <c r="P128">
        <v>480</v>
      </c>
      <c r="Q128">
        <v>480</v>
      </c>
      <c r="R128" s="46">
        <v>127</v>
      </c>
      <c r="S128" t="s">
        <v>1896</v>
      </c>
      <c r="T128" t="s">
        <v>1897</v>
      </c>
      <c r="U128" t="s">
        <v>1898</v>
      </c>
      <c r="V128" t="s">
        <v>1899</v>
      </c>
      <c r="W128" t="s">
        <v>1900</v>
      </c>
      <c r="X128" t="s">
        <v>1901</v>
      </c>
      <c r="Y128" t="s">
        <v>1902</v>
      </c>
      <c r="Z128" t="s">
        <v>1903</v>
      </c>
      <c r="AA128" t="s">
        <v>1904</v>
      </c>
      <c r="AB128" t="s">
        <v>1905</v>
      </c>
      <c r="AC128" t="s">
        <v>1906</v>
      </c>
      <c r="AD128" t="s">
        <v>240</v>
      </c>
    </row>
    <row r="129" spans="1:30">
      <c r="A129">
        <v>128</v>
      </c>
      <c r="B129">
        <v>2</v>
      </c>
      <c r="C129">
        <v>28</v>
      </c>
      <c r="D129">
        <v>1</v>
      </c>
      <c r="E129">
        <v>60</v>
      </c>
      <c r="F129">
        <v>70</v>
      </c>
      <c r="G129">
        <v>0.439453125</v>
      </c>
      <c r="H129">
        <v>0</v>
      </c>
      <c r="I129">
        <v>90</v>
      </c>
      <c r="J129">
        <v>0</v>
      </c>
      <c r="K129">
        <v>3576.171875</v>
      </c>
      <c r="L129">
        <v>0.32968750000000002</v>
      </c>
      <c r="M129">
        <v>632035.546875</v>
      </c>
      <c r="N129">
        <v>0.38828125000000002</v>
      </c>
      <c r="O129">
        <v>70</v>
      </c>
      <c r="P129">
        <v>480</v>
      </c>
      <c r="Q129">
        <v>480</v>
      </c>
      <c r="R129" s="46">
        <v>128</v>
      </c>
      <c r="S129" t="s">
        <v>1907</v>
      </c>
      <c r="T129" t="s">
        <v>1908</v>
      </c>
      <c r="U129" t="s">
        <v>1909</v>
      </c>
      <c r="V129" t="s">
        <v>1910</v>
      </c>
      <c r="W129" t="s">
        <v>1911</v>
      </c>
      <c r="X129" t="s">
        <v>1912</v>
      </c>
      <c r="Y129" t="s">
        <v>1913</v>
      </c>
      <c r="Z129" t="s">
        <v>1914</v>
      </c>
      <c r="AA129" t="s">
        <v>1915</v>
      </c>
      <c r="AB129" t="s">
        <v>1916</v>
      </c>
      <c r="AC129" t="s">
        <v>1917</v>
      </c>
      <c r="AD129" t="s">
        <v>4895</v>
      </c>
    </row>
    <row r="130" spans="1:30">
      <c r="A130">
        <v>129</v>
      </c>
      <c r="B130">
        <v>2</v>
      </c>
      <c r="C130">
        <v>29</v>
      </c>
      <c r="D130">
        <v>1</v>
      </c>
      <c r="E130">
        <v>60</v>
      </c>
      <c r="F130">
        <v>70</v>
      </c>
      <c r="G130">
        <v>0.58945312499999991</v>
      </c>
      <c r="H130">
        <v>0</v>
      </c>
      <c r="I130">
        <v>90</v>
      </c>
      <c r="J130">
        <v>0</v>
      </c>
      <c r="K130">
        <v>6826.171875</v>
      </c>
      <c r="L130">
        <v>0.44968750000000002</v>
      </c>
      <c r="M130">
        <v>273485.546875</v>
      </c>
      <c r="N130">
        <v>0.28828125000000004</v>
      </c>
      <c r="O130">
        <v>70</v>
      </c>
      <c r="P130">
        <v>480</v>
      </c>
      <c r="Q130">
        <v>480</v>
      </c>
      <c r="R130" s="46">
        <v>129</v>
      </c>
      <c r="S130" t="s">
        <v>1918</v>
      </c>
      <c r="T130" t="s">
        <v>1919</v>
      </c>
      <c r="U130" t="s">
        <v>1920</v>
      </c>
      <c r="V130" t="s">
        <v>1921</v>
      </c>
      <c r="W130" t="s">
        <v>1922</v>
      </c>
      <c r="X130" t="s">
        <v>1923</v>
      </c>
      <c r="Y130" t="s">
        <v>1924</v>
      </c>
      <c r="Z130" t="s">
        <v>1925</v>
      </c>
      <c r="AA130" t="s">
        <v>1926</v>
      </c>
      <c r="AB130" t="s">
        <v>1927</v>
      </c>
      <c r="AC130" t="s">
        <v>1928</v>
      </c>
      <c r="AD130" t="s">
        <v>4896</v>
      </c>
    </row>
    <row r="131" spans="1:30">
      <c r="A131">
        <v>130</v>
      </c>
      <c r="B131">
        <v>2</v>
      </c>
      <c r="C131">
        <v>30</v>
      </c>
      <c r="D131">
        <v>1</v>
      </c>
      <c r="E131">
        <v>60</v>
      </c>
      <c r="F131">
        <v>70</v>
      </c>
      <c r="G131">
        <v>0.51445312499999996</v>
      </c>
      <c r="H131">
        <v>0</v>
      </c>
      <c r="I131">
        <v>90</v>
      </c>
      <c r="J131">
        <v>0</v>
      </c>
      <c r="K131">
        <v>8451.171875</v>
      </c>
      <c r="L131">
        <v>0.26968750000000002</v>
      </c>
      <c r="M131">
        <v>94210.546875</v>
      </c>
      <c r="N131">
        <v>0.33828124999999998</v>
      </c>
      <c r="O131">
        <v>70</v>
      </c>
      <c r="P131">
        <v>480</v>
      </c>
      <c r="Q131">
        <v>480</v>
      </c>
      <c r="R131" s="46">
        <v>130</v>
      </c>
      <c r="S131" t="s">
        <v>1929</v>
      </c>
      <c r="T131" t="s">
        <v>1930</v>
      </c>
      <c r="U131" t="s">
        <v>1931</v>
      </c>
      <c r="V131" t="s">
        <v>1932</v>
      </c>
      <c r="W131" t="s">
        <v>1933</v>
      </c>
      <c r="X131" t="s">
        <v>1934</v>
      </c>
      <c r="Y131" t="s">
        <v>1935</v>
      </c>
      <c r="Z131" t="s">
        <v>1936</v>
      </c>
      <c r="AA131" t="s">
        <v>1937</v>
      </c>
      <c r="AB131" t="s">
        <v>1938</v>
      </c>
      <c r="AC131" t="s">
        <v>1939</v>
      </c>
      <c r="AD131" t="s">
        <v>4897</v>
      </c>
    </row>
    <row r="132" spans="1:30">
      <c r="A132">
        <v>131</v>
      </c>
      <c r="B132">
        <v>2</v>
      </c>
      <c r="C132">
        <v>31</v>
      </c>
      <c r="D132">
        <v>1</v>
      </c>
      <c r="E132">
        <v>60</v>
      </c>
      <c r="F132">
        <v>70</v>
      </c>
      <c r="G132">
        <v>0.36445312499999999</v>
      </c>
      <c r="H132">
        <v>0</v>
      </c>
      <c r="I132">
        <v>90</v>
      </c>
      <c r="J132">
        <v>0</v>
      </c>
      <c r="K132">
        <v>5201.171875</v>
      </c>
      <c r="L132">
        <v>0.38968749999999996</v>
      </c>
      <c r="M132">
        <v>452760.546875</v>
      </c>
      <c r="N132">
        <v>0.23828125</v>
      </c>
      <c r="O132">
        <v>70</v>
      </c>
      <c r="P132">
        <v>480</v>
      </c>
      <c r="Q132">
        <v>480</v>
      </c>
      <c r="R132" s="46">
        <v>131</v>
      </c>
      <c r="S132" t="s">
        <v>1940</v>
      </c>
      <c r="T132" t="s">
        <v>1941</v>
      </c>
      <c r="U132" t="s">
        <v>1942</v>
      </c>
      <c r="V132" t="s">
        <v>1943</v>
      </c>
      <c r="W132" t="s">
        <v>1944</v>
      </c>
      <c r="X132" t="s">
        <v>1945</v>
      </c>
      <c r="Y132" t="s">
        <v>1946</v>
      </c>
      <c r="Z132" t="s">
        <v>1947</v>
      </c>
      <c r="AA132" t="s">
        <v>1948</v>
      </c>
      <c r="AB132" t="s">
        <v>1949</v>
      </c>
      <c r="AC132" t="s">
        <v>1950</v>
      </c>
      <c r="AD132" t="s">
        <v>4898</v>
      </c>
    </row>
    <row r="133" spans="1:30">
      <c r="A133">
        <v>132</v>
      </c>
      <c r="B133">
        <v>2</v>
      </c>
      <c r="C133">
        <v>32</v>
      </c>
      <c r="D133">
        <v>1</v>
      </c>
      <c r="E133">
        <v>60</v>
      </c>
      <c r="F133">
        <v>70</v>
      </c>
      <c r="G133">
        <v>0.47695312499999998</v>
      </c>
      <c r="H133">
        <v>0</v>
      </c>
      <c r="I133">
        <v>90</v>
      </c>
      <c r="J133">
        <v>0</v>
      </c>
      <c r="K133">
        <v>6013.671875</v>
      </c>
      <c r="L133">
        <v>0.2996875</v>
      </c>
      <c r="M133">
        <v>363123.046875</v>
      </c>
      <c r="N133">
        <v>0.36328125</v>
      </c>
      <c r="O133">
        <v>70</v>
      </c>
      <c r="P133">
        <v>480</v>
      </c>
      <c r="Q133">
        <v>480</v>
      </c>
      <c r="R133" s="46">
        <v>132</v>
      </c>
      <c r="S133" t="s">
        <v>1951</v>
      </c>
      <c r="T133" t="s">
        <v>1952</v>
      </c>
      <c r="U133" t="s">
        <v>1953</v>
      </c>
      <c r="V133" t="s">
        <v>1954</v>
      </c>
      <c r="W133" t="s">
        <v>1955</v>
      </c>
      <c r="X133" t="s">
        <v>1956</v>
      </c>
      <c r="Y133" t="s">
        <v>1957</v>
      </c>
      <c r="Z133" t="s">
        <v>286</v>
      </c>
      <c r="AA133" t="s">
        <v>1958</v>
      </c>
      <c r="AB133" t="s">
        <v>1959</v>
      </c>
      <c r="AC133" t="s">
        <v>1960</v>
      </c>
      <c r="AD133" t="s">
        <v>4899</v>
      </c>
    </row>
    <row r="134" spans="1:30">
      <c r="A134">
        <v>133</v>
      </c>
      <c r="B134">
        <v>2</v>
      </c>
      <c r="C134">
        <v>33</v>
      </c>
      <c r="D134">
        <v>1</v>
      </c>
      <c r="E134">
        <v>60</v>
      </c>
      <c r="F134">
        <v>70</v>
      </c>
      <c r="G134">
        <v>0.32695312500000001</v>
      </c>
      <c r="H134">
        <v>0</v>
      </c>
      <c r="I134">
        <v>90</v>
      </c>
      <c r="J134">
        <v>0</v>
      </c>
      <c r="K134">
        <v>9263.671875</v>
      </c>
      <c r="L134">
        <v>0.41968749999999999</v>
      </c>
      <c r="M134">
        <v>721673.046875</v>
      </c>
      <c r="N134">
        <v>0.26328125000000002</v>
      </c>
      <c r="O134">
        <v>70</v>
      </c>
      <c r="P134">
        <v>480</v>
      </c>
      <c r="Q134">
        <v>480</v>
      </c>
      <c r="R134" s="46">
        <v>133</v>
      </c>
      <c r="S134" t="s">
        <v>1961</v>
      </c>
      <c r="T134" t="s">
        <v>1962</v>
      </c>
      <c r="U134" t="s">
        <v>1963</v>
      </c>
      <c r="V134" t="s">
        <v>1964</v>
      </c>
      <c r="W134" t="s">
        <v>1965</v>
      </c>
      <c r="X134" t="s">
        <v>1966</v>
      </c>
      <c r="Y134" t="s">
        <v>1967</v>
      </c>
      <c r="Z134" t="s">
        <v>1968</v>
      </c>
      <c r="AA134" t="s">
        <v>1969</v>
      </c>
      <c r="AB134" t="s">
        <v>1970</v>
      </c>
      <c r="AC134" t="s">
        <v>1971</v>
      </c>
      <c r="AD134" t="s">
        <v>4900</v>
      </c>
    </row>
    <row r="135" spans="1:30">
      <c r="A135">
        <v>134</v>
      </c>
      <c r="B135">
        <v>2</v>
      </c>
      <c r="C135">
        <v>34</v>
      </c>
      <c r="D135">
        <v>1</v>
      </c>
      <c r="E135">
        <v>60</v>
      </c>
      <c r="F135">
        <v>70</v>
      </c>
      <c r="G135">
        <v>0.40195312499999997</v>
      </c>
      <c r="H135">
        <v>0</v>
      </c>
      <c r="I135">
        <v>90</v>
      </c>
      <c r="J135">
        <v>0</v>
      </c>
      <c r="K135">
        <v>7638.671875</v>
      </c>
      <c r="L135">
        <v>0.35968749999999999</v>
      </c>
      <c r="M135">
        <v>542398.046875</v>
      </c>
      <c r="N135">
        <v>0.31328125000000001</v>
      </c>
      <c r="O135">
        <v>70</v>
      </c>
      <c r="P135">
        <v>480</v>
      </c>
      <c r="Q135">
        <v>480</v>
      </c>
      <c r="R135" s="46">
        <v>134</v>
      </c>
      <c r="S135" t="s">
        <v>1972</v>
      </c>
      <c r="T135" t="s">
        <v>1973</v>
      </c>
      <c r="U135" t="s">
        <v>1974</v>
      </c>
      <c r="V135" t="s">
        <v>1975</v>
      </c>
      <c r="W135" t="s">
        <v>1976</v>
      </c>
      <c r="X135" t="s">
        <v>1977</v>
      </c>
      <c r="Y135" t="s">
        <v>1978</v>
      </c>
      <c r="Z135" t="s">
        <v>1979</v>
      </c>
      <c r="AA135" t="s">
        <v>1980</v>
      </c>
      <c r="AB135" t="s">
        <v>1981</v>
      </c>
      <c r="AC135" t="s">
        <v>1982</v>
      </c>
      <c r="AD135" t="s">
        <v>4901</v>
      </c>
    </row>
    <row r="136" spans="1:30">
      <c r="A136">
        <v>135</v>
      </c>
      <c r="B136">
        <v>2</v>
      </c>
      <c r="C136">
        <v>35</v>
      </c>
      <c r="D136">
        <v>1</v>
      </c>
      <c r="E136">
        <v>60</v>
      </c>
      <c r="F136">
        <v>70</v>
      </c>
      <c r="G136">
        <v>0.55195312500000004</v>
      </c>
      <c r="H136">
        <v>0</v>
      </c>
      <c r="I136">
        <v>90</v>
      </c>
      <c r="J136">
        <v>0</v>
      </c>
      <c r="K136">
        <v>4388.671875</v>
      </c>
      <c r="L136">
        <v>0.47968749999999999</v>
      </c>
      <c r="M136">
        <v>183848.046875</v>
      </c>
      <c r="N136">
        <v>0.21328125000000001</v>
      </c>
      <c r="O136">
        <v>70</v>
      </c>
      <c r="P136">
        <v>480</v>
      </c>
      <c r="Q136">
        <v>480</v>
      </c>
      <c r="R136" s="46">
        <v>135</v>
      </c>
      <c r="S136" t="s">
        <v>1983</v>
      </c>
      <c r="T136" t="s">
        <v>1984</v>
      </c>
      <c r="U136" t="s">
        <v>1985</v>
      </c>
      <c r="V136" t="s">
        <v>1986</v>
      </c>
      <c r="W136" t="s">
        <v>1987</v>
      </c>
      <c r="X136" t="s">
        <v>1988</v>
      </c>
      <c r="Y136" t="s">
        <v>1989</v>
      </c>
      <c r="Z136" t="s">
        <v>1990</v>
      </c>
      <c r="AA136" t="s">
        <v>1991</v>
      </c>
      <c r="AB136" t="s">
        <v>1992</v>
      </c>
      <c r="AC136" t="s">
        <v>1993</v>
      </c>
      <c r="AD136" t="s">
        <v>4902</v>
      </c>
    </row>
    <row r="137" spans="1:30">
      <c r="A137">
        <v>136</v>
      </c>
      <c r="B137">
        <v>2</v>
      </c>
      <c r="C137">
        <v>36</v>
      </c>
      <c r="D137">
        <v>1</v>
      </c>
      <c r="E137">
        <v>60</v>
      </c>
      <c r="F137">
        <v>70</v>
      </c>
      <c r="G137">
        <v>0.57070312499999998</v>
      </c>
      <c r="H137">
        <v>0</v>
      </c>
      <c r="I137">
        <v>90</v>
      </c>
      <c r="J137">
        <v>0</v>
      </c>
      <c r="K137">
        <v>4794.921875</v>
      </c>
      <c r="L137">
        <v>0.25468750000000001</v>
      </c>
      <c r="M137">
        <v>497579.296875</v>
      </c>
      <c r="N137">
        <v>0.25078125000000001</v>
      </c>
      <c r="O137">
        <v>70</v>
      </c>
      <c r="P137">
        <v>480</v>
      </c>
      <c r="Q137">
        <v>480</v>
      </c>
      <c r="R137" s="46">
        <v>136</v>
      </c>
      <c r="S137" t="s">
        <v>1994</v>
      </c>
      <c r="T137" t="s">
        <v>1995</v>
      </c>
      <c r="U137" t="s">
        <v>1996</v>
      </c>
      <c r="V137" t="s">
        <v>1997</v>
      </c>
      <c r="W137" t="s">
        <v>1998</v>
      </c>
      <c r="X137" t="s">
        <v>1999</v>
      </c>
      <c r="Y137" t="s">
        <v>2000</v>
      </c>
      <c r="Z137" t="s">
        <v>2001</v>
      </c>
      <c r="AA137" t="s">
        <v>2002</v>
      </c>
      <c r="AB137" t="s">
        <v>2003</v>
      </c>
      <c r="AC137" t="s">
        <v>2004</v>
      </c>
      <c r="AD137" t="s">
        <v>4903</v>
      </c>
    </row>
    <row r="138" spans="1:30">
      <c r="A138">
        <v>137</v>
      </c>
      <c r="B138">
        <v>2</v>
      </c>
      <c r="C138">
        <v>37</v>
      </c>
      <c r="D138">
        <v>1</v>
      </c>
      <c r="E138">
        <v>60</v>
      </c>
      <c r="F138">
        <v>70</v>
      </c>
      <c r="G138">
        <v>0.42070312499999996</v>
      </c>
      <c r="H138">
        <v>0</v>
      </c>
      <c r="I138">
        <v>90</v>
      </c>
      <c r="J138">
        <v>0</v>
      </c>
      <c r="K138">
        <v>8044.921875</v>
      </c>
      <c r="L138">
        <v>0.37468750000000001</v>
      </c>
      <c r="M138">
        <v>139029.296875</v>
      </c>
      <c r="N138">
        <v>0.35078125000000004</v>
      </c>
      <c r="O138">
        <v>70</v>
      </c>
      <c r="P138">
        <v>480</v>
      </c>
      <c r="Q138">
        <v>480</v>
      </c>
      <c r="R138" s="46">
        <v>137</v>
      </c>
      <c r="S138" t="s">
        <v>2005</v>
      </c>
      <c r="T138" t="s">
        <v>2006</v>
      </c>
      <c r="U138" t="s">
        <v>2007</v>
      </c>
      <c r="V138" t="s">
        <v>2008</v>
      </c>
      <c r="W138" t="s">
        <v>2009</v>
      </c>
      <c r="X138" t="s">
        <v>2010</v>
      </c>
      <c r="Y138" t="s">
        <v>2011</v>
      </c>
      <c r="Z138" t="s">
        <v>2012</v>
      </c>
      <c r="AA138" t="s">
        <v>2013</v>
      </c>
      <c r="AB138" t="s">
        <v>2014</v>
      </c>
      <c r="AC138" t="s">
        <v>2015</v>
      </c>
      <c r="AD138" t="s">
        <v>4904</v>
      </c>
    </row>
    <row r="139" spans="1:30">
      <c r="A139">
        <v>138</v>
      </c>
      <c r="B139">
        <v>2</v>
      </c>
      <c r="C139">
        <v>38</v>
      </c>
      <c r="D139">
        <v>1</v>
      </c>
      <c r="E139">
        <v>60</v>
      </c>
      <c r="F139">
        <v>70</v>
      </c>
      <c r="G139">
        <v>0.345703125</v>
      </c>
      <c r="H139">
        <v>0</v>
      </c>
      <c r="I139">
        <v>90</v>
      </c>
      <c r="J139">
        <v>0</v>
      </c>
      <c r="K139">
        <v>9669.921875</v>
      </c>
      <c r="L139">
        <v>0.31468750000000001</v>
      </c>
      <c r="M139">
        <v>318304.296875</v>
      </c>
      <c r="N139">
        <v>0.20078125000000002</v>
      </c>
      <c r="O139">
        <v>70</v>
      </c>
      <c r="P139">
        <v>480</v>
      </c>
      <c r="Q139">
        <v>480</v>
      </c>
      <c r="R139" s="46">
        <v>138</v>
      </c>
      <c r="S139" t="s">
        <v>2016</v>
      </c>
      <c r="T139" t="s">
        <v>2017</v>
      </c>
      <c r="U139" t="s">
        <v>2018</v>
      </c>
      <c r="V139" t="s">
        <v>1835</v>
      </c>
      <c r="W139" t="s">
        <v>2019</v>
      </c>
      <c r="X139" t="s">
        <v>2020</v>
      </c>
      <c r="Y139" t="s">
        <v>2021</v>
      </c>
      <c r="Z139" t="s">
        <v>2022</v>
      </c>
      <c r="AA139" t="s">
        <v>2023</v>
      </c>
      <c r="AB139" t="s">
        <v>2024</v>
      </c>
      <c r="AC139" t="s">
        <v>2025</v>
      </c>
      <c r="AD139" t="s">
        <v>4905</v>
      </c>
    </row>
    <row r="140" spans="1:30">
      <c r="A140">
        <v>139</v>
      </c>
      <c r="B140">
        <v>2</v>
      </c>
      <c r="C140">
        <v>39</v>
      </c>
      <c r="D140">
        <v>1</v>
      </c>
      <c r="E140">
        <v>60</v>
      </c>
      <c r="F140">
        <v>70</v>
      </c>
      <c r="G140">
        <v>0.49570312500000002</v>
      </c>
      <c r="H140">
        <v>0</v>
      </c>
      <c r="I140">
        <v>90</v>
      </c>
      <c r="J140">
        <v>0</v>
      </c>
      <c r="K140">
        <v>6419.921875</v>
      </c>
      <c r="L140">
        <v>0.4346875</v>
      </c>
      <c r="M140">
        <v>676854.296875</v>
      </c>
      <c r="N140">
        <v>0.30078125</v>
      </c>
      <c r="O140">
        <v>70</v>
      </c>
      <c r="P140">
        <v>480</v>
      </c>
      <c r="Q140">
        <v>480</v>
      </c>
      <c r="R140" s="46">
        <v>139</v>
      </c>
      <c r="S140" t="s">
        <v>2026</v>
      </c>
      <c r="T140" t="s">
        <v>2027</v>
      </c>
      <c r="U140" t="s">
        <v>2028</v>
      </c>
      <c r="V140" t="s">
        <v>2029</v>
      </c>
      <c r="W140" t="s">
        <v>2030</v>
      </c>
      <c r="X140" t="s">
        <v>2031</v>
      </c>
      <c r="Y140" t="s">
        <v>2032</v>
      </c>
      <c r="Z140" t="s">
        <v>2033</v>
      </c>
      <c r="AA140" t="s">
        <v>2034</v>
      </c>
      <c r="AB140" t="s">
        <v>2035</v>
      </c>
      <c r="AC140" t="s">
        <v>2036</v>
      </c>
      <c r="AD140" t="s">
        <v>4906</v>
      </c>
    </row>
    <row r="141" spans="1:30">
      <c r="A141">
        <v>140</v>
      </c>
      <c r="B141">
        <v>2</v>
      </c>
      <c r="C141">
        <v>40</v>
      </c>
      <c r="D141">
        <v>1</v>
      </c>
      <c r="E141">
        <v>60</v>
      </c>
      <c r="F141">
        <v>70</v>
      </c>
      <c r="G141">
        <v>0.30820312499999997</v>
      </c>
      <c r="H141">
        <v>0</v>
      </c>
      <c r="I141">
        <v>90</v>
      </c>
      <c r="J141">
        <v>0</v>
      </c>
      <c r="K141">
        <v>5607.421875</v>
      </c>
      <c r="L141">
        <v>0.34468749999999998</v>
      </c>
      <c r="M141">
        <v>228666.796875</v>
      </c>
      <c r="N141">
        <v>0.27578125000000003</v>
      </c>
      <c r="O141">
        <v>70</v>
      </c>
      <c r="P141">
        <v>480</v>
      </c>
      <c r="Q141">
        <v>480</v>
      </c>
      <c r="R141" s="46">
        <v>140</v>
      </c>
      <c r="S141" t="s">
        <v>2037</v>
      </c>
      <c r="T141" t="s">
        <v>2038</v>
      </c>
      <c r="U141" t="s">
        <v>2039</v>
      </c>
      <c r="V141" t="s">
        <v>2040</v>
      </c>
      <c r="W141" t="s">
        <v>2041</v>
      </c>
      <c r="X141" t="s">
        <v>2042</v>
      </c>
      <c r="Y141" t="s">
        <v>2043</v>
      </c>
      <c r="Z141" t="s">
        <v>2044</v>
      </c>
      <c r="AA141" t="s">
        <v>2045</v>
      </c>
      <c r="AB141" t="s">
        <v>2046</v>
      </c>
      <c r="AC141" t="s">
        <v>2047</v>
      </c>
      <c r="AD141" t="s">
        <v>4907</v>
      </c>
    </row>
    <row r="142" spans="1:30">
      <c r="A142">
        <v>141</v>
      </c>
      <c r="B142">
        <v>2</v>
      </c>
      <c r="C142">
        <v>41</v>
      </c>
      <c r="D142">
        <v>1</v>
      </c>
      <c r="E142">
        <v>60</v>
      </c>
      <c r="F142">
        <v>70</v>
      </c>
      <c r="G142">
        <v>0.45820312499999999</v>
      </c>
      <c r="H142">
        <v>0</v>
      </c>
      <c r="I142">
        <v>90</v>
      </c>
      <c r="J142">
        <v>0</v>
      </c>
      <c r="K142">
        <v>8857.421875</v>
      </c>
      <c r="L142">
        <v>0.46468750000000003</v>
      </c>
      <c r="M142">
        <v>587216.796875</v>
      </c>
      <c r="N142">
        <v>0.37578125000000001</v>
      </c>
      <c r="O142">
        <v>70</v>
      </c>
      <c r="P142">
        <v>480</v>
      </c>
      <c r="Q142">
        <v>480</v>
      </c>
      <c r="R142" s="46">
        <v>141</v>
      </c>
      <c r="S142" t="s">
        <v>2048</v>
      </c>
      <c r="T142" t="s">
        <v>2049</v>
      </c>
      <c r="U142" t="s">
        <v>2050</v>
      </c>
      <c r="V142" t="s">
        <v>2051</v>
      </c>
      <c r="W142" t="s">
        <v>2052</v>
      </c>
      <c r="X142" t="s">
        <v>2053</v>
      </c>
      <c r="Y142" t="s">
        <v>2054</v>
      </c>
      <c r="Z142" t="s">
        <v>2055</v>
      </c>
      <c r="AA142" t="s">
        <v>2056</v>
      </c>
      <c r="AB142" t="s">
        <v>2057</v>
      </c>
      <c r="AC142" t="s">
        <v>2058</v>
      </c>
      <c r="AD142" t="s">
        <v>4908</v>
      </c>
    </row>
    <row r="143" spans="1:30">
      <c r="A143">
        <v>142</v>
      </c>
      <c r="B143">
        <v>2</v>
      </c>
      <c r="C143">
        <v>42</v>
      </c>
      <c r="D143">
        <v>1</v>
      </c>
      <c r="E143">
        <v>60</v>
      </c>
      <c r="F143">
        <v>70</v>
      </c>
      <c r="G143">
        <v>0.533203125</v>
      </c>
      <c r="H143">
        <v>0</v>
      </c>
      <c r="I143">
        <v>90</v>
      </c>
      <c r="J143">
        <v>0</v>
      </c>
      <c r="K143">
        <v>7232.421875</v>
      </c>
      <c r="L143">
        <v>0.28468749999999998</v>
      </c>
      <c r="M143">
        <v>766491.796875</v>
      </c>
      <c r="N143">
        <v>0.22578125000000002</v>
      </c>
      <c r="O143">
        <v>70</v>
      </c>
      <c r="P143">
        <v>480</v>
      </c>
      <c r="Q143">
        <v>480</v>
      </c>
      <c r="R143" s="46">
        <v>142</v>
      </c>
      <c r="S143" t="s">
        <v>2059</v>
      </c>
      <c r="T143" t="s">
        <v>2060</v>
      </c>
      <c r="U143" t="s">
        <v>2061</v>
      </c>
      <c r="V143" t="s">
        <v>2062</v>
      </c>
      <c r="W143" t="s">
        <v>2063</v>
      </c>
      <c r="X143" t="s">
        <v>2064</v>
      </c>
      <c r="Y143" t="s">
        <v>2065</v>
      </c>
      <c r="Z143" t="s">
        <v>2066</v>
      </c>
      <c r="AA143" t="s">
        <v>2067</v>
      </c>
      <c r="AB143" t="s">
        <v>2068</v>
      </c>
      <c r="AC143" t="s">
        <v>2069</v>
      </c>
      <c r="AD143" t="s">
        <v>4909</v>
      </c>
    </row>
    <row r="144" spans="1:30">
      <c r="A144">
        <v>143</v>
      </c>
      <c r="B144">
        <v>2</v>
      </c>
      <c r="C144">
        <v>43</v>
      </c>
      <c r="D144">
        <v>1</v>
      </c>
      <c r="E144">
        <v>60</v>
      </c>
      <c r="F144">
        <v>70</v>
      </c>
      <c r="G144">
        <v>0.38320312499999998</v>
      </c>
      <c r="H144">
        <v>0</v>
      </c>
      <c r="I144">
        <v>90</v>
      </c>
      <c r="J144">
        <v>0</v>
      </c>
      <c r="K144">
        <v>3982.421875</v>
      </c>
      <c r="L144">
        <v>0.40468749999999998</v>
      </c>
      <c r="M144">
        <v>407941.796875</v>
      </c>
      <c r="N144">
        <v>0.32578125000000002</v>
      </c>
      <c r="O144">
        <v>70</v>
      </c>
      <c r="P144">
        <v>480</v>
      </c>
      <c r="Q144">
        <v>480</v>
      </c>
      <c r="R144" s="46">
        <v>143</v>
      </c>
      <c r="S144" t="s">
        <v>2070</v>
      </c>
      <c r="T144" t="s">
        <v>2071</v>
      </c>
      <c r="U144" t="s">
        <v>2072</v>
      </c>
      <c r="V144" t="s">
        <v>2073</v>
      </c>
      <c r="W144" t="s">
        <v>2074</v>
      </c>
      <c r="X144" t="s">
        <v>2075</v>
      </c>
      <c r="Y144" t="s">
        <v>2076</v>
      </c>
      <c r="Z144" t="s">
        <v>2077</v>
      </c>
      <c r="AA144" t="s">
        <v>2078</v>
      </c>
      <c r="AB144" t="s">
        <v>2079</v>
      </c>
      <c r="AC144" t="s">
        <v>2080</v>
      </c>
      <c r="AD144" t="s">
        <v>4910</v>
      </c>
    </row>
    <row r="145" spans="1:30">
      <c r="A145">
        <v>144</v>
      </c>
      <c r="B145">
        <v>2</v>
      </c>
      <c r="C145">
        <v>44</v>
      </c>
      <c r="D145">
        <v>1</v>
      </c>
      <c r="E145">
        <v>60</v>
      </c>
      <c r="F145">
        <v>70</v>
      </c>
      <c r="G145">
        <v>0.37382812499999996</v>
      </c>
      <c r="H145">
        <v>0</v>
      </c>
      <c r="I145">
        <v>90</v>
      </c>
      <c r="J145">
        <v>0</v>
      </c>
      <c r="K145">
        <v>4185.546875</v>
      </c>
      <c r="L145">
        <v>0.29218749999999999</v>
      </c>
      <c r="M145">
        <v>116619.921875</v>
      </c>
      <c r="N145">
        <v>0.31953125000000004</v>
      </c>
      <c r="O145">
        <v>70</v>
      </c>
      <c r="P145">
        <v>480</v>
      </c>
      <c r="Q145">
        <v>480</v>
      </c>
      <c r="R145" s="46">
        <v>144</v>
      </c>
      <c r="S145" t="s">
        <v>2081</v>
      </c>
      <c r="T145" t="s">
        <v>2082</v>
      </c>
      <c r="U145" t="s">
        <v>2083</v>
      </c>
      <c r="V145" t="s">
        <v>2084</v>
      </c>
      <c r="W145" t="s">
        <v>2085</v>
      </c>
      <c r="X145" t="s">
        <v>2086</v>
      </c>
      <c r="Y145" t="s">
        <v>1413</v>
      </c>
      <c r="Z145" t="s">
        <v>780</v>
      </c>
      <c r="AA145" t="s">
        <v>2087</v>
      </c>
      <c r="AB145" t="s">
        <v>2088</v>
      </c>
      <c r="AC145" t="s">
        <v>2089</v>
      </c>
      <c r="AD145" t="s">
        <v>4911</v>
      </c>
    </row>
    <row r="146" spans="1:30">
      <c r="A146">
        <v>145</v>
      </c>
      <c r="B146">
        <v>2</v>
      </c>
      <c r="C146">
        <v>45</v>
      </c>
      <c r="D146">
        <v>1</v>
      </c>
      <c r="E146">
        <v>60</v>
      </c>
      <c r="F146">
        <v>70</v>
      </c>
      <c r="G146">
        <v>0.52382812499999998</v>
      </c>
      <c r="H146">
        <v>0</v>
      </c>
      <c r="I146">
        <v>90</v>
      </c>
      <c r="J146">
        <v>0</v>
      </c>
      <c r="K146">
        <v>7435.546875</v>
      </c>
      <c r="L146">
        <v>0.41218749999999998</v>
      </c>
      <c r="M146">
        <v>475169.921875</v>
      </c>
      <c r="N146">
        <v>0.21953125000000001</v>
      </c>
      <c r="O146">
        <v>70</v>
      </c>
      <c r="P146">
        <v>480</v>
      </c>
      <c r="Q146">
        <v>480</v>
      </c>
      <c r="R146" s="46">
        <v>145</v>
      </c>
      <c r="S146" t="s">
        <v>2090</v>
      </c>
      <c r="T146" t="s">
        <v>2091</v>
      </c>
      <c r="U146" t="s">
        <v>2092</v>
      </c>
      <c r="V146" t="s">
        <v>2093</v>
      </c>
      <c r="W146" t="s">
        <v>2094</v>
      </c>
      <c r="X146" t="s">
        <v>2095</v>
      </c>
      <c r="Y146" t="s">
        <v>2096</v>
      </c>
      <c r="Z146" t="s">
        <v>2097</v>
      </c>
      <c r="AA146" t="s">
        <v>1253</v>
      </c>
      <c r="AB146" t="s">
        <v>2098</v>
      </c>
      <c r="AC146" t="s">
        <v>2099</v>
      </c>
      <c r="AD146" t="s">
        <v>4912</v>
      </c>
    </row>
    <row r="147" spans="1:30">
      <c r="A147">
        <v>146</v>
      </c>
      <c r="B147">
        <v>2</v>
      </c>
      <c r="C147">
        <v>46</v>
      </c>
      <c r="D147">
        <v>1</v>
      </c>
      <c r="E147">
        <v>60</v>
      </c>
      <c r="F147">
        <v>70</v>
      </c>
      <c r="G147">
        <v>0.59882812500000004</v>
      </c>
      <c r="H147">
        <v>0</v>
      </c>
      <c r="I147">
        <v>90</v>
      </c>
      <c r="J147">
        <v>0</v>
      </c>
      <c r="K147">
        <v>9060.546875</v>
      </c>
      <c r="L147">
        <v>0.35218749999999999</v>
      </c>
      <c r="M147">
        <v>654444.921875</v>
      </c>
      <c r="N147">
        <v>0.36953125000000003</v>
      </c>
      <c r="O147">
        <v>70</v>
      </c>
      <c r="P147">
        <v>480</v>
      </c>
      <c r="Q147">
        <v>480</v>
      </c>
      <c r="R147" s="46">
        <v>146</v>
      </c>
      <c r="S147" t="s">
        <v>2100</v>
      </c>
      <c r="T147" t="s">
        <v>2101</v>
      </c>
      <c r="U147" t="s">
        <v>2102</v>
      </c>
      <c r="V147" t="s">
        <v>2103</v>
      </c>
      <c r="W147" t="s">
        <v>2104</v>
      </c>
      <c r="X147" t="s">
        <v>2105</v>
      </c>
      <c r="Y147" t="s">
        <v>2106</v>
      </c>
      <c r="Z147" t="s">
        <v>2107</v>
      </c>
      <c r="AA147" t="s">
        <v>2108</v>
      </c>
      <c r="AB147" t="s">
        <v>2109</v>
      </c>
      <c r="AC147" t="s">
        <v>2110</v>
      </c>
      <c r="AD147" t="s">
        <v>4913</v>
      </c>
    </row>
    <row r="148" spans="1:30">
      <c r="A148">
        <v>147</v>
      </c>
      <c r="B148">
        <v>2</v>
      </c>
      <c r="C148">
        <v>47</v>
      </c>
      <c r="D148">
        <v>1</v>
      </c>
      <c r="E148">
        <v>60</v>
      </c>
      <c r="F148">
        <v>70</v>
      </c>
      <c r="G148">
        <v>0.44882812500000002</v>
      </c>
      <c r="H148">
        <v>0</v>
      </c>
      <c r="I148">
        <v>90</v>
      </c>
      <c r="J148">
        <v>0</v>
      </c>
      <c r="K148">
        <v>5810.546875</v>
      </c>
      <c r="L148">
        <v>0.47218749999999998</v>
      </c>
      <c r="M148">
        <v>295894.921875</v>
      </c>
      <c r="N148">
        <v>0.26953125</v>
      </c>
      <c r="O148">
        <v>70</v>
      </c>
      <c r="P148">
        <v>480</v>
      </c>
      <c r="Q148">
        <v>480</v>
      </c>
      <c r="R148" s="46">
        <v>147</v>
      </c>
      <c r="S148" t="s">
        <v>2111</v>
      </c>
      <c r="T148" t="s">
        <v>2112</v>
      </c>
      <c r="U148" t="s">
        <v>2113</v>
      </c>
      <c r="V148" t="s">
        <v>615</v>
      </c>
      <c r="W148" t="s">
        <v>2114</v>
      </c>
      <c r="X148" t="s">
        <v>2115</v>
      </c>
      <c r="Y148" t="s">
        <v>2116</v>
      </c>
      <c r="Z148" t="s">
        <v>2117</v>
      </c>
      <c r="AA148" t="s">
        <v>2118</v>
      </c>
      <c r="AB148" t="s">
        <v>2119</v>
      </c>
      <c r="AC148" t="s">
        <v>2120</v>
      </c>
      <c r="AD148" t="s">
        <v>4914</v>
      </c>
    </row>
    <row r="149" spans="1:30">
      <c r="A149">
        <v>148</v>
      </c>
      <c r="B149">
        <v>2</v>
      </c>
      <c r="C149">
        <v>48</v>
      </c>
      <c r="D149">
        <v>1</v>
      </c>
      <c r="E149">
        <v>60</v>
      </c>
      <c r="F149">
        <v>70</v>
      </c>
      <c r="G149">
        <v>0.56132812499999996</v>
      </c>
      <c r="H149">
        <v>0</v>
      </c>
      <c r="I149">
        <v>90</v>
      </c>
      <c r="J149">
        <v>0</v>
      </c>
      <c r="K149">
        <v>6623.046875</v>
      </c>
      <c r="L149">
        <v>0.32218750000000002</v>
      </c>
      <c r="M149">
        <v>564807.421875</v>
      </c>
      <c r="N149">
        <v>0.34453125000000001</v>
      </c>
      <c r="O149">
        <v>70</v>
      </c>
      <c r="P149">
        <v>480</v>
      </c>
      <c r="Q149">
        <v>480</v>
      </c>
      <c r="R149" s="46">
        <v>148</v>
      </c>
      <c r="S149" t="s">
        <v>2121</v>
      </c>
      <c r="T149" t="s">
        <v>2122</v>
      </c>
      <c r="U149" t="s">
        <v>2123</v>
      </c>
      <c r="V149" t="s">
        <v>2124</v>
      </c>
      <c r="W149" t="s">
        <v>2125</v>
      </c>
      <c r="X149" t="s">
        <v>2126</v>
      </c>
      <c r="Y149" t="s">
        <v>2127</v>
      </c>
      <c r="Z149" t="s">
        <v>2128</v>
      </c>
      <c r="AA149" t="s">
        <v>2129</v>
      </c>
      <c r="AB149" t="s">
        <v>2130</v>
      </c>
      <c r="AC149" t="s">
        <v>2131</v>
      </c>
      <c r="AD149" t="s">
        <v>4915</v>
      </c>
    </row>
    <row r="150" spans="1:30">
      <c r="A150">
        <v>149</v>
      </c>
      <c r="B150">
        <v>2</v>
      </c>
      <c r="C150">
        <v>49</v>
      </c>
      <c r="D150">
        <v>1</v>
      </c>
      <c r="E150">
        <v>60</v>
      </c>
      <c r="F150">
        <v>70</v>
      </c>
      <c r="G150">
        <v>0.41132812499999999</v>
      </c>
      <c r="H150">
        <v>0</v>
      </c>
      <c r="I150">
        <v>90</v>
      </c>
      <c r="J150">
        <v>0</v>
      </c>
      <c r="K150">
        <v>9873.046875</v>
      </c>
      <c r="L150">
        <v>0.44218749999999996</v>
      </c>
      <c r="M150">
        <v>206257.421875</v>
      </c>
      <c r="N150">
        <v>0.24453125000000001</v>
      </c>
      <c r="O150">
        <v>70</v>
      </c>
      <c r="P150">
        <v>480</v>
      </c>
      <c r="Q150">
        <v>480</v>
      </c>
      <c r="R150" s="46">
        <v>149</v>
      </c>
      <c r="S150" t="s">
        <v>2132</v>
      </c>
      <c r="T150" t="s">
        <v>2133</v>
      </c>
      <c r="U150" t="s">
        <v>2134</v>
      </c>
      <c r="V150" t="s">
        <v>2135</v>
      </c>
      <c r="W150" t="s">
        <v>2136</v>
      </c>
      <c r="X150" t="s">
        <v>2137</v>
      </c>
      <c r="Y150" t="s">
        <v>2138</v>
      </c>
      <c r="Z150" t="s">
        <v>2139</v>
      </c>
      <c r="AA150" t="s">
        <v>2140</v>
      </c>
      <c r="AB150" t="s">
        <v>2141</v>
      </c>
      <c r="AC150" t="s">
        <v>2142</v>
      </c>
      <c r="AD150" t="s">
        <v>4916</v>
      </c>
    </row>
    <row r="151" spans="1:30">
      <c r="A151">
        <v>150</v>
      </c>
      <c r="B151">
        <v>2</v>
      </c>
      <c r="C151">
        <v>50</v>
      </c>
      <c r="D151">
        <v>1</v>
      </c>
      <c r="E151">
        <v>60</v>
      </c>
      <c r="F151">
        <v>70</v>
      </c>
      <c r="G151">
        <v>0.33632812499999998</v>
      </c>
      <c r="H151">
        <v>0</v>
      </c>
      <c r="I151">
        <v>90</v>
      </c>
      <c r="J151">
        <v>0</v>
      </c>
      <c r="K151">
        <v>8248.046875</v>
      </c>
      <c r="L151">
        <v>0.26218750000000002</v>
      </c>
      <c r="M151">
        <v>385532.421875</v>
      </c>
      <c r="N151">
        <v>0.39453125</v>
      </c>
      <c r="O151">
        <v>70</v>
      </c>
      <c r="P151">
        <v>480</v>
      </c>
      <c r="Q151">
        <v>480</v>
      </c>
      <c r="R151" s="46">
        <v>150</v>
      </c>
      <c r="S151" t="s">
        <v>2143</v>
      </c>
      <c r="T151" t="s">
        <v>2144</v>
      </c>
      <c r="U151" t="s">
        <v>2145</v>
      </c>
      <c r="V151" t="s">
        <v>2146</v>
      </c>
      <c r="W151" t="s">
        <v>2147</v>
      </c>
      <c r="X151" t="s">
        <v>2148</v>
      </c>
      <c r="Y151" t="s">
        <v>2149</v>
      </c>
      <c r="Z151" t="s">
        <v>2150</v>
      </c>
      <c r="AA151" t="s">
        <v>2151</v>
      </c>
      <c r="AB151" t="s">
        <v>2152</v>
      </c>
      <c r="AC151" t="s">
        <v>2153</v>
      </c>
      <c r="AD151" t="s">
        <v>1179</v>
      </c>
    </row>
    <row r="152" spans="1:30">
      <c r="A152">
        <v>151</v>
      </c>
      <c r="B152">
        <v>2</v>
      </c>
      <c r="C152">
        <v>51</v>
      </c>
      <c r="D152">
        <v>1</v>
      </c>
      <c r="E152">
        <v>60</v>
      </c>
      <c r="F152">
        <v>70</v>
      </c>
      <c r="G152">
        <v>0.486328125</v>
      </c>
      <c r="H152">
        <v>0</v>
      </c>
      <c r="I152">
        <v>90</v>
      </c>
      <c r="J152">
        <v>0</v>
      </c>
      <c r="K152">
        <v>4998.046875</v>
      </c>
      <c r="L152">
        <v>0.38218750000000001</v>
      </c>
      <c r="M152">
        <v>744082.421875</v>
      </c>
      <c r="N152">
        <v>0.29453125000000002</v>
      </c>
      <c r="O152">
        <v>70</v>
      </c>
      <c r="P152">
        <v>480</v>
      </c>
      <c r="Q152">
        <v>480</v>
      </c>
      <c r="R152" s="46">
        <v>151</v>
      </c>
      <c r="S152" t="s">
        <v>2154</v>
      </c>
      <c r="T152" t="s">
        <v>2155</v>
      </c>
      <c r="U152" t="s">
        <v>2156</v>
      </c>
      <c r="V152" t="s">
        <v>2157</v>
      </c>
      <c r="W152" t="s">
        <v>2158</v>
      </c>
      <c r="X152" t="s">
        <v>2159</v>
      </c>
      <c r="Y152" t="s">
        <v>2160</v>
      </c>
      <c r="Z152" t="s">
        <v>2161</v>
      </c>
      <c r="AA152" t="s">
        <v>2162</v>
      </c>
      <c r="AB152" t="s">
        <v>2163</v>
      </c>
      <c r="AC152" t="s">
        <v>2164</v>
      </c>
      <c r="AD152" t="s">
        <v>4917</v>
      </c>
    </row>
    <row r="153" spans="1:30">
      <c r="A153">
        <v>152</v>
      </c>
      <c r="B153">
        <v>2</v>
      </c>
      <c r="C153">
        <v>52</v>
      </c>
      <c r="D153">
        <v>1</v>
      </c>
      <c r="E153">
        <v>60</v>
      </c>
      <c r="F153">
        <v>70</v>
      </c>
      <c r="G153">
        <v>0.50507812500000004</v>
      </c>
      <c r="H153">
        <v>0</v>
      </c>
      <c r="I153">
        <v>90</v>
      </c>
      <c r="J153">
        <v>0</v>
      </c>
      <c r="K153">
        <v>4591.796875</v>
      </c>
      <c r="L153">
        <v>0.3671875</v>
      </c>
      <c r="M153">
        <v>251076.171875</v>
      </c>
      <c r="N153">
        <v>0.23203125000000002</v>
      </c>
      <c r="O153">
        <v>70</v>
      </c>
      <c r="P153">
        <v>480</v>
      </c>
      <c r="Q153">
        <v>480</v>
      </c>
      <c r="R153" s="46">
        <v>152</v>
      </c>
      <c r="S153" t="s">
        <v>2165</v>
      </c>
      <c r="T153" t="s">
        <v>2166</v>
      </c>
      <c r="U153" t="s">
        <v>2167</v>
      </c>
      <c r="V153" t="s">
        <v>2168</v>
      </c>
      <c r="W153" t="s">
        <v>2169</v>
      </c>
      <c r="X153" t="s">
        <v>2170</v>
      </c>
      <c r="Y153" t="s">
        <v>2171</v>
      </c>
      <c r="Z153" t="s">
        <v>2172</v>
      </c>
      <c r="AA153" t="s">
        <v>2173</v>
      </c>
      <c r="AB153" t="s">
        <v>2174</v>
      </c>
      <c r="AC153" t="s">
        <v>2175</v>
      </c>
      <c r="AD153" t="s">
        <v>2570</v>
      </c>
    </row>
    <row r="154" spans="1:30">
      <c r="A154">
        <v>153</v>
      </c>
      <c r="B154">
        <v>2</v>
      </c>
      <c r="C154">
        <v>53</v>
      </c>
      <c r="D154">
        <v>1</v>
      </c>
      <c r="E154">
        <v>60</v>
      </c>
      <c r="F154">
        <v>70</v>
      </c>
      <c r="G154">
        <v>0.35507812499999997</v>
      </c>
      <c r="H154">
        <v>0</v>
      </c>
      <c r="I154">
        <v>90</v>
      </c>
      <c r="J154">
        <v>0</v>
      </c>
      <c r="K154">
        <v>7841.796875</v>
      </c>
      <c r="L154">
        <v>0.4871875</v>
      </c>
      <c r="M154">
        <v>609626.171875</v>
      </c>
      <c r="N154">
        <v>0.33203125</v>
      </c>
      <c r="O154">
        <v>70</v>
      </c>
      <c r="P154">
        <v>480</v>
      </c>
      <c r="Q154">
        <v>480</v>
      </c>
      <c r="R154" s="46">
        <v>153</v>
      </c>
      <c r="S154" t="s">
        <v>2176</v>
      </c>
      <c r="T154" t="s">
        <v>2177</v>
      </c>
      <c r="U154" t="s">
        <v>2178</v>
      </c>
      <c r="V154" t="s">
        <v>2179</v>
      </c>
      <c r="W154" t="s">
        <v>2180</v>
      </c>
      <c r="X154" t="s">
        <v>1134</v>
      </c>
      <c r="Y154" t="s">
        <v>2181</v>
      </c>
      <c r="Z154" t="s">
        <v>2182</v>
      </c>
      <c r="AA154" t="s">
        <v>2183</v>
      </c>
      <c r="AB154" t="s">
        <v>2184</v>
      </c>
      <c r="AC154" t="s">
        <v>2185</v>
      </c>
      <c r="AD154" t="s">
        <v>4918</v>
      </c>
    </row>
    <row r="155" spans="1:30">
      <c r="A155">
        <v>154</v>
      </c>
      <c r="B155">
        <v>2</v>
      </c>
      <c r="C155">
        <v>54</v>
      </c>
      <c r="D155">
        <v>1</v>
      </c>
      <c r="E155">
        <v>60</v>
      </c>
      <c r="F155">
        <v>70</v>
      </c>
      <c r="G155">
        <v>0.43007812499999998</v>
      </c>
      <c r="H155">
        <v>0</v>
      </c>
      <c r="I155">
        <v>90</v>
      </c>
      <c r="J155">
        <v>0</v>
      </c>
      <c r="K155">
        <v>9466.796875</v>
      </c>
      <c r="L155">
        <v>0.3071875</v>
      </c>
      <c r="M155">
        <v>430351.171875</v>
      </c>
      <c r="N155">
        <v>0.28203125000000001</v>
      </c>
      <c r="O155">
        <v>70</v>
      </c>
      <c r="P155">
        <v>480</v>
      </c>
      <c r="Q155">
        <v>480</v>
      </c>
      <c r="R155" s="46">
        <v>154</v>
      </c>
      <c r="S155" t="s">
        <v>2186</v>
      </c>
      <c r="T155" t="s">
        <v>2187</v>
      </c>
      <c r="U155" t="s">
        <v>2188</v>
      </c>
      <c r="V155" t="s">
        <v>2189</v>
      </c>
      <c r="W155" t="s">
        <v>2190</v>
      </c>
      <c r="X155" t="s">
        <v>2191</v>
      </c>
      <c r="Y155" t="s">
        <v>2192</v>
      </c>
      <c r="Z155" t="s">
        <v>2193</v>
      </c>
      <c r="AA155" t="s">
        <v>2194</v>
      </c>
      <c r="AB155" t="s">
        <v>2195</v>
      </c>
      <c r="AC155" t="s">
        <v>2196</v>
      </c>
      <c r="AD155" t="s">
        <v>4919</v>
      </c>
    </row>
    <row r="156" spans="1:30">
      <c r="A156">
        <v>155</v>
      </c>
      <c r="B156">
        <v>2</v>
      </c>
      <c r="C156">
        <v>55</v>
      </c>
      <c r="D156">
        <v>1</v>
      </c>
      <c r="E156">
        <v>60</v>
      </c>
      <c r="F156">
        <v>70</v>
      </c>
      <c r="G156">
        <v>0.580078125</v>
      </c>
      <c r="H156">
        <v>0</v>
      </c>
      <c r="I156">
        <v>90</v>
      </c>
      <c r="J156">
        <v>0</v>
      </c>
      <c r="K156">
        <v>6216.796875</v>
      </c>
      <c r="L156">
        <v>0.4271875</v>
      </c>
      <c r="M156">
        <v>71801.171875</v>
      </c>
      <c r="N156">
        <v>0.38203125000000004</v>
      </c>
      <c r="O156">
        <v>70</v>
      </c>
      <c r="P156">
        <v>480</v>
      </c>
      <c r="Q156">
        <v>480</v>
      </c>
      <c r="R156" s="46">
        <v>155</v>
      </c>
      <c r="S156" t="s">
        <v>2197</v>
      </c>
      <c r="T156" t="s">
        <v>2198</v>
      </c>
      <c r="U156" t="s">
        <v>2199</v>
      </c>
      <c r="V156" t="s">
        <v>2200</v>
      </c>
      <c r="W156" t="s">
        <v>2201</v>
      </c>
      <c r="X156" t="s">
        <v>2202</v>
      </c>
      <c r="Y156" t="s">
        <v>2203</v>
      </c>
      <c r="Z156" t="s">
        <v>2204</v>
      </c>
      <c r="AA156" t="s">
        <v>2205</v>
      </c>
      <c r="AB156" t="s">
        <v>2206</v>
      </c>
      <c r="AC156" t="s">
        <v>2207</v>
      </c>
      <c r="AD156" t="s">
        <v>4920</v>
      </c>
    </row>
    <row r="157" spans="1:30">
      <c r="A157">
        <v>156</v>
      </c>
      <c r="B157">
        <v>2</v>
      </c>
      <c r="C157">
        <v>56</v>
      </c>
      <c r="D157">
        <v>1</v>
      </c>
      <c r="E157">
        <v>60</v>
      </c>
      <c r="F157">
        <v>70</v>
      </c>
      <c r="G157">
        <v>0.392578125</v>
      </c>
      <c r="H157">
        <v>0</v>
      </c>
      <c r="I157">
        <v>90</v>
      </c>
      <c r="J157">
        <v>0</v>
      </c>
      <c r="K157">
        <v>5404.296875</v>
      </c>
      <c r="L157">
        <v>0.27718749999999998</v>
      </c>
      <c r="M157">
        <v>699263.671875</v>
      </c>
      <c r="N157">
        <v>0.20703125</v>
      </c>
      <c r="O157">
        <v>70</v>
      </c>
      <c r="P157">
        <v>480</v>
      </c>
      <c r="Q157">
        <v>480</v>
      </c>
      <c r="R157" s="46">
        <v>156</v>
      </c>
      <c r="S157" t="s">
        <v>2208</v>
      </c>
      <c r="T157" t="s">
        <v>2209</v>
      </c>
      <c r="U157" t="s">
        <v>2210</v>
      </c>
      <c r="V157" t="s">
        <v>2211</v>
      </c>
      <c r="W157" t="s">
        <v>2212</v>
      </c>
      <c r="X157" t="s">
        <v>2213</v>
      </c>
      <c r="Y157" t="s">
        <v>2214</v>
      </c>
      <c r="Z157" t="s">
        <v>2215</v>
      </c>
      <c r="AA157" t="s">
        <v>2216</v>
      </c>
      <c r="AB157" t="s">
        <v>2217</v>
      </c>
      <c r="AC157" t="s">
        <v>2218</v>
      </c>
      <c r="AD157" t="s">
        <v>4921</v>
      </c>
    </row>
    <row r="158" spans="1:30">
      <c r="A158">
        <v>157</v>
      </c>
      <c r="B158">
        <v>2</v>
      </c>
      <c r="C158">
        <v>57</v>
      </c>
      <c r="D158">
        <v>1</v>
      </c>
      <c r="E158">
        <v>60</v>
      </c>
      <c r="F158">
        <v>70</v>
      </c>
      <c r="G158">
        <v>0.54257812499999991</v>
      </c>
      <c r="H158">
        <v>0</v>
      </c>
      <c r="I158">
        <v>90</v>
      </c>
      <c r="J158">
        <v>0</v>
      </c>
      <c r="K158">
        <v>8654.296875</v>
      </c>
      <c r="L158">
        <v>0.39718750000000003</v>
      </c>
      <c r="M158">
        <v>340713.671875</v>
      </c>
      <c r="N158">
        <v>0.30703125000000003</v>
      </c>
      <c r="O158">
        <v>70</v>
      </c>
      <c r="P158">
        <v>480</v>
      </c>
      <c r="Q158">
        <v>480</v>
      </c>
      <c r="R158" s="46">
        <v>157</v>
      </c>
      <c r="S158" t="s">
        <v>2219</v>
      </c>
      <c r="T158" t="s">
        <v>2220</v>
      </c>
      <c r="U158" t="s">
        <v>2221</v>
      </c>
      <c r="V158" t="s">
        <v>2222</v>
      </c>
      <c r="W158" t="s">
        <v>2223</v>
      </c>
      <c r="X158" t="s">
        <v>2224</v>
      </c>
      <c r="Y158" t="s">
        <v>2225</v>
      </c>
      <c r="Z158" t="s">
        <v>2226</v>
      </c>
      <c r="AA158" t="s">
        <v>2227</v>
      </c>
      <c r="AB158" t="s">
        <v>2228</v>
      </c>
      <c r="AC158" t="s">
        <v>2229</v>
      </c>
      <c r="AD158" t="s">
        <v>4922</v>
      </c>
    </row>
    <row r="159" spans="1:30">
      <c r="A159">
        <v>158</v>
      </c>
      <c r="B159">
        <v>2</v>
      </c>
      <c r="C159">
        <v>58</v>
      </c>
      <c r="D159">
        <v>1</v>
      </c>
      <c r="E159">
        <v>60</v>
      </c>
      <c r="F159">
        <v>70</v>
      </c>
      <c r="G159">
        <v>0.46757812499999996</v>
      </c>
      <c r="H159">
        <v>0</v>
      </c>
      <c r="I159">
        <v>90</v>
      </c>
      <c r="J159">
        <v>0</v>
      </c>
      <c r="K159">
        <v>7029.296875</v>
      </c>
      <c r="L159">
        <v>0.33718749999999997</v>
      </c>
      <c r="M159">
        <v>161438.671875</v>
      </c>
      <c r="N159">
        <v>0.25703125000000004</v>
      </c>
      <c r="O159">
        <v>70</v>
      </c>
      <c r="P159">
        <v>480</v>
      </c>
      <c r="Q159">
        <v>480</v>
      </c>
      <c r="R159" s="46">
        <v>158</v>
      </c>
      <c r="S159" t="s">
        <v>2230</v>
      </c>
      <c r="T159" t="s">
        <v>2231</v>
      </c>
      <c r="U159" t="s">
        <v>2232</v>
      </c>
      <c r="V159" t="s">
        <v>2233</v>
      </c>
      <c r="W159" t="s">
        <v>2234</v>
      </c>
      <c r="X159" t="s">
        <v>2235</v>
      </c>
      <c r="Y159" t="s">
        <v>2236</v>
      </c>
      <c r="Z159" t="s">
        <v>2237</v>
      </c>
      <c r="AA159" t="s">
        <v>2238</v>
      </c>
      <c r="AB159" t="s">
        <v>2239</v>
      </c>
      <c r="AC159" t="s">
        <v>2240</v>
      </c>
      <c r="AD159" t="s">
        <v>4923</v>
      </c>
    </row>
    <row r="160" spans="1:30">
      <c r="A160">
        <v>159</v>
      </c>
      <c r="B160">
        <v>2</v>
      </c>
      <c r="C160">
        <v>59</v>
      </c>
      <c r="D160">
        <v>1</v>
      </c>
      <c r="E160">
        <v>60</v>
      </c>
      <c r="F160">
        <v>70</v>
      </c>
      <c r="G160">
        <v>0.31757812499999999</v>
      </c>
      <c r="H160">
        <v>0</v>
      </c>
      <c r="I160">
        <v>90</v>
      </c>
      <c r="J160">
        <v>0</v>
      </c>
      <c r="K160">
        <v>3779.296875</v>
      </c>
      <c r="L160">
        <v>0.45718749999999997</v>
      </c>
      <c r="M160">
        <v>519988.671875</v>
      </c>
      <c r="N160">
        <v>0.35703125000000002</v>
      </c>
      <c r="O160">
        <v>70</v>
      </c>
      <c r="P160">
        <v>480</v>
      </c>
      <c r="Q160">
        <v>480</v>
      </c>
      <c r="R160" s="46">
        <v>159</v>
      </c>
      <c r="S160" t="s">
        <v>2241</v>
      </c>
      <c r="T160" t="s">
        <v>2242</v>
      </c>
      <c r="U160" t="s">
        <v>2243</v>
      </c>
      <c r="V160" t="s">
        <v>2244</v>
      </c>
      <c r="W160" t="s">
        <v>2245</v>
      </c>
      <c r="X160" t="s">
        <v>2246</v>
      </c>
      <c r="Y160" t="s">
        <v>2247</v>
      </c>
      <c r="Z160" t="s">
        <v>2248</v>
      </c>
      <c r="AA160" t="s">
        <v>2249</v>
      </c>
      <c r="AB160" t="s">
        <v>2250</v>
      </c>
      <c r="AC160" t="s">
        <v>2251</v>
      </c>
      <c r="AD160" t="s">
        <v>4924</v>
      </c>
    </row>
    <row r="161" spans="1:30">
      <c r="A161">
        <v>160</v>
      </c>
      <c r="B161">
        <v>2</v>
      </c>
      <c r="C161">
        <v>60</v>
      </c>
      <c r="D161">
        <v>1</v>
      </c>
      <c r="E161">
        <v>60</v>
      </c>
      <c r="F161">
        <v>70</v>
      </c>
      <c r="G161">
        <v>0.52851562500000004</v>
      </c>
      <c r="H161">
        <v>0</v>
      </c>
      <c r="I161">
        <v>90</v>
      </c>
      <c r="J161">
        <v>0</v>
      </c>
      <c r="K161">
        <v>3880.859375</v>
      </c>
      <c r="L161">
        <v>0.26593749999999999</v>
      </c>
      <c r="M161">
        <v>307099.609375</v>
      </c>
      <c r="N161">
        <v>0.27890625000000002</v>
      </c>
      <c r="O161">
        <v>70</v>
      </c>
      <c r="P161">
        <v>480</v>
      </c>
      <c r="Q161">
        <v>480</v>
      </c>
      <c r="R161" s="46">
        <v>160</v>
      </c>
      <c r="S161" t="s">
        <v>2252</v>
      </c>
      <c r="T161" t="s">
        <v>2253</v>
      </c>
      <c r="U161" t="s">
        <v>2254</v>
      </c>
      <c r="V161" t="s">
        <v>2255</v>
      </c>
      <c r="W161" t="s">
        <v>2256</v>
      </c>
      <c r="X161" t="s">
        <v>2257</v>
      </c>
      <c r="Y161" t="s">
        <v>2258</v>
      </c>
      <c r="Z161" t="s">
        <v>2259</v>
      </c>
      <c r="AA161" t="s">
        <v>2260</v>
      </c>
      <c r="AB161" t="s">
        <v>2261</v>
      </c>
      <c r="AC161" t="s">
        <v>2262</v>
      </c>
      <c r="AD161" t="s">
        <v>4925</v>
      </c>
    </row>
    <row r="162" spans="1:30">
      <c r="A162">
        <v>161</v>
      </c>
      <c r="B162">
        <v>2</v>
      </c>
      <c r="C162">
        <v>61</v>
      </c>
      <c r="D162">
        <v>1</v>
      </c>
      <c r="E162">
        <v>60</v>
      </c>
      <c r="F162">
        <v>70</v>
      </c>
      <c r="G162">
        <v>0.37851562499999997</v>
      </c>
      <c r="H162">
        <v>0</v>
      </c>
      <c r="I162">
        <v>90</v>
      </c>
      <c r="J162">
        <v>0</v>
      </c>
      <c r="K162">
        <v>7130.859375</v>
      </c>
      <c r="L162">
        <v>0.38593749999999999</v>
      </c>
      <c r="M162">
        <v>665649.609375</v>
      </c>
      <c r="N162">
        <v>0.37890625</v>
      </c>
      <c r="O162">
        <v>70</v>
      </c>
      <c r="P162">
        <v>480</v>
      </c>
      <c r="Q162">
        <v>480</v>
      </c>
      <c r="R162" s="46">
        <v>161</v>
      </c>
      <c r="S162" t="s">
        <v>2263</v>
      </c>
      <c r="T162" t="s">
        <v>2264</v>
      </c>
      <c r="U162" t="s">
        <v>2265</v>
      </c>
      <c r="V162" t="s">
        <v>2266</v>
      </c>
      <c r="W162" t="s">
        <v>2267</v>
      </c>
      <c r="X162" t="s">
        <v>2268</v>
      </c>
      <c r="Y162" t="s">
        <v>2269</v>
      </c>
      <c r="Z162" t="s">
        <v>2270</v>
      </c>
      <c r="AA162" t="s">
        <v>2271</v>
      </c>
      <c r="AB162" t="s">
        <v>2272</v>
      </c>
      <c r="AC162" t="s">
        <v>2273</v>
      </c>
      <c r="AD162" t="s">
        <v>4926</v>
      </c>
    </row>
    <row r="163" spans="1:30">
      <c r="A163">
        <v>162</v>
      </c>
      <c r="B163">
        <v>2</v>
      </c>
      <c r="C163">
        <v>62</v>
      </c>
      <c r="D163">
        <v>1</v>
      </c>
      <c r="E163">
        <v>60</v>
      </c>
      <c r="F163">
        <v>70</v>
      </c>
      <c r="G163">
        <v>0.30351562500000001</v>
      </c>
      <c r="H163">
        <v>0</v>
      </c>
      <c r="I163">
        <v>90</v>
      </c>
      <c r="J163">
        <v>0</v>
      </c>
      <c r="K163">
        <v>8755.859375</v>
      </c>
      <c r="L163">
        <v>0.32593749999999999</v>
      </c>
      <c r="M163">
        <v>486374.609375</v>
      </c>
      <c r="N163">
        <v>0.22890625000000001</v>
      </c>
      <c r="O163">
        <v>70</v>
      </c>
      <c r="P163">
        <v>480</v>
      </c>
      <c r="Q163">
        <v>480</v>
      </c>
      <c r="R163" s="46">
        <v>162</v>
      </c>
      <c r="S163" t="s">
        <v>2274</v>
      </c>
      <c r="T163" t="s">
        <v>2275</v>
      </c>
      <c r="U163" t="s">
        <v>2276</v>
      </c>
      <c r="V163" t="s">
        <v>2277</v>
      </c>
      <c r="W163" t="s">
        <v>2278</v>
      </c>
      <c r="X163" t="s">
        <v>2279</v>
      </c>
      <c r="Y163" t="s">
        <v>2280</v>
      </c>
      <c r="Z163" t="s">
        <v>2281</v>
      </c>
      <c r="AA163" t="s">
        <v>2282</v>
      </c>
      <c r="AB163" t="s">
        <v>2283</v>
      </c>
      <c r="AC163" t="s">
        <v>2284</v>
      </c>
      <c r="AD163" t="s">
        <v>4927</v>
      </c>
    </row>
    <row r="164" spans="1:30">
      <c r="A164">
        <v>163</v>
      </c>
      <c r="B164">
        <v>2</v>
      </c>
      <c r="C164">
        <v>63</v>
      </c>
      <c r="D164">
        <v>1</v>
      </c>
      <c r="E164">
        <v>60</v>
      </c>
      <c r="F164">
        <v>70</v>
      </c>
      <c r="G164">
        <v>0.45351562499999998</v>
      </c>
      <c r="H164">
        <v>0</v>
      </c>
      <c r="I164">
        <v>90</v>
      </c>
      <c r="J164">
        <v>0</v>
      </c>
      <c r="K164">
        <v>5505.859375</v>
      </c>
      <c r="L164">
        <v>0.44593749999999999</v>
      </c>
      <c r="M164">
        <v>127824.609375</v>
      </c>
      <c r="N164">
        <v>0.32890625000000001</v>
      </c>
      <c r="O164">
        <v>70</v>
      </c>
      <c r="P164">
        <v>480</v>
      </c>
      <c r="Q164">
        <v>480</v>
      </c>
      <c r="R164" s="46">
        <v>163</v>
      </c>
      <c r="S164" t="s">
        <v>2285</v>
      </c>
      <c r="T164" t="s">
        <v>2286</v>
      </c>
      <c r="U164" t="s">
        <v>2287</v>
      </c>
      <c r="V164" t="s">
        <v>2288</v>
      </c>
      <c r="W164" t="s">
        <v>2289</v>
      </c>
      <c r="X164" t="s">
        <v>2290</v>
      </c>
      <c r="Y164" t="s">
        <v>2291</v>
      </c>
      <c r="Z164" t="s">
        <v>2292</v>
      </c>
      <c r="AA164" t="s">
        <v>2293</v>
      </c>
      <c r="AB164" t="s">
        <v>2294</v>
      </c>
      <c r="AC164" t="s">
        <v>2295</v>
      </c>
      <c r="AD164" t="s">
        <v>4928</v>
      </c>
    </row>
    <row r="165" spans="1:30">
      <c r="A165">
        <v>164</v>
      </c>
      <c r="B165">
        <v>2</v>
      </c>
      <c r="C165">
        <v>64</v>
      </c>
      <c r="D165">
        <v>1</v>
      </c>
      <c r="E165">
        <v>60</v>
      </c>
      <c r="F165">
        <v>70</v>
      </c>
      <c r="G165">
        <v>0.34101562499999999</v>
      </c>
      <c r="H165">
        <v>0</v>
      </c>
      <c r="I165">
        <v>90</v>
      </c>
      <c r="J165">
        <v>0</v>
      </c>
      <c r="K165">
        <v>6318.359375</v>
      </c>
      <c r="L165">
        <v>0.35593750000000002</v>
      </c>
      <c r="M165">
        <v>755287.109375</v>
      </c>
      <c r="N165">
        <v>0.25390625</v>
      </c>
      <c r="O165">
        <v>70</v>
      </c>
      <c r="P165">
        <v>480</v>
      </c>
      <c r="Q165">
        <v>480</v>
      </c>
      <c r="R165" s="46">
        <v>164</v>
      </c>
      <c r="S165" t="s">
        <v>2296</v>
      </c>
      <c r="T165" t="s">
        <v>2297</v>
      </c>
      <c r="U165" t="s">
        <v>2298</v>
      </c>
      <c r="V165" t="s">
        <v>2299</v>
      </c>
      <c r="W165" t="s">
        <v>2300</v>
      </c>
      <c r="X165" t="s">
        <v>2301</v>
      </c>
      <c r="Y165" t="s">
        <v>2302</v>
      </c>
      <c r="Z165" t="s">
        <v>2303</v>
      </c>
      <c r="AA165" t="s">
        <v>2304</v>
      </c>
      <c r="AB165" t="s">
        <v>2305</v>
      </c>
      <c r="AC165" t="s">
        <v>2306</v>
      </c>
      <c r="AD165" t="s">
        <v>4929</v>
      </c>
    </row>
    <row r="166" spans="1:30">
      <c r="A166">
        <v>165</v>
      </c>
      <c r="B166">
        <v>2</v>
      </c>
      <c r="C166">
        <v>65</v>
      </c>
      <c r="D166">
        <v>1</v>
      </c>
      <c r="E166">
        <v>60</v>
      </c>
      <c r="F166">
        <v>70</v>
      </c>
      <c r="G166">
        <v>0.49101562499999996</v>
      </c>
      <c r="H166">
        <v>0</v>
      </c>
      <c r="I166">
        <v>90</v>
      </c>
      <c r="J166">
        <v>0</v>
      </c>
      <c r="K166">
        <v>9568.359375</v>
      </c>
      <c r="L166">
        <v>0.47593750000000001</v>
      </c>
      <c r="M166">
        <v>396737.109375</v>
      </c>
      <c r="N166">
        <v>0.35390625000000003</v>
      </c>
      <c r="O166">
        <v>70</v>
      </c>
      <c r="P166">
        <v>480</v>
      </c>
      <c r="Q166">
        <v>480</v>
      </c>
      <c r="R166" s="46">
        <v>165</v>
      </c>
      <c r="S166" t="s">
        <v>2307</v>
      </c>
      <c r="T166" t="s">
        <v>2308</v>
      </c>
      <c r="U166" t="s">
        <v>2309</v>
      </c>
      <c r="V166" t="s">
        <v>2310</v>
      </c>
      <c r="W166" t="s">
        <v>2311</v>
      </c>
      <c r="X166" t="s">
        <v>2312</v>
      </c>
      <c r="Y166" t="s">
        <v>2313</v>
      </c>
      <c r="Z166" t="s">
        <v>2314</v>
      </c>
      <c r="AA166" t="s">
        <v>2315</v>
      </c>
      <c r="AB166" t="s">
        <v>2316</v>
      </c>
      <c r="AC166" t="s">
        <v>2317</v>
      </c>
      <c r="AD166" t="s">
        <v>4930</v>
      </c>
    </row>
    <row r="167" spans="1:30">
      <c r="A167">
        <v>166</v>
      </c>
      <c r="B167">
        <v>2</v>
      </c>
      <c r="C167">
        <v>66</v>
      </c>
      <c r="D167">
        <v>1</v>
      </c>
      <c r="E167">
        <v>60</v>
      </c>
      <c r="F167">
        <v>70</v>
      </c>
      <c r="G167">
        <v>0.56601562499999991</v>
      </c>
      <c r="H167">
        <v>0</v>
      </c>
      <c r="I167">
        <v>90</v>
      </c>
      <c r="J167">
        <v>0</v>
      </c>
      <c r="K167">
        <v>7943.359375</v>
      </c>
      <c r="L167">
        <v>0.29593750000000002</v>
      </c>
      <c r="M167">
        <v>217462.109375</v>
      </c>
      <c r="N167">
        <v>0.20390625000000001</v>
      </c>
      <c r="O167">
        <v>70</v>
      </c>
      <c r="P167">
        <v>480</v>
      </c>
      <c r="Q167">
        <v>480</v>
      </c>
      <c r="R167" s="46">
        <v>166</v>
      </c>
      <c r="S167" t="s">
        <v>2318</v>
      </c>
      <c r="T167" t="s">
        <v>2319</v>
      </c>
      <c r="U167" t="s">
        <v>2320</v>
      </c>
      <c r="V167" t="s">
        <v>2321</v>
      </c>
      <c r="W167" t="s">
        <v>2322</v>
      </c>
      <c r="X167" t="s">
        <v>2323</v>
      </c>
      <c r="Y167" t="s">
        <v>2324</v>
      </c>
      <c r="Z167" t="s">
        <v>2325</v>
      </c>
      <c r="AA167" t="s">
        <v>2326</v>
      </c>
      <c r="AB167" t="s">
        <v>2327</v>
      </c>
      <c r="AC167" t="s">
        <v>2328</v>
      </c>
      <c r="AD167" t="s">
        <v>4931</v>
      </c>
    </row>
    <row r="168" spans="1:30">
      <c r="A168">
        <v>167</v>
      </c>
      <c r="B168">
        <v>2</v>
      </c>
      <c r="C168">
        <v>67</v>
      </c>
      <c r="D168">
        <v>1</v>
      </c>
      <c r="E168">
        <v>60</v>
      </c>
      <c r="F168">
        <v>70</v>
      </c>
      <c r="G168">
        <v>0.416015625</v>
      </c>
      <c r="H168">
        <v>0</v>
      </c>
      <c r="I168">
        <v>90</v>
      </c>
      <c r="J168">
        <v>0</v>
      </c>
      <c r="K168">
        <v>4693.359375</v>
      </c>
      <c r="L168">
        <v>0.41593749999999996</v>
      </c>
      <c r="M168">
        <v>576012.109375</v>
      </c>
      <c r="N168">
        <v>0.30390625000000004</v>
      </c>
      <c r="O168">
        <v>70</v>
      </c>
      <c r="P168">
        <v>480</v>
      </c>
      <c r="Q168">
        <v>480</v>
      </c>
      <c r="R168" s="46">
        <v>167</v>
      </c>
      <c r="S168" t="s">
        <v>2329</v>
      </c>
      <c r="T168" t="s">
        <v>2330</v>
      </c>
      <c r="U168" t="s">
        <v>2331</v>
      </c>
      <c r="V168" t="s">
        <v>392</v>
      </c>
      <c r="W168" t="s">
        <v>2332</v>
      </c>
      <c r="X168" t="s">
        <v>2333</v>
      </c>
      <c r="Y168" t="s">
        <v>2334</v>
      </c>
      <c r="Z168" t="s">
        <v>2335</v>
      </c>
      <c r="AA168" t="s">
        <v>2336</v>
      </c>
      <c r="AB168" t="s">
        <v>2337</v>
      </c>
      <c r="AC168" t="s">
        <v>2338</v>
      </c>
      <c r="AD168" t="s">
        <v>4932</v>
      </c>
    </row>
    <row r="169" spans="1:30">
      <c r="A169">
        <v>168</v>
      </c>
      <c r="B169">
        <v>2</v>
      </c>
      <c r="C169">
        <v>68</v>
      </c>
      <c r="D169">
        <v>1</v>
      </c>
      <c r="E169">
        <v>60</v>
      </c>
      <c r="F169">
        <v>70</v>
      </c>
      <c r="G169">
        <v>0.39726562499999996</v>
      </c>
      <c r="H169">
        <v>0</v>
      </c>
      <c r="I169">
        <v>90</v>
      </c>
      <c r="J169">
        <v>0</v>
      </c>
      <c r="K169">
        <v>5099.609375</v>
      </c>
      <c r="L169">
        <v>0.31093749999999998</v>
      </c>
      <c r="M169">
        <v>83005.859375</v>
      </c>
      <c r="N169">
        <v>0.36640625000000004</v>
      </c>
      <c r="O169">
        <v>70</v>
      </c>
      <c r="P169">
        <v>480</v>
      </c>
      <c r="Q169">
        <v>480</v>
      </c>
      <c r="R169" s="46">
        <v>168</v>
      </c>
      <c r="S169" t="s">
        <v>1803</v>
      </c>
      <c r="T169" t="s">
        <v>2339</v>
      </c>
      <c r="U169" t="s">
        <v>2340</v>
      </c>
      <c r="V169" t="s">
        <v>2341</v>
      </c>
      <c r="W169" t="s">
        <v>2342</v>
      </c>
      <c r="X169" t="s">
        <v>2343</v>
      </c>
      <c r="Y169" t="s">
        <v>2344</v>
      </c>
      <c r="Z169" t="s">
        <v>2345</v>
      </c>
      <c r="AA169" t="s">
        <v>2346</v>
      </c>
      <c r="AB169" t="s">
        <v>2347</v>
      </c>
      <c r="AC169" t="s">
        <v>2348</v>
      </c>
      <c r="AD169" t="s">
        <v>4933</v>
      </c>
    </row>
    <row r="170" spans="1:30">
      <c r="A170">
        <v>169</v>
      </c>
      <c r="B170">
        <v>2</v>
      </c>
      <c r="C170">
        <v>69</v>
      </c>
      <c r="D170">
        <v>1</v>
      </c>
      <c r="E170">
        <v>60</v>
      </c>
      <c r="F170">
        <v>70</v>
      </c>
      <c r="G170">
        <v>0.54726562499999998</v>
      </c>
      <c r="H170">
        <v>0</v>
      </c>
      <c r="I170">
        <v>90</v>
      </c>
      <c r="J170">
        <v>0</v>
      </c>
      <c r="K170">
        <v>8349.609375</v>
      </c>
      <c r="L170">
        <v>0.43093749999999997</v>
      </c>
      <c r="M170">
        <v>441555.859375</v>
      </c>
      <c r="N170">
        <v>0.26640625000000001</v>
      </c>
      <c r="O170">
        <v>70</v>
      </c>
      <c r="P170">
        <v>480</v>
      </c>
      <c r="Q170">
        <v>480</v>
      </c>
      <c r="R170" s="46">
        <v>169</v>
      </c>
      <c r="S170" t="s">
        <v>2349</v>
      </c>
      <c r="T170" t="s">
        <v>2350</v>
      </c>
      <c r="U170" t="s">
        <v>2351</v>
      </c>
      <c r="V170" t="s">
        <v>2352</v>
      </c>
      <c r="W170" t="s">
        <v>2353</v>
      </c>
      <c r="X170" t="s">
        <v>2354</v>
      </c>
      <c r="Y170" t="s">
        <v>2355</v>
      </c>
      <c r="Z170" t="s">
        <v>2356</v>
      </c>
      <c r="AA170" t="s">
        <v>2357</v>
      </c>
      <c r="AB170" t="s">
        <v>2358</v>
      </c>
      <c r="AC170" t="s">
        <v>2359</v>
      </c>
      <c r="AD170" t="s">
        <v>4934</v>
      </c>
    </row>
    <row r="171" spans="1:30">
      <c r="A171">
        <v>170</v>
      </c>
      <c r="B171">
        <v>2</v>
      </c>
      <c r="C171">
        <v>70</v>
      </c>
      <c r="D171">
        <v>1</v>
      </c>
      <c r="E171">
        <v>60</v>
      </c>
      <c r="F171">
        <v>70</v>
      </c>
      <c r="G171">
        <v>0.47226562500000002</v>
      </c>
      <c r="H171">
        <v>0</v>
      </c>
      <c r="I171">
        <v>90</v>
      </c>
      <c r="J171">
        <v>0</v>
      </c>
      <c r="K171">
        <v>9974.609375</v>
      </c>
      <c r="L171">
        <v>0.25093749999999998</v>
      </c>
      <c r="M171">
        <v>620830.859375</v>
      </c>
      <c r="N171">
        <v>0.31640625</v>
      </c>
      <c r="O171">
        <v>70</v>
      </c>
      <c r="P171">
        <v>480</v>
      </c>
      <c r="Q171">
        <v>480</v>
      </c>
      <c r="R171" s="46">
        <v>170</v>
      </c>
      <c r="S171" t="s">
        <v>2360</v>
      </c>
      <c r="T171" t="s">
        <v>2361</v>
      </c>
      <c r="U171" t="s">
        <v>2362</v>
      </c>
      <c r="V171" t="s">
        <v>2363</v>
      </c>
      <c r="W171" t="s">
        <v>2364</v>
      </c>
      <c r="X171" t="s">
        <v>2365</v>
      </c>
      <c r="Y171" t="s">
        <v>2366</v>
      </c>
      <c r="Z171" t="s">
        <v>2367</v>
      </c>
      <c r="AA171" t="s">
        <v>2368</v>
      </c>
      <c r="AB171" t="s">
        <v>2369</v>
      </c>
      <c r="AC171" t="s">
        <v>2370</v>
      </c>
      <c r="AD171" t="s">
        <v>4935</v>
      </c>
    </row>
    <row r="172" spans="1:30">
      <c r="A172">
        <v>171</v>
      </c>
      <c r="B172">
        <v>2</v>
      </c>
      <c r="C172">
        <v>71</v>
      </c>
      <c r="D172">
        <v>1</v>
      </c>
      <c r="E172">
        <v>60</v>
      </c>
      <c r="F172">
        <v>70</v>
      </c>
      <c r="G172">
        <v>0.322265625</v>
      </c>
      <c r="H172">
        <v>0</v>
      </c>
      <c r="I172">
        <v>90</v>
      </c>
      <c r="J172">
        <v>0</v>
      </c>
      <c r="K172">
        <v>6724.609375</v>
      </c>
      <c r="L172">
        <v>0.37093749999999998</v>
      </c>
      <c r="M172">
        <v>262280.859375</v>
      </c>
      <c r="N172">
        <v>0.21640625000000002</v>
      </c>
      <c r="O172">
        <v>70</v>
      </c>
      <c r="P172">
        <v>480</v>
      </c>
      <c r="Q172">
        <v>480</v>
      </c>
      <c r="R172" s="46">
        <v>171</v>
      </c>
      <c r="S172" t="s">
        <v>2371</v>
      </c>
      <c r="T172" t="s">
        <v>2372</v>
      </c>
      <c r="U172" t="s">
        <v>2373</v>
      </c>
      <c r="V172" t="s">
        <v>2374</v>
      </c>
      <c r="W172" t="s">
        <v>2375</v>
      </c>
      <c r="X172" t="s">
        <v>2376</v>
      </c>
      <c r="Y172" t="s">
        <v>2377</v>
      </c>
      <c r="Z172" t="s">
        <v>2378</v>
      </c>
      <c r="AA172" t="s">
        <v>2379</v>
      </c>
      <c r="AB172" t="s">
        <v>2380</v>
      </c>
      <c r="AC172" t="s">
        <v>2381</v>
      </c>
      <c r="AD172" t="s">
        <v>4936</v>
      </c>
    </row>
    <row r="173" spans="1:30">
      <c r="A173">
        <v>172</v>
      </c>
      <c r="B173">
        <v>2</v>
      </c>
      <c r="C173">
        <v>72</v>
      </c>
      <c r="D173">
        <v>1</v>
      </c>
      <c r="E173">
        <v>60</v>
      </c>
      <c r="F173">
        <v>70</v>
      </c>
      <c r="G173">
        <v>0.509765625</v>
      </c>
      <c r="H173">
        <v>0</v>
      </c>
      <c r="I173">
        <v>90</v>
      </c>
      <c r="J173">
        <v>0</v>
      </c>
      <c r="K173">
        <v>5912.109375</v>
      </c>
      <c r="L173">
        <v>0.28093750000000001</v>
      </c>
      <c r="M173">
        <v>531193.359375</v>
      </c>
      <c r="N173">
        <v>0.39140625000000001</v>
      </c>
      <c r="O173">
        <v>70</v>
      </c>
      <c r="P173">
        <v>480</v>
      </c>
      <c r="Q173">
        <v>480</v>
      </c>
      <c r="R173" s="46">
        <v>172</v>
      </c>
      <c r="S173" t="s">
        <v>2382</v>
      </c>
      <c r="T173" t="s">
        <v>2383</v>
      </c>
      <c r="U173" t="s">
        <v>2384</v>
      </c>
      <c r="V173" t="s">
        <v>485</v>
      </c>
      <c r="W173" t="s">
        <v>2385</v>
      </c>
      <c r="X173" t="s">
        <v>2346</v>
      </c>
      <c r="Y173" t="s">
        <v>2386</v>
      </c>
      <c r="Z173" t="s">
        <v>2387</v>
      </c>
      <c r="AA173" t="s">
        <v>2388</v>
      </c>
      <c r="AB173" t="s">
        <v>2389</v>
      </c>
      <c r="AC173" t="s">
        <v>2390</v>
      </c>
      <c r="AD173" t="s">
        <v>4937</v>
      </c>
    </row>
    <row r="174" spans="1:30">
      <c r="A174">
        <v>173</v>
      </c>
      <c r="B174">
        <v>2</v>
      </c>
      <c r="C174">
        <v>73</v>
      </c>
      <c r="D174">
        <v>1</v>
      </c>
      <c r="E174">
        <v>60</v>
      </c>
      <c r="F174">
        <v>70</v>
      </c>
      <c r="G174">
        <v>0.35976562499999998</v>
      </c>
      <c r="H174">
        <v>0</v>
      </c>
      <c r="I174">
        <v>90</v>
      </c>
      <c r="J174">
        <v>0</v>
      </c>
      <c r="K174">
        <v>9162.109375</v>
      </c>
      <c r="L174">
        <v>0.4009375</v>
      </c>
      <c r="M174">
        <v>172643.359375</v>
      </c>
      <c r="N174">
        <v>0.29140625000000003</v>
      </c>
      <c r="O174">
        <v>70</v>
      </c>
      <c r="P174">
        <v>480</v>
      </c>
      <c r="Q174">
        <v>480</v>
      </c>
      <c r="R174" s="46">
        <v>173</v>
      </c>
      <c r="S174" t="s">
        <v>2391</v>
      </c>
      <c r="T174" t="s">
        <v>2392</v>
      </c>
      <c r="U174" t="s">
        <v>2393</v>
      </c>
      <c r="V174" t="s">
        <v>2394</v>
      </c>
      <c r="W174" t="s">
        <v>2395</v>
      </c>
      <c r="X174" t="s">
        <v>2396</v>
      </c>
      <c r="Y174" t="s">
        <v>2397</v>
      </c>
      <c r="Z174" t="s">
        <v>2398</v>
      </c>
      <c r="AA174" t="s">
        <v>2399</v>
      </c>
      <c r="AB174" t="s">
        <v>2400</v>
      </c>
      <c r="AC174" t="s">
        <v>2401</v>
      </c>
      <c r="AD174" t="s">
        <v>4938</v>
      </c>
    </row>
    <row r="175" spans="1:30">
      <c r="A175">
        <v>174</v>
      </c>
      <c r="B175">
        <v>2</v>
      </c>
      <c r="C175">
        <v>74</v>
      </c>
      <c r="D175">
        <v>1</v>
      </c>
      <c r="E175">
        <v>60</v>
      </c>
      <c r="F175">
        <v>70</v>
      </c>
      <c r="G175">
        <v>0.43476562499999999</v>
      </c>
      <c r="H175">
        <v>0</v>
      </c>
      <c r="I175">
        <v>90</v>
      </c>
      <c r="J175">
        <v>0</v>
      </c>
      <c r="K175">
        <v>7537.109375</v>
      </c>
      <c r="L175">
        <v>0.3409375</v>
      </c>
      <c r="M175">
        <v>351918.359375</v>
      </c>
      <c r="N175">
        <v>0.34140625000000002</v>
      </c>
      <c r="O175">
        <v>70</v>
      </c>
      <c r="P175">
        <v>480</v>
      </c>
      <c r="Q175">
        <v>480</v>
      </c>
      <c r="R175" s="46">
        <v>174</v>
      </c>
      <c r="S175" t="s">
        <v>2402</v>
      </c>
      <c r="T175" t="s">
        <v>2403</v>
      </c>
      <c r="U175" t="s">
        <v>2404</v>
      </c>
      <c r="V175" t="s">
        <v>2405</v>
      </c>
      <c r="W175" t="s">
        <v>2406</v>
      </c>
      <c r="X175" t="s">
        <v>2405</v>
      </c>
      <c r="Y175" t="s">
        <v>2407</v>
      </c>
      <c r="Z175" t="s">
        <v>2408</v>
      </c>
      <c r="AA175" t="s">
        <v>2409</v>
      </c>
      <c r="AB175" t="s">
        <v>2410</v>
      </c>
      <c r="AC175" t="s">
        <v>2411</v>
      </c>
      <c r="AD175" t="s">
        <v>4939</v>
      </c>
    </row>
    <row r="176" spans="1:30">
      <c r="A176">
        <v>175</v>
      </c>
      <c r="B176">
        <v>2</v>
      </c>
      <c r="C176">
        <v>75</v>
      </c>
      <c r="D176">
        <v>1</v>
      </c>
      <c r="E176">
        <v>60</v>
      </c>
      <c r="F176">
        <v>70</v>
      </c>
      <c r="G176">
        <v>0.58476562499999996</v>
      </c>
      <c r="H176">
        <v>0</v>
      </c>
      <c r="I176">
        <v>90</v>
      </c>
      <c r="J176">
        <v>0</v>
      </c>
      <c r="K176">
        <v>4287.109375</v>
      </c>
      <c r="L176">
        <v>0.4609375</v>
      </c>
      <c r="M176">
        <v>710468.359375</v>
      </c>
      <c r="N176">
        <v>0.24140625000000002</v>
      </c>
      <c r="O176">
        <v>70</v>
      </c>
      <c r="P176">
        <v>480</v>
      </c>
      <c r="Q176">
        <v>480</v>
      </c>
      <c r="R176" s="46">
        <v>175</v>
      </c>
      <c r="S176" t="s">
        <v>2412</v>
      </c>
      <c r="T176" t="s">
        <v>2413</v>
      </c>
      <c r="U176" t="s">
        <v>2414</v>
      </c>
      <c r="V176" t="s">
        <v>2415</v>
      </c>
      <c r="W176" t="s">
        <v>2416</v>
      </c>
      <c r="X176" t="s">
        <v>2417</v>
      </c>
      <c r="Y176" t="s">
        <v>2418</v>
      </c>
      <c r="Z176" t="s">
        <v>2419</v>
      </c>
      <c r="AA176" t="s">
        <v>2420</v>
      </c>
      <c r="AB176" t="s">
        <v>2421</v>
      </c>
      <c r="AC176" t="s">
        <v>2422</v>
      </c>
      <c r="AD176" t="s">
        <v>4940</v>
      </c>
    </row>
    <row r="177" spans="1:30">
      <c r="A177">
        <v>176</v>
      </c>
      <c r="B177">
        <v>2</v>
      </c>
      <c r="C177">
        <v>76</v>
      </c>
      <c r="D177">
        <v>1</v>
      </c>
      <c r="E177">
        <v>60</v>
      </c>
      <c r="F177">
        <v>70</v>
      </c>
      <c r="G177">
        <v>0.462890625</v>
      </c>
      <c r="H177">
        <v>0</v>
      </c>
      <c r="I177">
        <v>90</v>
      </c>
      <c r="J177">
        <v>0</v>
      </c>
      <c r="K177">
        <v>4083.984375</v>
      </c>
      <c r="L177">
        <v>0.34843750000000001</v>
      </c>
      <c r="M177">
        <v>463965.234375</v>
      </c>
      <c r="N177">
        <v>0.21015625000000002</v>
      </c>
      <c r="O177">
        <v>70</v>
      </c>
      <c r="P177">
        <v>480</v>
      </c>
      <c r="Q177">
        <v>480</v>
      </c>
      <c r="R177" s="46">
        <v>176</v>
      </c>
      <c r="S177" t="s">
        <v>2423</v>
      </c>
      <c r="T177" t="s">
        <v>2424</v>
      </c>
      <c r="U177" t="s">
        <v>2425</v>
      </c>
      <c r="V177" t="s">
        <v>2426</v>
      </c>
      <c r="W177" t="s">
        <v>2427</v>
      </c>
      <c r="X177" t="s">
        <v>2428</v>
      </c>
      <c r="Y177" t="s">
        <v>2429</v>
      </c>
      <c r="Z177" t="s">
        <v>2430</v>
      </c>
      <c r="AA177" t="s">
        <v>1406</v>
      </c>
      <c r="AB177" t="s">
        <v>2431</v>
      </c>
      <c r="AC177" t="s">
        <v>2432</v>
      </c>
      <c r="AD177" t="s">
        <v>4941</v>
      </c>
    </row>
    <row r="178" spans="1:30">
      <c r="A178">
        <v>177</v>
      </c>
      <c r="B178">
        <v>2</v>
      </c>
      <c r="C178">
        <v>77</v>
      </c>
      <c r="D178">
        <v>1</v>
      </c>
      <c r="E178">
        <v>60</v>
      </c>
      <c r="F178">
        <v>70</v>
      </c>
      <c r="G178">
        <v>0.31289062499999998</v>
      </c>
      <c r="H178">
        <v>0</v>
      </c>
      <c r="I178">
        <v>90</v>
      </c>
      <c r="J178">
        <v>0</v>
      </c>
      <c r="K178">
        <v>7333.984375</v>
      </c>
      <c r="L178">
        <v>0.46843749999999995</v>
      </c>
      <c r="M178">
        <v>105415.234375</v>
      </c>
      <c r="N178">
        <v>0.31015625000000002</v>
      </c>
      <c r="O178">
        <v>70</v>
      </c>
      <c r="P178">
        <v>480</v>
      </c>
      <c r="Q178">
        <v>480</v>
      </c>
      <c r="R178" s="46">
        <v>177</v>
      </c>
      <c r="S178" t="s">
        <v>2433</v>
      </c>
      <c r="T178" t="s">
        <v>2434</v>
      </c>
      <c r="U178" t="s">
        <v>2435</v>
      </c>
      <c r="V178" t="s">
        <v>2436</v>
      </c>
      <c r="W178" t="s">
        <v>2437</v>
      </c>
      <c r="X178" t="s">
        <v>2438</v>
      </c>
      <c r="Y178" t="s">
        <v>2439</v>
      </c>
      <c r="Z178" t="s">
        <v>2440</v>
      </c>
      <c r="AA178" t="s">
        <v>2441</v>
      </c>
      <c r="AB178" t="s">
        <v>2442</v>
      </c>
      <c r="AC178" t="s">
        <v>2443</v>
      </c>
      <c r="AD178" t="s">
        <v>4942</v>
      </c>
    </row>
    <row r="179" spans="1:30">
      <c r="A179">
        <v>178</v>
      </c>
      <c r="B179">
        <v>2</v>
      </c>
      <c r="C179">
        <v>78</v>
      </c>
      <c r="D179">
        <v>1</v>
      </c>
      <c r="E179">
        <v>60</v>
      </c>
      <c r="F179">
        <v>70</v>
      </c>
      <c r="G179">
        <v>0.38789062499999999</v>
      </c>
      <c r="H179">
        <v>0</v>
      </c>
      <c r="I179">
        <v>90</v>
      </c>
      <c r="J179">
        <v>0</v>
      </c>
      <c r="K179">
        <v>8958.984375</v>
      </c>
      <c r="L179">
        <v>0.28843750000000001</v>
      </c>
      <c r="M179">
        <v>284690.234375</v>
      </c>
      <c r="N179">
        <v>0.26015625000000003</v>
      </c>
      <c r="O179">
        <v>70</v>
      </c>
      <c r="P179">
        <v>480</v>
      </c>
      <c r="Q179">
        <v>480</v>
      </c>
      <c r="R179" s="46">
        <v>178</v>
      </c>
      <c r="S179" t="s">
        <v>2444</v>
      </c>
      <c r="T179" t="s">
        <v>2445</v>
      </c>
      <c r="U179" t="s">
        <v>2446</v>
      </c>
      <c r="V179" t="s">
        <v>2447</v>
      </c>
      <c r="W179" t="s">
        <v>2448</v>
      </c>
      <c r="X179" t="s">
        <v>2449</v>
      </c>
      <c r="Y179" t="s">
        <v>2450</v>
      </c>
      <c r="Z179" t="s">
        <v>2451</v>
      </c>
      <c r="AA179" t="s">
        <v>2452</v>
      </c>
      <c r="AB179" t="s">
        <v>2453</v>
      </c>
      <c r="AC179" t="s">
        <v>2454</v>
      </c>
      <c r="AD179" t="s">
        <v>4943</v>
      </c>
    </row>
    <row r="180" spans="1:30">
      <c r="A180">
        <v>179</v>
      </c>
      <c r="B180">
        <v>2</v>
      </c>
      <c r="C180">
        <v>79</v>
      </c>
      <c r="D180">
        <v>1</v>
      </c>
      <c r="E180">
        <v>60</v>
      </c>
      <c r="F180">
        <v>70</v>
      </c>
      <c r="G180">
        <v>0.53789062499999996</v>
      </c>
      <c r="H180">
        <v>0</v>
      </c>
      <c r="I180">
        <v>90</v>
      </c>
      <c r="J180">
        <v>0</v>
      </c>
      <c r="K180">
        <v>5708.984375</v>
      </c>
      <c r="L180">
        <v>0.40843750000000001</v>
      </c>
      <c r="M180">
        <v>643240.234375</v>
      </c>
      <c r="N180">
        <v>0.36015625000000001</v>
      </c>
      <c r="O180">
        <v>70</v>
      </c>
      <c r="P180">
        <v>480</v>
      </c>
      <c r="Q180">
        <v>480</v>
      </c>
      <c r="R180" s="46">
        <v>179</v>
      </c>
      <c r="S180" t="s">
        <v>2455</v>
      </c>
      <c r="T180" t="s">
        <v>2456</v>
      </c>
      <c r="U180" t="s">
        <v>2457</v>
      </c>
      <c r="V180" t="s">
        <v>1208</v>
      </c>
      <c r="W180" t="s">
        <v>2458</v>
      </c>
      <c r="X180" t="s">
        <v>2459</v>
      </c>
      <c r="Y180" t="s">
        <v>2460</v>
      </c>
      <c r="Z180" t="s">
        <v>2461</v>
      </c>
      <c r="AA180" t="s">
        <v>2462</v>
      </c>
      <c r="AB180" t="s">
        <v>2463</v>
      </c>
      <c r="AC180" t="s">
        <v>2464</v>
      </c>
      <c r="AD180" t="s">
        <v>4944</v>
      </c>
    </row>
    <row r="181" spans="1:30">
      <c r="A181">
        <v>180</v>
      </c>
      <c r="B181">
        <v>2</v>
      </c>
      <c r="C181">
        <v>80</v>
      </c>
      <c r="D181">
        <v>1</v>
      </c>
      <c r="E181">
        <v>60</v>
      </c>
      <c r="F181">
        <v>70</v>
      </c>
      <c r="G181">
        <v>0.42539062500000002</v>
      </c>
      <c r="H181">
        <v>0</v>
      </c>
      <c r="I181">
        <v>90</v>
      </c>
      <c r="J181">
        <v>0</v>
      </c>
      <c r="K181">
        <v>6521.484375</v>
      </c>
      <c r="L181">
        <v>0.25843749999999999</v>
      </c>
      <c r="M181">
        <v>195052.734375</v>
      </c>
      <c r="N181">
        <v>0.23515625000000001</v>
      </c>
      <c r="O181">
        <v>70</v>
      </c>
      <c r="P181">
        <v>480</v>
      </c>
      <c r="Q181">
        <v>480</v>
      </c>
      <c r="R181" s="46">
        <v>180</v>
      </c>
      <c r="S181" t="s">
        <v>2465</v>
      </c>
      <c r="T181" t="s">
        <v>2466</v>
      </c>
      <c r="U181" t="s">
        <v>2467</v>
      </c>
      <c r="V181" t="s">
        <v>2468</v>
      </c>
      <c r="W181" t="s">
        <v>2469</v>
      </c>
      <c r="X181" t="s">
        <v>2470</v>
      </c>
      <c r="Y181" t="s">
        <v>2471</v>
      </c>
      <c r="Z181" t="s">
        <v>2472</v>
      </c>
      <c r="AA181" t="s">
        <v>2473</v>
      </c>
      <c r="AB181" t="s">
        <v>2474</v>
      </c>
      <c r="AC181" t="s">
        <v>2475</v>
      </c>
      <c r="AD181" t="s">
        <v>4945</v>
      </c>
    </row>
    <row r="182" spans="1:30">
      <c r="A182">
        <v>181</v>
      </c>
      <c r="B182">
        <v>2</v>
      </c>
      <c r="C182">
        <v>81</v>
      </c>
      <c r="D182">
        <v>1</v>
      </c>
      <c r="E182">
        <v>60</v>
      </c>
      <c r="F182">
        <v>70</v>
      </c>
      <c r="G182">
        <v>0.57539062500000004</v>
      </c>
      <c r="H182">
        <v>0</v>
      </c>
      <c r="I182">
        <v>90</v>
      </c>
      <c r="J182">
        <v>0</v>
      </c>
      <c r="K182">
        <v>9771.484375</v>
      </c>
      <c r="L182">
        <v>0.37843749999999998</v>
      </c>
      <c r="M182">
        <v>553602.734375</v>
      </c>
      <c r="N182">
        <v>0.33515625000000004</v>
      </c>
      <c r="O182">
        <v>70</v>
      </c>
      <c r="P182">
        <v>480</v>
      </c>
      <c r="Q182">
        <v>480</v>
      </c>
      <c r="R182" s="46">
        <v>181</v>
      </c>
      <c r="S182" t="s">
        <v>2476</v>
      </c>
      <c r="T182" t="s">
        <v>2477</v>
      </c>
      <c r="U182" t="s">
        <v>2478</v>
      </c>
      <c r="V182" t="s">
        <v>2479</v>
      </c>
      <c r="W182" t="s">
        <v>2480</v>
      </c>
      <c r="X182" t="s">
        <v>2481</v>
      </c>
      <c r="Y182" t="s">
        <v>2482</v>
      </c>
      <c r="Z182" t="s">
        <v>2483</v>
      </c>
      <c r="AA182" t="s">
        <v>2484</v>
      </c>
      <c r="AB182" t="s">
        <v>2485</v>
      </c>
      <c r="AC182" t="s">
        <v>2486</v>
      </c>
      <c r="AD182" t="s">
        <v>4946</v>
      </c>
    </row>
    <row r="183" spans="1:30">
      <c r="A183">
        <v>182</v>
      </c>
      <c r="B183">
        <v>2</v>
      </c>
      <c r="C183">
        <v>82</v>
      </c>
      <c r="D183">
        <v>1</v>
      </c>
      <c r="E183">
        <v>60</v>
      </c>
      <c r="F183">
        <v>70</v>
      </c>
      <c r="G183">
        <v>0.50039062499999998</v>
      </c>
      <c r="H183">
        <v>0</v>
      </c>
      <c r="I183">
        <v>90</v>
      </c>
      <c r="J183">
        <v>0</v>
      </c>
      <c r="K183">
        <v>8146.484375</v>
      </c>
      <c r="L183">
        <v>0.31843749999999998</v>
      </c>
      <c r="M183">
        <v>732877.734375</v>
      </c>
      <c r="N183">
        <v>0.28515625</v>
      </c>
      <c r="O183">
        <v>70</v>
      </c>
      <c r="P183">
        <v>480</v>
      </c>
      <c r="Q183">
        <v>480</v>
      </c>
      <c r="R183" s="46">
        <v>182</v>
      </c>
      <c r="S183" t="s">
        <v>2487</v>
      </c>
      <c r="T183" t="s">
        <v>2488</v>
      </c>
      <c r="U183" t="s">
        <v>2489</v>
      </c>
      <c r="V183" t="s">
        <v>2490</v>
      </c>
      <c r="W183" t="s">
        <v>2491</v>
      </c>
      <c r="X183" t="s">
        <v>2492</v>
      </c>
      <c r="Y183" t="s">
        <v>2493</v>
      </c>
      <c r="Z183" t="s">
        <v>474</v>
      </c>
      <c r="AA183" t="s">
        <v>2494</v>
      </c>
      <c r="AB183" t="s">
        <v>2495</v>
      </c>
      <c r="AC183" t="s">
        <v>2496</v>
      </c>
      <c r="AD183" t="s">
        <v>4947</v>
      </c>
    </row>
    <row r="184" spans="1:30">
      <c r="A184">
        <v>183</v>
      </c>
      <c r="B184">
        <v>2</v>
      </c>
      <c r="C184">
        <v>83</v>
      </c>
      <c r="D184">
        <v>1</v>
      </c>
      <c r="E184">
        <v>60</v>
      </c>
      <c r="F184">
        <v>70</v>
      </c>
      <c r="G184">
        <v>0.35039062500000001</v>
      </c>
      <c r="H184">
        <v>0</v>
      </c>
      <c r="I184">
        <v>90</v>
      </c>
      <c r="J184">
        <v>0</v>
      </c>
      <c r="K184">
        <v>4896.484375</v>
      </c>
      <c r="L184">
        <v>0.43843749999999998</v>
      </c>
      <c r="M184">
        <v>374327.734375</v>
      </c>
      <c r="N184">
        <v>0.38515625000000003</v>
      </c>
      <c r="O184">
        <v>70</v>
      </c>
      <c r="P184">
        <v>480</v>
      </c>
      <c r="Q184">
        <v>480</v>
      </c>
      <c r="R184" s="46">
        <v>183</v>
      </c>
      <c r="S184" t="s">
        <v>5150</v>
      </c>
      <c r="T184" t="s">
        <v>5150</v>
      </c>
      <c r="U184" t="s">
        <v>5150</v>
      </c>
      <c r="V184" t="s">
        <v>5151</v>
      </c>
      <c r="W184" t="s">
        <v>5151</v>
      </c>
      <c r="X184" t="s">
        <v>5151</v>
      </c>
      <c r="Y184" t="s">
        <v>5151</v>
      </c>
      <c r="Z184" t="s">
        <v>5151</v>
      </c>
      <c r="AA184" t="s">
        <v>5151</v>
      </c>
      <c r="AB184" t="s">
        <v>5152</v>
      </c>
      <c r="AC184" t="s">
        <v>5152</v>
      </c>
      <c r="AD184" t="s">
        <v>5152</v>
      </c>
    </row>
    <row r="185" spans="1:30">
      <c r="A185">
        <v>184</v>
      </c>
      <c r="B185">
        <v>2</v>
      </c>
      <c r="C185">
        <v>84</v>
      </c>
      <c r="D185">
        <v>1</v>
      </c>
      <c r="E185">
        <v>60</v>
      </c>
      <c r="F185">
        <v>70</v>
      </c>
      <c r="G185">
        <v>0.33164062499999997</v>
      </c>
      <c r="H185">
        <v>0</v>
      </c>
      <c r="I185">
        <v>90</v>
      </c>
      <c r="J185">
        <v>0</v>
      </c>
      <c r="K185">
        <v>4490.234375</v>
      </c>
      <c r="L185">
        <v>0.30343750000000003</v>
      </c>
      <c r="M185">
        <v>688058.984375</v>
      </c>
      <c r="N185">
        <v>0.34765625</v>
      </c>
      <c r="O185">
        <v>70</v>
      </c>
      <c r="P185">
        <v>480</v>
      </c>
      <c r="Q185">
        <v>480</v>
      </c>
      <c r="R185" s="46">
        <v>184</v>
      </c>
      <c r="S185" t="s">
        <v>2497</v>
      </c>
      <c r="T185" t="s">
        <v>2498</v>
      </c>
      <c r="U185" t="s">
        <v>2499</v>
      </c>
      <c r="V185" t="s">
        <v>2500</v>
      </c>
      <c r="W185" t="s">
        <v>2501</v>
      </c>
      <c r="X185" t="s">
        <v>2502</v>
      </c>
      <c r="Y185" t="s">
        <v>2503</v>
      </c>
      <c r="Z185" t="s">
        <v>2504</v>
      </c>
      <c r="AA185" t="s">
        <v>2505</v>
      </c>
      <c r="AB185" t="s">
        <v>2506</v>
      </c>
      <c r="AC185" t="s">
        <v>2507</v>
      </c>
      <c r="AD185" t="s">
        <v>4005</v>
      </c>
    </row>
    <row r="186" spans="1:30">
      <c r="A186">
        <v>185</v>
      </c>
      <c r="B186">
        <v>2</v>
      </c>
      <c r="C186">
        <v>85</v>
      </c>
      <c r="D186">
        <v>1</v>
      </c>
      <c r="E186">
        <v>60</v>
      </c>
      <c r="F186">
        <v>70</v>
      </c>
      <c r="G186">
        <v>0.48164062499999999</v>
      </c>
      <c r="H186">
        <v>0</v>
      </c>
      <c r="I186">
        <v>90</v>
      </c>
      <c r="J186">
        <v>0</v>
      </c>
      <c r="K186">
        <v>7740.234375</v>
      </c>
      <c r="L186">
        <v>0.42343750000000002</v>
      </c>
      <c r="M186">
        <v>329508.984375</v>
      </c>
      <c r="N186">
        <v>0.24765625000000002</v>
      </c>
      <c r="O186">
        <v>70</v>
      </c>
      <c r="P186">
        <v>480</v>
      </c>
      <c r="Q186">
        <v>480</v>
      </c>
      <c r="R186" s="46">
        <v>185</v>
      </c>
      <c r="S186" t="s">
        <v>2508</v>
      </c>
      <c r="T186" t="s">
        <v>2509</v>
      </c>
      <c r="U186" t="s">
        <v>2510</v>
      </c>
      <c r="V186" t="s">
        <v>2511</v>
      </c>
      <c r="W186" t="s">
        <v>2512</v>
      </c>
      <c r="X186" t="s">
        <v>2513</v>
      </c>
      <c r="Y186" t="s">
        <v>2514</v>
      </c>
      <c r="Z186" t="s">
        <v>1036</v>
      </c>
      <c r="AA186" t="s">
        <v>2515</v>
      </c>
      <c r="AB186" t="s">
        <v>2516</v>
      </c>
      <c r="AC186" t="s">
        <v>2517</v>
      </c>
      <c r="AD186" t="s">
        <v>4948</v>
      </c>
    </row>
    <row r="187" spans="1:30">
      <c r="A187">
        <v>186</v>
      </c>
      <c r="B187">
        <v>2</v>
      </c>
      <c r="C187">
        <v>86</v>
      </c>
      <c r="D187">
        <v>1</v>
      </c>
      <c r="E187">
        <v>60</v>
      </c>
      <c r="F187">
        <v>70</v>
      </c>
      <c r="G187">
        <v>0.556640625</v>
      </c>
      <c r="H187">
        <v>0</v>
      </c>
      <c r="I187">
        <v>90</v>
      </c>
      <c r="J187">
        <v>0</v>
      </c>
      <c r="K187">
        <v>9365.234375</v>
      </c>
      <c r="L187">
        <v>0.36343749999999997</v>
      </c>
      <c r="M187">
        <v>150233.984375</v>
      </c>
      <c r="N187">
        <v>0.39765625000000004</v>
      </c>
      <c r="O187">
        <v>70</v>
      </c>
      <c r="P187">
        <v>480</v>
      </c>
      <c r="Q187">
        <v>480</v>
      </c>
      <c r="R187" s="46">
        <v>186</v>
      </c>
      <c r="S187" t="s">
        <v>2518</v>
      </c>
      <c r="T187" t="s">
        <v>2519</v>
      </c>
      <c r="U187" t="s">
        <v>2520</v>
      </c>
      <c r="V187" t="s">
        <v>1743</v>
      </c>
      <c r="W187" t="s">
        <v>2521</v>
      </c>
      <c r="X187" t="s">
        <v>2522</v>
      </c>
      <c r="Y187" t="s">
        <v>2523</v>
      </c>
      <c r="Z187" t="s">
        <v>2524</v>
      </c>
      <c r="AA187" t="s">
        <v>2525</v>
      </c>
      <c r="AB187" t="s">
        <v>2526</v>
      </c>
      <c r="AC187" t="s">
        <v>2527</v>
      </c>
      <c r="AD187" t="s">
        <v>4949</v>
      </c>
    </row>
    <row r="188" spans="1:30">
      <c r="A188">
        <v>187</v>
      </c>
      <c r="B188">
        <v>2</v>
      </c>
      <c r="C188">
        <v>87</v>
      </c>
      <c r="D188">
        <v>1</v>
      </c>
      <c r="E188">
        <v>60</v>
      </c>
      <c r="F188">
        <v>70</v>
      </c>
      <c r="G188">
        <v>0.40664062499999998</v>
      </c>
      <c r="H188">
        <v>0</v>
      </c>
      <c r="I188">
        <v>90</v>
      </c>
      <c r="J188">
        <v>0</v>
      </c>
      <c r="K188">
        <v>6115.234375</v>
      </c>
      <c r="L188">
        <v>0.48343749999999996</v>
      </c>
      <c r="M188">
        <v>508783.984375</v>
      </c>
      <c r="N188">
        <v>0.29765625000000001</v>
      </c>
      <c r="O188">
        <v>70</v>
      </c>
      <c r="P188">
        <v>480</v>
      </c>
      <c r="Q188">
        <v>480</v>
      </c>
      <c r="R188" s="46">
        <v>187</v>
      </c>
      <c r="S188" t="s">
        <v>2528</v>
      </c>
      <c r="T188" t="s">
        <v>2529</v>
      </c>
      <c r="U188" t="s">
        <v>2530</v>
      </c>
      <c r="V188" t="s">
        <v>2531</v>
      </c>
      <c r="W188" t="s">
        <v>2532</v>
      </c>
      <c r="X188" t="s">
        <v>2533</v>
      </c>
      <c r="Y188" t="s">
        <v>2534</v>
      </c>
      <c r="Z188" t="s">
        <v>2535</v>
      </c>
      <c r="AA188" t="s">
        <v>2536</v>
      </c>
      <c r="AB188" t="s">
        <v>2537</v>
      </c>
      <c r="AC188" t="s">
        <v>2538</v>
      </c>
      <c r="AD188" t="s">
        <v>4950</v>
      </c>
    </row>
    <row r="189" spans="1:30">
      <c r="A189">
        <v>188</v>
      </c>
      <c r="B189">
        <v>2</v>
      </c>
      <c r="C189">
        <v>88</v>
      </c>
      <c r="D189">
        <v>1</v>
      </c>
      <c r="E189">
        <v>60</v>
      </c>
      <c r="F189">
        <v>70</v>
      </c>
      <c r="G189">
        <v>0.59414062499999998</v>
      </c>
      <c r="H189">
        <v>0</v>
      </c>
      <c r="I189">
        <v>90</v>
      </c>
      <c r="J189">
        <v>0</v>
      </c>
      <c r="K189">
        <v>5302.734375</v>
      </c>
      <c r="L189">
        <v>0.3334375</v>
      </c>
      <c r="M189">
        <v>419146.484375</v>
      </c>
      <c r="N189">
        <v>0.32265625000000003</v>
      </c>
      <c r="O189">
        <v>70</v>
      </c>
      <c r="P189">
        <v>480</v>
      </c>
      <c r="Q189">
        <v>480</v>
      </c>
      <c r="R189" s="46">
        <v>188</v>
      </c>
      <c r="S189" t="s">
        <v>2539</v>
      </c>
      <c r="T189" t="s">
        <v>2540</v>
      </c>
      <c r="U189" t="s">
        <v>2541</v>
      </c>
      <c r="V189" t="s">
        <v>2542</v>
      </c>
      <c r="W189" t="s">
        <v>2543</v>
      </c>
      <c r="X189" t="s">
        <v>2544</v>
      </c>
      <c r="Y189" t="s">
        <v>2545</v>
      </c>
      <c r="Z189" t="s">
        <v>2546</v>
      </c>
      <c r="AA189" t="s">
        <v>2547</v>
      </c>
      <c r="AB189" t="s">
        <v>2548</v>
      </c>
      <c r="AC189" t="s">
        <v>2549</v>
      </c>
      <c r="AD189" t="s">
        <v>1331</v>
      </c>
    </row>
    <row r="190" spans="1:30">
      <c r="A190">
        <v>189</v>
      </c>
      <c r="B190">
        <v>2</v>
      </c>
      <c r="C190">
        <v>89</v>
      </c>
      <c r="D190">
        <v>1</v>
      </c>
      <c r="E190">
        <v>60</v>
      </c>
      <c r="F190">
        <v>70</v>
      </c>
      <c r="G190">
        <v>0.44414062499999996</v>
      </c>
      <c r="H190">
        <v>0</v>
      </c>
      <c r="I190">
        <v>90</v>
      </c>
      <c r="J190">
        <v>0</v>
      </c>
      <c r="K190">
        <v>8552.734375</v>
      </c>
      <c r="L190">
        <v>0.45343749999999999</v>
      </c>
      <c r="M190">
        <v>777696.484375</v>
      </c>
      <c r="N190">
        <v>0.22265625</v>
      </c>
      <c r="O190">
        <v>70</v>
      </c>
      <c r="P190">
        <v>480</v>
      </c>
      <c r="Q190">
        <v>480</v>
      </c>
      <c r="R190" s="46">
        <v>189</v>
      </c>
      <c r="S190" t="s">
        <v>2550</v>
      </c>
      <c r="T190" t="s">
        <v>2551</v>
      </c>
      <c r="U190" t="s">
        <v>2552</v>
      </c>
      <c r="V190" t="s">
        <v>2553</v>
      </c>
      <c r="W190" t="s">
        <v>2554</v>
      </c>
      <c r="X190" t="s">
        <v>2555</v>
      </c>
      <c r="Y190" t="s">
        <v>2556</v>
      </c>
      <c r="Z190" t="s">
        <v>2557</v>
      </c>
      <c r="AA190" t="s">
        <v>2558</v>
      </c>
      <c r="AB190" t="s">
        <v>2559</v>
      </c>
      <c r="AC190" t="s">
        <v>2560</v>
      </c>
      <c r="AD190" t="s">
        <v>4951</v>
      </c>
    </row>
    <row r="191" spans="1:30">
      <c r="A191">
        <v>190</v>
      </c>
      <c r="B191">
        <v>2</v>
      </c>
      <c r="C191">
        <v>90</v>
      </c>
      <c r="D191">
        <v>1</v>
      </c>
      <c r="E191">
        <v>60</v>
      </c>
      <c r="F191">
        <v>70</v>
      </c>
      <c r="G191">
        <v>0.369140625</v>
      </c>
      <c r="H191">
        <v>0</v>
      </c>
      <c r="I191">
        <v>90</v>
      </c>
      <c r="J191">
        <v>0</v>
      </c>
      <c r="K191">
        <v>6927.734375</v>
      </c>
      <c r="L191">
        <v>0.2734375</v>
      </c>
      <c r="M191">
        <v>598421.484375</v>
      </c>
      <c r="N191">
        <v>0.37265625000000002</v>
      </c>
      <c r="O191">
        <v>70</v>
      </c>
      <c r="P191">
        <v>480</v>
      </c>
      <c r="Q191">
        <v>480</v>
      </c>
      <c r="R191" s="46">
        <v>190</v>
      </c>
      <c r="S191" t="s">
        <v>2561</v>
      </c>
      <c r="T191" t="s">
        <v>2562</v>
      </c>
      <c r="U191" t="s">
        <v>2563</v>
      </c>
      <c r="V191" t="s">
        <v>2564</v>
      </c>
      <c r="W191" t="s">
        <v>2565</v>
      </c>
      <c r="X191" t="s">
        <v>2566</v>
      </c>
      <c r="Y191" t="s">
        <v>2567</v>
      </c>
      <c r="Z191" t="s">
        <v>2568</v>
      </c>
      <c r="AA191" t="s">
        <v>2569</v>
      </c>
      <c r="AB191" t="s">
        <v>1299</v>
      </c>
      <c r="AC191" t="s">
        <v>2570</v>
      </c>
      <c r="AD191" t="s">
        <v>4952</v>
      </c>
    </row>
    <row r="192" spans="1:30">
      <c r="A192">
        <v>191</v>
      </c>
      <c r="B192">
        <v>2</v>
      </c>
      <c r="C192">
        <v>91</v>
      </c>
      <c r="D192">
        <v>1</v>
      </c>
      <c r="E192">
        <v>60</v>
      </c>
      <c r="F192">
        <v>70</v>
      </c>
      <c r="G192">
        <v>0.51914062500000002</v>
      </c>
      <c r="H192">
        <v>0</v>
      </c>
      <c r="I192">
        <v>90</v>
      </c>
      <c r="J192">
        <v>0</v>
      </c>
      <c r="K192">
        <v>3677.734375</v>
      </c>
      <c r="L192">
        <v>0.3934375</v>
      </c>
      <c r="M192">
        <v>239871.484375</v>
      </c>
      <c r="N192">
        <v>0.27265625000000004</v>
      </c>
      <c r="O192">
        <v>70</v>
      </c>
      <c r="P192">
        <v>480</v>
      </c>
      <c r="Q192">
        <v>480</v>
      </c>
      <c r="R192" s="46">
        <v>191</v>
      </c>
      <c r="S192" t="s">
        <v>2571</v>
      </c>
      <c r="T192" t="s">
        <v>2572</v>
      </c>
      <c r="U192" t="s">
        <v>2573</v>
      </c>
      <c r="V192" t="s">
        <v>2574</v>
      </c>
      <c r="W192" t="s">
        <v>2575</v>
      </c>
      <c r="X192" t="s">
        <v>2576</v>
      </c>
      <c r="Y192" t="s">
        <v>2577</v>
      </c>
      <c r="Z192" t="s">
        <v>2578</v>
      </c>
      <c r="AA192" t="s">
        <v>2579</v>
      </c>
      <c r="AB192" t="s">
        <v>2580</v>
      </c>
      <c r="AC192" t="s">
        <v>2581</v>
      </c>
      <c r="AD192" t="s">
        <v>4953</v>
      </c>
    </row>
    <row r="193" spans="1:30">
      <c r="A193">
        <v>192</v>
      </c>
      <c r="B193">
        <v>2</v>
      </c>
      <c r="C193">
        <v>92</v>
      </c>
      <c r="D193">
        <v>1</v>
      </c>
      <c r="E193">
        <v>60</v>
      </c>
      <c r="F193">
        <v>70</v>
      </c>
      <c r="G193">
        <v>0.37617187499999999</v>
      </c>
      <c r="H193">
        <v>0</v>
      </c>
      <c r="I193">
        <v>90</v>
      </c>
      <c r="J193">
        <v>0</v>
      </c>
      <c r="K193">
        <v>3626.953125</v>
      </c>
      <c r="L193">
        <v>0.29781249999999998</v>
      </c>
      <c r="M193">
        <v>592819.140625</v>
      </c>
      <c r="N193">
        <v>0.24921875000000002</v>
      </c>
      <c r="O193">
        <v>70</v>
      </c>
      <c r="P193">
        <v>480</v>
      </c>
      <c r="Q193">
        <v>480</v>
      </c>
      <c r="R193" s="46">
        <v>192</v>
      </c>
      <c r="S193" t="s">
        <v>2582</v>
      </c>
      <c r="T193" t="s">
        <v>2583</v>
      </c>
      <c r="U193" t="s">
        <v>2141</v>
      </c>
      <c r="V193" t="s">
        <v>2584</v>
      </c>
      <c r="W193" t="s">
        <v>2585</v>
      </c>
      <c r="X193" t="s">
        <v>2586</v>
      </c>
      <c r="Y193" t="s">
        <v>2587</v>
      </c>
      <c r="Z193" t="s">
        <v>2588</v>
      </c>
      <c r="AA193" t="s">
        <v>2589</v>
      </c>
      <c r="AB193" t="s">
        <v>2590</v>
      </c>
      <c r="AC193" t="s">
        <v>2591</v>
      </c>
      <c r="AD193" t="s">
        <v>4954</v>
      </c>
    </row>
    <row r="194" spans="1:30">
      <c r="A194">
        <v>193</v>
      </c>
      <c r="B194">
        <v>2</v>
      </c>
      <c r="C194">
        <v>93</v>
      </c>
      <c r="D194">
        <v>1</v>
      </c>
      <c r="E194">
        <v>60</v>
      </c>
      <c r="F194">
        <v>70</v>
      </c>
      <c r="G194">
        <v>0.52617187499999996</v>
      </c>
      <c r="H194">
        <v>0</v>
      </c>
      <c r="I194">
        <v>90</v>
      </c>
      <c r="J194">
        <v>0</v>
      </c>
      <c r="K194">
        <v>6876.953125</v>
      </c>
      <c r="L194">
        <v>0.41781250000000003</v>
      </c>
      <c r="M194">
        <v>234269.140625</v>
      </c>
      <c r="N194">
        <v>0.34921875000000002</v>
      </c>
      <c r="O194">
        <v>70</v>
      </c>
      <c r="P194">
        <v>480</v>
      </c>
      <c r="Q194">
        <v>480</v>
      </c>
      <c r="R194" s="46">
        <v>193</v>
      </c>
      <c r="S194" t="s">
        <v>2592</v>
      </c>
      <c r="T194" t="s">
        <v>2593</v>
      </c>
      <c r="U194" t="s">
        <v>2594</v>
      </c>
      <c r="V194" t="s">
        <v>2595</v>
      </c>
      <c r="W194" t="s">
        <v>2596</v>
      </c>
      <c r="X194" t="s">
        <v>2597</v>
      </c>
      <c r="Y194" t="s">
        <v>2598</v>
      </c>
      <c r="Z194" t="s">
        <v>2599</v>
      </c>
      <c r="AA194" t="s">
        <v>2600</v>
      </c>
      <c r="AB194" t="s">
        <v>676</v>
      </c>
      <c r="AC194" t="s">
        <v>2601</v>
      </c>
      <c r="AD194" t="s">
        <v>4955</v>
      </c>
    </row>
    <row r="195" spans="1:30">
      <c r="A195">
        <v>194</v>
      </c>
      <c r="B195">
        <v>2</v>
      </c>
      <c r="C195">
        <v>94</v>
      </c>
      <c r="D195">
        <v>1</v>
      </c>
      <c r="E195">
        <v>60</v>
      </c>
      <c r="F195">
        <v>70</v>
      </c>
      <c r="G195">
        <v>0.451171875</v>
      </c>
      <c r="H195">
        <v>0</v>
      </c>
      <c r="I195">
        <v>90</v>
      </c>
      <c r="J195">
        <v>0</v>
      </c>
      <c r="K195">
        <v>8501.953125</v>
      </c>
      <c r="L195">
        <v>0.35781249999999998</v>
      </c>
      <c r="M195">
        <v>413544.140625</v>
      </c>
      <c r="N195">
        <v>0.29921875000000003</v>
      </c>
      <c r="O195">
        <v>70</v>
      </c>
      <c r="P195">
        <v>480</v>
      </c>
      <c r="Q195">
        <v>480</v>
      </c>
      <c r="R195" s="46">
        <v>194</v>
      </c>
      <c r="S195" t="s">
        <v>2602</v>
      </c>
      <c r="T195" t="s">
        <v>2603</v>
      </c>
      <c r="U195" t="s">
        <v>2604</v>
      </c>
      <c r="V195" t="s">
        <v>2605</v>
      </c>
      <c r="W195" t="s">
        <v>2606</v>
      </c>
      <c r="X195" t="s">
        <v>2607</v>
      </c>
      <c r="Y195" t="s">
        <v>2608</v>
      </c>
      <c r="Z195" t="s">
        <v>2609</v>
      </c>
      <c r="AA195" t="s">
        <v>2610</v>
      </c>
      <c r="AB195" t="s">
        <v>2611</v>
      </c>
      <c r="AC195" t="s">
        <v>2612</v>
      </c>
      <c r="AD195" t="s">
        <v>4956</v>
      </c>
    </row>
    <row r="196" spans="1:30">
      <c r="A196">
        <v>195</v>
      </c>
      <c r="B196">
        <v>2</v>
      </c>
      <c r="C196">
        <v>95</v>
      </c>
      <c r="D196">
        <v>1</v>
      </c>
      <c r="E196">
        <v>60</v>
      </c>
      <c r="F196">
        <v>70</v>
      </c>
      <c r="G196">
        <v>0.30117187499999998</v>
      </c>
      <c r="H196">
        <v>0</v>
      </c>
      <c r="I196">
        <v>90</v>
      </c>
      <c r="J196">
        <v>0</v>
      </c>
      <c r="K196">
        <v>5251.953125</v>
      </c>
      <c r="L196">
        <v>0.47781249999999997</v>
      </c>
      <c r="M196">
        <v>772094.140625</v>
      </c>
      <c r="N196">
        <v>0.39921875000000001</v>
      </c>
      <c r="O196">
        <v>70</v>
      </c>
      <c r="P196">
        <v>480</v>
      </c>
      <c r="Q196">
        <v>480</v>
      </c>
      <c r="R196" s="46">
        <v>195</v>
      </c>
      <c r="S196" t="s">
        <v>2613</v>
      </c>
      <c r="T196" t="s">
        <v>2614</v>
      </c>
      <c r="U196" t="s">
        <v>2615</v>
      </c>
      <c r="V196" t="s">
        <v>2616</v>
      </c>
      <c r="W196" t="s">
        <v>2617</v>
      </c>
      <c r="X196" t="s">
        <v>2618</v>
      </c>
      <c r="Y196" t="s">
        <v>2619</v>
      </c>
      <c r="Z196" t="s">
        <v>2620</v>
      </c>
      <c r="AA196" t="s">
        <v>2621</v>
      </c>
      <c r="AB196" t="s">
        <v>2622</v>
      </c>
      <c r="AC196" t="s">
        <v>2623</v>
      </c>
      <c r="AD196" t="s">
        <v>4957</v>
      </c>
    </row>
    <row r="197" spans="1:30">
      <c r="A197">
        <v>196</v>
      </c>
      <c r="B197">
        <v>2</v>
      </c>
      <c r="C197">
        <v>96</v>
      </c>
      <c r="D197">
        <v>1</v>
      </c>
      <c r="E197">
        <v>60</v>
      </c>
      <c r="F197">
        <v>70</v>
      </c>
      <c r="G197">
        <v>0.48867187499999998</v>
      </c>
      <c r="H197">
        <v>0</v>
      </c>
      <c r="I197">
        <v>90</v>
      </c>
      <c r="J197">
        <v>0</v>
      </c>
      <c r="K197">
        <v>6064.453125</v>
      </c>
      <c r="L197">
        <v>0.32781250000000001</v>
      </c>
      <c r="M197">
        <v>144631.640625</v>
      </c>
      <c r="N197">
        <v>0.22421875000000002</v>
      </c>
      <c r="O197">
        <v>70</v>
      </c>
      <c r="P197">
        <v>480</v>
      </c>
      <c r="Q197">
        <v>480</v>
      </c>
      <c r="R197" s="46">
        <v>196</v>
      </c>
      <c r="S197" t="s">
        <v>2624</v>
      </c>
      <c r="T197" t="s">
        <v>2625</v>
      </c>
      <c r="U197" t="s">
        <v>2626</v>
      </c>
      <c r="V197" t="s">
        <v>2627</v>
      </c>
      <c r="W197" t="s">
        <v>2628</v>
      </c>
      <c r="X197" t="s">
        <v>2629</v>
      </c>
      <c r="Y197" t="s">
        <v>2630</v>
      </c>
      <c r="Z197" t="s">
        <v>565</v>
      </c>
      <c r="AA197" t="s">
        <v>2631</v>
      </c>
      <c r="AB197" t="s">
        <v>2632</v>
      </c>
      <c r="AC197" t="s">
        <v>2633</v>
      </c>
      <c r="AD197" t="s">
        <v>4958</v>
      </c>
    </row>
    <row r="198" spans="1:30">
      <c r="A198">
        <v>197</v>
      </c>
      <c r="B198">
        <v>2</v>
      </c>
      <c r="C198">
        <v>97</v>
      </c>
      <c r="D198">
        <v>1</v>
      </c>
      <c r="E198">
        <v>60</v>
      </c>
      <c r="F198">
        <v>70</v>
      </c>
      <c r="G198">
        <v>0.33867187500000001</v>
      </c>
      <c r="H198">
        <v>0</v>
      </c>
      <c r="I198">
        <v>90</v>
      </c>
      <c r="J198">
        <v>0</v>
      </c>
      <c r="K198">
        <v>9314.453125</v>
      </c>
      <c r="L198">
        <v>0.4478125</v>
      </c>
      <c r="M198">
        <v>503181.640625</v>
      </c>
      <c r="N198">
        <v>0.32421875</v>
      </c>
      <c r="O198">
        <v>70</v>
      </c>
      <c r="P198">
        <v>480</v>
      </c>
      <c r="Q198">
        <v>480</v>
      </c>
      <c r="R198" s="46">
        <v>197</v>
      </c>
      <c r="S198" t="s">
        <v>2634</v>
      </c>
      <c r="T198" t="s">
        <v>2635</v>
      </c>
      <c r="U198" t="s">
        <v>2636</v>
      </c>
      <c r="V198" t="s">
        <v>2637</v>
      </c>
      <c r="W198" t="s">
        <v>2638</v>
      </c>
      <c r="X198" t="s">
        <v>2639</v>
      </c>
      <c r="Y198" t="s">
        <v>2640</v>
      </c>
      <c r="Z198" t="s">
        <v>2641</v>
      </c>
      <c r="AA198" t="s">
        <v>2642</v>
      </c>
      <c r="AB198" t="s">
        <v>2643</v>
      </c>
      <c r="AC198" t="s">
        <v>2644</v>
      </c>
      <c r="AD198" t="s">
        <v>4959</v>
      </c>
    </row>
    <row r="199" spans="1:30">
      <c r="A199">
        <v>198</v>
      </c>
      <c r="B199">
        <v>2</v>
      </c>
      <c r="C199">
        <v>98</v>
      </c>
      <c r="D199">
        <v>1</v>
      </c>
      <c r="E199">
        <v>60</v>
      </c>
      <c r="F199">
        <v>70</v>
      </c>
      <c r="G199">
        <v>0.41367187499999997</v>
      </c>
      <c r="H199">
        <v>0</v>
      </c>
      <c r="I199">
        <v>90</v>
      </c>
      <c r="J199">
        <v>0</v>
      </c>
      <c r="K199">
        <v>7689.453125</v>
      </c>
      <c r="L199">
        <v>0.26781250000000001</v>
      </c>
      <c r="M199">
        <v>682456.640625</v>
      </c>
      <c r="N199">
        <v>0.27421875000000001</v>
      </c>
      <c r="O199">
        <v>70</v>
      </c>
      <c r="P199">
        <v>480</v>
      </c>
      <c r="Q199">
        <v>480</v>
      </c>
      <c r="R199" s="46">
        <v>198</v>
      </c>
      <c r="S199" t="s">
        <v>2645</v>
      </c>
      <c r="T199" t="s">
        <v>2646</v>
      </c>
      <c r="U199" t="s">
        <v>2647</v>
      </c>
      <c r="V199" t="s">
        <v>2648</v>
      </c>
      <c r="W199" t="s">
        <v>2649</v>
      </c>
      <c r="X199" t="s">
        <v>2650</v>
      </c>
      <c r="Y199" t="s">
        <v>2651</v>
      </c>
      <c r="Z199" t="s">
        <v>2652</v>
      </c>
      <c r="AA199" t="s">
        <v>2653</v>
      </c>
      <c r="AB199" t="s">
        <v>2654</v>
      </c>
      <c r="AC199" t="s">
        <v>2655</v>
      </c>
      <c r="AD199" t="s">
        <v>4960</v>
      </c>
    </row>
    <row r="200" spans="1:30">
      <c r="A200">
        <v>199</v>
      </c>
      <c r="B200">
        <v>2</v>
      </c>
      <c r="C200">
        <v>99</v>
      </c>
      <c r="D200">
        <v>1</v>
      </c>
      <c r="E200">
        <v>60</v>
      </c>
      <c r="F200">
        <v>70</v>
      </c>
      <c r="G200">
        <v>0.56367187500000004</v>
      </c>
      <c r="H200">
        <v>0</v>
      </c>
      <c r="I200">
        <v>90</v>
      </c>
      <c r="J200">
        <v>0</v>
      </c>
      <c r="K200">
        <v>4439.453125</v>
      </c>
      <c r="L200">
        <v>0.3878125</v>
      </c>
      <c r="M200">
        <v>323906.640625</v>
      </c>
      <c r="N200">
        <v>0.37421875000000004</v>
      </c>
      <c r="O200">
        <v>70</v>
      </c>
      <c r="P200">
        <v>480</v>
      </c>
      <c r="Q200">
        <v>480</v>
      </c>
      <c r="R200" s="46">
        <v>199</v>
      </c>
      <c r="S200" t="s">
        <v>2656</v>
      </c>
      <c r="T200" t="s">
        <v>2657</v>
      </c>
      <c r="U200" t="s">
        <v>2658</v>
      </c>
      <c r="V200" t="s">
        <v>2659</v>
      </c>
      <c r="W200" t="s">
        <v>2660</v>
      </c>
      <c r="X200" t="s">
        <v>2661</v>
      </c>
      <c r="Y200" t="s">
        <v>2662</v>
      </c>
      <c r="Z200" t="s">
        <v>2663</v>
      </c>
      <c r="AA200" t="s">
        <v>2664</v>
      </c>
      <c r="AB200" t="s">
        <v>2665</v>
      </c>
      <c r="AC200" t="s">
        <v>2666</v>
      </c>
      <c r="AD200" t="s">
        <v>4961</v>
      </c>
    </row>
    <row r="201" spans="1:30">
      <c r="A201">
        <v>200</v>
      </c>
      <c r="B201">
        <v>3</v>
      </c>
      <c r="C201">
        <v>1</v>
      </c>
      <c r="D201">
        <v>1</v>
      </c>
      <c r="E201">
        <v>60</v>
      </c>
      <c r="F201">
        <v>70</v>
      </c>
      <c r="G201">
        <v>0.544921875</v>
      </c>
      <c r="H201">
        <v>0</v>
      </c>
      <c r="I201">
        <v>90</v>
      </c>
      <c r="J201">
        <v>0</v>
      </c>
      <c r="K201">
        <v>4845.703125</v>
      </c>
      <c r="L201">
        <v>0.34281249999999996</v>
      </c>
      <c r="M201">
        <v>727275.390625</v>
      </c>
      <c r="N201">
        <v>0.31171875000000004</v>
      </c>
      <c r="O201">
        <v>70</v>
      </c>
      <c r="P201">
        <v>480</v>
      </c>
      <c r="Q201">
        <v>480</v>
      </c>
      <c r="R201" s="46">
        <v>200</v>
      </c>
      <c r="S201" t="s">
        <v>2667</v>
      </c>
      <c r="T201" t="s">
        <v>2006</v>
      </c>
      <c r="U201" t="s">
        <v>2668</v>
      </c>
      <c r="V201" t="s">
        <v>2669</v>
      </c>
      <c r="W201" t="s">
        <v>2670</v>
      </c>
      <c r="X201" t="s">
        <v>2671</v>
      </c>
      <c r="Y201" t="s">
        <v>2672</v>
      </c>
      <c r="Z201" t="s">
        <v>2673</v>
      </c>
      <c r="AA201" t="s">
        <v>2674</v>
      </c>
      <c r="AB201" t="s">
        <v>2675</v>
      </c>
      <c r="AC201" t="s">
        <v>2676</v>
      </c>
      <c r="AD201" t="s">
        <v>4962</v>
      </c>
    </row>
    <row r="202" spans="1:30">
      <c r="A202">
        <v>201</v>
      </c>
      <c r="B202">
        <v>3</v>
      </c>
      <c r="C202">
        <v>2</v>
      </c>
      <c r="D202">
        <v>1</v>
      </c>
      <c r="E202">
        <v>60</v>
      </c>
      <c r="F202">
        <v>70</v>
      </c>
      <c r="G202">
        <v>0.39492187499999998</v>
      </c>
      <c r="H202">
        <v>0</v>
      </c>
      <c r="I202">
        <v>90</v>
      </c>
      <c r="J202">
        <v>0</v>
      </c>
      <c r="K202">
        <v>8095.703125</v>
      </c>
      <c r="L202">
        <v>0.46281249999999996</v>
      </c>
      <c r="M202">
        <v>368725.390625</v>
      </c>
      <c r="N202">
        <v>0.21171875000000001</v>
      </c>
      <c r="O202">
        <v>70</v>
      </c>
      <c r="P202">
        <v>480</v>
      </c>
      <c r="Q202">
        <v>480</v>
      </c>
      <c r="R202" s="46">
        <v>201</v>
      </c>
      <c r="S202" t="s">
        <v>2677</v>
      </c>
      <c r="T202" t="s">
        <v>2678</v>
      </c>
      <c r="U202" t="s">
        <v>2679</v>
      </c>
      <c r="V202" t="s">
        <v>2680</v>
      </c>
      <c r="W202" t="s">
        <v>2681</v>
      </c>
      <c r="X202" t="s">
        <v>2682</v>
      </c>
      <c r="Y202" t="s">
        <v>2683</v>
      </c>
      <c r="Z202" t="s">
        <v>2684</v>
      </c>
      <c r="AA202" t="s">
        <v>2685</v>
      </c>
      <c r="AB202" t="s">
        <v>2686</v>
      </c>
      <c r="AC202" t="s">
        <v>2687</v>
      </c>
      <c r="AD202" t="s">
        <v>4963</v>
      </c>
    </row>
    <row r="203" spans="1:30">
      <c r="A203">
        <v>202</v>
      </c>
      <c r="B203">
        <v>3</v>
      </c>
      <c r="C203">
        <v>3</v>
      </c>
      <c r="D203">
        <v>1</v>
      </c>
      <c r="E203">
        <v>60</v>
      </c>
      <c r="F203">
        <v>70</v>
      </c>
      <c r="G203">
        <v>0.31992187499999997</v>
      </c>
      <c r="H203">
        <v>0</v>
      </c>
      <c r="I203">
        <v>90</v>
      </c>
      <c r="J203">
        <v>0</v>
      </c>
      <c r="K203">
        <v>9720.703125</v>
      </c>
      <c r="L203">
        <v>0.28281250000000002</v>
      </c>
      <c r="M203">
        <v>189450.390625</v>
      </c>
      <c r="N203">
        <v>0.36171875000000003</v>
      </c>
      <c r="O203">
        <v>70</v>
      </c>
      <c r="P203">
        <v>480</v>
      </c>
      <c r="Q203">
        <v>480</v>
      </c>
      <c r="R203" s="46">
        <v>202</v>
      </c>
      <c r="S203" t="s">
        <v>2688</v>
      </c>
      <c r="T203" t="s">
        <v>2689</v>
      </c>
      <c r="U203" t="s">
        <v>2690</v>
      </c>
      <c r="V203" t="s">
        <v>2691</v>
      </c>
      <c r="W203" t="s">
        <v>2692</v>
      </c>
      <c r="X203" t="s">
        <v>2693</v>
      </c>
      <c r="Y203" t="s">
        <v>2694</v>
      </c>
      <c r="Z203" t="s">
        <v>2695</v>
      </c>
      <c r="AA203" t="s">
        <v>2607</v>
      </c>
      <c r="AB203" t="s">
        <v>2696</v>
      </c>
      <c r="AC203" t="s">
        <v>2697</v>
      </c>
      <c r="AD203" t="s">
        <v>4964</v>
      </c>
    </row>
    <row r="204" spans="1:30">
      <c r="A204">
        <v>203</v>
      </c>
      <c r="B204">
        <v>3</v>
      </c>
      <c r="C204">
        <v>4</v>
      </c>
      <c r="D204">
        <v>1</v>
      </c>
      <c r="E204">
        <v>60</v>
      </c>
      <c r="F204">
        <v>70</v>
      </c>
      <c r="G204">
        <v>0.46992187499999999</v>
      </c>
      <c r="H204">
        <v>0</v>
      </c>
      <c r="I204">
        <v>90</v>
      </c>
      <c r="J204">
        <v>0</v>
      </c>
      <c r="K204">
        <v>6470.703125</v>
      </c>
      <c r="L204">
        <v>0.40281250000000002</v>
      </c>
      <c r="M204">
        <v>548000.390625</v>
      </c>
      <c r="N204">
        <v>0.26171875</v>
      </c>
      <c r="O204">
        <v>70</v>
      </c>
      <c r="P204">
        <v>480</v>
      </c>
      <c r="Q204">
        <v>480</v>
      </c>
      <c r="R204" s="46">
        <v>203</v>
      </c>
      <c r="S204" t="s">
        <v>2698</v>
      </c>
      <c r="T204" t="s">
        <v>2699</v>
      </c>
      <c r="U204" t="s">
        <v>2700</v>
      </c>
      <c r="V204" t="s">
        <v>2701</v>
      </c>
      <c r="W204" t="s">
        <v>2702</v>
      </c>
      <c r="X204" t="s">
        <v>2703</v>
      </c>
      <c r="Y204" t="s">
        <v>2704</v>
      </c>
      <c r="Z204" t="s">
        <v>2705</v>
      </c>
      <c r="AA204" t="s">
        <v>2706</v>
      </c>
      <c r="AB204" t="s">
        <v>2707</v>
      </c>
      <c r="AC204" t="s">
        <v>2708</v>
      </c>
      <c r="AD204" t="s">
        <v>4965</v>
      </c>
    </row>
    <row r="205" spans="1:30">
      <c r="A205">
        <v>204</v>
      </c>
      <c r="B205">
        <v>3</v>
      </c>
      <c r="C205">
        <v>5</v>
      </c>
      <c r="D205">
        <v>1</v>
      </c>
      <c r="E205">
        <v>60</v>
      </c>
      <c r="F205">
        <v>70</v>
      </c>
      <c r="G205">
        <v>0.357421875</v>
      </c>
      <c r="H205">
        <v>0</v>
      </c>
      <c r="I205">
        <v>90</v>
      </c>
      <c r="J205">
        <v>0</v>
      </c>
      <c r="K205">
        <v>5658.203125</v>
      </c>
      <c r="L205">
        <v>0.2528125</v>
      </c>
      <c r="M205">
        <v>279087.890625</v>
      </c>
      <c r="N205">
        <v>0.33671875000000001</v>
      </c>
      <c r="O205">
        <v>70</v>
      </c>
      <c r="P205">
        <v>480</v>
      </c>
      <c r="Q205">
        <v>480</v>
      </c>
      <c r="R205" s="46">
        <v>204</v>
      </c>
      <c r="S205" t="s">
        <v>2709</v>
      </c>
      <c r="T205" t="s">
        <v>2710</v>
      </c>
      <c r="U205" t="s">
        <v>2711</v>
      </c>
      <c r="V205" t="s">
        <v>2712</v>
      </c>
      <c r="W205" t="s">
        <v>2713</v>
      </c>
      <c r="X205" t="s">
        <v>2714</v>
      </c>
      <c r="Y205" t="s">
        <v>2715</v>
      </c>
      <c r="Z205" t="s">
        <v>2716</v>
      </c>
      <c r="AA205" t="s">
        <v>2717</v>
      </c>
      <c r="AB205" t="s">
        <v>2718</v>
      </c>
      <c r="AC205" t="s">
        <v>2719</v>
      </c>
      <c r="AD205" t="s">
        <v>4966</v>
      </c>
    </row>
    <row r="206" spans="1:30">
      <c r="A206">
        <v>205</v>
      </c>
      <c r="B206">
        <v>3</v>
      </c>
      <c r="C206">
        <v>6</v>
      </c>
      <c r="D206">
        <v>1</v>
      </c>
      <c r="E206">
        <v>60</v>
      </c>
      <c r="F206">
        <v>70</v>
      </c>
      <c r="G206">
        <v>0.50742187500000002</v>
      </c>
      <c r="H206">
        <v>0</v>
      </c>
      <c r="I206">
        <v>90</v>
      </c>
      <c r="J206">
        <v>0</v>
      </c>
      <c r="K206">
        <v>8908.203125</v>
      </c>
      <c r="L206">
        <v>0.37281249999999999</v>
      </c>
      <c r="M206">
        <v>637637.890625</v>
      </c>
      <c r="N206">
        <v>0.23671875000000001</v>
      </c>
      <c r="O206">
        <v>70</v>
      </c>
      <c r="P206">
        <v>480</v>
      </c>
      <c r="Q206">
        <v>480</v>
      </c>
      <c r="R206" s="46">
        <v>205</v>
      </c>
      <c r="S206" t="s">
        <v>2720</v>
      </c>
      <c r="T206" t="s">
        <v>2721</v>
      </c>
      <c r="U206" t="s">
        <v>2722</v>
      </c>
      <c r="V206" t="s">
        <v>2723</v>
      </c>
      <c r="W206" t="s">
        <v>2724</v>
      </c>
      <c r="X206" t="s">
        <v>2725</v>
      </c>
      <c r="Y206" t="s">
        <v>2726</v>
      </c>
      <c r="Z206" t="s">
        <v>2727</v>
      </c>
      <c r="AA206" t="s">
        <v>2728</v>
      </c>
      <c r="AB206" t="s">
        <v>2729</v>
      </c>
      <c r="AC206" t="s">
        <v>2730</v>
      </c>
      <c r="AD206" t="s">
        <v>4967</v>
      </c>
    </row>
    <row r="207" spans="1:30">
      <c r="A207">
        <v>206</v>
      </c>
      <c r="B207">
        <v>3</v>
      </c>
      <c r="C207">
        <v>7</v>
      </c>
      <c r="D207">
        <v>1</v>
      </c>
      <c r="E207">
        <v>60</v>
      </c>
      <c r="F207">
        <v>70</v>
      </c>
      <c r="G207">
        <v>0.58242187499999998</v>
      </c>
      <c r="H207">
        <v>0</v>
      </c>
      <c r="I207">
        <v>90</v>
      </c>
      <c r="J207">
        <v>0</v>
      </c>
      <c r="K207">
        <v>7283.203125</v>
      </c>
      <c r="L207">
        <v>0.31281249999999999</v>
      </c>
      <c r="M207">
        <v>458362.890625</v>
      </c>
      <c r="N207">
        <v>0.38671875</v>
      </c>
      <c r="O207">
        <v>70</v>
      </c>
      <c r="P207">
        <v>480</v>
      </c>
      <c r="Q207">
        <v>480</v>
      </c>
      <c r="R207" s="46">
        <v>206</v>
      </c>
      <c r="S207" t="s">
        <v>2731</v>
      </c>
      <c r="T207" t="s">
        <v>2732</v>
      </c>
      <c r="U207" t="s">
        <v>2733</v>
      </c>
      <c r="V207" t="s">
        <v>2734</v>
      </c>
      <c r="W207" t="s">
        <v>2735</v>
      </c>
      <c r="X207" t="s">
        <v>2736</v>
      </c>
      <c r="Y207" t="s">
        <v>2737</v>
      </c>
      <c r="Z207" t="s">
        <v>2738</v>
      </c>
      <c r="AA207" t="s">
        <v>2739</v>
      </c>
      <c r="AB207" t="s">
        <v>2740</v>
      </c>
      <c r="AC207" t="s">
        <v>2741</v>
      </c>
      <c r="AD207" t="s">
        <v>4968</v>
      </c>
    </row>
    <row r="208" spans="1:30">
      <c r="A208">
        <v>207</v>
      </c>
      <c r="B208">
        <v>3</v>
      </c>
      <c r="C208">
        <v>8</v>
      </c>
      <c r="D208">
        <v>1</v>
      </c>
      <c r="E208">
        <v>60</v>
      </c>
      <c r="F208">
        <v>70</v>
      </c>
      <c r="G208">
        <v>0.43242187499999996</v>
      </c>
      <c r="H208">
        <v>0</v>
      </c>
      <c r="I208">
        <v>90</v>
      </c>
      <c r="J208">
        <v>0</v>
      </c>
      <c r="K208">
        <v>4033.203125</v>
      </c>
      <c r="L208">
        <v>0.43281249999999999</v>
      </c>
      <c r="M208">
        <v>99812.890625</v>
      </c>
      <c r="N208">
        <v>0.28671875000000002</v>
      </c>
      <c r="O208">
        <v>70</v>
      </c>
      <c r="P208">
        <v>480</v>
      </c>
      <c r="Q208">
        <v>480</v>
      </c>
      <c r="R208" s="46">
        <v>207</v>
      </c>
      <c r="S208" t="s">
        <v>2742</v>
      </c>
      <c r="T208" t="s">
        <v>2743</v>
      </c>
      <c r="U208" t="s">
        <v>2744</v>
      </c>
      <c r="V208" t="s">
        <v>2745</v>
      </c>
      <c r="W208" t="s">
        <v>2746</v>
      </c>
      <c r="X208" t="s">
        <v>1851</v>
      </c>
      <c r="Y208" t="s">
        <v>2747</v>
      </c>
      <c r="Z208" t="s">
        <v>2748</v>
      </c>
      <c r="AA208" t="s">
        <v>2749</v>
      </c>
      <c r="AB208" t="s">
        <v>2750</v>
      </c>
      <c r="AC208" t="s">
        <v>2751</v>
      </c>
      <c r="AD208" t="s">
        <v>4969</v>
      </c>
    </row>
    <row r="209" spans="1:30">
      <c r="A209">
        <v>208</v>
      </c>
      <c r="B209">
        <v>3</v>
      </c>
      <c r="C209">
        <v>9</v>
      </c>
      <c r="D209">
        <v>1</v>
      </c>
      <c r="E209">
        <v>60</v>
      </c>
      <c r="F209">
        <v>70</v>
      </c>
      <c r="G209">
        <v>0.310546875</v>
      </c>
      <c r="H209">
        <v>0</v>
      </c>
      <c r="I209">
        <v>90</v>
      </c>
      <c r="J209">
        <v>0</v>
      </c>
      <c r="K209">
        <v>4236.328125</v>
      </c>
      <c r="L209">
        <v>0.3203125</v>
      </c>
      <c r="M209">
        <v>346316.015625</v>
      </c>
      <c r="N209">
        <v>0.26796875000000003</v>
      </c>
      <c r="O209">
        <v>70</v>
      </c>
      <c r="P209">
        <v>480</v>
      </c>
      <c r="Q209">
        <v>480</v>
      </c>
      <c r="R209" s="46">
        <v>208</v>
      </c>
      <c r="S209" t="s">
        <v>2752</v>
      </c>
      <c r="T209" t="s">
        <v>2753</v>
      </c>
      <c r="U209" t="s">
        <v>2754</v>
      </c>
      <c r="V209" t="s">
        <v>2755</v>
      </c>
      <c r="W209" t="s">
        <v>2756</v>
      </c>
      <c r="X209" t="s">
        <v>2757</v>
      </c>
      <c r="Y209" t="s">
        <v>2758</v>
      </c>
      <c r="Z209" t="s">
        <v>2759</v>
      </c>
      <c r="AA209" t="s">
        <v>1352</v>
      </c>
      <c r="AB209" t="s">
        <v>2760</v>
      </c>
      <c r="AC209" t="s">
        <v>2761</v>
      </c>
      <c r="AD209" t="s">
        <v>4970</v>
      </c>
    </row>
    <row r="210" spans="1:30">
      <c r="A210">
        <v>209</v>
      </c>
      <c r="B210">
        <v>3</v>
      </c>
      <c r="C210">
        <v>10</v>
      </c>
      <c r="D210">
        <v>1</v>
      </c>
      <c r="E210">
        <v>60</v>
      </c>
      <c r="F210">
        <v>70</v>
      </c>
      <c r="G210">
        <v>0.46054687500000002</v>
      </c>
      <c r="H210">
        <v>0</v>
      </c>
      <c r="I210">
        <v>90</v>
      </c>
      <c r="J210">
        <v>0</v>
      </c>
      <c r="K210">
        <v>7486.328125</v>
      </c>
      <c r="L210">
        <v>0.4403125</v>
      </c>
      <c r="M210">
        <v>704866.015625</v>
      </c>
      <c r="N210">
        <v>0.36796875000000001</v>
      </c>
      <c r="O210">
        <v>70</v>
      </c>
      <c r="P210">
        <v>480</v>
      </c>
      <c r="Q210">
        <v>480</v>
      </c>
      <c r="R210" s="46">
        <v>209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4971</v>
      </c>
    </row>
    <row r="211" spans="1:30">
      <c r="A211">
        <v>210</v>
      </c>
      <c r="B211">
        <v>3</v>
      </c>
      <c r="C211">
        <v>11</v>
      </c>
      <c r="D211">
        <v>1</v>
      </c>
      <c r="E211">
        <v>60</v>
      </c>
      <c r="F211">
        <v>70</v>
      </c>
      <c r="G211">
        <v>0.53554687499999998</v>
      </c>
      <c r="H211">
        <v>0</v>
      </c>
      <c r="I211">
        <v>90</v>
      </c>
      <c r="J211">
        <v>0</v>
      </c>
      <c r="K211">
        <v>9111.328125</v>
      </c>
      <c r="L211">
        <v>0.2603125</v>
      </c>
      <c r="M211">
        <v>525591.015625</v>
      </c>
      <c r="N211">
        <v>0.21796875000000002</v>
      </c>
      <c r="O211">
        <v>70</v>
      </c>
      <c r="P211">
        <v>480</v>
      </c>
      <c r="Q211">
        <v>480</v>
      </c>
      <c r="R211" s="46">
        <v>210</v>
      </c>
      <c r="S211" t="s">
        <v>2773</v>
      </c>
      <c r="T211" t="s">
        <v>2774</v>
      </c>
      <c r="U211" t="s">
        <v>2775</v>
      </c>
      <c r="V211" t="s">
        <v>2776</v>
      </c>
      <c r="W211" t="s">
        <v>2777</v>
      </c>
      <c r="X211" t="s">
        <v>2778</v>
      </c>
      <c r="Y211" t="s">
        <v>2779</v>
      </c>
      <c r="Z211" t="s">
        <v>2780</v>
      </c>
      <c r="AA211" t="s">
        <v>2781</v>
      </c>
      <c r="AB211" t="s">
        <v>2782</v>
      </c>
      <c r="AC211" t="s">
        <v>2783</v>
      </c>
      <c r="AD211" t="s">
        <v>4972</v>
      </c>
    </row>
    <row r="212" spans="1:30">
      <c r="A212">
        <v>211</v>
      </c>
      <c r="B212">
        <v>3</v>
      </c>
      <c r="C212">
        <v>12</v>
      </c>
      <c r="D212">
        <v>1</v>
      </c>
      <c r="E212">
        <v>60</v>
      </c>
      <c r="F212">
        <v>70</v>
      </c>
      <c r="G212">
        <v>0.38554687499999996</v>
      </c>
      <c r="H212">
        <v>0</v>
      </c>
      <c r="I212">
        <v>90</v>
      </c>
      <c r="J212">
        <v>0</v>
      </c>
      <c r="K212">
        <v>5861.328125</v>
      </c>
      <c r="L212">
        <v>0.3803125</v>
      </c>
      <c r="M212">
        <v>167041.015625</v>
      </c>
      <c r="N212">
        <v>0.31796875000000002</v>
      </c>
      <c r="O212">
        <v>70</v>
      </c>
      <c r="P212">
        <v>480</v>
      </c>
      <c r="Q212">
        <v>480</v>
      </c>
      <c r="R212" s="46">
        <v>211</v>
      </c>
      <c r="S212" t="s">
        <v>1138</v>
      </c>
      <c r="T212" t="s">
        <v>2784</v>
      </c>
      <c r="U212" t="s">
        <v>2785</v>
      </c>
      <c r="V212" t="s">
        <v>2786</v>
      </c>
      <c r="W212" t="s">
        <v>2787</v>
      </c>
      <c r="X212" t="s">
        <v>2788</v>
      </c>
      <c r="Y212" t="s">
        <v>2789</v>
      </c>
      <c r="Z212" t="s">
        <v>2790</v>
      </c>
      <c r="AA212" t="s">
        <v>2791</v>
      </c>
      <c r="AB212" t="s">
        <v>2792</v>
      </c>
      <c r="AC212" t="s">
        <v>2793</v>
      </c>
      <c r="AD212" t="s">
        <v>4973</v>
      </c>
    </row>
    <row r="213" spans="1:30">
      <c r="A213">
        <v>212</v>
      </c>
      <c r="B213">
        <v>3</v>
      </c>
      <c r="C213">
        <v>13</v>
      </c>
      <c r="D213">
        <v>1</v>
      </c>
      <c r="E213">
        <v>60</v>
      </c>
      <c r="F213">
        <v>70</v>
      </c>
      <c r="G213">
        <v>0.57304687499999996</v>
      </c>
      <c r="H213">
        <v>0</v>
      </c>
      <c r="I213">
        <v>90</v>
      </c>
      <c r="J213">
        <v>0</v>
      </c>
      <c r="K213">
        <v>6673.828125</v>
      </c>
      <c r="L213">
        <v>0.29031249999999997</v>
      </c>
      <c r="M213">
        <v>615228.515625</v>
      </c>
      <c r="N213">
        <v>0.29296875</v>
      </c>
      <c r="O213">
        <v>70</v>
      </c>
      <c r="P213">
        <v>480</v>
      </c>
      <c r="Q213">
        <v>480</v>
      </c>
      <c r="R213" s="46">
        <v>212</v>
      </c>
      <c r="S213" t="s">
        <v>2794</v>
      </c>
      <c r="T213" t="s">
        <v>2795</v>
      </c>
      <c r="U213" t="s">
        <v>2796</v>
      </c>
      <c r="V213" t="s">
        <v>2797</v>
      </c>
      <c r="W213" t="s">
        <v>2798</v>
      </c>
      <c r="X213" t="s">
        <v>2799</v>
      </c>
      <c r="Y213" t="s">
        <v>2800</v>
      </c>
      <c r="Z213" t="s">
        <v>2801</v>
      </c>
      <c r="AA213" t="s">
        <v>2802</v>
      </c>
      <c r="AB213" t="s">
        <v>2803</v>
      </c>
      <c r="AC213" t="s">
        <v>2804</v>
      </c>
      <c r="AD213" t="s">
        <v>4974</v>
      </c>
    </row>
    <row r="214" spans="1:30">
      <c r="A214">
        <v>213</v>
      </c>
      <c r="B214">
        <v>3</v>
      </c>
      <c r="C214">
        <v>14</v>
      </c>
      <c r="D214">
        <v>1</v>
      </c>
      <c r="E214">
        <v>60</v>
      </c>
      <c r="F214">
        <v>70</v>
      </c>
      <c r="G214">
        <v>0.42304687499999999</v>
      </c>
      <c r="H214">
        <v>0</v>
      </c>
      <c r="I214">
        <v>90</v>
      </c>
      <c r="J214">
        <v>0</v>
      </c>
      <c r="K214">
        <v>9923.828125</v>
      </c>
      <c r="L214">
        <v>0.41031249999999997</v>
      </c>
      <c r="M214">
        <v>256678.515625</v>
      </c>
      <c r="N214">
        <v>0.39296875000000003</v>
      </c>
      <c r="O214">
        <v>70</v>
      </c>
      <c r="P214">
        <v>480</v>
      </c>
      <c r="Q214">
        <v>480</v>
      </c>
      <c r="R214" s="46">
        <v>213</v>
      </c>
      <c r="S214" t="s">
        <v>2805</v>
      </c>
      <c r="T214" t="s">
        <v>2806</v>
      </c>
      <c r="U214" t="s">
        <v>2807</v>
      </c>
      <c r="V214" t="s">
        <v>2808</v>
      </c>
      <c r="W214" t="s">
        <v>2809</v>
      </c>
      <c r="X214" t="s">
        <v>2810</v>
      </c>
      <c r="Y214" t="s">
        <v>2811</v>
      </c>
      <c r="Z214" t="s">
        <v>2812</v>
      </c>
      <c r="AA214" t="s">
        <v>2813</v>
      </c>
      <c r="AB214" t="s">
        <v>2814</v>
      </c>
      <c r="AC214" t="s">
        <v>2815</v>
      </c>
      <c r="AD214" t="s">
        <v>4975</v>
      </c>
    </row>
    <row r="215" spans="1:30">
      <c r="A215">
        <v>214</v>
      </c>
      <c r="B215">
        <v>3</v>
      </c>
      <c r="C215">
        <v>15</v>
      </c>
      <c r="D215">
        <v>1</v>
      </c>
      <c r="E215">
        <v>60</v>
      </c>
      <c r="F215">
        <v>70</v>
      </c>
      <c r="G215">
        <v>0.34804687499999998</v>
      </c>
      <c r="H215">
        <v>0</v>
      </c>
      <c r="I215">
        <v>90</v>
      </c>
      <c r="J215">
        <v>0</v>
      </c>
      <c r="K215">
        <v>8298.828125</v>
      </c>
      <c r="L215">
        <v>0.35031250000000003</v>
      </c>
      <c r="M215">
        <v>77403.515625</v>
      </c>
      <c r="N215">
        <v>0.24296875000000001</v>
      </c>
      <c r="O215">
        <v>70</v>
      </c>
      <c r="P215">
        <v>480</v>
      </c>
      <c r="Q215">
        <v>480</v>
      </c>
      <c r="R215" s="46">
        <v>214</v>
      </c>
      <c r="S215" t="s">
        <v>2816</v>
      </c>
      <c r="T215" t="s">
        <v>2817</v>
      </c>
      <c r="U215" t="s">
        <v>2818</v>
      </c>
      <c r="V215" t="s">
        <v>2819</v>
      </c>
      <c r="W215" t="s">
        <v>2820</v>
      </c>
      <c r="X215" t="s">
        <v>2821</v>
      </c>
      <c r="Y215" t="s">
        <v>2822</v>
      </c>
      <c r="Z215" t="s">
        <v>2823</v>
      </c>
      <c r="AA215" t="s">
        <v>2824</v>
      </c>
      <c r="AB215" t="s">
        <v>2825</v>
      </c>
      <c r="AC215" t="s">
        <v>2826</v>
      </c>
      <c r="AD215" t="s">
        <v>3108</v>
      </c>
    </row>
    <row r="216" spans="1:30">
      <c r="A216">
        <v>215</v>
      </c>
      <c r="B216">
        <v>3</v>
      </c>
      <c r="C216">
        <v>16</v>
      </c>
      <c r="D216">
        <v>1</v>
      </c>
      <c r="E216">
        <v>60</v>
      </c>
      <c r="F216">
        <v>70</v>
      </c>
      <c r="G216">
        <v>0.498046875</v>
      </c>
      <c r="H216">
        <v>0</v>
      </c>
      <c r="I216">
        <v>90</v>
      </c>
      <c r="J216">
        <v>0</v>
      </c>
      <c r="K216">
        <v>5048.828125</v>
      </c>
      <c r="L216">
        <v>0.47031250000000002</v>
      </c>
      <c r="M216">
        <v>435953.515625</v>
      </c>
      <c r="N216">
        <v>0.34296875000000004</v>
      </c>
      <c r="O216">
        <v>70</v>
      </c>
      <c r="P216">
        <v>480</v>
      </c>
      <c r="Q216">
        <v>480</v>
      </c>
      <c r="R216" s="46">
        <v>215</v>
      </c>
      <c r="S216" t="s">
        <v>2827</v>
      </c>
      <c r="T216" t="s">
        <v>2828</v>
      </c>
      <c r="U216" t="s">
        <v>2829</v>
      </c>
      <c r="V216" t="s">
        <v>2830</v>
      </c>
      <c r="W216" t="s">
        <v>2831</v>
      </c>
      <c r="X216" t="s">
        <v>2832</v>
      </c>
      <c r="Y216" t="s">
        <v>2833</v>
      </c>
      <c r="Z216" t="s">
        <v>2834</v>
      </c>
      <c r="AA216" t="s">
        <v>2835</v>
      </c>
      <c r="AB216" t="s">
        <v>2836</v>
      </c>
      <c r="AC216" t="s">
        <v>2837</v>
      </c>
      <c r="AD216" t="s">
        <v>4976</v>
      </c>
    </row>
    <row r="217" spans="1:30">
      <c r="A217">
        <v>216</v>
      </c>
      <c r="B217">
        <v>3</v>
      </c>
      <c r="C217">
        <v>17</v>
      </c>
      <c r="D217">
        <v>1</v>
      </c>
      <c r="E217">
        <v>60</v>
      </c>
      <c r="F217">
        <v>70</v>
      </c>
      <c r="G217">
        <v>0.47929687499999996</v>
      </c>
      <c r="H217">
        <v>0</v>
      </c>
      <c r="I217">
        <v>90</v>
      </c>
      <c r="J217">
        <v>0</v>
      </c>
      <c r="K217">
        <v>4642.578125</v>
      </c>
      <c r="L217">
        <v>0.27531250000000002</v>
      </c>
      <c r="M217">
        <v>211859.765625</v>
      </c>
      <c r="N217">
        <v>0.38046875000000002</v>
      </c>
      <c r="O217">
        <v>70</v>
      </c>
      <c r="P217">
        <v>480</v>
      </c>
      <c r="Q217">
        <v>480</v>
      </c>
      <c r="R217" s="46">
        <v>216</v>
      </c>
      <c r="S217" t="s">
        <v>2838</v>
      </c>
      <c r="T217" t="s">
        <v>2839</v>
      </c>
      <c r="U217" t="s">
        <v>2840</v>
      </c>
      <c r="V217" t="s">
        <v>202</v>
      </c>
      <c r="W217" t="s">
        <v>2841</v>
      </c>
      <c r="X217" t="s">
        <v>1890</v>
      </c>
      <c r="Y217" t="s">
        <v>2842</v>
      </c>
      <c r="Z217" t="s">
        <v>2843</v>
      </c>
      <c r="AA217" t="s">
        <v>2844</v>
      </c>
      <c r="AB217" t="s">
        <v>2845</v>
      </c>
      <c r="AC217" t="s">
        <v>2846</v>
      </c>
      <c r="AD217" t="s">
        <v>4977</v>
      </c>
    </row>
    <row r="218" spans="1:30">
      <c r="A218">
        <v>217</v>
      </c>
      <c r="B218">
        <v>3</v>
      </c>
      <c r="C218">
        <v>18</v>
      </c>
      <c r="D218">
        <v>1</v>
      </c>
      <c r="E218">
        <v>60</v>
      </c>
      <c r="F218">
        <v>70</v>
      </c>
      <c r="G218">
        <v>0.32929687499999999</v>
      </c>
      <c r="H218">
        <v>0</v>
      </c>
      <c r="I218">
        <v>90</v>
      </c>
      <c r="J218">
        <v>0</v>
      </c>
      <c r="K218">
        <v>7892.578125</v>
      </c>
      <c r="L218">
        <v>0.39531249999999996</v>
      </c>
      <c r="M218">
        <v>570409.765625</v>
      </c>
      <c r="N218">
        <v>0.28046875000000004</v>
      </c>
      <c r="O218">
        <v>70</v>
      </c>
      <c r="P218">
        <v>480</v>
      </c>
      <c r="Q218">
        <v>480</v>
      </c>
      <c r="R218" s="46">
        <v>217</v>
      </c>
      <c r="S218" t="s">
        <v>2847</v>
      </c>
      <c r="T218" t="s">
        <v>2848</v>
      </c>
      <c r="U218" t="s">
        <v>2849</v>
      </c>
      <c r="V218" t="s">
        <v>2850</v>
      </c>
      <c r="W218" t="s">
        <v>2851</v>
      </c>
      <c r="X218" t="s">
        <v>2852</v>
      </c>
      <c r="Y218" t="s">
        <v>2853</v>
      </c>
      <c r="Z218" t="s">
        <v>2854</v>
      </c>
      <c r="AA218" t="s">
        <v>2855</v>
      </c>
      <c r="AB218" t="s">
        <v>2856</v>
      </c>
      <c r="AC218" t="s">
        <v>2857</v>
      </c>
      <c r="AD218" t="s">
        <v>4978</v>
      </c>
    </row>
    <row r="219" spans="1:30">
      <c r="A219">
        <v>218</v>
      </c>
      <c r="B219">
        <v>3</v>
      </c>
      <c r="C219">
        <v>19</v>
      </c>
      <c r="D219">
        <v>1</v>
      </c>
      <c r="E219">
        <v>60</v>
      </c>
      <c r="F219">
        <v>70</v>
      </c>
      <c r="G219">
        <v>0.404296875</v>
      </c>
      <c r="H219">
        <v>0</v>
      </c>
      <c r="I219">
        <v>90</v>
      </c>
      <c r="J219">
        <v>0</v>
      </c>
      <c r="K219">
        <v>9517.578125</v>
      </c>
      <c r="L219">
        <v>0.33531250000000001</v>
      </c>
      <c r="M219">
        <v>749684.765625</v>
      </c>
      <c r="N219">
        <v>0.33046874999999998</v>
      </c>
      <c r="O219">
        <v>70</v>
      </c>
      <c r="P219">
        <v>480</v>
      </c>
      <c r="Q219">
        <v>480</v>
      </c>
      <c r="R219" s="46">
        <v>218</v>
      </c>
      <c r="S219" t="s">
        <v>2858</v>
      </c>
      <c r="T219" t="s">
        <v>2859</v>
      </c>
      <c r="U219" t="s">
        <v>2860</v>
      </c>
      <c r="V219" t="s">
        <v>2861</v>
      </c>
      <c r="W219" t="s">
        <v>2862</v>
      </c>
      <c r="X219" t="s">
        <v>1456</v>
      </c>
      <c r="Y219" t="s">
        <v>2863</v>
      </c>
      <c r="Z219" t="s">
        <v>2864</v>
      </c>
      <c r="AA219" t="s">
        <v>2865</v>
      </c>
      <c r="AB219" t="s">
        <v>2866</v>
      </c>
      <c r="AC219" t="s">
        <v>2867</v>
      </c>
      <c r="AD219" t="s">
        <v>4979</v>
      </c>
    </row>
    <row r="220" spans="1:30">
      <c r="A220">
        <v>219</v>
      </c>
      <c r="B220">
        <v>3</v>
      </c>
      <c r="C220">
        <v>20</v>
      </c>
      <c r="D220">
        <v>1</v>
      </c>
      <c r="E220">
        <v>60</v>
      </c>
      <c r="F220">
        <v>70</v>
      </c>
      <c r="G220">
        <v>0.55429687499999991</v>
      </c>
      <c r="H220">
        <v>0</v>
      </c>
      <c r="I220">
        <v>90</v>
      </c>
      <c r="J220">
        <v>0</v>
      </c>
      <c r="K220">
        <v>6267.578125</v>
      </c>
      <c r="L220">
        <v>0.45531250000000001</v>
      </c>
      <c r="M220">
        <v>391134.765625</v>
      </c>
      <c r="N220">
        <v>0.23046875</v>
      </c>
      <c r="O220">
        <v>70</v>
      </c>
      <c r="P220">
        <v>480</v>
      </c>
      <c r="Q220">
        <v>480</v>
      </c>
      <c r="R220" s="46">
        <v>219</v>
      </c>
      <c r="S220" t="s">
        <v>2868</v>
      </c>
      <c r="T220" t="s">
        <v>2869</v>
      </c>
      <c r="U220" t="s">
        <v>2870</v>
      </c>
      <c r="V220" t="s">
        <v>2871</v>
      </c>
      <c r="W220" t="s">
        <v>2872</v>
      </c>
      <c r="X220" t="s">
        <v>2873</v>
      </c>
      <c r="Y220" t="s">
        <v>2874</v>
      </c>
      <c r="Z220" t="s">
        <v>2875</v>
      </c>
      <c r="AA220" t="s">
        <v>2876</v>
      </c>
      <c r="AB220" t="s">
        <v>2877</v>
      </c>
      <c r="AC220" t="s">
        <v>2878</v>
      </c>
      <c r="AD220" t="s">
        <v>4980</v>
      </c>
    </row>
    <row r="221" spans="1:30">
      <c r="A221">
        <v>220</v>
      </c>
      <c r="B221">
        <v>3</v>
      </c>
      <c r="C221">
        <v>21</v>
      </c>
      <c r="D221">
        <v>1</v>
      </c>
      <c r="E221">
        <v>60</v>
      </c>
      <c r="F221">
        <v>70</v>
      </c>
      <c r="G221">
        <v>0.44179687499999998</v>
      </c>
      <c r="H221">
        <v>0</v>
      </c>
      <c r="I221">
        <v>90</v>
      </c>
      <c r="J221">
        <v>0</v>
      </c>
      <c r="K221">
        <v>5455.078125</v>
      </c>
      <c r="L221">
        <v>0.36531249999999998</v>
      </c>
      <c r="M221">
        <v>480772.265625</v>
      </c>
      <c r="N221">
        <v>0.35546875</v>
      </c>
      <c r="O221">
        <v>70</v>
      </c>
      <c r="P221">
        <v>480</v>
      </c>
      <c r="Q221">
        <v>480</v>
      </c>
      <c r="R221" s="46">
        <v>220</v>
      </c>
      <c r="S221" t="s">
        <v>2879</v>
      </c>
      <c r="T221" t="s">
        <v>2880</v>
      </c>
      <c r="U221" t="s">
        <v>2881</v>
      </c>
      <c r="V221" t="s">
        <v>2882</v>
      </c>
      <c r="W221" t="s">
        <v>2883</v>
      </c>
      <c r="X221" t="s">
        <v>2884</v>
      </c>
      <c r="Y221" t="s">
        <v>2885</v>
      </c>
      <c r="Z221" t="s">
        <v>2886</v>
      </c>
      <c r="AA221" t="s">
        <v>2887</v>
      </c>
      <c r="AB221" t="s">
        <v>2888</v>
      </c>
      <c r="AC221" t="s">
        <v>2889</v>
      </c>
      <c r="AD221" t="s">
        <v>4981</v>
      </c>
    </row>
    <row r="222" spans="1:30">
      <c r="A222">
        <v>221</v>
      </c>
      <c r="B222">
        <v>3</v>
      </c>
      <c r="C222">
        <v>22</v>
      </c>
      <c r="D222">
        <v>1</v>
      </c>
      <c r="E222">
        <v>60</v>
      </c>
      <c r="F222">
        <v>70</v>
      </c>
      <c r="G222">
        <v>0.591796875</v>
      </c>
      <c r="H222">
        <v>0</v>
      </c>
      <c r="I222">
        <v>90</v>
      </c>
      <c r="J222">
        <v>0</v>
      </c>
      <c r="K222">
        <v>8705.078125</v>
      </c>
      <c r="L222">
        <v>0.48531249999999998</v>
      </c>
      <c r="M222">
        <v>122222.265625</v>
      </c>
      <c r="N222">
        <v>0.25546875000000002</v>
      </c>
      <c r="O222">
        <v>70</v>
      </c>
      <c r="P222">
        <v>480</v>
      </c>
      <c r="Q222">
        <v>480</v>
      </c>
      <c r="R222" s="46">
        <v>221</v>
      </c>
      <c r="S222" t="s">
        <v>2890</v>
      </c>
      <c r="T222" t="s">
        <v>2891</v>
      </c>
      <c r="U222" t="s">
        <v>2892</v>
      </c>
      <c r="V222" t="s">
        <v>440</v>
      </c>
      <c r="W222" t="s">
        <v>2893</v>
      </c>
      <c r="X222" t="s">
        <v>2894</v>
      </c>
      <c r="Y222" t="s">
        <v>2895</v>
      </c>
      <c r="Z222" t="s">
        <v>2896</v>
      </c>
      <c r="AA222" t="s">
        <v>2897</v>
      </c>
      <c r="AB222" t="s">
        <v>2898</v>
      </c>
      <c r="AC222" t="s">
        <v>2899</v>
      </c>
      <c r="AD222" t="s">
        <v>4982</v>
      </c>
    </row>
    <row r="223" spans="1:30">
      <c r="A223">
        <v>222</v>
      </c>
      <c r="B223">
        <v>3</v>
      </c>
      <c r="C223">
        <v>23</v>
      </c>
      <c r="D223">
        <v>1</v>
      </c>
      <c r="E223">
        <v>60</v>
      </c>
      <c r="F223">
        <v>70</v>
      </c>
      <c r="G223">
        <v>0.51679687500000004</v>
      </c>
      <c r="H223">
        <v>0</v>
      </c>
      <c r="I223">
        <v>90</v>
      </c>
      <c r="J223">
        <v>0</v>
      </c>
      <c r="K223">
        <v>7080.078125</v>
      </c>
      <c r="L223">
        <v>0.30531249999999999</v>
      </c>
      <c r="M223">
        <v>301497.265625</v>
      </c>
      <c r="N223">
        <v>0.30546875000000001</v>
      </c>
      <c r="O223">
        <v>70</v>
      </c>
      <c r="P223">
        <v>480</v>
      </c>
      <c r="Q223">
        <v>480</v>
      </c>
      <c r="R223" s="46">
        <v>222</v>
      </c>
      <c r="S223" t="s">
        <v>2900</v>
      </c>
      <c r="T223" t="s">
        <v>2901</v>
      </c>
      <c r="U223" t="s">
        <v>2902</v>
      </c>
      <c r="V223" t="s">
        <v>2903</v>
      </c>
      <c r="W223" t="s">
        <v>2904</v>
      </c>
      <c r="X223" t="s">
        <v>2905</v>
      </c>
      <c r="Y223" t="s">
        <v>2906</v>
      </c>
      <c r="Z223" t="s">
        <v>2907</v>
      </c>
      <c r="AA223" t="s">
        <v>2908</v>
      </c>
      <c r="AB223" t="s">
        <v>2909</v>
      </c>
      <c r="AC223" t="s">
        <v>2910</v>
      </c>
      <c r="AD223" t="s">
        <v>4983</v>
      </c>
    </row>
    <row r="224" spans="1:30">
      <c r="A224">
        <v>223</v>
      </c>
      <c r="B224">
        <v>3</v>
      </c>
      <c r="C224">
        <v>24</v>
      </c>
      <c r="D224">
        <v>1</v>
      </c>
      <c r="E224">
        <v>60</v>
      </c>
      <c r="F224">
        <v>70</v>
      </c>
      <c r="G224">
        <v>0.36679687499999997</v>
      </c>
      <c r="H224">
        <v>0</v>
      </c>
      <c r="I224">
        <v>90</v>
      </c>
      <c r="J224">
        <v>0</v>
      </c>
      <c r="K224">
        <v>3830.078125</v>
      </c>
      <c r="L224">
        <v>0.42531249999999998</v>
      </c>
      <c r="M224">
        <v>660047.265625</v>
      </c>
      <c r="N224">
        <v>0.20546875000000001</v>
      </c>
      <c r="O224">
        <v>70</v>
      </c>
      <c r="P224">
        <v>480</v>
      </c>
      <c r="Q224">
        <v>480</v>
      </c>
      <c r="R224" s="46">
        <v>223</v>
      </c>
      <c r="S224" t="s">
        <v>2911</v>
      </c>
      <c r="T224" t="s">
        <v>2912</v>
      </c>
      <c r="U224" t="s">
        <v>2913</v>
      </c>
      <c r="V224" t="s">
        <v>2914</v>
      </c>
      <c r="W224" t="s">
        <v>2915</v>
      </c>
      <c r="X224" t="s">
        <v>2916</v>
      </c>
      <c r="Y224" t="s">
        <v>2917</v>
      </c>
      <c r="Z224" t="s">
        <v>2918</v>
      </c>
      <c r="AA224" t="s">
        <v>2919</v>
      </c>
      <c r="AB224" t="s">
        <v>2920</v>
      </c>
      <c r="AC224" t="s">
        <v>2921</v>
      </c>
      <c r="AD224" t="s">
        <v>4984</v>
      </c>
    </row>
    <row r="225" spans="1:30">
      <c r="A225">
        <v>224</v>
      </c>
      <c r="B225">
        <v>3</v>
      </c>
      <c r="C225">
        <v>25</v>
      </c>
      <c r="D225">
        <v>1</v>
      </c>
      <c r="E225">
        <v>60</v>
      </c>
      <c r="F225">
        <v>70</v>
      </c>
      <c r="G225">
        <v>0.58710937500000004</v>
      </c>
      <c r="H225">
        <v>0</v>
      </c>
      <c r="I225">
        <v>90</v>
      </c>
      <c r="J225">
        <v>0</v>
      </c>
      <c r="K225">
        <v>3728.515625</v>
      </c>
      <c r="L225">
        <v>0.36156250000000001</v>
      </c>
      <c r="M225">
        <v>178245.703125</v>
      </c>
      <c r="N225">
        <v>0.33359375000000002</v>
      </c>
      <c r="O225">
        <v>70</v>
      </c>
      <c r="P225">
        <v>480</v>
      </c>
      <c r="Q225">
        <v>480</v>
      </c>
      <c r="R225" s="46">
        <v>224</v>
      </c>
      <c r="S225" t="s">
        <v>2922</v>
      </c>
      <c r="T225" t="s">
        <v>2923</v>
      </c>
      <c r="U225" t="s">
        <v>2924</v>
      </c>
      <c r="V225" t="s">
        <v>2925</v>
      </c>
      <c r="W225" t="s">
        <v>2926</v>
      </c>
      <c r="X225" t="s">
        <v>2927</v>
      </c>
      <c r="Y225" t="s">
        <v>2928</v>
      </c>
      <c r="Z225" t="s">
        <v>2929</v>
      </c>
      <c r="AA225" t="s">
        <v>2930</v>
      </c>
      <c r="AB225" t="s">
        <v>2931</v>
      </c>
      <c r="AC225" t="s">
        <v>2932</v>
      </c>
      <c r="AD225" t="s">
        <v>4985</v>
      </c>
    </row>
    <row r="226" spans="1:30">
      <c r="A226">
        <v>225</v>
      </c>
      <c r="B226">
        <v>3</v>
      </c>
      <c r="C226">
        <v>26</v>
      </c>
      <c r="D226">
        <v>1</v>
      </c>
      <c r="E226">
        <v>60</v>
      </c>
      <c r="F226">
        <v>70</v>
      </c>
      <c r="G226">
        <v>0.43710937500000002</v>
      </c>
      <c r="H226">
        <v>0</v>
      </c>
      <c r="I226">
        <v>90</v>
      </c>
      <c r="J226">
        <v>0</v>
      </c>
      <c r="K226">
        <v>6978.515625</v>
      </c>
      <c r="L226">
        <v>0.4815625</v>
      </c>
      <c r="M226">
        <v>536795.703125</v>
      </c>
      <c r="N226">
        <v>0.23359375000000002</v>
      </c>
      <c r="O226">
        <v>70</v>
      </c>
      <c r="P226">
        <v>480</v>
      </c>
      <c r="Q226">
        <v>480</v>
      </c>
      <c r="R226" s="46">
        <v>225</v>
      </c>
      <c r="S226" t="s">
        <v>2933</v>
      </c>
      <c r="T226" t="s">
        <v>2934</v>
      </c>
      <c r="U226" t="s">
        <v>2935</v>
      </c>
      <c r="V226" t="s">
        <v>2936</v>
      </c>
      <c r="W226" t="s">
        <v>2937</v>
      </c>
      <c r="X226" t="s">
        <v>1044</v>
      </c>
      <c r="Y226" t="s">
        <v>2938</v>
      </c>
      <c r="Z226" t="s">
        <v>2939</v>
      </c>
      <c r="AA226" t="s">
        <v>2940</v>
      </c>
      <c r="AB226" t="s">
        <v>2941</v>
      </c>
      <c r="AC226" t="s">
        <v>2369</v>
      </c>
      <c r="AD226" t="s">
        <v>4986</v>
      </c>
    </row>
    <row r="227" spans="1:30">
      <c r="A227">
        <v>226</v>
      </c>
      <c r="B227">
        <v>3</v>
      </c>
      <c r="C227">
        <v>27</v>
      </c>
      <c r="D227">
        <v>1</v>
      </c>
      <c r="E227">
        <v>60</v>
      </c>
      <c r="F227">
        <v>70</v>
      </c>
      <c r="G227">
        <v>0.36210937499999996</v>
      </c>
      <c r="H227">
        <v>0</v>
      </c>
      <c r="I227">
        <v>90</v>
      </c>
      <c r="J227">
        <v>0</v>
      </c>
      <c r="K227">
        <v>8603.515625</v>
      </c>
      <c r="L227">
        <v>0.30156250000000001</v>
      </c>
      <c r="M227">
        <v>716070.703125</v>
      </c>
      <c r="N227">
        <v>0.38359375000000001</v>
      </c>
      <c r="O227">
        <v>70</v>
      </c>
      <c r="P227">
        <v>480</v>
      </c>
      <c r="Q227">
        <v>480</v>
      </c>
      <c r="R227" s="46">
        <v>226</v>
      </c>
      <c r="S227" t="s">
        <v>2942</v>
      </c>
      <c r="T227" t="s">
        <v>2943</v>
      </c>
      <c r="U227" t="s">
        <v>2944</v>
      </c>
      <c r="V227" t="s">
        <v>1394</v>
      </c>
      <c r="W227" t="s">
        <v>2945</v>
      </c>
      <c r="X227" t="s">
        <v>2946</v>
      </c>
      <c r="Y227" t="s">
        <v>2947</v>
      </c>
      <c r="Z227" t="s">
        <v>202</v>
      </c>
      <c r="AA227" t="s">
        <v>1065</v>
      </c>
      <c r="AB227" t="s">
        <v>2948</v>
      </c>
      <c r="AC227" t="s">
        <v>2949</v>
      </c>
      <c r="AD227" t="s">
        <v>4987</v>
      </c>
    </row>
    <row r="228" spans="1:30">
      <c r="A228">
        <v>227</v>
      </c>
      <c r="B228">
        <v>3</v>
      </c>
      <c r="C228">
        <v>28</v>
      </c>
      <c r="D228">
        <v>1</v>
      </c>
      <c r="E228">
        <v>60</v>
      </c>
      <c r="F228">
        <v>70</v>
      </c>
      <c r="G228">
        <v>0.51210937499999998</v>
      </c>
      <c r="H228">
        <v>0</v>
      </c>
      <c r="I228">
        <v>90</v>
      </c>
      <c r="J228">
        <v>0</v>
      </c>
      <c r="K228">
        <v>5353.515625</v>
      </c>
      <c r="L228">
        <v>0.42156250000000001</v>
      </c>
      <c r="M228">
        <v>357520.703125</v>
      </c>
      <c r="N228">
        <v>0.28359375000000003</v>
      </c>
      <c r="O228">
        <v>70</v>
      </c>
      <c r="P228">
        <v>480</v>
      </c>
      <c r="Q228">
        <v>480</v>
      </c>
      <c r="R228" s="46">
        <v>227</v>
      </c>
      <c r="S228" t="s">
        <v>2950</v>
      </c>
      <c r="T228" t="s">
        <v>2951</v>
      </c>
      <c r="U228" t="s">
        <v>2952</v>
      </c>
      <c r="V228" t="s">
        <v>2953</v>
      </c>
      <c r="W228" t="s">
        <v>2954</v>
      </c>
      <c r="X228" t="s">
        <v>2955</v>
      </c>
      <c r="Y228" t="s">
        <v>2956</v>
      </c>
      <c r="Z228" t="s">
        <v>2957</v>
      </c>
      <c r="AA228" t="s">
        <v>2958</v>
      </c>
      <c r="AB228" t="s">
        <v>2959</v>
      </c>
      <c r="AC228" t="s">
        <v>2960</v>
      </c>
      <c r="AD228" t="s">
        <v>4988</v>
      </c>
    </row>
    <row r="229" spans="1:30">
      <c r="A229">
        <v>228</v>
      </c>
      <c r="B229">
        <v>3</v>
      </c>
      <c r="C229">
        <v>29</v>
      </c>
      <c r="D229">
        <v>1</v>
      </c>
      <c r="E229">
        <v>60</v>
      </c>
      <c r="F229">
        <v>70</v>
      </c>
      <c r="G229">
        <v>0.32460937499999998</v>
      </c>
      <c r="H229">
        <v>0</v>
      </c>
      <c r="I229">
        <v>90</v>
      </c>
      <c r="J229">
        <v>0</v>
      </c>
      <c r="K229">
        <v>6166.015625</v>
      </c>
      <c r="L229">
        <v>0.27156249999999998</v>
      </c>
      <c r="M229">
        <v>447158.203125</v>
      </c>
      <c r="N229">
        <v>0.30859375</v>
      </c>
      <c r="O229">
        <v>70</v>
      </c>
      <c r="P229">
        <v>480</v>
      </c>
      <c r="Q229">
        <v>480</v>
      </c>
      <c r="R229" s="46">
        <v>228</v>
      </c>
      <c r="S229" t="s">
        <v>2961</v>
      </c>
      <c r="T229" t="s">
        <v>2962</v>
      </c>
      <c r="U229" t="s">
        <v>2963</v>
      </c>
      <c r="V229" t="s">
        <v>2964</v>
      </c>
      <c r="W229" t="s">
        <v>2965</v>
      </c>
      <c r="X229" t="s">
        <v>2966</v>
      </c>
      <c r="Y229" t="s">
        <v>2967</v>
      </c>
      <c r="Z229" t="s">
        <v>2968</v>
      </c>
      <c r="AA229" t="s">
        <v>2969</v>
      </c>
      <c r="AB229" t="s">
        <v>2970</v>
      </c>
      <c r="AC229" t="s">
        <v>2971</v>
      </c>
      <c r="AD229" t="s">
        <v>4928</v>
      </c>
    </row>
    <row r="230" spans="1:30">
      <c r="A230">
        <v>229</v>
      </c>
      <c r="B230">
        <v>3</v>
      </c>
      <c r="C230">
        <v>30</v>
      </c>
      <c r="D230">
        <v>1</v>
      </c>
      <c r="E230">
        <v>60</v>
      </c>
      <c r="F230">
        <v>70</v>
      </c>
      <c r="G230">
        <v>0.474609375</v>
      </c>
      <c r="H230">
        <v>0</v>
      </c>
      <c r="I230">
        <v>90</v>
      </c>
      <c r="J230">
        <v>0</v>
      </c>
      <c r="K230">
        <v>9416.015625</v>
      </c>
      <c r="L230">
        <v>0.39156250000000004</v>
      </c>
      <c r="M230">
        <v>88608.203125</v>
      </c>
      <c r="N230">
        <v>0.20859375000000002</v>
      </c>
      <c r="O230">
        <v>70</v>
      </c>
      <c r="P230">
        <v>480</v>
      </c>
      <c r="Q230">
        <v>480</v>
      </c>
      <c r="R230" s="46">
        <v>229</v>
      </c>
      <c r="S230" t="s">
        <v>2972</v>
      </c>
      <c r="T230" t="s">
        <v>2973</v>
      </c>
      <c r="U230" t="s">
        <v>2974</v>
      </c>
      <c r="V230" t="s">
        <v>2975</v>
      </c>
      <c r="W230" t="s">
        <v>2976</v>
      </c>
      <c r="X230" t="s">
        <v>2977</v>
      </c>
      <c r="Y230" t="s">
        <v>2978</v>
      </c>
      <c r="Z230" t="s">
        <v>2979</v>
      </c>
      <c r="AA230" t="s">
        <v>2980</v>
      </c>
      <c r="AB230" t="s">
        <v>2981</v>
      </c>
      <c r="AC230" t="s">
        <v>2982</v>
      </c>
      <c r="AD230" t="s">
        <v>4989</v>
      </c>
    </row>
    <row r="231" spans="1:30">
      <c r="A231">
        <v>230</v>
      </c>
      <c r="B231">
        <v>3</v>
      </c>
      <c r="C231">
        <v>31</v>
      </c>
      <c r="D231">
        <v>1</v>
      </c>
      <c r="E231">
        <v>60</v>
      </c>
      <c r="F231">
        <v>70</v>
      </c>
      <c r="G231">
        <v>0.54960937499999996</v>
      </c>
      <c r="H231">
        <v>0</v>
      </c>
      <c r="I231">
        <v>90</v>
      </c>
      <c r="J231">
        <v>0</v>
      </c>
      <c r="K231">
        <v>7791.015625</v>
      </c>
      <c r="L231">
        <v>0.33156249999999998</v>
      </c>
      <c r="M231">
        <v>267883.203125</v>
      </c>
      <c r="N231">
        <v>0.35859375000000004</v>
      </c>
      <c r="O231">
        <v>70</v>
      </c>
      <c r="P231">
        <v>480</v>
      </c>
      <c r="Q231">
        <v>480</v>
      </c>
      <c r="R231" s="46">
        <v>230</v>
      </c>
      <c r="S231" t="s">
        <v>2983</v>
      </c>
      <c r="T231" t="s">
        <v>2984</v>
      </c>
      <c r="U231" t="s">
        <v>2985</v>
      </c>
      <c r="V231" t="s">
        <v>2986</v>
      </c>
      <c r="W231" t="s">
        <v>2987</v>
      </c>
      <c r="X231" t="s">
        <v>2988</v>
      </c>
      <c r="Y231" t="s">
        <v>2638</v>
      </c>
      <c r="Z231" t="s">
        <v>2989</v>
      </c>
      <c r="AA231" t="s">
        <v>2990</v>
      </c>
      <c r="AB231" t="s">
        <v>2991</v>
      </c>
      <c r="AC231" t="s">
        <v>2992</v>
      </c>
      <c r="AD231" t="s">
        <v>4990</v>
      </c>
    </row>
    <row r="232" spans="1:30">
      <c r="A232">
        <v>231</v>
      </c>
      <c r="B232">
        <v>3</v>
      </c>
      <c r="C232">
        <v>32</v>
      </c>
      <c r="D232">
        <v>1</v>
      </c>
      <c r="E232">
        <v>60</v>
      </c>
      <c r="F232">
        <v>70</v>
      </c>
      <c r="G232">
        <v>0.39960937499999999</v>
      </c>
      <c r="H232">
        <v>0</v>
      </c>
      <c r="I232">
        <v>90</v>
      </c>
      <c r="J232">
        <v>0</v>
      </c>
      <c r="K232">
        <v>4541.015625</v>
      </c>
      <c r="L232">
        <v>0.45156249999999998</v>
      </c>
      <c r="M232">
        <v>626433.203125</v>
      </c>
      <c r="N232">
        <v>0.25859375000000001</v>
      </c>
      <c r="O232">
        <v>70</v>
      </c>
      <c r="P232">
        <v>480</v>
      </c>
      <c r="Q232">
        <v>480</v>
      </c>
      <c r="R232" s="46">
        <v>231</v>
      </c>
      <c r="S232" t="s">
        <v>2993</v>
      </c>
      <c r="T232" t="s">
        <v>2994</v>
      </c>
      <c r="U232" t="s">
        <v>2995</v>
      </c>
      <c r="V232" t="s">
        <v>2996</v>
      </c>
      <c r="W232" t="s">
        <v>2997</v>
      </c>
      <c r="X232" t="s">
        <v>2998</v>
      </c>
      <c r="Y232" t="s">
        <v>2999</v>
      </c>
      <c r="Z232" t="s">
        <v>3000</v>
      </c>
      <c r="AA232" t="s">
        <v>3001</v>
      </c>
      <c r="AB232" t="s">
        <v>3002</v>
      </c>
      <c r="AC232" t="s">
        <v>3003</v>
      </c>
      <c r="AD232" t="s">
        <v>4991</v>
      </c>
    </row>
    <row r="233" spans="1:30">
      <c r="A233">
        <v>232</v>
      </c>
      <c r="B233">
        <v>3</v>
      </c>
      <c r="C233">
        <v>33</v>
      </c>
      <c r="D233">
        <v>1</v>
      </c>
      <c r="E233">
        <v>60</v>
      </c>
      <c r="F233">
        <v>70</v>
      </c>
      <c r="G233">
        <v>0.41835937499999998</v>
      </c>
      <c r="H233">
        <v>0</v>
      </c>
      <c r="I233">
        <v>90</v>
      </c>
      <c r="J233">
        <v>0</v>
      </c>
      <c r="K233">
        <v>4947.265625</v>
      </c>
      <c r="L233">
        <v>0.2865625</v>
      </c>
      <c r="M233">
        <v>402339.453125</v>
      </c>
      <c r="N233">
        <v>0.22109375000000001</v>
      </c>
      <c r="O233">
        <v>70</v>
      </c>
      <c r="P233">
        <v>480</v>
      </c>
      <c r="Q233">
        <v>480</v>
      </c>
      <c r="R233" s="46">
        <v>232</v>
      </c>
      <c r="S233" t="s">
        <v>3004</v>
      </c>
      <c r="T233" t="s">
        <v>3005</v>
      </c>
      <c r="U233" t="s">
        <v>3006</v>
      </c>
      <c r="V233" t="s">
        <v>3007</v>
      </c>
      <c r="W233" t="s">
        <v>3008</v>
      </c>
      <c r="X233" t="s">
        <v>3009</v>
      </c>
      <c r="Y233" t="s">
        <v>3010</v>
      </c>
      <c r="Z233" t="s">
        <v>3011</v>
      </c>
      <c r="AA233" t="s">
        <v>3012</v>
      </c>
      <c r="AB233" t="s">
        <v>3013</v>
      </c>
      <c r="AC233" t="s">
        <v>3014</v>
      </c>
      <c r="AD233" t="s">
        <v>4992</v>
      </c>
    </row>
    <row r="234" spans="1:30">
      <c r="A234">
        <v>233</v>
      </c>
      <c r="B234">
        <v>3</v>
      </c>
      <c r="C234">
        <v>34</v>
      </c>
      <c r="D234">
        <v>1</v>
      </c>
      <c r="E234">
        <v>60</v>
      </c>
      <c r="F234">
        <v>70</v>
      </c>
      <c r="G234">
        <v>0.568359375</v>
      </c>
      <c r="H234">
        <v>0</v>
      </c>
      <c r="I234">
        <v>90</v>
      </c>
      <c r="J234">
        <v>0</v>
      </c>
      <c r="K234">
        <v>8197.265625</v>
      </c>
      <c r="L234">
        <v>0.40656249999999999</v>
      </c>
      <c r="M234">
        <v>760889.453125</v>
      </c>
      <c r="N234">
        <v>0.32109375000000001</v>
      </c>
      <c r="O234">
        <v>70</v>
      </c>
      <c r="P234">
        <v>480</v>
      </c>
      <c r="Q234">
        <v>480</v>
      </c>
      <c r="R234" s="46">
        <v>233</v>
      </c>
      <c r="S234" t="s">
        <v>3015</v>
      </c>
      <c r="T234" t="s">
        <v>3016</v>
      </c>
      <c r="U234" t="s">
        <v>3017</v>
      </c>
      <c r="V234" t="s">
        <v>3018</v>
      </c>
      <c r="W234" t="s">
        <v>3019</v>
      </c>
      <c r="X234" t="s">
        <v>3020</v>
      </c>
      <c r="Y234" t="s">
        <v>3021</v>
      </c>
      <c r="Z234" t="s">
        <v>3022</v>
      </c>
      <c r="AA234" t="s">
        <v>3023</v>
      </c>
      <c r="AB234" t="s">
        <v>3024</v>
      </c>
      <c r="AC234" t="s">
        <v>3025</v>
      </c>
      <c r="AD234" t="s">
        <v>4993</v>
      </c>
    </row>
    <row r="235" spans="1:30">
      <c r="A235">
        <v>234</v>
      </c>
      <c r="B235">
        <v>3</v>
      </c>
      <c r="C235">
        <v>35</v>
      </c>
      <c r="D235">
        <v>1</v>
      </c>
      <c r="E235">
        <v>60</v>
      </c>
      <c r="F235">
        <v>70</v>
      </c>
      <c r="G235">
        <v>0.49335937499999999</v>
      </c>
      <c r="H235">
        <v>0</v>
      </c>
      <c r="I235">
        <v>90</v>
      </c>
      <c r="J235">
        <v>0</v>
      </c>
      <c r="K235">
        <v>9822.265625</v>
      </c>
      <c r="L235">
        <v>0.3465625</v>
      </c>
      <c r="M235">
        <v>581614.453125</v>
      </c>
      <c r="N235">
        <v>0.27109375000000002</v>
      </c>
      <c r="O235">
        <v>70</v>
      </c>
      <c r="P235">
        <v>480</v>
      </c>
      <c r="Q235">
        <v>480</v>
      </c>
      <c r="R235" s="46">
        <v>234</v>
      </c>
      <c r="S235" t="s">
        <v>3026</v>
      </c>
      <c r="T235" t="s">
        <v>3027</v>
      </c>
      <c r="U235" t="s">
        <v>3028</v>
      </c>
      <c r="V235" t="s">
        <v>3029</v>
      </c>
      <c r="W235" t="s">
        <v>3030</v>
      </c>
      <c r="X235" t="s">
        <v>3031</v>
      </c>
      <c r="Y235" t="s">
        <v>3032</v>
      </c>
      <c r="Z235" t="s">
        <v>3033</v>
      </c>
      <c r="AA235" t="s">
        <v>3034</v>
      </c>
      <c r="AB235" t="s">
        <v>3035</v>
      </c>
      <c r="AC235" t="s">
        <v>3036</v>
      </c>
      <c r="AD235" t="s">
        <v>4994</v>
      </c>
    </row>
    <row r="236" spans="1:30">
      <c r="A236">
        <v>235</v>
      </c>
      <c r="B236">
        <v>3</v>
      </c>
      <c r="C236">
        <v>36</v>
      </c>
      <c r="D236">
        <v>1</v>
      </c>
      <c r="E236">
        <v>60</v>
      </c>
      <c r="F236">
        <v>70</v>
      </c>
      <c r="G236">
        <v>0.34335937499999997</v>
      </c>
      <c r="H236">
        <v>0</v>
      </c>
      <c r="I236">
        <v>90</v>
      </c>
      <c r="J236">
        <v>0</v>
      </c>
      <c r="K236">
        <v>6572.265625</v>
      </c>
      <c r="L236">
        <v>0.46656249999999999</v>
      </c>
      <c r="M236">
        <v>223064.453125</v>
      </c>
      <c r="N236">
        <v>0.37109375</v>
      </c>
      <c r="O236">
        <v>70</v>
      </c>
      <c r="P236">
        <v>480</v>
      </c>
      <c r="Q236">
        <v>480</v>
      </c>
      <c r="R236" s="46">
        <v>235</v>
      </c>
      <c r="S236" t="s">
        <v>3037</v>
      </c>
      <c r="T236" t="s">
        <v>3038</v>
      </c>
      <c r="U236" t="s">
        <v>3039</v>
      </c>
      <c r="V236" t="s">
        <v>3040</v>
      </c>
      <c r="W236" t="s">
        <v>3041</v>
      </c>
      <c r="X236" t="s">
        <v>3042</v>
      </c>
      <c r="Y236" t="s">
        <v>3043</v>
      </c>
      <c r="Z236" t="s">
        <v>3044</v>
      </c>
      <c r="AA236" t="s">
        <v>3045</v>
      </c>
      <c r="AB236" t="s">
        <v>3046</v>
      </c>
      <c r="AC236" t="s">
        <v>3047</v>
      </c>
      <c r="AD236" t="s">
        <v>4995</v>
      </c>
    </row>
    <row r="237" spans="1:30">
      <c r="A237">
        <v>236</v>
      </c>
      <c r="B237">
        <v>3</v>
      </c>
      <c r="C237">
        <v>37</v>
      </c>
      <c r="D237">
        <v>1</v>
      </c>
      <c r="E237">
        <v>60</v>
      </c>
      <c r="F237">
        <v>70</v>
      </c>
      <c r="G237">
        <v>0.45585937499999996</v>
      </c>
      <c r="H237">
        <v>0</v>
      </c>
      <c r="I237">
        <v>90</v>
      </c>
      <c r="J237">
        <v>0</v>
      </c>
      <c r="K237">
        <v>5759.765625</v>
      </c>
      <c r="L237">
        <v>0.31656249999999997</v>
      </c>
      <c r="M237">
        <v>671251.953125</v>
      </c>
      <c r="N237">
        <v>0.24609375</v>
      </c>
      <c r="O237">
        <v>70</v>
      </c>
      <c r="P237">
        <v>480</v>
      </c>
      <c r="Q237">
        <v>480</v>
      </c>
      <c r="R237" s="46">
        <v>236</v>
      </c>
      <c r="S237" t="s">
        <v>3048</v>
      </c>
      <c r="T237" t="s">
        <v>3049</v>
      </c>
      <c r="U237" t="s">
        <v>3050</v>
      </c>
      <c r="V237" t="s">
        <v>3051</v>
      </c>
      <c r="W237" t="s">
        <v>3052</v>
      </c>
      <c r="X237" t="s">
        <v>3053</v>
      </c>
      <c r="Y237" t="s">
        <v>3054</v>
      </c>
      <c r="Z237" t="s">
        <v>3055</v>
      </c>
      <c r="AA237" t="s">
        <v>935</v>
      </c>
      <c r="AB237" t="s">
        <v>3056</v>
      </c>
      <c r="AC237" t="s">
        <v>3057</v>
      </c>
      <c r="AD237" t="s">
        <v>4996</v>
      </c>
    </row>
    <row r="238" spans="1:30">
      <c r="A238">
        <v>237</v>
      </c>
      <c r="B238">
        <v>3</v>
      </c>
      <c r="C238">
        <v>38</v>
      </c>
      <c r="D238">
        <v>1</v>
      </c>
      <c r="E238">
        <v>60</v>
      </c>
      <c r="F238">
        <v>70</v>
      </c>
      <c r="G238">
        <v>0.30585937499999999</v>
      </c>
      <c r="H238">
        <v>0</v>
      </c>
      <c r="I238">
        <v>90</v>
      </c>
      <c r="J238">
        <v>0</v>
      </c>
      <c r="K238">
        <v>9009.765625</v>
      </c>
      <c r="L238">
        <v>0.43656249999999996</v>
      </c>
      <c r="M238">
        <v>312701.953125</v>
      </c>
      <c r="N238">
        <v>0.34609374999999998</v>
      </c>
      <c r="O238">
        <v>70</v>
      </c>
      <c r="P238">
        <v>480</v>
      </c>
      <c r="Q238">
        <v>480</v>
      </c>
      <c r="R238" s="46">
        <v>237</v>
      </c>
      <c r="S238" t="s">
        <v>3058</v>
      </c>
      <c r="T238" t="s">
        <v>3059</v>
      </c>
      <c r="U238" t="s">
        <v>3060</v>
      </c>
      <c r="V238" t="s">
        <v>3061</v>
      </c>
      <c r="W238" t="s">
        <v>3062</v>
      </c>
      <c r="X238" t="s">
        <v>1359</v>
      </c>
      <c r="Y238" t="s">
        <v>3063</v>
      </c>
      <c r="Z238" t="s">
        <v>3064</v>
      </c>
      <c r="AA238" t="s">
        <v>3065</v>
      </c>
      <c r="AB238" t="s">
        <v>3066</v>
      </c>
      <c r="AC238" t="s">
        <v>3067</v>
      </c>
      <c r="AD238" t="s">
        <v>2836</v>
      </c>
    </row>
    <row r="239" spans="1:30">
      <c r="A239">
        <v>238</v>
      </c>
      <c r="B239">
        <v>3</v>
      </c>
      <c r="C239">
        <v>39</v>
      </c>
      <c r="D239">
        <v>1</v>
      </c>
      <c r="E239">
        <v>60</v>
      </c>
      <c r="F239">
        <v>70</v>
      </c>
      <c r="G239">
        <v>0.380859375</v>
      </c>
      <c r="H239">
        <v>0</v>
      </c>
      <c r="I239">
        <v>90</v>
      </c>
      <c r="J239">
        <v>0</v>
      </c>
      <c r="K239">
        <v>7384.765625</v>
      </c>
      <c r="L239">
        <v>0.25656250000000003</v>
      </c>
      <c r="M239">
        <v>133426.953125</v>
      </c>
      <c r="N239">
        <v>0.29609375000000004</v>
      </c>
      <c r="O239">
        <v>70</v>
      </c>
      <c r="P239">
        <v>480</v>
      </c>
      <c r="Q239">
        <v>480</v>
      </c>
      <c r="R239" s="46">
        <v>238</v>
      </c>
      <c r="S239" t="s">
        <v>3068</v>
      </c>
      <c r="T239" t="s">
        <v>3069</v>
      </c>
      <c r="U239" t="s">
        <v>3070</v>
      </c>
      <c r="V239" t="s">
        <v>3071</v>
      </c>
      <c r="W239" t="s">
        <v>3072</v>
      </c>
      <c r="X239" t="s">
        <v>3073</v>
      </c>
      <c r="Y239" t="s">
        <v>3074</v>
      </c>
      <c r="Z239" t="s">
        <v>3075</v>
      </c>
      <c r="AA239" t="s">
        <v>3076</v>
      </c>
      <c r="AB239" t="s">
        <v>429</v>
      </c>
      <c r="AC239" t="s">
        <v>3077</v>
      </c>
      <c r="AD239" t="s">
        <v>4997</v>
      </c>
    </row>
    <row r="240" spans="1:30">
      <c r="A240">
        <v>239</v>
      </c>
      <c r="B240">
        <v>3</v>
      </c>
      <c r="C240">
        <v>40</v>
      </c>
      <c r="D240">
        <v>1</v>
      </c>
      <c r="E240">
        <v>60</v>
      </c>
      <c r="F240">
        <v>70</v>
      </c>
      <c r="G240">
        <v>0.53085937499999991</v>
      </c>
      <c r="H240">
        <v>0</v>
      </c>
      <c r="I240">
        <v>90</v>
      </c>
      <c r="J240">
        <v>0</v>
      </c>
      <c r="K240">
        <v>4134.765625</v>
      </c>
      <c r="L240">
        <v>0.37656250000000002</v>
      </c>
      <c r="M240">
        <v>491976.953125</v>
      </c>
      <c r="N240">
        <v>0.39609375000000002</v>
      </c>
      <c r="O240">
        <v>70</v>
      </c>
      <c r="P240">
        <v>480</v>
      </c>
      <c r="Q240">
        <v>480</v>
      </c>
      <c r="R240" s="46">
        <v>239</v>
      </c>
      <c r="S240" t="s">
        <v>3078</v>
      </c>
      <c r="T240" t="s">
        <v>3079</v>
      </c>
      <c r="U240" t="s">
        <v>3080</v>
      </c>
      <c r="V240" t="s">
        <v>3081</v>
      </c>
      <c r="W240" t="s">
        <v>3082</v>
      </c>
      <c r="X240" t="s">
        <v>3083</v>
      </c>
      <c r="Y240" t="s">
        <v>3084</v>
      </c>
      <c r="Z240" t="s">
        <v>3085</v>
      </c>
      <c r="AA240" t="s">
        <v>3086</v>
      </c>
      <c r="AB240" t="s">
        <v>3087</v>
      </c>
      <c r="AC240" t="s">
        <v>3088</v>
      </c>
      <c r="AD240" t="s">
        <v>4998</v>
      </c>
    </row>
    <row r="241" spans="1:30">
      <c r="A241">
        <v>240</v>
      </c>
      <c r="B241">
        <v>3</v>
      </c>
      <c r="C241">
        <v>41</v>
      </c>
      <c r="D241">
        <v>1</v>
      </c>
      <c r="E241">
        <v>60</v>
      </c>
      <c r="F241">
        <v>70</v>
      </c>
      <c r="G241">
        <v>0.521484375</v>
      </c>
      <c r="H241">
        <v>0</v>
      </c>
      <c r="I241">
        <v>90</v>
      </c>
      <c r="J241">
        <v>0</v>
      </c>
      <c r="K241">
        <v>3931.640625</v>
      </c>
      <c r="L241">
        <v>0.26406249999999998</v>
      </c>
      <c r="M241">
        <v>783298.828125</v>
      </c>
      <c r="N241">
        <v>0.35234375000000001</v>
      </c>
      <c r="O241">
        <v>70</v>
      </c>
      <c r="P241">
        <v>480</v>
      </c>
      <c r="Q241">
        <v>480</v>
      </c>
      <c r="R241" s="46">
        <v>240</v>
      </c>
      <c r="S241" t="s">
        <v>3089</v>
      </c>
      <c r="T241" t="s">
        <v>3090</v>
      </c>
      <c r="U241" t="s">
        <v>3091</v>
      </c>
      <c r="V241" t="s">
        <v>3092</v>
      </c>
      <c r="W241" t="s">
        <v>3093</v>
      </c>
      <c r="X241" t="s">
        <v>3094</v>
      </c>
      <c r="Y241" t="s">
        <v>3095</v>
      </c>
      <c r="Z241" t="s">
        <v>3096</v>
      </c>
      <c r="AA241" t="s">
        <v>3097</v>
      </c>
      <c r="AB241" t="s">
        <v>3098</v>
      </c>
      <c r="AC241" t="s">
        <v>3099</v>
      </c>
      <c r="AD241" t="s">
        <v>4644</v>
      </c>
    </row>
    <row r="242" spans="1:30">
      <c r="A242">
        <v>241</v>
      </c>
      <c r="B242">
        <v>3</v>
      </c>
      <c r="C242">
        <v>42</v>
      </c>
      <c r="D242">
        <v>1</v>
      </c>
      <c r="E242">
        <v>60</v>
      </c>
      <c r="F242">
        <v>70</v>
      </c>
      <c r="G242">
        <v>0.37148437499999998</v>
      </c>
      <c r="H242">
        <v>0</v>
      </c>
      <c r="I242">
        <v>90</v>
      </c>
      <c r="J242">
        <v>0</v>
      </c>
      <c r="K242">
        <v>7181.640625</v>
      </c>
      <c r="L242">
        <v>0.38406249999999997</v>
      </c>
      <c r="M242">
        <v>424748.828125</v>
      </c>
      <c r="N242">
        <v>0.25234375000000003</v>
      </c>
      <c r="O242">
        <v>70</v>
      </c>
      <c r="P242">
        <v>480</v>
      </c>
      <c r="Q242">
        <v>480</v>
      </c>
      <c r="R242" s="46">
        <v>241</v>
      </c>
      <c r="S242" t="s">
        <v>3100</v>
      </c>
      <c r="T242" t="s">
        <v>3101</v>
      </c>
      <c r="U242" t="s">
        <v>3102</v>
      </c>
      <c r="V242" t="s">
        <v>3103</v>
      </c>
      <c r="W242" t="s">
        <v>3104</v>
      </c>
      <c r="X242" t="s">
        <v>3105</v>
      </c>
      <c r="Y242" t="s">
        <v>2169</v>
      </c>
      <c r="Z242" t="s">
        <v>3106</v>
      </c>
      <c r="AA242" t="s">
        <v>3107</v>
      </c>
      <c r="AB242" t="s">
        <v>3108</v>
      </c>
      <c r="AC242" t="s">
        <v>3109</v>
      </c>
      <c r="AD242" t="s">
        <v>4999</v>
      </c>
    </row>
    <row r="243" spans="1:30">
      <c r="A243">
        <v>242</v>
      </c>
      <c r="B243">
        <v>3</v>
      </c>
      <c r="C243">
        <v>43</v>
      </c>
      <c r="D243">
        <v>1</v>
      </c>
      <c r="E243">
        <v>60</v>
      </c>
      <c r="F243">
        <v>70</v>
      </c>
      <c r="G243">
        <v>0.44648437499999999</v>
      </c>
      <c r="H243">
        <v>0</v>
      </c>
      <c r="I243">
        <v>90</v>
      </c>
      <c r="J243">
        <v>0</v>
      </c>
      <c r="K243">
        <v>8806.640625</v>
      </c>
      <c r="L243">
        <v>0.32406250000000003</v>
      </c>
      <c r="M243">
        <v>245473.828125</v>
      </c>
      <c r="N243">
        <v>0.30234375000000002</v>
      </c>
      <c r="O243">
        <v>70</v>
      </c>
      <c r="P243">
        <v>480</v>
      </c>
      <c r="Q243">
        <v>480</v>
      </c>
      <c r="R243" s="46">
        <v>242</v>
      </c>
      <c r="S243" t="s">
        <v>3110</v>
      </c>
      <c r="T243" t="s">
        <v>3111</v>
      </c>
      <c r="U243" t="s">
        <v>3112</v>
      </c>
      <c r="V243" t="s">
        <v>3113</v>
      </c>
      <c r="W243" t="s">
        <v>3114</v>
      </c>
      <c r="X243" t="s">
        <v>3115</v>
      </c>
      <c r="Y243" t="s">
        <v>3116</v>
      </c>
      <c r="Z243" t="s">
        <v>3117</v>
      </c>
      <c r="AA243" t="s">
        <v>3118</v>
      </c>
      <c r="AB243" t="s">
        <v>3119</v>
      </c>
      <c r="AC243" t="s">
        <v>3120</v>
      </c>
      <c r="AD243" t="s">
        <v>5000</v>
      </c>
    </row>
    <row r="244" spans="1:30">
      <c r="A244">
        <v>243</v>
      </c>
      <c r="B244">
        <v>3</v>
      </c>
      <c r="C244">
        <v>44</v>
      </c>
      <c r="D244">
        <v>1</v>
      </c>
      <c r="E244">
        <v>60</v>
      </c>
      <c r="F244">
        <v>70</v>
      </c>
      <c r="G244">
        <v>0.59648437499999996</v>
      </c>
      <c r="H244">
        <v>0</v>
      </c>
      <c r="I244">
        <v>90</v>
      </c>
      <c r="J244">
        <v>0</v>
      </c>
      <c r="K244">
        <v>5556.640625</v>
      </c>
      <c r="L244">
        <v>0.44406250000000003</v>
      </c>
      <c r="M244">
        <v>604023.828125</v>
      </c>
      <c r="N244">
        <v>0.20234375000000002</v>
      </c>
      <c r="O244">
        <v>70</v>
      </c>
      <c r="P244">
        <v>480</v>
      </c>
      <c r="Q244">
        <v>480</v>
      </c>
      <c r="R244" s="46">
        <v>243</v>
      </c>
      <c r="S244" t="s">
        <v>3121</v>
      </c>
      <c r="T244" t="s">
        <v>3122</v>
      </c>
      <c r="U244" t="s">
        <v>3123</v>
      </c>
      <c r="V244" t="s">
        <v>3124</v>
      </c>
      <c r="W244" t="s">
        <v>3125</v>
      </c>
      <c r="X244" t="s">
        <v>3126</v>
      </c>
      <c r="Y244" t="s">
        <v>3127</v>
      </c>
      <c r="Z244" t="s">
        <v>3128</v>
      </c>
      <c r="AA244" t="s">
        <v>3129</v>
      </c>
      <c r="AB244" t="s">
        <v>3130</v>
      </c>
      <c r="AC244" t="s">
        <v>3131</v>
      </c>
      <c r="AD244" t="s">
        <v>5001</v>
      </c>
    </row>
    <row r="245" spans="1:30">
      <c r="A245">
        <v>244</v>
      </c>
      <c r="B245">
        <v>3</v>
      </c>
      <c r="C245">
        <v>45</v>
      </c>
      <c r="D245">
        <v>1</v>
      </c>
      <c r="E245">
        <v>60</v>
      </c>
      <c r="F245">
        <v>70</v>
      </c>
      <c r="G245">
        <v>0.40898437499999996</v>
      </c>
      <c r="H245">
        <v>0</v>
      </c>
      <c r="I245">
        <v>90</v>
      </c>
      <c r="J245">
        <v>0</v>
      </c>
      <c r="K245">
        <v>6369.140625</v>
      </c>
      <c r="L245">
        <v>0.3540625</v>
      </c>
      <c r="M245">
        <v>335111.328125</v>
      </c>
      <c r="N245">
        <v>0.37734375000000003</v>
      </c>
      <c r="O245">
        <v>70</v>
      </c>
      <c r="P245">
        <v>480</v>
      </c>
      <c r="Q245">
        <v>480</v>
      </c>
      <c r="R245" s="46">
        <v>244</v>
      </c>
      <c r="S245" t="s">
        <v>3132</v>
      </c>
      <c r="T245" t="s">
        <v>3133</v>
      </c>
      <c r="U245" t="s">
        <v>3134</v>
      </c>
      <c r="V245" t="s">
        <v>3135</v>
      </c>
      <c r="W245" t="s">
        <v>3136</v>
      </c>
      <c r="X245" t="s">
        <v>2333</v>
      </c>
      <c r="Y245" t="s">
        <v>3137</v>
      </c>
      <c r="Z245" t="s">
        <v>3138</v>
      </c>
      <c r="AA245" t="s">
        <v>3139</v>
      </c>
      <c r="AB245" t="s">
        <v>3140</v>
      </c>
      <c r="AC245" t="s">
        <v>3141</v>
      </c>
      <c r="AD245" t="s">
        <v>5002</v>
      </c>
    </row>
    <row r="246" spans="1:30">
      <c r="A246">
        <v>245</v>
      </c>
      <c r="B246">
        <v>3</v>
      </c>
      <c r="C246">
        <v>46</v>
      </c>
      <c r="D246">
        <v>1</v>
      </c>
      <c r="E246">
        <v>60</v>
      </c>
      <c r="F246">
        <v>70</v>
      </c>
      <c r="G246">
        <v>0.55898437499999998</v>
      </c>
      <c r="H246">
        <v>0</v>
      </c>
      <c r="I246">
        <v>90</v>
      </c>
      <c r="J246">
        <v>0</v>
      </c>
      <c r="K246">
        <v>9619.140625</v>
      </c>
      <c r="L246">
        <v>0.4740625</v>
      </c>
      <c r="M246">
        <v>693661.328125</v>
      </c>
      <c r="N246">
        <v>0.27734375</v>
      </c>
      <c r="O246">
        <v>70</v>
      </c>
      <c r="P246">
        <v>480</v>
      </c>
      <c r="Q246">
        <v>480</v>
      </c>
      <c r="R246" s="46">
        <v>245</v>
      </c>
      <c r="S246" t="s">
        <v>3142</v>
      </c>
      <c r="T246" t="s">
        <v>3143</v>
      </c>
      <c r="U246" t="s">
        <v>3144</v>
      </c>
      <c r="V246" t="s">
        <v>227</v>
      </c>
      <c r="W246" t="s">
        <v>3145</v>
      </c>
      <c r="X246" t="s">
        <v>3146</v>
      </c>
      <c r="Y246" t="s">
        <v>3147</v>
      </c>
      <c r="Z246" t="s">
        <v>3148</v>
      </c>
      <c r="AA246" t="s">
        <v>3149</v>
      </c>
      <c r="AB246" t="s">
        <v>3150</v>
      </c>
      <c r="AC246" t="s">
        <v>3151</v>
      </c>
      <c r="AD246" t="s">
        <v>5003</v>
      </c>
    </row>
    <row r="247" spans="1:30">
      <c r="A247">
        <v>246</v>
      </c>
      <c r="B247">
        <v>3</v>
      </c>
      <c r="C247">
        <v>47</v>
      </c>
      <c r="D247">
        <v>1</v>
      </c>
      <c r="E247">
        <v>60</v>
      </c>
      <c r="F247">
        <v>70</v>
      </c>
      <c r="G247">
        <v>0.48398437500000002</v>
      </c>
      <c r="H247">
        <v>0</v>
      </c>
      <c r="I247">
        <v>90</v>
      </c>
      <c r="J247">
        <v>0</v>
      </c>
      <c r="K247">
        <v>7994.140625</v>
      </c>
      <c r="L247">
        <v>0.2940625</v>
      </c>
      <c r="M247">
        <v>514386.328125</v>
      </c>
      <c r="N247">
        <v>0.32734375000000004</v>
      </c>
      <c r="O247">
        <v>70</v>
      </c>
      <c r="P247">
        <v>480</v>
      </c>
      <c r="Q247">
        <v>480</v>
      </c>
      <c r="R247" s="46">
        <v>246</v>
      </c>
      <c r="S247" t="s">
        <v>3152</v>
      </c>
      <c r="T247" t="s">
        <v>3153</v>
      </c>
      <c r="U247" t="s">
        <v>3154</v>
      </c>
      <c r="V247" t="s">
        <v>3155</v>
      </c>
      <c r="W247" t="s">
        <v>3156</v>
      </c>
      <c r="X247" t="s">
        <v>3157</v>
      </c>
      <c r="Y247" t="s">
        <v>3158</v>
      </c>
      <c r="Z247" t="s">
        <v>3159</v>
      </c>
      <c r="AA247" t="s">
        <v>3160</v>
      </c>
      <c r="AB247" t="s">
        <v>3161</v>
      </c>
      <c r="AC247" t="s">
        <v>3162</v>
      </c>
      <c r="AD247" t="s">
        <v>5004</v>
      </c>
    </row>
    <row r="248" spans="1:30">
      <c r="A248">
        <v>247</v>
      </c>
      <c r="B248">
        <v>3</v>
      </c>
      <c r="C248">
        <v>48</v>
      </c>
      <c r="D248">
        <v>1</v>
      </c>
      <c r="E248">
        <v>60</v>
      </c>
      <c r="F248">
        <v>70</v>
      </c>
      <c r="G248">
        <v>0.333984375</v>
      </c>
      <c r="H248">
        <v>0</v>
      </c>
      <c r="I248">
        <v>90</v>
      </c>
      <c r="J248">
        <v>0</v>
      </c>
      <c r="K248">
        <v>4744.140625</v>
      </c>
      <c r="L248">
        <v>0.4140625</v>
      </c>
      <c r="M248">
        <v>155836.328125</v>
      </c>
      <c r="N248">
        <v>0.22734375000000001</v>
      </c>
      <c r="O248">
        <v>70</v>
      </c>
      <c r="P248">
        <v>480</v>
      </c>
      <c r="Q248">
        <v>480</v>
      </c>
      <c r="R248" s="46">
        <v>247</v>
      </c>
      <c r="S248" t="s">
        <v>3163</v>
      </c>
      <c r="T248" t="s">
        <v>3164</v>
      </c>
      <c r="U248" t="s">
        <v>3165</v>
      </c>
      <c r="V248" t="s">
        <v>3166</v>
      </c>
      <c r="W248" t="s">
        <v>3167</v>
      </c>
      <c r="X248" t="s">
        <v>2346</v>
      </c>
      <c r="Y248" t="s">
        <v>3168</v>
      </c>
      <c r="Z248" t="s">
        <v>3169</v>
      </c>
      <c r="AA248" t="s">
        <v>3170</v>
      </c>
      <c r="AB248" t="s">
        <v>3171</v>
      </c>
      <c r="AC248" t="s">
        <v>3172</v>
      </c>
      <c r="AD248" t="s">
        <v>5005</v>
      </c>
    </row>
    <row r="249" spans="1:30">
      <c r="A249">
        <v>248</v>
      </c>
      <c r="B249">
        <v>3</v>
      </c>
      <c r="C249">
        <v>49</v>
      </c>
      <c r="D249">
        <v>1</v>
      </c>
      <c r="E249">
        <v>60</v>
      </c>
      <c r="F249">
        <v>70</v>
      </c>
      <c r="G249">
        <v>0.35273437499999999</v>
      </c>
      <c r="H249">
        <v>0</v>
      </c>
      <c r="I249">
        <v>90</v>
      </c>
      <c r="J249">
        <v>0</v>
      </c>
      <c r="K249">
        <v>4337.890625</v>
      </c>
      <c r="L249">
        <v>0.33906249999999999</v>
      </c>
      <c r="M249">
        <v>559205.078125</v>
      </c>
      <c r="N249">
        <v>0.28984375000000001</v>
      </c>
      <c r="O249">
        <v>70</v>
      </c>
      <c r="P249">
        <v>480</v>
      </c>
      <c r="Q249">
        <v>480</v>
      </c>
      <c r="R249" s="46">
        <v>248</v>
      </c>
      <c r="S249" t="s">
        <v>3173</v>
      </c>
      <c r="T249" t="s">
        <v>3174</v>
      </c>
      <c r="U249" t="s">
        <v>3175</v>
      </c>
      <c r="V249" t="s">
        <v>3176</v>
      </c>
      <c r="W249" t="s">
        <v>3177</v>
      </c>
      <c r="X249" t="s">
        <v>3178</v>
      </c>
      <c r="Y249" t="s">
        <v>3179</v>
      </c>
      <c r="Z249" t="s">
        <v>3180</v>
      </c>
      <c r="AA249" t="s">
        <v>3181</v>
      </c>
      <c r="AB249" t="s">
        <v>3182</v>
      </c>
      <c r="AC249" t="s">
        <v>3183</v>
      </c>
      <c r="AD249" t="s">
        <v>5006</v>
      </c>
    </row>
    <row r="250" spans="1:30">
      <c r="A250">
        <v>249</v>
      </c>
      <c r="B250">
        <v>3</v>
      </c>
      <c r="C250">
        <v>50</v>
      </c>
      <c r="D250">
        <v>1</v>
      </c>
      <c r="E250">
        <v>60</v>
      </c>
      <c r="F250">
        <v>70</v>
      </c>
      <c r="G250">
        <v>0.50273437499999996</v>
      </c>
      <c r="H250">
        <v>0</v>
      </c>
      <c r="I250">
        <v>90</v>
      </c>
      <c r="J250">
        <v>0</v>
      </c>
      <c r="K250">
        <v>7587.890625</v>
      </c>
      <c r="L250">
        <v>0.45906249999999998</v>
      </c>
      <c r="M250">
        <v>200655.078125</v>
      </c>
      <c r="N250">
        <v>0.38984375000000004</v>
      </c>
      <c r="O250">
        <v>70</v>
      </c>
      <c r="P250">
        <v>480</v>
      </c>
      <c r="Q250">
        <v>480</v>
      </c>
      <c r="R250" s="46">
        <v>249</v>
      </c>
      <c r="S250" t="s">
        <v>3184</v>
      </c>
      <c r="T250" t="s">
        <v>3185</v>
      </c>
      <c r="U250" t="s">
        <v>3186</v>
      </c>
      <c r="V250" t="s">
        <v>3187</v>
      </c>
      <c r="W250" t="s">
        <v>3188</v>
      </c>
      <c r="X250" t="s">
        <v>3189</v>
      </c>
      <c r="Y250" t="s">
        <v>3190</v>
      </c>
      <c r="Z250" t="s">
        <v>3191</v>
      </c>
      <c r="AA250" t="s">
        <v>3192</v>
      </c>
      <c r="AB250" t="s">
        <v>3193</v>
      </c>
      <c r="AC250" t="s">
        <v>3194</v>
      </c>
      <c r="AD250" t="s">
        <v>5007</v>
      </c>
    </row>
    <row r="251" spans="1:30">
      <c r="A251">
        <v>250</v>
      </c>
      <c r="B251">
        <v>3</v>
      </c>
      <c r="C251">
        <v>51</v>
      </c>
      <c r="D251">
        <v>1</v>
      </c>
      <c r="E251">
        <v>60</v>
      </c>
      <c r="F251">
        <v>70</v>
      </c>
      <c r="G251">
        <v>0.57773437499999991</v>
      </c>
      <c r="H251">
        <v>0</v>
      </c>
      <c r="I251">
        <v>90</v>
      </c>
      <c r="J251">
        <v>0</v>
      </c>
      <c r="K251">
        <v>9212.890625</v>
      </c>
      <c r="L251">
        <v>0.27906249999999999</v>
      </c>
      <c r="M251">
        <v>379930.078125</v>
      </c>
      <c r="N251">
        <v>0.23984375000000002</v>
      </c>
      <c r="O251">
        <v>70</v>
      </c>
      <c r="P251">
        <v>480</v>
      </c>
      <c r="Q251">
        <v>480</v>
      </c>
      <c r="R251" s="46">
        <v>250</v>
      </c>
      <c r="S251" t="s">
        <v>3195</v>
      </c>
      <c r="T251" t="s">
        <v>3196</v>
      </c>
      <c r="U251" t="s">
        <v>3197</v>
      </c>
      <c r="V251" t="s">
        <v>3198</v>
      </c>
      <c r="W251" t="s">
        <v>3199</v>
      </c>
      <c r="X251" t="s">
        <v>3200</v>
      </c>
      <c r="Y251" t="s">
        <v>3201</v>
      </c>
      <c r="Z251" t="s">
        <v>3202</v>
      </c>
      <c r="AA251" t="s">
        <v>3203</v>
      </c>
      <c r="AB251" t="s">
        <v>3204</v>
      </c>
      <c r="AC251" t="s">
        <v>3205</v>
      </c>
      <c r="AD251" t="s">
        <v>5008</v>
      </c>
    </row>
    <row r="252" spans="1:30">
      <c r="A252">
        <v>251</v>
      </c>
      <c r="B252">
        <v>3</v>
      </c>
      <c r="C252">
        <v>52</v>
      </c>
      <c r="D252">
        <v>1</v>
      </c>
      <c r="E252">
        <v>60</v>
      </c>
      <c r="F252">
        <v>70</v>
      </c>
      <c r="G252">
        <v>0.427734375</v>
      </c>
      <c r="H252">
        <v>0</v>
      </c>
      <c r="I252">
        <v>90</v>
      </c>
      <c r="J252">
        <v>0</v>
      </c>
      <c r="K252">
        <v>5962.890625</v>
      </c>
      <c r="L252">
        <v>0.39906249999999999</v>
      </c>
      <c r="M252">
        <v>738480.078125</v>
      </c>
      <c r="N252">
        <v>0.33984375</v>
      </c>
      <c r="O252">
        <v>70</v>
      </c>
      <c r="P252">
        <v>480</v>
      </c>
      <c r="Q252">
        <v>480</v>
      </c>
      <c r="R252" s="46">
        <v>251</v>
      </c>
      <c r="S252" t="s">
        <v>3206</v>
      </c>
      <c r="T252" t="s">
        <v>3207</v>
      </c>
      <c r="U252" t="s">
        <v>3208</v>
      </c>
      <c r="V252" t="s">
        <v>3209</v>
      </c>
      <c r="W252" t="s">
        <v>3210</v>
      </c>
      <c r="X252" t="s">
        <v>2075</v>
      </c>
      <c r="Y252" t="s">
        <v>3211</v>
      </c>
      <c r="Z252" t="s">
        <v>3212</v>
      </c>
      <c r="AA252" t="s">
        <v>3213</v>
      </c>
      <c r="AB252" t="s">
        <v>3214</v>
      </c>
      <c r="AC252" t="s">
        <v>3215</v>
      </c>
      <c r="AD252" t="s">
        <v>5009</v>
      </c>
    </row>
    <row r="253" spans="1:30">
      <c r="A253">
        <v>252</v>
      </c>
      <c r="B253">
        <v>3</v>
      </c>
      <c r="C253">
        <v>53</v>
      </c>
      <c r="D253">
        <v>1</v>
      </c>
      <c r="E253">
        <v>60</v>
      </c>
      <c r="F253">
        <v>70</v>
      </c>
      <c r="G253">
        <v>0.54023437500000004</v>
      </c>
      <c r="H253">
        <v>0</v>
      </c>
      <c r="I253">
        <v>90</v>
      </c>
      <c r="J253">
        <v>0</v>
      </c>
      <c r="K253">
        <v>5150.390625</v>
      </c>
      <c r="L253">
        <v>0.30906250000000002</v>
      </c>
      <c r="M253">
        <v>111017.578125</v>
      </c>
      <c r="N253">
        <v>0.26484375000000004</v>
      </c>
      <c r="O253">
        <v>70</v>
      </c>
      <c r="P253">
        <v>480</v>
      </c>
      <c r="Q253">
        <v>480</v>
      </c>
      <c r="R253" s="46">
        <v>252</v>
      </c>
      <c r="S253" t="s">
        <v>3216</v>
      </c>
      <c r="T253" t="s">
        <v>3217</v>
      </c>
      <c r="U253" t="s">
        <v>3218</v>
      </c>
      <c r="V253" t="s">
        <v>3219</v>
      </c>
      <c r="W253" t="s">
        <v>3220</v>
      </c>
      <c r="X253" t="s">
        <v>3221</v>
      </c>
      <c r="Y253" t="s">
        <v>1699</v>
      </c>
      <c r="Z253" t="s">
        <v>2343</v>
      </c>
      <c r="AA253" t="s">
        <v>1307</v>
      </c>
      <c r="AB253" t="s">
        <v>3222</v>
      </c>
      <c r="AC253" t="s">
        <v>3223</v>
      </c>
      <c r="AD253" t="s">
        <v>5010</v>
      </c>
    </row>
    <row r="254" spans="1:30">
      <c r="A254">
        <v>253</v>
      </c>
      <c r="B254">
        <v>3</v>
      </c>
      <c r="C254">
        <v>54</v>
      </c>
      <c r="D254">
        <v>1</v>
      </c>
      <c r="E254">
        <v>60</v>
      </c>
      <c r="F254">
        <v>70</v>
      </c>
      <c r="G254">
        <v>0.39023437499999997</v>
      </c>
      <c r="H254">
        <v>0</v>
      </c>
      <c r="I254">
        <v>90</v>
      </c>
      <c r="J254">
        <v>0</v>
      </c>
      <c r="K254">
        <v>8400.390625</v>
      </c>
      <c r="L254">
        <v>0.42906250000000001</v>
      </c>
      <c r="M254">
        <v>469567.578125</v>
      </c>
      <c r="N254">
        <v>0.36484375000000002</v>
      </c>
      <c r="O254">
        <v>70</v>
      </c>
      <c r="P254">
        <v>480</v>
      </c>
      <c r="Q254">
        <v>480</v>
      </c>
      <c r="R254" s="46">
        <v>253</v>
      </c>
      <c r="S254" t="s">
        <v>3224</v>
      </c>
      <c r="T254" t="s">
        <v>3225</v>
      </c>
      <c r="U254" t="s">
        <v>3226</v>
      </c>
      <c r="V254" t="s">
        <v>3227</v>
      </c>
      <c r="W254" t="s">
        <v>3228</v>
      </c>
      <c r="X254" t="s">
        <v>3229</v>
      </c>
      <c r="Y254" t="s">
        <v>3230</v>
      </c>
      <c r="Z254" t="s">
        <v>3231</v>
      </c>
      <c r="AA254" t="s">
        <v>3232</v>
      </c>
      <c r="AB254" t="s">
        <v>3233</v>
      </c>
      <c r="AC254" t="s">
        <v>3234</v>
      </c>
      <c r="AD254" t="s">
        <v>5011</v>
      </c>
    </row>
    <row r="255" spans="1:30">
      <c r="A255">
        <v>254</v>
      </c>
      <c r="B255">
        <v>3</v>
      </c>
      <c r="C255">
        <v>55</v>
      </c>
      <c r="D255">
        <v>1</v>
      </c>
      <c r="E255">
        <v>60</v>
      </c>
      <c r="F255">
        <v>70</v>
      </c>
      <c r="G255">
        <v>0.31523437500000001</v>
      </c>
      <c r="H255">
        <v>0</v>
      </c>
      <c r="I255">
        <v>90</v>
      </c>
      <c r="J255">
        <v>0</v>
      </c>
      <c r="K255">
        <v>6775.390625</v>
      </c>
      <c r="L255">
        <v>0.36906250000000002</v>
      </c>
      <c r="M255">
        <v>648842.578125</v>
      </c>
      <c r="N255">
        <v>0.21484375</v>
      </c>
      <c r="O255">
        <v>70</v>
      </c>
      <c r="P255">
        <v>480</v>
      </c>
      <c r="Q255">
        <v>480</v>
      </c>
      <c r="R255" s="46">
        <v>254</v>
      </c>
      <c r="S255" t="s">
        <v>3235</v>
      </c>
      <c r="T255" t="s">
        <v>3236</v>
      </c>
      <c r="U255" t="s">
        <v>3237</v>
      </c>
      <c r="V255" t="s">
        <v>3238</v>
      </c>
      <c r="W255" t="s">
        <v>3239</v>
      </c>
      <c r="X255" t="s">
        <v>3240</v>
      </c>
      <c r="Y255" t="s">
        <v>3241</v>
      </c>
      <c r="Z255" t="s">
        <v>3242</v>
      </c>
      <c r="AA255" t="s">
        <v>3243</v>
      </c>
      <c r="AB255" t="s">
        <v>3244</v>
      </c>
      <c r="AC255" t="s">
        <v>1298</v>
      </c>
      <c r="AD255" t="s">
        <v>5012</v>
      </c>
    </row>
    <row r="256" spans="1:30">
      <c r="A256">
        <v>255</v>
      </c>
      <c r="B256">
        <v>3</v>
      </c>
      <c r="C256">
        <v>56</v>
      </c>
      <c r="D256">
        <v>1</v>
      </c>
      <c r="E256">
        <v>60</v>
      </c>
      <c r="F256">
        <v>70</v>
      </c>
      <c r="G256">
        <v>0.46523437499999998</v>
      </c>
      <c r="H256">
        <v>0</v>
      </c>
      <c r="I256">
        <v>90</v>
      </c>
      <c r="J256">
        <v>0</v>
      </c>
      <c r="K256">
        <v>3525.390625</v>
      </c>
      <c r="L256">
        <v>0.48906249999999996</v>
      </c>
      <c r="M256">
        <v>290292.578125</v>
      </c>
      <c r="N256">
        <v>0.31484375000000003</v>
      </c>
      <c r="O256">
        <v>70</v>
      </c>
      <c r="P256">
        <v>480</v>
      </c>
      <c r="Q256">
        <v>480</v>
      </c>
      <c r="R256" s="46">
        <v>255</v>
      </c>
      <c r="S256" t="s">
        <v>3245</v>
      </c>
      <c r="T256" t="s">
        <v>3246</v>
      </c>
      <c r="U256" t="s">
        <v>3247</v>
      </c>
      <c r="V256" t="s">
        <v>3248</v>
      </c>
      <c r="W256" t="s">
        <v>3249</v>
      </c>
      <c r="X256" t="s">
        <v>3250</v>
      </c>
      <c r="Y256" t="s">
        <v>3251</v>
      </c>
      <c r="Z256" t="s">
        <v>3252</v>
      </c>
      <c r="AA256" t="s">
        <v>3253</v>
      </c>
      <c r="AB256" t="s">
        <v>3254</v>
      </c>
      <c r="AC256" t="s">
        <v>3255</v>
      </c>
      <c r="AD256" t="s">
        <v>5013</v>
      </c>
    </row>
    <row r="257" spans="1:30">
      <c r="A257">
        <v>256</v>
      </c>
      <c r="B257">
        <v>3</v>
      </c>
      <c r="C257">
        <v>57</v>
      </c>
      <c r="D257">
        <v>1</v>
      </c>
      <c r="E257">
        <v>60</v>
      </c>
      <c r="F257">
        <v>70</v>
      </c>
      <c r="G257">
        <v>0.55019531249999998</v>
      </c>
      <c r="H257">
        <v>0</v>
      </c>
      <c r="I257">
        <v>90</v>
      </c>
      <c r="J257">
        <v>0</v>
      </c>
      <c r="K257">
        <v>3538.0859375</v>
      </c>
      <c r="L257">
        <v>0.36953124999999998</v>
      </c>
      <c r="M257">
        <v>538196.2890625</v>
      </c>
      <c r="N257">
        <v>0.25664062500000001</v>
      </c>
      <c r="O257">
        <v>70</v>
      </c>
      <c r="P257">
        <v>480</v>
      </c>
      <c r="Q257">
        <v>480</v>
      </c>
      <c r="R257" s="46">
        <v>256</v>
      </c>
      <c r="S257" t="s">
        <v>3256</v>
      </c>
      <c r="T257" t="s">
        <v>3257</v>
      </c>
      <c r="U257" t="s">
        <v>3258</v>
      </c>
      <c r="V257" t="s">
        <v>3259</v>
      </c>
      <c r="W257" t="s">
        <v>3260</v>
      </c>
      <c r="X257" t="s">
        <v>3261</v>
      </c>
      <c r="Y257" t="s">
        <v>3262</v>
      </c>
      <c r="Z257" t="s">
        <v>3263</v>
      </c>
      <c r="AA257" t="s">
        <v>3264</v>
      </c>
      <c r="AB257" t="s">
        <v>3265</v>
      </c>
      <c r="AC257" t="s">
        <v>3266</v>
      </c>
      <c r="AD257" t="s">
        <v>5014</v>
      </c>
    </row>
    <row r="258" spans="1:30">
      <c r="A258">
        <v>257</v>
      </c>
      <c r="B258">
        <v>3</v>
      </c>
      <c r="C258">
        <v>58</v>
      </c>
      <c r="D258">
        <v>1</v>
      </c>
      <c r="E258">
        <v>60</v>
      </c>
      <c r="F258">
        <v>70</v>
      </c>
      <c r="G258">
        <v>0.40019531249999996</v>
      </c>
      <c r="H258">
        <v>0</v>
      </c>
      <c r="I258">
        <v>90</v>
      </c>
      <c r="J258">
        <v>0</v>
      </c>
      <c r="K258">
        <v>6788.0859375</v>
      </c>
      <c r="L258">
        <v>0.48953124999999997</v>
      </c>
      <c r="M258">
        <v>179646.2890625</v>
      </c>
      <c r="N258">
        <v>0.35664062500000004</v>
      </c>
      <c r="O258">
        <v>70</v>
      </c>
      <c r="P258">
        <v>480</v>
      </c>
      <c r="Q258">
        <v>480</v>
      </c>
      <c r="R258" s="46">
        <v>257</v>
      </c>
      <c r="S258" t="s">
        <v>3267</v>
      </c>
      <c r="T258" t="s">
        <v>3268</v>
      </c>
      <c r="U258" t="s">
        <v>3269</v>
      </c>
      <c r="V258" t="s">
        <v>3270</v>
      </c>
      <c r="W258" t="s">
        <v>3271</v>
      </c>
      <c r="X258" t="s">
        <v>3272</v>
      </c>
      <c r="Y258" t="s">
        <v>3273</v>
      </c>
      <c r="Z258" t="s">
        <v>3274</v>
      </c>
      <c r="AA258" t="s">
        <v>3275</v>
      </c>
      <c r="AB258" t="s">
        <v>3276</v>
      </c>
      <c r="AC258" t="s">
        <v>3277</v>
      </c>
      <c r="AD258" t="s">
        <v>5015</v>
      </c>
    </row>
    <row r="259" spans="1:30">
      <c r="A259">
        <v>258</v>
      </c>
      <c r="B259">
        <v>3</v>
      </c>
      <c r="C259">
        <v>59</v>
      </c>
      <c r="D259">
        <v>1</v>
      </c>
      <c r="E259">
        <v>60</v>
      </c>
      <c r="F259">
        <v>70</v>
      </c>
      <c r="G259">
        <v>0.3251953125</v>
      </c>
      <c r="H259">
        <v>0</v>
      </c>
      <c r="I259">
        <v>90</v>
      </c>
      <c r="J259">
        <v>0</v>
      </c>
      <c r="K259">
        <v>8413.0859375</v>
      </c>
      <c r="L259">
        <v>0.30953124999999998</v>
      </c>
      <c r="M259">
        <v>358921.2890625</v>
      </c>
      <c r="N259">
        <v>0.20664062500000002</v>
      </c>
      <c r="O259">
        <v>70</v>
      </c>
      <c r="P259">
        <v>480</v>
      </c>
      <c r="Q259">
        <v>480</v>
      </c>
      <c r="R259" s="46">
        <v>258</v>
      </c>
      <c r="S259" t="s">
        <v>3278</v>
      </c>
      <c r="T259" t="s">
        <v>3279</v>
      </c>
      <c r="U259" t="s">
        <v>3280</v>
      </c>
      <c r="V259" t="s">
        <v>3281</v>
      </c>
      <c r="W259" t="s">
        <v>3282</v>
      </c>
      <c r="X259" t="s">
        <v>3283</v>
      </c>
      <c r="Y259" t="s">
        <v>3284</v>
      </c>
      <c r="Z259" t="s">
        <v>3285</v>
      </c>
      <c r="AA259" t="s">
        <v>609</v>
      </c>
      <c r="AB259" t="s">
        <v>3286</v>
      </c>
      <c r="AC259" t="s">
        <v>3287</v>
      </c>
      <c r="AD259" t="s">
        <v>5016</v>
      </c>
    </row>
    <row r="260" spans="1:30">
      <c r="A260">
        <v>259</v>
      </c>
      <c r="B260">
        <v>3</v>
      </c>
      <c r="C260">
        <v>60</v>
      </c>
      <c r="D260">
        <v>1</v>
      </c>
      <c r="E260">
        <v>60</v>
      </c>
      <c r="F260">
        <v>70</v>
      </c>
      <c r="G260">
        <v>0.47519531250000002</v>
      </c>
      <c r="H260">
        <v>0</v>
      </c>
      <c r="I260">
        <v>90</v>
      </c>
      <c r="J260">
        <v>0</v>
      </c>
      <c r="K260">
        <v>5163.0859375</v>
      </c>
      <c r="L260">
        <v>0.42953125000000003</v>
      </c>
      <c r="M260">
        <v>717471.2890625</v>
      </c>
      <c r="N260">
        <v>0.306640625</v>
      </c>
      <c r="O260">
        <v>70</v>
      </c>
      <c r="P260">
        <v>480</v>
      </c>
      <c r="Q260">
        <v>480</v>
      </c>
      <c r="R260" s="46">
        <v>259</v>
      </c>
      <c r="S260" t="s">
        <v>3288</v>
      </c>
      <c r="T260" t="s">
        <v>3289</v>
      </c>
      <c r="U260" t="s">
        <v>3290</v>
      </c>
      <c r="V260" t="s">
        <v>3291</v>
      </c>
      <c r="W260" t="s">
        <v>3292</v>
      </c>
      <c r="X260" t="s">
        <v>3293</v>
      </c>
      <c r="Y260" t="s">
        <v>3294</v>
      </c>
      <c r="Z260" t="s">
        <v>3295</v>
      </c>
      <c r="AA260" t="s">
        <v>3296</v>
      </c>
      <c r="AB260" t="s">
        <v>3297</v>
      </c>
      <c r="AC260" t="s">
        <v>3298</v>
      </c>
      <c r="AD260" t="s">
        <v>5017</v>
      </c>
    </row>
    <row r="261" spans="1:30">
      <c r="A261">
        <v>260</v>
      </c>
      <c r="B261">
        <v>3</v>
      </c>
      <c r="C261">
        <v>61</v>
      </c>
      <c r="D261">
        <v>1</v>
      </c>
      <c r="E261">
        <v>60</v>
      </c>
      <c r="F261">
        <v>70</v>
      </c>
      <c r="G261">
        <v>0.36269531249999998</v>
      </c>
      <c r="H261">
        <v>0</v>
      </c>
      <c r="I261">
        <v>90</v>
      </c>
      <c r="J261">
        <v>0</v>
      </c>
      <c r="K261">
        <v>5975.5859375</v>
      </c>
      <c r="L261">
        <v>0.27953125000000001</v>
      </c>
      <c r="M261">
        <v>90008.7890625</v>
      </c>
      <c r="N261">
        <v>0.28164062500000003</v>
      </c>
      <c r="O261">
        <v>70</v>
      </c>
      <c r="P261">
        <v>480</v>
      </c>
      <c r="Q261">
        <v>480</v>
      </c>
      <c r="R261" s="46">
        <v>260</v>
      </c>
      <c r="S261" t="s">
        <v>3299</v>
      </c>
      <c r="T261" t="s">
        <v>3300</v>
      </c>
      <c r="U261" t="s">
        <v>3301</v>
      </c>
      <c r="V261" t="s">
        <v>3302</v>
      </c>
      <c r="W261" t="s">
        <v>3303</v>
      </c>
      <c r="X261" t="s">
        <v>3304</v>
      </c>
      <c r="Y261" t="s">
        <v>3305</v>
      </c>
      <c r="Z261" t="s">
        <v>3306</v>
      </c>
      <c r="AA261" t="s">
        <v>3307</v>
      </c>
      <c r="AB261" t="s">
        <v>3308</v>
      </c>
      <c r="AC261" t="s">
        <v>3309</v>
      </c>
      <c r="AD261" t="s">
        <v>5018</v>
      </c>
    </row>
    <row r="262" spans="1:30">
      <c r="A262">
        <v>261</v>
      </c>
      <c r="B262">
        <v>3</v>
      </c>
      <c r="C262">
        <v>62</v>
      </c>
      <c r="D262">
        <v>1</v>
      </c>
      <c r="E262">
        <v>60</v>
      </c>
      <c r="F262">
        <v>70</v>
      </c>
      <c r="G262">
        <v>0.5126953125</v>
      </c>
      <c r="H262">
        <v>0</v>
      </c>
      <c r="I262">
        <v>90</v>
      </c>
      <c r="J262">
        <v>0</v>
      </c>
      <c r="K262">
        <v>9225.5859375</v>
      </c>
      <c r="L262">
        <v>0.39953125</v>
      </c>
      <c r="M262">
        <v>448558.7890625</v>
      </c>
      <c r="N262">
        <v>0.38164062500000001</v>
      </c>
      <c r="O262">
        <v>70</v>
      </c>
      <c r="P262">
        <v>480</v>
      </c>
      <c r="Q262">
        <v>480</v>
      </c>
      <c r="R262" s="46">
        <v>261</v>
      </c>
      <c r="S262" t="s">
        <v>3310</v>
      </c>
      <c r="T262" t="s">
        <v>3311</v>
      </c>
      <c r="U262" t="s">
        <v>3312</v>
      </c>
      <c r="V262" t="s">
        <v>3313</v>
      </c>
      <c r="W262" t="s">
        <v>3314</v>
      </c>
      <c r="X262" t="s">
        <v>3315</v>
      </c>
      <c r="Y262" t="s">
        <v>3316</v>
      </c>
      <c r="Z262" t="s">
        <v>3317</v>
      </c>
      <c r="AA262" t="s">
        <v>3318</v>
      </c>
      <c r="AB262" t="s">
        <v>3319</v>
      </c>
      <c r="AC262" t="s">
        <v>3320</v>
      </c>
      <c r="AD262" t="s">
        <v>5019</v>
      </c>
    </row>
    <row r="263" spans="1:30">
      <c r="A263">
        <v>262</v>
      </c>
      <c r="B263">
        <v>3</v>
      </c>
      <c r="C263">
        <v>63</v>
      </c>
      <c r="D263">
        <v>1</v>
      </c>
      <c r="E263">
        <v>60</v>
      </c>
      <c r="F263">
        <v>70</v>
      </c>
      <c r="G263">
        <v>0.58769531249999996</v>
      </c>
      <c r="H263">
        <v>0</v>
      </c>
      <c r="I263">
        <v>90</v>
      </c>
      <c r="J263">
        <v>0</v>
      </c>
      <c r="K263">
        <v>7600.5859375</v>
      </c>
      <c r="L263">
        <v>0.33953125000000001</v>
      </c>
      <c r="M263">
        <v>627833.7890625</v>
      </c>
      <c r="N263">
        <v>0.23164062500000002</v>
      </c>
      <c r="O263">
        <v>70</v>
      </c>
      <c r="P263">
        <v>480</v>
      </c>
      <c r="Q263">
        <v>480</v>
      </c>
      <c r="R263" s="46">
        <v>262</v>
      </c>
      <c r="S263" t="s">
        <v>3321</v>
      </c>
      <c r="T263" t="s">
        <v>3322</v>
      </c>
      <c r="U263" t="s">
        <v>3323</v>
      </c>
      <c r="V263" t="s">
        <v>3324</v>
      </c>
      <c r="W263" t="s">
        <v>3325</v>
      </c>
      <c r="X263" t="s">
        <v>3326</v>
      </c>
      <c r="Y263" t="s">
        <v>3327</v>
      </c>
      <c r="Z263" t="s">
        <v>3328</v>
      </c>
      <c r="AA263" t="s">
        <v>2788</v>
      </c>
      <c r="AB263" t="s">
        <v>3329</v>
      </c>
      <c r="AC263" t="s">
        <v>3330</v>
      </c>
      <c r="AD263" t="s">
        <v>5020</v>
      </c>
    </row>
    <row r="264" spans="1:30">
      <c r="A264">
        <v>263</v>
      </c>
      <c r="B264">
        <v>3</v>
      </c>
      <c r="C264">
        <v>64</v>
      </c>
      <c r="D264">
        <v>1</v>
      </c>
      <c r="E264">
        <v>60</v>
      </c>
      <c r="F264">
        <v>70</v>
      </c>
      <c r="G264">
        <v>0.43769531249999999</v>
      </c>
      <c r="H264">
        <v>0</v>
      </c>
      <c r="I264">
        <v>90</v>
      </c>
      <c r="J264">
        <v>0</v>
      </c>
      <c r="K264">
        <v>4350.5859375</v>
      </c>
      <c r="L264">
        <v>0.45953125</v>
      </c>
      <c r="M264">
        <v>269283.7890625</v>
      </c>
      <c r="N264">
        <v>0.33164062500000002</v>
      </c>
      <c r="O264">
        <v>70</v>
      </c>
      <c r="P264">
        <v>480</v>
      </c>
      <c r="Q264">
        <v>480</v>
      </c>
      <c r="R264" s="46">
        <v>263</v>
      </c>
      <c r="S264" t="s">
        <v>3331</v>
      </c>
      <c r="T264" t="s">
        <v>3332</v>
      </c>
      <c r="U264" t="s">
        <v>3333</v>
      </c>
      <c r="V264" t="s">
        <v>3334</v>
      </c>
      <c r="W264" t="s">
        <v>3335</v>
      </c>
      <c r="X264" t="s">
        <v>3336</v>
      </c>
      <c r="Y264" t="s">
        <v>3337</v>
      </c>
      <c r="Z264" t="s">
        <v>3338</v>
      </c>
      <c r="AA264" t="s">
        <v>3339</v>
      </c>
      <c r="AB264" t="s">
        <v>3340</v>
      </c>
      <c r="AC264" t="s">
        <v>3341</v>
      </c>
      <c r="AD264" t="s">
        <v>5021</v>
      </c>
    </row>
    <row r="265" spans="1:30">
      <c r="A265">
        <v>264</v>
      </c>
      <c r="B265">
        <v>3</v>
      </c>
      <c r="C265">
        <v>65</v>
      </c>
      <c r="D265">
        <v>1</v>
      </c>
      <c r="E265">
        <v>60</v>
      </c>
      <c r="F265">
        <v>70</v>
      </c>
      <c r="G265">
        <v>0.38144531249999997</v>
      </c>
      <c r="H265">
        <v>0</v>
      </c>
      <c r="I265">
        <v>90</v>
      </c>
      <c r="J265">
        <v>0</v>
      </c>
      <c r="K265">
        <v>4756.8359375</v>
      </c>
      <c r="L265">
        <v>0.29453125000000002</v>
      </c>
      <c r="M265">
        <v>762290.0390625</v>
      </c>
      <c r="N265">
        <v>0.39414062500000002</v>
      </c>
      <c r="O265">
        <v>70</v>
      </c>
      <c r="P265">
        <v>480</v>
      </c>
      <c r="Q265">
        <v>480</v>
      </c>
      <c r="R265" s="46">
        <v>264</v>
      </c>
      <c r="S265" t="s">
        <v>3342</v>
      </c>
      <c r="T265" t="s">
        <v>3343</v>
      </c>
      <c r="U265" t="s">
        <v>3344</v>
      </c>
      <c r="V265" t="s">
        <v>238</v>
      </c>
      <c r="W265" t="s">
        <v>3345</v>
      </c>
      <c r="X265" t="s">
        <v>2946</v>
      </c>
      <c r="Y265" t="s">
        <v>3346</v>
      </c>
      <c r="Z265" t="s">
        <v>3347</v>
      </c>
      <c r="AA265" t="s">
        <v>3348</v>
      </c>
      <c r="AB265" t="s">
        <v>3349</v>
      </c>
      <c r="AC265" t="s">
        <v>3350</v>
      </c>
      <c r="AD265" t="s">
        <v>5022</v>
      </c>
    </row>
    <row r="266" spans="1:30">
      <c r="A266">
        <v>265</v>
      </c>
      <c r="B266">
        <v>3</v>
      </c>
      <c r="C266">
        <v>66</v>
      </c>
      <c r="D266">
        <v>1</v>
      </c>
      <c r="E266">
        <v>60</v>
      </c>
      <c r="F266">
        <v>70</v>
      </c>
      <c r="G266">
        <v>0.53144531250000004</v>
      </c>
      <c r="H266">
        <v>0</v>
      </c>
      <c r="I266">
        <v>90</v>
      </c>
      <c r="J266">
        <v>0</v>
      </c>
      <c r="K266">
        <v>8006.8359375</v>
      </c>
      <c r="L266">
        <v>0.41453125000000002</v>
      </c>
      <c r="M266">
        <v>403740.0390625</v>
      </c>
      <c r="N266">
        <v>0.29414062500000004</v>
      </c>
      <c r="O266">
        <v>70</v>
      </c>
      <c r="P266">
        <v>480</v>
      </c>
      <c r="Q266">
        <v>480</v>
      </c>
      <c r="R266" s="46">
        <v>265</v>
      </c>
      <c r="S266" t="s">
        <v>3351</v>
      </c>
      <c r="T266" t="s">
        <v>3352</v>
      </c>
      <c r="U266" t="s">
        <v>3353</v>
      </c>
      <c r="V266" t="s">
        <v>2224</v>
      </c>
      <c r="W266" t="s">
        <v>3354</v>
      </c>
      <c r="X266" t="s">
        <v>3355</v>
      </c>
      <c r="Y266" t="s">
        <v>3356</v>
      </c>
      <c r="Z266" t="s">
        <v>3357</v>
      </c>
      <c r="AA266" t="s">
        <v>3358</v>
      </c>
      <c r="AB266" t="s">
        <v>3359</v>
      </c>
      <c r="AC266" t="s">
        <v>3360</v>
      </c>
      <c r="AD266" t="s">
        <v>1909</v>
      </c>
    </row>
    <row r="267" spans="1:30">
      <c r="A267">
        <v>266</v>
      </c>
      <c r="B267">
        <v>3</v>
      </c>
      <c r="C267">
        <v>67</v>
      </c>
      <c r="D267">
        <v>1</v>
      </c>
      <c r="E267">
        <v>60</v>
      </c>
      <c r="F267">
        <v>70</v>
      </c>
      <c r="G267">
        <v>0.45644531249999998</v>
      </c>
      <c r="H267">
        <v>0</v>
      </c>
      <c r="I267">
        <v>90</v>
      </c>
      <c r="J267">
        <v>0</v>
      </c>
      <c r="K267">
        <v>9631.8359375</v>
      </c>
      <c r="L267">
        <v>0.35453124999999996</v>
      </c>
      <c r="M267">
        <v>224465.0390625</v>
      </c>
      <c r="N267">
        <v>0.34414062499999998</v>
      </c>
      <c r="O267">
        <v>70</v>
      </c>
      <c r="P267">
        <v>480</v>
      </c>
      <c r="Q267">
        <v>480</v>
      </c>
      <c r="R267" s="46">
        <v>266</v>
      </c>
      <c r="S267" t="s">
        <v>3361</v>
      </c>
      <c r="T267" t="s">
        <v>3362</v>
      </c>
      <c r="U267" t="s">
        <v>3363</v>
      </c>
      <c r="V267" t="s">
        <v>2894</v>
      </c>
      <c r="W267" t="s">
        <v>3364</v>
      </c>
      <c r="X267" t="s">
        <v>167</v>
      </c>
      <c r="Y267" t="s">
        <v>3365</v>
      </c>
      <c r="Z267" t="s">
        <v>3366</v>
      </c>
      <c r="AA267" t="s">
        <v>3367</v>
      </c>
      <c r="AB267" t="s">
        <v>3368</v>
      </c>
      <c r="AC267" t="s">
        <v>3369</v>
      </c>
      <c r="AD267" t="s">
        <v>5023</v>
      </c>
    </row>
    <row r="268" spans="1:30">
      <c r="A268">
        <v>267</v>
      </c>
      <c r="B268">
        <v>3</v>
      </c>
      <c r="C268">
        <v>68</v>
      </c>
      <c r="D268">
        <v>1</v>
      </c>
      <c r="E268">
        <v>60</v>
      </c>
      <c r="F268">
        <v>70</v>
      </c>
      <c r="G268">
        <v>0.30644531250000001</v>
      </c>
      <c r="H268">
        <v>0</v>
      </c>
      <c r="I268">
        <v>90</v>
      </c>
      <c r="J268">
        <v>0</v>
      </c>
      <c r="K268">
        <v>6381.8359375</v>
      </c>
      <c r="L268">
        <v>0.47453124999999996</v>
      </c>
      <c r="M268">
        <v>583015.0390625</v>
      </c>
      <c r="N268">
        <v>0.244140625</v>
      </c>
      <c r="O268">
        <v>70</v>
      </c>
      <c r="P268">
        <v>480</v>
      </c>
      <c r="Q268">
        <v>480</v>
      </c>
      <c r="R268" s="46">
        <v>267</v>
      </c>
      <c r="S268" t="s">
        <v>3370</v>
      </c>
      <c r="T268" t="s">
        <v>3371</v>
      </c>
      <c r="U268" t="s">
        <v>3372</v>
      </c>
      <c r="V268" t="s">
        <v>3373</v>
      </c>
      <c r="W268" t="s">
        <v>3374</v>
      </c>
      <c r="X268" t="s">
        <v>3375</v>
      </c>
      <c r="Y268" t="s">
        <v>3376</v>
      </c>
      <c r="Z268" t="s">
        <v>3377</v>
      </c>
      <c r="AA268" t="s">
        <v>3378</v>
      </c>
      <c r="AB268" t="s">
        <v>3379</v>
      </c>
      <c r="AC268" t="s">
        <v>3380</v>
      </c>
      <c r="AD268" t="s">
        <v>5024</v>
      </c>
    </row>
    <row r="269" spans="1:30">
      <c r="A269">
        <v>268</v>
      </c>
      <c r="B269">
        <v>3</v>
      </c>
      <c r="C269">
        <v>69</v>
      </c>
      <c r="D269">
        <v>1</v>
      </c>
      <c r="E269">
        <v>60</v>
      </c>
      <c r="F269">
        <v>70</v>
      </c>
      <c r="G269">
        <v>0.49394531249999996</v>
      </c>
      <c r="H269">
        <v>0</v>
      </c>
      <c r="I269">
        <v>90</v>
      </c>
      <c r="J269">
        <v>0</v>
      </c>
      <c r="K269">
        <v>5569.3359375</v>
      </c>
      <c r="L269">
        <v>0.32453124999999999</v>
      </c>
      <c r="M269">
        <v>314102.5390625</v>
      </c>
      <c r="N269">
        <v>0.369140625</v>
      </c>
      <c r="O269">
        <v>70</v>
      </c>
      <c r="P269">
        <v>480</v>
      </c>
      <c r="Q269">
        <v>480</v>
      </c>
      <c r="R269" s="46">
        <v>268</v>
      </c>
      <c r="S269" t="s">
        <v>3381</v>
      </c>
      <c r="T269" t="s">
        <v>3382</v>
      </c>
      <c r="U269" t="s">
        <v>3383</v>
      </c>
      <c r="V269" t="s">
        <v>3384</v>
      </c>
      <c r="W269" t="s">
        <v>1708</v>
      </c>
      <c r="X269" t="s">
        <v>3385</v>
      </c>
      <c r="Y269" t="s">
        <v>3386</v>
      </c>
      <c r="Z269" t="s">
        <v>3387</v>
      </c>
      <c r="AA269" t="s">
        <v>3388</v>
      </c>
      <c r="AB269" t="s">
        <v>3389</v>
      </c>
      <c r="AC269" t="s">
        <v>3390</v>
      </c>
      <c r="AD269" t="s">
        <v>5025</v>
      </c>
    </row>
    <row r="270" spans="1:30">
      <c r="A270">
        <v>269</v>
      </c>
      <c r="B270">
        <v>3</v>
      </c>
      <c r="C270">
        <v>70</v>
      </c>
      <c r="D270">
        <v>1</v>
      </c>
      <c r="E270">
        <v>60</v>
      </c>
      <c r="F270">
        <v>70</v>
      </c>
      <c r="G270">
        <v>0.34394531249999999</v>
      </c>
      <c r="H270">
        <v>0</v>
      </c>
      <c r="I270">
        <v>90</v>
      </c>
      <c r="J270">
        <v>0</v>
      </c>
      <c r="K270">
        <v>8819.3359375</v>
      </c>
      <c r="L270">
        <v>0.44453124999999999</v>
      </c>
      <c r="M270">
        <v>672652.5390625</v>
      </c>
      <c r="N270">
        <v>0.26914062500000002</v>
      </c>
      <c r="O270">
        <v>70</v>
      </c>
      <c r="P270">
        <v>480</v>
      </c>
      <c r="Q270">
        <v>480</v>
      </c>
      <c r="R270" s="46">
        <v>269</v>
      </c>
      <c r="S270" t="s">
        <v>3391</v>
      </c>
      <c r="T270" t="s">
        <v>3392</v>
      </c>
      <c r="U270" t="s">
        <v>3393</v>
      </c>
      <c r="V270" t="s">
        <v>3394</v>
      </c>
      <c r="W270" t="s">
        <v>3395</v>
      </c>
      <c r="X270" t="s">
        <v>3396</v>
      </c>
      <c r="Y270" t="s">
        <v>3397</v>
      </c>
      <c r="Z270" t="s">
        <v>3398</v>
      </c>
      <c r="AA270" t="s">
        <v>3399</v>
      </c>
      <c r="AB270" t="s">
        <v>3400</v>
      </c>
      <c r="AC270" t="s">
        <v>3401</v>
      </c>
      <c r="AD270" t="s">
        <v>5026</v>
      </c>
    </row>
    <row r="271" spans="1:30">
      <c r="A271">
        <v>270</v>
      </c>
      <c r="B271">
        <v>3</v>
      </c>
      <c r="C271">
        <v>71</v>
      </c>
      <c r="D271">
        <v>1</v>
      </c>
      <c r="E271">
        <v>60</v>
      </c>
      <c r="F271">
        <v>70</v>
      </c>
      <c r="G271">
        <v>0.4189453125</v>
      </c>
      <c r="H271">
        <v>0</v>
      </c>
      <c r="I271">
        <v>90</v>
      </c>
      <c r="J271">
        <v>0</v>
      </c>
      <c r="K271">
        <v>7194.3359375</v>
      </c>
      <c r="L271">
        <v>0.26453125</v>
      </c>
      <c r="M271">
        <v>493377.5390625</v>
      </c>
      <c r="N271">
        <v>0.31914062500000001</v>
      </c>
      <c r="O271">
        <v>70</v>
      </c>
      <c r="P271">
        <v>480</v>
      </c>
      <c r="Q271">
        <v>480</v>
      </c>
      <c r="R271" s="46">
        <v>270</v>
      </c>
      <c r="S271" t="s">
        <v>3402</v>
      </c>
      <c r="T271" t="s">
        <v>3403</v>
      </c>
      <c r="U271" t="s">
        <v>3404</v>
      </c>
      <c r="V271" t="s">
        <v>3405</v>
      </c>
      <c r="W271" t="s">
        <v>3406</v>
      </c>
      <c r="X271" t="s">
        <v>3407</v>
      </c>
      <c r="Y271" t="s">
        <v>3408</v>
      </c>
      <c r="Z271" t="s">
        <v>3409</v>
      </c>
      <c r="AA271" t="s">
        <v>3410</v>
      </c>
      <c r="AB271" t="s">
        <v>1375</v>
      </c>
      <c r="AC271" t="s">
        <v>3411</v>
      </c>
      <c r="AD271" t="s">
        <v>5027</v>
      </c>
    </row>
    <row r="272" spans="1:30">
      <c r="A272">
        <v>271</v>
      </c>
      <c r="B272">
        <v>3</v>
      </c>
      <c r="C272">
        <v>72</v>
      </c>
      <c r="D272">
        <v>1</v>
      </c>
      <c r="E272">
        <v>60</v>
      </c>
      <c r="F272">
        <v>70</v>
      </c>
      <c r="G272">
        <v>0.56894531249999991</v>
      </c>
      <c r="H272">
        <v>0</v>
      </c>
      <c r="I272">
        <v>90</v>
      </c>
      <c r="J272">
        <v>0</v>
      </c>
      <c r="K272">
        <v>3944.3359375</v>
      </c>
      <c r="L272">
        <v>0.38453124999999999</v>
      </c>
      <c r="M272">
        <v>134827.5390625</v>
      </c>
      <c r="N272">
        <v>0.21914062500000001</v>
      </c>
      <c r="O272">
        <v>70</v>
      </c>
      <c r="P272">
        <v>480</v>
      </c>
      <c r="Q272">
        <v>480</v>
      </c>
      <c r="R272" s="46">
        <v>271</v>
      </c>
      <c r="S272" t="s">
        <v>3412</v>
      </c>
      <c r="T272" t="s">
        <v>3413</v>
      </c>
      <c r="U272" t="s">
        <v>3414</v>
      </c>
      <c r="V272" t="s">
        <v>3415</v>
      </c>
      <c r="W272" t="s">
        <v>3416</v>
      </c>
      <c r="X272" t="s">
        <v>3417</v>
      </c>
      <c r="Y272" t="s">
        <v>3418</v>
      </c>
      <c r="Z272" t="s">
        <v>3419</v>
      </c>
      <c r="AA272" t="s">
        <v>3420</v>
      </c>
      <c r="AB272" t="s">
        <v>3421</v>
      </c>
      <c r="AC272" t="s">
        <v>3422</v>
      </c>
      <c r="AD272" t="s">
        <v>5028</v>
      </c>
    </row>
    <row r="273" spans="1:30">
      <c r="A273">
        <v>272</v>
      </c>
      <c r="B273">
        <v>3</v>
      </c>
      <c r="C273">
        <v>73</v>
      </c>
      <c r="D273">
        <v>1</v>
      </c>
      <c r="E273">
        <v>60</v>
      </c>
      <c r="F273">
        <v>70</v>
      </c>
      <c r="G273">
        <v>0.48457031249999999</v>
      </c>
      <c r="H273">
        <v>0</v>
      </c>
      <c r="I273">
        <v>90</v>
      </c>
      <c r="J273">
        <v>0</v>
      </c>
      <c r="K273">
        <v>4147.4609375</v>
      </c>
      <c r="L273">
        <v>0.25703124999999999</v>
      </c>
      <c r="M273">
        <v>426149.4140625</v>
      </c>
      <c r="N273">
        <v>0.22539062500000001</v>
      </c>
      <c r="O273">
        <v>70</v>
      </c>
      <c r="P273">
        <v>480</v>
      </c>
      <c r="Q273">
        <v>480</v>
      </c>
      <c r="R273" s="46">
        <v>272</v>
      </c>
      <c r="S273" t="s">
        <v>3423</v>
      </c>
      <c r="T273" t="s">
        <v>3424</v>
      </c>
      <c r="U273" t="s">
        <v>3425</v>
      </c>
      <c r="V273" t="s">
        <v>3426</v>
      </c>
      <c r="W273" t="s">
        <v>3427</v>
      </c>
      <c r="X273" t="s">
        <v>3428</v>
      </c>
      <c r="Y273" t="s">
        <v>3429</v>
      </c>
      <c r="Z273" t="s">
        <v>3430</v>
      </c>
      <c r="AA273" t="s">
        <v>3431</v>
      </c>
      <c r="AB273" t="s">
        <v>3432</v>
      </c>
      <c r="AC273" t="s">
        <v>3433</v>
      </c>
      <c r="AD273" t="s">
        <v>5029</v>
      </c>
    </row>
    <row r="274" spans="1:30">
      <c r="A274">
        <v>273</v>
      </c>
      <c r="B274">
        <v>3</v>
      </c>
      <c r="C274">
        <v>74</v>
      </c>
      <c r="D274">
        <v>1</v>
      </c>
      <c r="E274">
        <v>60</v>
      </c>
      <c r="F274">
        <v>70</v>
      </c>
      <c r="G274">
        <v>0.33457031249999997</v>
      </c>
      <c r="H274">
        <v>0</v>
      </c>
      <c r="I274">
        <v>90</v>
      </c>
      <c r="J274">
        <v>0</v>
      </c>
      <c r="K274">
        <v>7397.4609375</v>
      </c>
      <c r="L274">
        <v>0.37703124999999998</v>
      </c>
      <c r="M274">
        <v>784699.4140625</v>
      </c>
      <c r="N274">
        <v>0.32539062500000004</v>
      </c>
      <c r="O274">
        <v>70</v>
      </c>
      <c r="P274">
        <v>480</v>
      </c>
      <c r="Q274">
        <v>480</v>
      </c>
      <c r="R274" s="46">
        <v>273</v>
      </c>
      <c r="S274" t="s">
        <v>3434</v>
      </c>
      <c r="T274" t="s">
        <v>3435</v>
      </c>
      <c r="U274" t="s">
        <v>3436</v>
      </c>
      <c r="V274" t="s">
        <v>3437</v>
      </c>
      <c r="W274" t="s">
        <v>3438</v>
      </c>
      <c r="X274" t="s">
        <v>297</v>
      </c>
      <c r="Y274" t="s">
        <v>3439</v>
      </c>
      <c r="Z274" t="s">
        <v>3440</v>
      </c>
      <c r="AA274" t="s">
        <v>3441</v>
      </c>
      <c r="AB274" t="s">
        <v>3442</v>
      </c>
      <c r="AC274" t="s">
        <v>3443</v>
      </c>
      <c r="AD274" t="s">
        <v>5030</v>
      </c>
    </row>
    <row r="275" spans="1:30">
      <c r="A275">
        <v>274</v>
      </c>
      <c r="B275">
        <v>3</v>
      </c>
      <c r="C275">
        <v>75</v>
      </c>
      <c r="D275">
        <v>1</v>
      </c>
      <c r="E275">
        <v>60</v>
      </c>
      <c r="F275">
        <v>70</v>
      </c>
      <c r="G275">
        <v>0.40957031249999998</v>
      </c>
      <c r="H275">
        <v>0</v>
      </c>
      <c r="I275">
        <v>90</v>
      </c>
      <c r="J275">
        <v>0</v>
      </c>
      <c r="K275">
        <v>9022.4609375</v>
      </c>
      <c r="L275">
        <v>0.31703124999999999</v>
      </c>
      <c r="M275">
        <v>605424.4140625</v>
      </c>
      <c r="N275">
        <v>0.275390625</v>
      </c>
      <c r="O275">
        <v>70</v>
      </c>
      <c r="P275">
        <v>480</v>
      </c>
      <c r="Q275">
        <v>480</v>
      </c>
      <c r="R275" s="46">
        <v>274</v>
      </c>
      <c r="S275" t="s">
        <v>3444</v>
      </c>
      <c r="T275" t="s">
        <v>3445</v>
      </c>
      <c r="U275" t="s">
        <v>3446</v>
      </c>
      <c r="V275" t="s">
        <v>3447</v>
      </c>
      <c r="W275" t="s">
        <v>3448</v>
      </c>
      <c r="X275" t="s">
        <v>3449</v>
      </c>
      <c r="Y275" t="s">
        <v>3450</v>
      </c>
      <c r="Z275" t="s">
        <v>3451</v>
      </c>
      <c r="AA275" t="s">
        <v>3452</v>
      </c>
      <c r="AB275" t="s">
        <v>3453</v>
      </c>
      <c r="AC275" t="s">
        <v>3454</v>
      </c>
      <c r="AD275" t="s">
        <v>5031</v>
      </c>
    </row>
    <row r="276" spans="1:30">
      <c r="A276">
        <v>275</v>
      </c>
      <c r="B276">
        <v>3</v>
      </c>
      <c r="C276">
        <v>76</v>
      </c>
      <c r="D276">
        <v>1</v>
      </c>
      <c r="E276">
        <v>60</v>
      </c>
      <c r="F276">
        <v>70</v>
      </c>
      <c r="G276">
        <v>0.5595703125</v>
      </c>
      <c r="H276">
        <v>0</v>
      </c>
      <c r="I276">
        <v>90</v>
      </c>
      <c r="J276">
        <v>0</v>
      </c>
      <c r="K276">
        <v>5772.4609375</v>
      </c>
      <c r="L276">
        <v>0.43703124999999998</v>
      </c>
      <c r="M276">
        <v>246874.4140625</v>
      </c>
      <c r="N276">
        <v>0.37539062500000003</v>
      </c>
      <c r="O276">
        <v>70</v>
      </c>
      <c r="P276">
        <v>480</v>
      </c>
      <c r="Q276">
        <v>480</v>
      </c>
      <c r="R276">
        <v>275</v>
      </c>
      <c r="S276" t="s">
        <v>3455</v>
      </c>
      <c r="T276" t="s">
        <v>3456</v>
      </c>
      <c r="U276" t="s">
        <v>3457</v>
      </c>
      <c r="V276" t="s">
        <v>3458</v>
      </c>
      <c r="W276" t="s">
        <v>3459</v>
      </c>
      <c r="X276" t="s">
        <v>3460</v>
      </c>
      <c r="Y276" t="s">
        <v>3461</v>
      </c>
      <c r="Z276" t="s">
        <v>3462</v>
      </c>
      <c r="AA276" t="s">
        <v>3463</v>
      </c>
      <c r="AB276" t="s">
        <v>3464</v>
      </c>
      <c r="AC276" t="s">
        <v>3465</v>
      </c>
      <c r="AD276" t="s">
        <v>5032</v>
      </c>
    </row>
    <row r="277" spans="1:30">
      <c r="A277">
        <v>276</v>
      </c>
      <c r="B277">
        <v>3</v>
      </c>
      <c r="C277">
        <v>77</v>
      </c>
      <c r="D277">
        <v>1</v>
      </c>
      <c r="E277">
        <v>60</v>
      </c>
      <c r="F277">
        <v>70</v>
      </c>
      <c r="G277">
        <v>0.44707031249999996</v>
      </c>
      <c r="H277">
        <v>0</v>
      </c>
      <c r="I277">
        <v>90</v>
      </c>
      <c r="J277">
        <v>0</v>
      </c>
      <c r="K277">
        <v>6584.9609375</v>
      </c>
      <c r="L277">
        <v>0.34703125000000001</v>
      </c>
      <c r="M277">
        <v>695061.9140625</v>
      </c>
      <c r="N277">
        <v>0.20039062500000002</v>
      </c>
      <c r="O277">
        <v>70</v>
      </c>
      <c r="P277">
        <v>480</v>
      </c>
      <c r="Q277">
        <v>480</v>
      </c>
      <c r="R277">
        <v>276</v>
      </c>
      <c r="S277" t="s">
        <v>3466</v>
      </c>
      <c r="T277" t="s">
        <v>3467</v>
      </c>
      <c r="U277" t="s">
        <v>3468</v>
      </c>
      <c r="V277" t="s">
        <v>3469</v>
      </c>
      <c r="W277" t="s">
        <v>3470</v>
      </c>
      <c r="X277" t="s">
        <v>3471</v>
      </c>
      <c r="Y277" t="s">
        <v>3472</v>
      </c>
      <c r="Z277" t="s">
        <v>3473</v>
      </c>
      <c r="AA277" t="s">
        <v>3474</v>
      </c>
      <c r="AB277" t="s">
        <v>3475</v>
      </c>
      <c r="AC277" t="s">
        <v>3476</v>
      </c>
      <c r="AD277" t="s">
        <v>5033</v>
      </c>
    </row>
    <row r="278" spans="1:30">
      <c r="A278">
        <v>277</v>
      </c>
      <c r="B278">
        <v>3</v>
      </c>
      <c r="C278">
        <v>78</v>
      </c>
      <c r="D278">
        <v>1</v>
      </c>
      <c r="E278">
        <v>60</v>
      </c>
      <c r="F278">
        <v>70</v>
      </c>
      <c r="G278">
        <v>0.59707031249999998</v>
      </c>
      <c r="H278">
        <v>0</v>
      </c>
      <c r="I278">
        <v>90</v>
      </c>
      <c r="J278">
        <v>0</v>
      </c>
      <c r="K278">
        <v>9834.9609375</v>
      </c>
      <c r="L278">
        <v>0.46703125000000001</v>
      </c>
      <c r="M278">
        <v>336511.9140625</v>
      </c>
      <c r="N278">
        <v>0.30039062500000002</v>
      </c>
      <c r="O278">
        <v>70</v>
      </c>
      <c r="P278">
        <v>480</v>
      </c>
      <c r="Q278">
        <v>480</v>
      </c>
      <c r="R278">
        <v>277</v>
      </c>
      <c r="S278" t="s">
        <v>3477</v>
      </c>
      <c r="T278" t="s">
        <v>3478</v>
      </c>
      <c r="U278" t="s">
        <v>3479</v>
      </c>
      <c r="V278" t="s">
        <v>3480</v>
      </c>
      <c r="W278" t="s">
        <v>3481</v>
      </c>
      <c r="X278" t="s">
        <v>3482</v>
      </c>
      <c r="Y278" t="s">
        <v>3483</v>
      </c>
      <c r="Z278" t="s">
        <v>3484</v>
      </c>
      <c r="AA278" t="s">
        <v>3485</v>
      </c>
      <c r="AB278" t="s">
        <v>3486</v>
      </c>
      <c r="AC278" t="s">
        <v>3487</v>
      </c>
      <c r="AD278" t="s">
        <v>5034</v>
      </c>
    </row>
    <row r="279" spans="1:30">
      <c r="A279">
        <v>278</v>
      </c>
      <c r="B279">
        <v>3</v>
      </c>
      <c r="C279">
        <v>79</v>
      </c>
      <c r="D279">
        <v>1</v>
      </c>
      <c r="E279">
        <v>60</v>
      </c>
      <c r="F279">
        <v>70</v>
      </c>
      <c r="G279">
        <v>0.52207031250000002</v>
      </c>
      <c r="H279">
        <v>0</v>
      </c>
      <c r="I279">
        <v>90</v>
      </c>
      <c r="J279">
        <v>0</v>
      </c>
      <c r="K279">
        <v>8209.9609375</v>
      </c>
      <c r="L279">
        <v>0.28703125000000002</v>
      </c>
      <c r="M279">
        <v>157236.9140625</v>
      </c>
      <c r="N279">
        <v>0.25039062500000003</v>
      </c>
      <c r="O279">
        <v>70</v>
      </c>
      <c r="P279">
        <v>480</v>
      </c>
      <c r="Q279">
        <v>480</v>
      </c>
      <c r="R279">
        <v>278</v>
      </c>
      <c r="S279" t="s">
        <v>3488</v>
      </c>
      <c r="T279" t="s">
        <v>3489</v>
      </c>
      <c r="U279" t="s">
        <v>3490</v>
      </c>
      <c r="V279" t="s">
        <v>3491</v>
      </c>
      <c r="W279" t="s">
        <v>3492</v>
      </c>
      <c r="X279" t="s">
        <v>3493</v>
      </c>
      <c r="Y279" t="s">
        <v>3494</v>
      </c>
      <c r="Z279" t="s">
        <v>3495</v>
      </c>
      <c r="AA279" t="s">
        <v>3496</v>
      </c>
      <c r="AB279" t="s">
        <v>3497</v>
      </c>
      <c r="AC279" t="s">
        <v>3498</v>
      </c>
      <c r="AD279" t="s">
        <v>5035</v>
      </c>
    </row>
    <row r="280" spans="1:30">
      <c r="A280">
        <v>279</v>
      </c>
      <c r="B280">
        <v>3</v>
      </c>
      <c r="C280">
        <v>80</v>
      </c>
      <c r="D280">
        <v>1</v>
      </c>
      <c r="E280">
        <v>60</v>
      </c>
      <c r="F280">
        <v>70</v>
      </c>
      <c r="G280">
        <v>0.3720703125</v>
      </c>
      <c r="H280">
        <v>0</v>
      </c>
      <c r="I280">
        <v>90</v>
      </c>
      <c r="J280">
        <v>0</v>
      </c>
      <c r="K280">
        <v>4959.9609375</v>
      </c>
      <c r="L280">
        <v>0.40703124999999996</v>
      </c>
      <c r="M280">
        <v>515786.9140625</v>
      </c>
      <c r="N280">
        <v>0.35039062500000001</v>
      </c>
      <c r="O280">
        <v>70</v>
      </c>
      <c r="P280">
        <v>480</v>
      </c>
      <c r="Q280">
        <v>480</v>
      </c>
      <c r="R280">
        <v>279</v>
      </c>
      <c r="S280" t="s">
        <v>3499</v>
      </c>
      <c r="T280" t="s">
        <v>3500</v>
      </c>
      <c r="U280" t="s">
        <v>3501</v>
      </c>
      <c r="V280" t="s">
        <v>3502</v>
      </c>
      <c r="W280" t="s">
        <v>3503</v>
      </c>
      <c r="X280" t="s">
        <v>3504</v>
      </c>
      <c r="Y280" t="s">
        <v>3505</v>
      </c>
      <c r="Z280" t="s">
        <v>3506</v>
      </c>
      <c r="AA280" t="s">
        <v>3507</v>
      </c>
      <c r="AB280" t="s">
        <v>962</v>
      </c>
      <c r="AC280" t="s">
        <v>3508</v>
      </c>
      <c r="AD280" t="s">
        <v>5036</v>
      </c>
    </row>
    <row r="281" spans="1:30">
      <c r="A281">
        <v>280</v>
      </c>
      <c r="B281">
        <v>3</v>
      </c>
      <c r="C281">
        <v>81</v>
      </c>
      <c r="D281">
        <v>1</v>
      </c>
      <c r="E281">
        <v>60</v>
      </c>
      <c r="F281">
        <v>70</v>
      </c>
      <c r="G281">
        <v>0.31582031249999998</v>
      </c>
      <c r="H281">
        <v>0</v>
      </c>
      <c r="I281">
        <v>90</v>
      </c>
      <c r="J281">
        <v>0</v>
      </c>
      <c r="K281">
        <v>4553.7109375</v>
      </c>
      <c r="L281">
        <v>0.33203125</v>
      </c>
      <c r="M281">
        <v>202055.6640625</v>
      </c>
      <c r="N281">
        <v>0.31289062500000003</v>
      </c>
      <c r="O281">
        <v>70</v>
      </c>
      <c r="P281">
        <v>480</v>
      </c>
      <c r="Q281">
        <v>480</v>
      </c>
      <c r="R281">
        <v>280</v>
      </c>
      <c r="S281" t="s">
        <v>3509</v>
      </c>
      <c r="T281" t="s">
        <v>3510</v>
      </c>
      <c r="U281" t="s">
        <v>3511</v>
      </c>
      <c r="V281" t="s">
        <v>3512</v>
      </c>
      <c r="W281" t="s">
        <v>3513</v>
      </c>
      <c r="X281" t="s">
        <v>3514</v>
      </c>
      <c r="Y281" t="s">
        <v>3515</v>
      </c>
      <c r="Z281" t="s">
        <v>3516</v>
      </c>
      <c r="AA281" t="s">
        <v>3517</v>
      </c>
      <c r="AB281" t="s">
        <v>3518</v>
      </c>
      <c r="AC281" t="s">
        <v>3519</v>
      </c>
      <c r="AD281" t="s">
        <v>5037</v>
      </c>
    </row>
    <row r="282" spans="1:30">
      <c r="A282">
        <v>281</v>
      </c>
      <c r="B282">
        <v>3</v>
      </c>
      <c r="C282">
        <v>82</v>
      </c>
      <c r="D282">
        <v>1</v>
      </c>
      <c r="E282">
        <v>60</v>
      </c>
      <c r="F282">
        <v>70</v>
      </c>
      <c r="G282">
        <v>0.4658203125</v>
      </c>
      <c r="H282">
        <v>0</v>
      </c>
      <c r="I282">
        <v>90</v>
      </c>
      <c r="J282">
        <v>0</v>
      </c>
      <c r="K282">
        <v>7803.7109375</v>
      </c>
      <c r="L282">
        <v>0.45203125</v>
      </c>
      <c r="M282">
        <v>560605.6640625</v>
      </c>
      <c r="N282">
        <v>0.212890625</v>
      </c>
      <c r="O282">
        <v>70</v>
      </c>
      <c r="P282">
        <v>480</v>
      </c>
      <c r="Q282">
        <v>480</v>
      </c>
      <c r="R282">
        <v>281</v>
      </c>
      <c r="S282" t="s">
        <v>3520</v>
      </c>
      <c r="T282" t="s">
        <v>3521</v>
      </c>
      <c r="U282" t="s">
        <v>3522</v>
      </c>
      <c r="V282" t="s">
        <v>3523</v>
      </c>
      <c r="W282" t="s">
        <v>3524</v>
      </c>
      <c r="X282" t="s">
        <v>190</v>
      </c>
      <c r="Y282" t="s">
        <v>3525</v>
      </c>
      <c r="Z282" t="s">
        <v>3526</v>
      </c>
      <c r="AA282" t="s">
        <v>3527</v>
      </c>
      <c r="AB282" t="s">
        <v>3528</v>
      </c>
      <c r="AC282" t="s">
        <v>3529</v>
      </c>
      <c r="AD282" t="s">
        <v>5038</v>
      </c>
    </row>
    <row r="283" spans="1:30">
      <c r="A283">
        <v>282</v>
      </c>
      <c r="B283">
        <v>3</v>
      </c>
      <c r="C283">
        <v>83</v>
      </c>
      <c r="D283">
        <v>1</v>
      </c>
      <c r="E283">
        <v>60</v>
      </c>
      <c r="F283">
        <v>70</v>
      </c>
      <c r="G283">
        <v>0.54082031249999996</v>
      </c>
      <c r="H283">
        <v>0</v>
      </c>
      <c r="I283">
        <v>90</v>
      </c>
      <c r="J283">
        <v>0</v>
      </c>
      <c r="K283">
        <v>9428.7109375</v>
      </c>
      <c r="L283">
        <v>0.27203125</v>
      </c>
      <c r="M283">
        <v>739880.6640625</v>
      </c>
      <c r="N283">
        <v>0.36289062500000002</v>
      </c>
      <c r="O283">
        <v>70</v>
      </c>
      <c r="P283">
        <v>480</v>
      </c>
      <c r="Q283">
        <v>480</v>
      </c>
      <c r="R283">
        <v>282</v>
      </c>
      <c r="S283" t="s">
        <v>3530</v>
      </c>
      <c r="T283" t="s">
        <v>3531</v>
      </c>
      <c r="U283" t="s">
        <v>3532</v>
      </c>
      <c r="V283" t="s">
        <v>3533</v>
      </c>
      <c r="W283" t="s">
        <v>3534</v>
      </c>
      <c r="X283" t="s">
        <v>2553</v>
      </c>
      <c r="Y283" t="s">
        <v>3535</v>
      </c>
      <c r="Z283" t="s">
        <v>3536</v>
      </c>
      <c r="AA283" t="s">
        <v>3537</v>
      </c>
      <c r="AB283" t="s">
        <v>3538</v>
      </c>
      <c r="AC283" t="s">
        <v>3539</v>
      </c>
      <c r="AD283" t="s">
        <v>5039</v>
      </c>
    </row>
    <row r="284" spans="1:30">
      <c r="A284">
        <v>283</v>
      </c>
      <c r="B284">
        <v>3</v>
      </c>
      <c r="C284">
        <v>84</v>
      </c>
      <c r="D284">
        <v>1</v>
      </c>
      <c r="E284">
        <v>60</v>
      </c>
      <c r="F284">
        <v>70</v>
      </c>
      <c r="G284">
        <v>0.39082031249999999</v>
      </c>
      <c r="H284">
        <v>0</v>
      </c>
      <c r="I284">
        <v>90</v>
      </c>
      <c r="J284">
        <v>0</v>
      </c>
      <c r="K284">
        <v>6178.7109375</v>
      </c>
      <c r="L284">
        <v>0.39203125</v>
      </c>
      <c r="M284">
        <v>381330.6640625</v>
      </c>
      <c r="N284">
        <v>0.26289062500000004</v>
      </c>
      <c r="O284">
        <v>70</v>
      </c>
      <c r="P284">
        <v>480</v>
      </c>
      <c r="Q284">
        <v>480</v>
      </c>
      <c r="R284">
        <v>283</v>
      </c>
      <c r="S284" t="s">
        <v>3540</v>
      </c>
      <c r="T284" t="s">
        <v>3541</v>
      </c>
      <c r="U284" t="s">
        <v>3542</v>
      </c>
      <c r="V284" t="s">
        <v>3543</v>
      </c>
      <c r="W284" t="s">
        <v>3544</v>
      </c>
      <c r="X284" t="s">
        <v>3533</v>
      </c>
      <c r="Y284" t="s">
        <v>3545</v>
      </c>
      <c r="Z284" t="s">
        <v>3546</v>
      </c>
      <c r="AA284" t="s">
        <v>3547</v>
      </c>
      <c r="AB284" t="s">
        <v>3548</v>
      </c>
      <c r="AC284" t="s">
        <v>3549</v>
      </c>
      <c r="AD284" t="s">
        <v>5040</v>
      </c>
    </row>
    <row r="285" spans="1:30">
      <c r="A285">
        <v>284</v>
      </c>
      <c r="B285">
        <v>3</v>
      </c>
      <c r="C285">
        <v>85</v>
      </c>
      <c r="D285">
        <v>1</v>
      </c>
      <c r="E285">
        <v>60</v>
      </c>
      <c r="F285">
        <v>70</v>
      </c>
      <c r="G285">
        <v>0.57832031250000004</v>
      </c>
      <c r="H285">
        <v>0</v>
      </c>
      <c r="I285">
        <v>90</v>
      </c>
      <c r="J285">
        <v>0</v>
      </c>
      <c r="K285">
        <v>5366.2109375</v>
      </c>
      <c r="L285">
        <v>0.30203124999999997</v>
      </c>
      <c r="M285">
        <v>470968.1640625</v>
      </c>
      <c r="N285">
        <v>0.337890625</v>
      </c>
      <c r="O285">
        <v>70</v>
      </c>
      <c r="P285">
        <v>480</v>
      </c>
      <c r="Q285">
        <v>480</v>
      </c>
      <c r="R285">
        <v>284</v>
      </c>
      <c r="S285" t="s">
        <v>3550</v>
      </c>
      <c r="T285" t="s">
        <v>3551</v>
      </c>
      <c r="U285" t="s">
        <v>3552</v>
      </c>
      <c r="V285" t="s">
        <v>3553</v>
      </c>
      <c r="W285" t="s">
        <v>3554</v>
      </c>
      <c r="X285" t="s">
        <v>3555</v>
      </c>
      <c r="Y285" t="s">
        <v>3556</v>
      </c>
      <c r="Z285" t="s">
        <v>3557</v>
      </c>
      <c r="AA285" t="s">
        <v>3558</v>
      </c>
      <c r="AB285" t="s">
        <v>3559</v>
      </c>
      <c r="AC285" t="s">
        <v>2082</v>
      </c>
      <c r="AD285" t="s">
        <v>5041</v>
      </c>
    </row>
    <row r="286" spans="1:30">
      <c r="A286">
        <v>285</v>
      </c>
      <c r="B286">
        <v>3</v>
      </c>
      <c r="C286">
        <v>86</v>
      </c>
      <c r="D286">
        <v>1</v>
      </c>
      <c r="E286">
        <v>60</v>
      </c>
      <c r="F286">
        <v>70</v>
      </c>
      <c r="G286">
        <v>0.42832031250000002</v>
      </c>
      <c r="H286">
        <v>0</v>
      </c>
      <c r="I286">
        <v>90</v>
      </c>
      <c r="J286">
        <v>0</v>
      </c>
      <c r="K286">
        <v>8616.2109375</v>
      </c>
      <c r="L286">
        <v>0.42203124999999997</v>
      </c>
      <c r="M286">
        <v>112418.1640625</v>
      </c>
      <c r="N286">
        <v>0.23789062500000002</v>
      </c>
      <c r="O286">
        <v>70</v>
      </c>
      <c r="P286">
        <v>480</v>
      </c>
      <c r="Q286">
        <v>480</v>
      </c>
      <c r="R286">
        <v>285</v>
      </c>
      <c r="S286" t="s">
        <v>3560</v>
      </c>
      <c r="T286" t="s">
        <v>3561</v>
      </c>
      <c r="U286" t="s">
        <v>3562</v>
      </c>
      <c r="V286" t="s">
        <v>2126</v>
      </c>
      <c r="W286" t="s">
        <v>3563</v>
      </c>
      <c r="X286" t="s">
        <v>3564</v>
      </c>
      <c r="Y286" t="s">
        <v>3565</v>
      </c>
      <c r="Z286" t="s">
        <v>2812</v>
      </c>
      <c r="AA286" t="s">
        <v>3566</v>
      </c>
      <c r="AB286" t="s">
        <v>3567</v>
      </c>
      <c r="AC286" t="s">
        <v>3568</v>
      </c>
      <c r="AD286" t="s">
        <v>5042</v>
      </c>
    </row>
    <row r="287" spans="1:30">
      <c r="A287">
        <v>286</v>
      </c>
      <c r="B287">
        <v>3</v>
      </c>
      <c r="C287">
        <v>87</v>
      </c>
      <c r="D287">
        <v>1</v>
      </c>
      <c r="E287">
        <v>60</v>
      </c>
      <c r="F287">
        <v>70</v>
      </c>
      <c r="G287">
        <v>0.35332031250000001</v>
      </c>
      <c r="H287">
        <v>0</v>
      </c>
      <c r="I287">
        <v>90</v>
      </c>
      <c r="J287">
        <v>0</v>
      </c>
      <c r="K287">
        <v>6991.2109375</v>
      </c>
      <c r="L287">
        <v>0.36203125000000003</v>
      </c>
      <c r="M287">
        <v>291693.1640625</v>
      </c>
      <c r="N287">
        <v>0.38789062500000004</v>
      </c>
      <c r="O287">
        <v>70</v>
      </c>
      <c r="P287">
        <v>480</v>
      </c>
      <c r="Q287">
        <v>480</v>
      </c>
      <c r="R287">
        <v>286</v>
      </c>
      <c r="S287" t="s">
        <v>3569</v>
      </c>
      <c r="T287" t="s">
        <v>3570</v>
      </c>
      <c r="U287" t="s">
        <v>3571</v>
      </c>
      <c r="V287" t="s">
        <v>3572</v>
      </c>
      <c r="W287" t="s">
        <v>3573</v>
      </c>
      <c r="X287" t="s">
        <v>3574</v>
      </c>
      <c r="Y287" t="s">
        <v>3575</v>
      </c>
      <c r="Z287" t="s">
        <v>3576</v>
      </c>
      <c r="AA287" t="s">
        <v>3577</v>
      </c>
      <c r="AB287" t="s">
        <v>3578</v>
      </c>
      <c r="AC287" t="s">
        <v>3579</v>
      </c>
      <c r="AD287" t="s">
        <v>5043</v>
      </c>
    </row>
    <row r="288" spans="1:30">
      <c r="A288">
        <v>287</v>
      </c>
      <c r="B288">
        <v>3</v>
      </c>
      <c r="C288">
        <v>88</v>
      </c>
      <c r="D288">
        <v>1</v>
      </c>
      <c r="E288">
        <v>60</v>
      </c>
      <c r="F288">
        <v>70</v>
      </c>
      <c r="G288">
        <v>0.50332031249999998</v>
      </c>
      <c r="H288">
        <v>0</v>
      </c>
      <c r="I288">
        <v>90</v>
      </c>
      <c r="J288">
        <v>0</v>
      </c>
      <c r="K288">
        <v>3741.2109375</v>
      </c>
      <c r="L288">
        <v>0.48203125000000002</v>
      </c>
      <c r="M288">
        <v>650243.1640625</v>
      </c>
      <c r="N288">
        <v>0.28789062500000001</v>
      </c>
      <c r="O288">
        <v>70</v>
      </c>
      <c r="P288">
        <v>480</v>
      </c>
      <c r="Q288">
        <v>480</v>
      </c>
      <c r="R288">
        <v>287</v>
      </c>
      <c r="S288" t="s">
        <v>3580</v>
      </c>
      <c r="T288" t="s">
        <v>3581</v>
      </c>
      <c r="U288" t="s">
        <v>3582</v>
      </c>
      <c r="V288" t="s">
        <v>3583</v>
      </c>
      <c r="W288" t="s">
        <v>3584</v>
      </c>
      <c r="X288" t="s">
        <v>3585</v>
      </c>
      <c r="Y288" t="s">
        <v>3586</v>
      </c>
      <c r="Z288" t="s">
        <v>3587</v>
      </c>
      <c r="AA288" t="s">
        <v>3588</v>
      </c>
      <c r="AB288" t="s">
        <v>3589</v>
      </c>
      <c r="AC288" t="s">
        <v>3590</v>
      </c>
      <c r="AD288" t="s">
        <v>5044</v>
      </c>
    </row>
    <row r="289" spans="1:30">
      <c r="A289">
        <v>288</v>
      </c>
      <c r="B289">
        <v>3</v>
      </c>
      <c r="C289">
        <v>89</v>
      </c>
      <c r="D289">
        <v>1</v>
      </c>
      <c r="E289">
        <v>60</v>
      </c>
      <c r="F289">
        <v>70</v>
      </c>
      <c r="G289">
        <v>0.41425781249999999</v>
      </c>
      <c r="H289">
        <v>0</v>
      </c>
      <c r="I289">
        <v>90</v>
      </c>
      <c r="J289">
        <v>0</v>
      </c>
      <c r="K289">
        <v>3842.7734375</v>
      </c>
      <c r="L289">
        <v>0.30578125</v>
      </c>
      <c r="M289">
        <v>235669.7265625</v>
      </c>
      <c r="N289">
        <v>0.37226562500000004</v>
      </c>
      <c r="O289">
        <v>70</v>
      </c>
      <c r="P289">
        <v>480</v>
      </c>
      <c r="Q289">
        <v>480</v>
      </c>
      <c r="R289">
        <v>288</v>
      </c>
      <c r="S289" t="s">
        <v>3591</v>
      </c>
      <c r="T289" t="s">
        <v>3592</v>
      </c>
      <c r="U289" t="s">
        <v>3593</v>
      </c>
      <c r="V289" t="s">
        <v>3594</v>
      </c>
      <c r="W289" t="s">
        <v>3595</v>
      </c>
      <c r="X289" t="s">
        <v>2341</v>
      </c>
      <c r="Y289" t="s">
        <v>3596</v>
      </c>
      <c r="Z289" t="s">
        <v>769</v>
      </c>
      <c r="AA289" t="s">
        <v>3597</v>
      </c>
      <c r="AB289" t="s">
        <v>3598</v>
      </c>
      <c r="AC289" t="s">
        <v>3599</v>
      </c>
      <c r="AD289" t="s">
        <v>5045</v>
      </c>
    </row>
    <row r="290" spans="1:30">
      <c r="A290">
        <v>289</v>
      </c>
      <c r="B290">
        <v>3</v>
      </c>
      <c r="C290">
        <v>90</v>
      </c>
      <c r="D290">
        <v>1</v>
      </c>
      <c r="E290">
        <v>60</v>
      </c>
      <c r="F290">
        <v>70</v>
      </c>
      <c r="G290">
        <v>0.56425781249999996</v>
      </c>
      <c r="H290">
        <v>0</v>
      </c>
      <c r="I290">
        <v>90</v>
      </c>
      <c r="J290">
        <v>0</v>
      </c>
      <c r="K290">
        <v>7092.7734375</v>
      </c>
      <c r="L290">
        <v>0.42578125</v>
      </c>
      <c r="M290">
        <v>594219.7265625</v>
      </c>
      <c r="N290">
        <v>0.27226562500000001</v>
      </c>
      <c r="O290">
        <v>70</v>
      </c>
      <c r="P290">
        <v>480</v>
      </c>
      <c r="Q290">
        <v>480</v>
      </c>
      <c r="R290">
        <v>289</v>
      </c>
      <c r="S290" t="s">
        <v>3600</v>
      </c>
      <c r="T290" t="s">
        <v>3601</v>
      </c>
      <c r="U290" t="s">
        <v>3602</v>
      </c>
      <c r="V290" t="s">
        <v>3603</v>
      </c>
      <c r="W290" t="s">
        <v>3604</v>
      </c>
      <c r="X290" t="s">
        <v>3605</v>
      </c>
      <c r="Y290" t="s">
        <v>3606</v>
      </c>
      <c r="Z290" t="s">
        <v>3607</v>
      </c>
      <c r="AA290" t="s">
        <v>3608</v>
      </c>
      <c r="AB290" t="s">
        <v>3609</v>
      </c>
      <c r="AC290" t="s">
        <v>3610</v>
      </c>
      <c r="AD290" t="s">
        <v>5046</v>
      </c>
    </row>
    <row r="291" spans="1:30">
      <c r="A291">
        <v>290</v>
      </c>
      <c r="B291">
        <v>3</v>
      </c>
      <c r="C291">
        <v>91</v>
      </c>
      <c r="D291">
        <v>1</v>
      </c>
      <c r="E291">
        <v>60</v>
      </c>
      <c r="F291">
        <v>70</v>
      </c>
      <c r="G291">
        <v>0.4892578125</v>
      </c>
      <c r="H291">
        <v>0</v>
      </c>
      <c r="I291">
        <v>90</v>
      </c>
      <c r="J291">
        <v>0</v>
      </c>
      <c r="K291">
        <v>8717.7734375</v>
      </c>
      <c r="L291">
        <v>0.36578125</v>
      </c>
      <c r="M291">
        <v>773494.7265625</v>
      </c>
      <c r="N291">
        <v>0.322265625</v>
      </c>
      <c r="O291">
        <v>70</v>
      </c>
      <c r="P291">
        <v>480</v>
      </c>
      <c r="Q291">
        <v>480</v>
      </c>
      <c r="R291">
        <v>290</v>
      </c>
      <c r="S291" t="s">
        <v>3611</v>
      </c>
      <c r="T291" t="s">
        <v>3612</v>
      </c>
      <c r="U291" t="s">
        <v>3613</v>
      </c>
      <c r="V291" t="s">
        <v>2451</v>
      </c>
      <c r="W291" t="s">
        <v>3614</v>
      </c>
      <c r="X291" t="s">
        <v>3615</v>
      </c>
      <c r="Y291" t="s">
        <v>3616</v>
      </c>
      <c r="Z291" t="s">
        <v>3617</v>
      </c>
      <c r="AA291" t="s">
        <v>3618</v>
      </c>
      <c r="AB291" t="s">
        <v>3619</v>
      </c>
      <c r="AC291" t="s">
        <v>3620</v>
      </c>
      <c r="AD291" t="s">
        <v>5047</v>
      </c>
    </row>
    <row r="292" spans="1:30">
      <c r="A292">
        <v>291</v>
      </c>
      <c r="B292">
        <v>3</v>
      </c>
      <c r="C292">
        <v>92</v>
      </c>
      <c r="D292">
        <v>1</v>
      </c>
      <c r="E292">
        <v>60</v>
      </c>
      <c r="F292">
        <v>70</v>
      </c>
      <c r="G292">
        <v>0.33925781249999998</v>
      </c>
      <c r="H292">
        <v>0</v>
      </c>
      <c r="I292">
        <v>90</v>
      </c>
      <c r="J292">
        <v>0</v>
      </c>
      <c r="K292">
        <v>5467.7734375</v>
      </c>
      <c r="L292">
        <v>0.48578125</v>
      </c>
      <c r="M292">
        <v>414944.7265625</v>
      </c>
      <c r="N292">
        <v>0.22226562500000002</v>
      </c>
      <c r="O292">
        <v>70</v>
      </c>
      <c r="P292">
        <v>480</v>
      </c>
      <c r="Q292">
        <v>480</v>
      </c>
      <c r="R292">
        <v>291</v>
      </c>
      <c r="S292" t="s">
        <v>3621</v>
      </c>
      <c r="T292" t="s">
        <v>3622</v>
      </c>
      <c r="U292" t="s">
        <v>3623</v>
      </c>
      <c r="V292" t="s">
        <v>1042</v>
      </c>
      <c r="W292" t="s">
        <v>3624</v>
      </c>
      <c r="X292" t="s">
        <v>3625</v>
      </c>
      <c r="Y292" t="s">
        <v>3626</v>
      </c>
      <c r="Z292" t="s">
        <v>3627</v>
      </c>
      <c r="AA292" t="s">
        <v>3628</v>
      </c>
      <c r="AB292" t="s">
        <v>3629</v>
      </c>
      <c r="AC292" t="s">
        <v>3630</v>
      </c>
      <c r="AD292" t="s">
        <v>5048</v>
      </c>
    </row>
    <row r="293" spans="1:30">
      <c r="A293">
        <v>292</v>
      </c>
      <c r="B293">
        <v>3</v>
      </c>
      <c r="C293">
        <v>93</v>
      </c>
      <c r="D293">
        <v>1</v>
      </c>
      <c r="E293">
        <v>60</v>
      </c>
      <c r="F293">
        <v>70</v>
      </c>
      <c r="G293">
        <v>0.45175781250000002</v>
      </c>
      <c r="H293">
        <v>0</v>
      </c>
      <c r="I293">
        <v>90</v>
      </c>
      <c r="J293">
        <v>0</v>
      </c>
      <c r="K293">
        <v>6280.2734375</v>
      </c>
      <c r="L293">
        <v>0.33578125000000003</v>
      </c>
      <c r="M293">
        <v>504582.2265625</v>
      </c>
      <c r="N293">
        <v>0.39726562500000001</v>
      </c>
      <c r="O293">
        <v>70</v>
      </c>
      <c r="P293">
        <v>480</v>
      </c>
      <c r="Q293">
        <v>480</v>
      </c>
      <c r="R293">
        <v>292</v>
      </c>
      <c r="S293" t="s">
        <v>3631</v>
      </c>
      <c r="T293" t="s">
        <v>3632</v>
      </c>
      <c r="U293" t="s">
        <v>3633</v>
      </c>
      <c r="V293" t="s">
        <v>3634</v>
      </c>
      <c r="W293" t="s">
        <v>3635</v>
      </c>
      <c r="X293" t="s">
        <v>1460</v>
      </c>
      <c r="Y293" t="s">
        <v>3636</v>
      </c>
      <c r="Z293" t="s">
        <v>3637</v>
      </c>
      <c r="AA293" t="s">
        <v>3638</v>
      </c>
      <c r="AB293" t="s">
        <v>3639</v>
      </c>
      <c r="AC293" t="s">
        <v>3640</v>
      </c>
      <c r="AD293" t="s">
        <v>5049</v>
      </c>
    </row>
    <row r="294" spans="1:30">
      <c r="A294">
        <v>293</v>
      </c>
      <c r="B294">
        <v>3</v>
      </c>
      <c r="C294">
        <v>94</v>
      </c>
      <c r="D294">
        <v>1</v>
      </c>
      <c r="E294">
        <v>60</v>
      </c>
      <c r="F294">
        <v>70</v>
      </c>
      <c r="G294">
        <v>0.3017578125</v>
      </c>
      <c r="H294">
        <v>0</v>
      </c>
      <c r="I294">
        <v>90</v>
      </c>
      <c r="J294">
        <v>0</v>
      </c>
      <c r="K294">
        <v>9530.2734375</v>
      </c>
      <c r="L294">
        <v>0.45578125000000003</v>
      </c>
      <c r="M294">
        <v>146032.2265625</v>
      </c>
      <c r="N294">
        <v>0.29726562500000003</v>
      </c>
      <c r="O294">
        <v>70</v>
      </c>
      <c r="P294">
        <v>480</v>
      </c>
      <c r="Q294">
        <v>480</v>
      </c>
      <c r="R294">
        <v>293</v>
      </c>
      <c r="S294" t="s">
        <v>3641</v>
      </c>
      <c r="T294" t="s">
        <v>3642</v>
      </c>
      <c r="U294" t="s">
        <v>3643</v>
      </c>
      <c r="V294" t="s">
        <v>3644</v>
      </c>
      <c r="W294" t="s">
        <v>3645</v>
      </c>
      <c r="X294" t="s">
        <v>3646</v>
      </c>
      <c r="Y294" t="s">
        <v>3647</v>
      </c>
      <c r="Z294" t="s">
        <v>3648</v>
      </c>
      <c r="AA294" t="s">
        <v>3649</v>
      </c>
      <c r="AB294" t="s">
        <v>3650</v>
      </c>
      <c r="AC294" t="s">
        <v>3651</v>
      </c>
      <c r="AD294" t="s">
        <v>5050</v>
      </c>
    </row>
    <row r="295" spans="1:30">
      <c r="A295">
        <v>294</v>
      </c>
      <c r="B295">
        <v>3</v>
      </c>
      <c r="C295">
        <v>95</v>
      </c>
      <c r="D295">
        <v>1</v>
      </c>
      <c r="E295">
        <v>60</v>
      </c>
      <c r="F295">
        <v>70</v>
      </c>
      <c r="G295">
        <v>0.37675781249999996</v>
      </c>
      <c r="H295">
        <v>0</v>
      </c>
      <c r="I295">
        <v>90</v>
      </c>
      <c r="J295">
        <v>0</v>
      </c>
      <c r="K295">
        <v>7905.2734375</v>
      </c>
      <c r="L295">
        <v>0.27578124999999998</v>
      </c>
      <c r="M295">
        <v>325307.2265625</v>
      </c>
      <c r="N295">
        <v>0.34726562500000002</v>
      </c>
      <c r="O295">
        <v>70</v>
      </c>
      <c r="P295">
        <v>480</v>
      </c>
      <c r="Q295">
        <v>480</v>
      </c>
      <c r="R295">
        <v>294</v>
      </c>
      <c r="S295" t="s">
        <v>3652</v>
      </c>
      <c r="T295" t="s">
        <v>3653</v>
      </c>
      <c r="U295" t="s">
        <v>3654</v>
      </c>
      <c r="V295" t="s">
        <v>3655</v>
      </c>
      <c r="W295" t="s">
        <v>3656</v>
      </c>
      <c r="X295" t="s">
        <v>3657</v>
      </c>
      <c r="Y295" t="s">
        <v>3658</v>
      </c>
      <c r="Z295" t="s">
        <v>3659</v>
      </c>
      <c r="AA295" t="s">
        <v>3660</v>
      </c>
      <c r="AB295" t="s">
        <v>3661</v>
      </c>
      <c r="AC295" t="s">
        <v>3662</v>
      </c>
      <c r="AD295" t="s">
        <v>5051</v>
      </c>
    </row>
    <row r="296" spans="1:30">
      <c r="A296">
        <v>295</v>
      </c>
      <c r="B296">
        <v>3</v>
      </c>
      <c r="C296">
        <v>96</v>
      </c>
      <c r="D296">
        <v>1</v>
      </c>
      <c r="E296">
        <v>60</v>
      </c>
      <c r="F296">
        <v>70</v>
      </c>
      <c r="G296">
        <v>0.52675781249999998</v>
      </c>
      <c r="H296">
        <v>0</v>
      </c>
      <c r="I296">
        <v>90</v>
      </c>
      <c r="J296">
        <v>0</v>
      </c>
      <c r="K296">
        <v>4655.2734375</v>
      </c>
      <c r="L296">
        <v>0.39578124999999997</v>
      </c>
      <c r="M296">
        <v>683857.2265625</v>
      </c>
      <c r="N296">
        <v>0.24726562500000002</v>
      </c>
      <c r="O296">
        <v>70</v>
      </c>
      <c r="P296">
        <v>480</v>
      </c>
      <c r="Q296">
        <v>480</v>
      </c>
      <c r="R296">
        <v>295</v>
      </c>
      <c r="S296" t="s">
        <v>3663</v>
      </c>
      <c r="T296" t="s">
        <v>3664</v>
      </c>
      <c r="U296" t="s">
        <v>3665</v>
      </c>
      <c r="V296" t="s">
        <v>3666</v>
      </c>
      <c r="W296" t="s">
        <v>3667</v>
      </c>
      <c r="X296" t="s">
        <v>3668</v>
      </c>
      <c r="Y296" t="s">
        <v>3669</v>
      </c>
      <c r="Z296" t="s">
        <v>3670</v>
      </c>
      <c r="AA296" t="s">
        <v>3671</v>
      </c>
      <c r="AB296" t="s">
        <v>3672</v>
      </c>
      <c r="AC296" t="s">
        <v>3673</v>
      </c>
      <c r="AD296" t="s">
        <v>5052</v>
      </c>
    </row>
    <row r="297" spans="1:30">
      <c r="A297">
        <v>296</v>
      </c>
      <c r="B297">
        <v>3</v>
      </c>
      <c r="C297">
        <v>97</v>
      </c>
      <c r="D297">
        <v>1</v>
      </c>
      <c r="E297">
        <v>60</v>
      </c>
      <c r="F297">
        <v>70</v>
      </c>
      <c r="G297">
        <v>0.5830078125</v>
      </c>
      <c r="H297">
        <v>0</v>
      </c>
      <c r="I297">
        <v>90</v>
      </c>
      <c r="J297">
        <v>0</v>
      </c>
      <c r="K297">
        <v>5061.5234375</v>
      </c>
      <c r="L297">
        <v>0.35078124999999999</v>
      </c>
      <c r="M297">
        <v>370125.9765625</v>
      </c>
      <c r="N297">
        <v>0.28476562500000002</v>
      </c>
      <c r="O297">
        <v>70</v>
      </c>
      <c r="P297">
        <v>480</v>
      </c>
      <c r="Q297">
        <v>480</v>
      </c>
      <c r="R297">
        <v>296</v>
      </c>
      <c r="S297" t="s">
        <v>3674</v>
      </c>
      <c r="T297" t="s">
        <v>3675</v>
      </c>
      <c r="U297" t="s">
        <v>3676</v>
      </c>
      <c r="V297" t="s">
        <v>3677</v>
      </c>
      <c r="W297" t="s">
        <v>3678</v>
      </c>
      <c r="X297" t="s">
        <v>3679</v>
      </c>
      <c r="Y297" t="s">
        <v>3680</v>
      </c>
      <c r="Z297" t="s">
        <v>3681</v>
      </c>
      <c r="AA297" t="s">
        <v>3682</v>
      </c>
      <c r="AB297" t="s">
        <v>1939</v>
      </c>
      <c r="AC297" t="s">
        <v>3683</v>
      </c>
      <c r="AD297" t="s">
        <v>5053</v>
      </c>
    </row>
    <row r="298" spans="1:30">
      <c r="A298">
        <v>297</v>
      </c>
      <c r="B298">
        <v>3</v>
      </c>
      <c r="C298">
        <v>98</v>
      </c>
      <c r="D298">
        <v>1</v>
      </c>
      <c r="E298">
        <v>60</v>
      </c>
      <c r="F298">
        <v>70</v>
      </c>
      <c r="G298">
        <v>0.43300781249999998</v>
      </c>
      <c r="H298">
        <v>0</v>
      </c>
      <c r="I298">
        <v>90</v>
      </c>
      <c r="J298">
        <v>0</v>
      </c>
      <c r="K298">
        <v>8311.5234375</v>
      </c>
      <c r="L298">
        <v>0.47078124999999998</v>
      </c>
      <c r="M298">
        <v>728675.9765625</v>
      </c>
      <c r="N298">
        <v>0.384765625</v>
      </c>
      <c r="O298">
        <v>70</v>
      </c>
      <c r="P298">
        <v>480</v>
      </c>
      <c r="Q298">
        <v>480</v>
      </c>
      <c r="R298">
        <v>297</v>
      </c>
      <c r="S298" t="s">
        <v>3684</v>
      </c>
      <c r="T298" t="s">
        <v>3685</v>
      </c>
      <c r="U298" t="s">
        <v>3686</v>
      </c>
      <c r="V298" t="s">
        <v>3687</v>
      </c>
      <c r="W298" t="s">
        <v>3688</v>
      </c>
      <c r="X298" t="s">
        <v>3689</v>
      </c>
      <c r="Y298" t="s">
        <v>3690</v>
      </c>
      <c r="Z298" t="s">
        <v>3691</v>
      </c>
      <c r="AA298" t="s">
        <v>3692</v>
      </c>
      <c r="AB298" t="s">
        <v>3693</v>
      </c>
      <c r="AC298" t="s">
        <v>3694</v>
      </c>
      <c r="AD298" t="s">
        <v>5054</v>
      </c>
    </row>
    <row r="299" spans="1:30">
      <c r="A299">
        <v>298</v>
      </c>
      <c r="B299">
        <v>3</v>
      </c>
      <c r="C299">
        <v>99</v>
      </c>
      <c r="D299">
        <v>1</v>
      </c>
      <c r="E299">
        <v>60</v>
      </c>
      <c r="F299">
        <v>70</v>
      </c>
      <c r="G299">
        <v>0.35800781249999997</v>
      </c>
      <c r="H299">
        <v>0</v>
      </c>
      <c r="I299">
        <v>90</v>
      </c>
      <c r="J299">
        <v>0</v>
      </c>
      <c r="K299">
        <v>9936.5234375</v>
      </c>
      <c r="L299">
        <v>0.29078124999999999</v>
      </c>
      <c r="M299">
        <v>549400.9765625</v>
      </c>
      <c r="N299">
        <v>0.23476562500000001</v>
      </c>
      <c r="O299">
        <v>70</v>
      </c>
      <c r="P299">
        <v>480</v>
      </c>
      <c r="Q299">
        <v>480</v>
      </c>
      <c r="R299">
        <v>298</v>
      </c>
      <c r="S299" t="s">
        <v>3695</v>
      </c>
      <c r="T299" t="s">
        <v>3696</v>
      </c>
      <c r="U299" t="s">
        <v>3697</v>
      </c>
      <c r="V299" t="s">
        <v>3698</v>
      </c>
      <c r="W299" t="s">
        <v>3699</v>
      </c>
      <c r="X299" t="s">
        <v>3700</v>
      </c>
      <c r="Y299" t="s">
        <v>3701</v>
      </c>
      <c r="Z299" t="s">
        <v>3702</v>
      </c>
      <c r="AA299" t="s">
        <v>2953</v>
      </c>
      <c r="AB299" t="s">
        <v>3703</v>
      </c>
      <c r="AC299" t="s">
        <v>3704</v>
      </c>
      <c r="AD299" t="s">
        <v>5055</v>
      </c>
    </row>
    <row r="300" spans="1:30">
      <c r="A300">
        <v>299</v>
      </c>
      <c r="B300">
        <v>3</v>
      </c>
      <c r="C300">
        <v>100</v>
      </c>
      <c r="D300">
        <v>1</v>
      </c>
      <c r="E300">
        <v>60</v>
      </c>
      <c r="F300">
        <v>70</v>
      </c>
      <c r="G300">
        <v>0.50800781250000004</v>
      </c>
      <c r="H300">
        <v>0</v>
      </c>
      <c r="I300">
        <v>90</v>
      </c>
      <c r="J300">
        <v>0</v>
      </c>
      <c r="K300">
        <v>6686.5234375</v>
      </c>
      <c r="L300">
        <v>0.41078124999999999</v>
      </c>
      <c r="M300">
        <v>190850.9765625</v>
      </c>
      <c r="N300">
        <v>0.33476562500000001</v>
      </c>
      <c r="O300">
        <v>70</v>
      </c>
      <c r="P300">
        <v>480</v>
      </c>
      <c r="Q300">
        <v>480</v>
      </c>
      <c r="R300">
        <v>299</v>
      </c>
      <c r="S300" t="s">
        <v>3705</v>
      </c>
      <c r="T300" t="s">
        <v>3706</v>
      </c>
      <c r="U300" t="s">
        <v>3707</v>
      </c>
      <c r="V300" t="s">
        <v>3708</v>
      </c>
      <c r="W300" t="s">
        <v>3709</v>
      </c>
      <c r="X300" t="s">
        <v>391</v>
      </c>
      <c r="Y300" t="s">
        <v>3710</v>
      </c>
      <c r="Z300" t="s">
        <v>3711</v>
      </c>
      <c r="AA300" t="s">
        <v>3712</v>
      </c>
      <c r="AB300" t="s">
        <v>3713</v>
      </c>
      <c r="AC300" t="s">
        <v>3714</v>
      </c>
      <c r="AD300" t="s">
        <v>5056</v>
      </c>
    </row>
    <row r="301" spans="1:30">
      <c r="A301">
        <v>300</v>
      </c>
      <c r="B301">
        <v>3</v>
      </c>
      <c r="C301">
        <v>101</v>
      </c>
      <c r="D301">
        <v>1</v>
      </c>
      <c r="E301">
        <v>60</v>
      </c>
      <c r="F301">
        <v>70</v>
      </c>
      <c r="G301">
        <v>0.32050781249999999</v>
      </c>
      <c r="H301">
        <v>0</v>
      </c>
      <c r="I301">
        <v>90</v>
      </c>
      <c r="J301">
        <v>0</v>
      </c>
      <c r="K301">
        <v>5874.0234375</v>
      </c>
      <c r="L301">
        <v>0.26078125000000002</v>
      </c>
      <c r="M301">
        <v>639038.4765625</v>
      </c>
      <c r="N301">
        <v>0.259765625</v>
      </c>
      <c r="O301">
        <v>70</v>
      </c>
      <c r="P301">
        <v>480</v>
      </c>
      <c r="Q301">
        <v>480</v>
      </c>
      <c r="R301">
        <v>300</v>
      </c>
      <c r="S301" t="s">
        <v>3715</v>
      </c>
      <c r="T301" t="s">
        <v>3716</v>
      </c>
      <c r="U301" t="s">
        <v>3717</v>
      </c>
      <c r="V301" t="s">
        <v>3718</v>
      </c>
      <c r="W301" t="s">
        <v>3719</v>
      </c>
      <c r="X301" t="s">
        <v>3720</v>
      </c>
      <c r="Y301" t="s">
        <v>3721</v>
      </c>
      <c r="Z301" t="s">
        <v>3722</v>
      </c>
      <c r="AA301" t="s">
        <v>3723</v>
      </c>
      <c r="AB301" t="s">
        <v>3724</v>
      </c>
      <c r="AC301" t="s">
        <v>3725</v>
      </c>
      <c r="AD301" t="s">
        <v>2537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fiber and matrix properties</vt:lpstr>
      <vt:lpstr>Material properties</vt:lpstr>
      <vt:lpstr>Full Factorial Experiment</vt:lpstr>
      <vt:lpstr>Sobol_features_results</vt:lpstr>
      <vt:lpstr>Sobol_features</vt:lpstr>
      <vt:lpstr>features_outputs</vt:lpstr>
      <vt:lpstr>InputForKerasStiffness</vt:lpstr>
      <vt:lpstr>InputForKeras</vt:lpstr>
      <vt:lpstr>InputForKeras-300datapoint</vt:lpstr>
      <vt:lpstr>InputForKeras-200datapoint</vt:lpstr>
      <vt:lpstr>InputForKeras-100datapoint</vt:lpstr>
      <vt:lpstr>Sobol_features!simulation_results2</vt:lpstr>
      <vt:lpstr>Sobol_features!simulation_results2_1</vt:lpstr>
      <vt:lpstr>Sobol_features!simulation_results2_2</vt:lpstr>
      <vt:lpstr>Sobol_features!simulation_results2_3</vt:lpstr>
    </vt:vector>
  </TitlesOfParts>
  <Company>University of Gothenburg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Ghane</dc:creator>
  <cp:lastModifiedBy>Ehsan Ghane</cp:lastModifiedBy>
  <dcterms:created xsi:type="dcterms:W3CDTF">2021-03-30T14:15:16Z</dcterms:created>
  <dcterms:modified xsi:type="dcterms:W3CDTF">2022-08-04T00:05:05Z</dcterms:modified>
</cp:coreProperties>
</file>