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omments3.xml" ContentType="application/vnd.openxmlformats-officedocument.spreadsheetml.comments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omments4.xml" ContentType="application/vnd.openxmlformats-officedocument.spreadsheetml.comments+xml"/>
  <Override PartName="/xl/charts/chart3.xml" ContentType="application/vnd.openxmlformats-officedocument.drawingml.chart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1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YNABOOK\Desktop\"/>
    </mc:Choice>
  </mc:AlternateContent>
  <xr:revisionPtr revIDLastSave="0" documentId="8_{01E40DF3-E5B1-4ABF-B3C1-A886D6C617E5}" xr6:coauthVersionLast="47" xr6:coauthVersionMax="47" xr10:uidLastSave="{00000000-0000-0000-0000-000000000000}"/>
  <bookViews>
    <workbookView xWindow="-110" yWindow="-110" windowWidth="19420" windowHeight="11020" firstSheet="3" xr2:uid="{00000000-000D-0000-FFFF-FFFF00000000}"/>
  </bookViews>
  <sheets>
    <sheet name="Matriz Ckeck LIst" sheetId="19" r:id="rId1"/>
    <sheet name="MODELO LISTA DE COMPROBACION" sheetId="20" r:id="rId2"/>
    <sheet name="MODELO LISTA DE COMPROBACIO (3)" sheetId="23" r:id="rId3"/>
    <sheet name="MODELO LISTA DE COMPROBACIO (2)" sheetId="22" r:id="rId4"/>
    <sheet name="RECOMENDACIONES" sheetId="21" r:id="rId5"/>
  </sheets>
  <definedNames>
    <definedName name="_xlnm._FilterDatabase" localSheetId="0" hidden="1">'Matriz Ckeck LIst'!$B$7:$H$19</definedName>
    <definedName name="_xlnm.Print_Area" localSheetId="0">'Matriz Ckeck LIst'!$B$1:$S$19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5" i="23" l="1"/>
  <c r="D35" i="23"/>
  <c r="C36" i="23"/>
  <c r="D36" i="23"/>
  <c r="C27" i="23"/>
  <c r="D27" i="23"/>
  <c r="C28" i="23"/>
  <c r="D28" i="23"/>
  <c r="C17" i="23"/>
  <c r="D17" i="23"/>
  <c r="C18" i="23"/>
  <c r="D18" i="23"/>
  <c r="C35" i="22"/>
  <c r="D35" i="22"/>
  <c r="C36" i="22"/>
  <c r="D36" i="22"/>
  <c r="C27" i="22"/>
  <c r="D27" i="22"/>
  <c r="C28" i="22"/>
  <c r="D28" i="22"/>
  <c r="C17" i="22"/>
  <c r="D17" i="22"/>
  <c r="C18" i="22"/>
  <c r="D18" i="22"/>
  <c r="D35" i="20"/>
  <c r="D36" i="20" s="1"/>
  <c r="C35" i="20"/>
  <c r="C36" i="20" s="1"/>
  <c r="D27" i="20"/>
  <c r="D28" i="20" s="1"/>
  <c r="C27" i="20"/>
  <c r="C28" i="20" s="1"/>
  <c r="D17" i="20"/>
  <c r="D18" i="20" s="1"/>
  <c r="C17" i="20"/>
  <c r="C18" i="20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jeny ruiz</author>
  </authors>
  <commentList>
    <comment ref="E7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jeny ruiz:</t>
        </r>
        <r>
          <rPr>
            <sz val="9"/>
            <color indexed="81"/>
            <rFont val="Tahoma"/>
            <family val="2"/>
          </rPr>
          <t xml:space="preserve">
Control del nivel de acuedo entre las partes Cliente y Desarrollador</t>
        </r>
      </text>
    </comment>
    <comment ref="F7" authorId="0" shapeId="0" xr:uid="{00000000-0006-0000-0000-000002000000}">
      <text>
        <r>
          <rPr>
            <b/>
            <sz val="9"/>
            <color indexed="81"/>
            <rFont val="Tahoma"/>
            <charset val="1"/>
          </rPr>
          <t>jeny ruiz:</t>
        </r>
        <r>
          <rPr>
            <sz val="9"/>
            <color indexed="81"/>
            <rFont val="Tahoma"/>
            <charset val="1"/>
          </rPr>
          <t xml:space="preserve">
La información contenida en memoria se utiliza para actualizar los campos de la base de datos.</t>
        </r>
      </text>
    </comment>
    <comment ref="G7" authorId="0" shapeId="0" xr:uid="{C26528C6-0981-47CC-B81F-27EC10F324C4}">
      <text>
        <r>
          <rPr>
            <b/>
            <sz val="9"/>
            <color indexed="81"/>
            <rFont val="Tahoma"/>
            <family val="2"/>
          </rPr>
          <t>jeny ruiz:</t>
        </r>
        <r>
          <rPr>
            <sz val="9"/>
            <color indexed="81"/>
            <rFont val="Tahoma"/>
            <family val="2"/>
          </rPr>
          <t xml:space="preserve">
Control del nivel de acuedo entre las partes Cliente y Desarrollador</t>
        </r>
      </text>
    </comment>
    <comment ref="I7" authorId="0" shapeId="0" xr:uid="{00000000-0006-0000-0000-000003000000}">
      <text>
        <r>
          <rPr>
            <b/>
            <sz val="9"/>
            <color indexed="81"/>
            <rFont val="Tahoma"/>
            <charset val="1"/>
          </rPr>
          <t>jeny ruiz:</t>
        </r>
        <r>
          <rPr>
            <sz val="9"/>
            <color indexed="81"/>
            <rFont val="Tahoma"/>
            <charset val="1"/>
          </rPr>
          <t xml:space="preserve">
Se guarda en un archivo Excel los registros que dieron un problema en la actualización.</t>
        </r>
      </text>
    </comment>
    <comment ref="J7" authorId="0" shapeId="0" xr:uid="{00000000-0006-0000-0000-000004000000}">
      <text>
        <r>
          <rPr>
            <b/>
            <sz val="9"/>
            <color indexed="81"/>
            <rFont val="Tahoma"/>
            <charset val="1"/>
          </rPr>
          <t>jeny ruiz:</t>
        </r>
        <r>
          <rPr>
            <sz val="9"/>
            <color indexed="81"/>
            <rFont val="Tahoma"/>
            <charset val="1"/>
          </rPr>
          <t xml:space="preserve">
jeny ruiz:
Posterior a la actualización, se guardaran automáticamente el nombre de usuario, fecha, hora, registro antiguo, registro nuevo.</t>
        </r>
      </text>
    </comment>
    <comment ref="K7" authorId="0" shapeId="0" xr:uid="{3F0AF56D-938A-4F08-8ED8-D48EE8EB5A88}">
      <text>
        <r>
          <rPr>
            <b/>
            <sz val="9"/>
            <color indexed="81"/>
            <rFont val="Tahoma"/>
            <family val="2"/>
          </rPr>
          <t>jeny ruiz:</t>
        </r>
        <r>
          <rPr>
            <sz val="9"/>
            <color indexed="81"/>
            <rFont val="Tahoma"/>
            <family val="2"/>
          </rPr>
          <t xml:space="preserve">
Control del nivel de acuedo entre las partes Cliente y Desarrollador</t>
        </r>
      </text>
    </comment>
    <comment ref="C9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jeny ruiz:</t>
        </r>
        <r>
          <rPr>
            <sz val="9"/>
            <color indexed="81"/>
            <rFont val="Tahoma"/>
            <family val="2"/>
          </rPr>
          <t xml:space="preserve">
Todos los interesados reconocen que el  requisito es correcto y relevante
</t>
        </r>
      </text>
    </comment>
    <comment ref="F9" authorId="0" shapeId="0" xr:uid="{00000000-0006-0000-0000-000007000000}">
      <text>
        <r>
          <rPr>
            <b/>
            <sz val="9"/>
            <color indexed="81"/>
            <rFont val="Tahoma"/>
            <charset val="1"/>
          </rPr>
          <t>jeny ruiz:</t>
        </r>
        <r>
          <rPr>
            <sz val="9"/>
            <color indexed="81"/>
            <rFont val="Tahoma"/>
            <charset val="1"/>
          </rPr>
          <t xml:space="preserve">
Es importante ingresar el archivo plano en formato excel para el cliente y el desarrollador</t>
        </r>
      </text>
    </comment>
    <comment ref="I9" authorId="0" shapeId="0" xr:uid="{00000000-0006-0000-0000-000008000000}">
      <text>
        <r>
          <rPr>
            <b/>
            <sz val="9"/>
            <color indexed="81"/>
            <rFont val="Tahoma"/>
            <charset val="1"/>
          </rPr>
          <t>jeny ruiz:</t>
        </r>
        <r>
          <rPr>
            <sz val="9"/>
            <color indexed="81"/>
            <rFont val="Tahoma"/>
            <charset val="1"/>
          </rPr>
          <t xml:space="preserve">
Es importante ingresar el archivo plano en formato excel para el cliente y el desarrollador</t>
        </r>
      </text>
    </comment>
    <comment ref="J9" authorId="0" shapeId="0" xr:uid="{00000000-0006-0000-0000-000009000000}">
      <text>
        <r>
          <rPr>
            <b/>
            <sz val="9"/>
            <color indexed="81"/>
            <rFont val="Tahoma"/>
            <charset val="1"/>
          </rPr>
          <t>jeny ruiz:</t>
        </r>
        <r>
          <rPr>
            <sz val="9"/>
            <color indexed="81"/>
            <rFont val="Tahoma"/>
            <charset val="1"/>
          </rPr>
          <t xml:space="preserve">
Es importante ingresar el archivo plano en formato excel para el cliente y el desarrollador</t>
        </r>
      </text>
    </comment>
    <comment ref="C10" authorId="0" shapeId="0" xr:uid="{00000000-0006-0000-0000-00000B000000}">
      <text>
        <r>
          <rPr>
            <b/>
            <sz val="9"/>
            <color indexed="81"/>
            <rFont val="Tahoma"/>
            <family val="2"/>
          </rPr>
          <t>jeny ruiz:</t>
        </r>
        <r>
          <rPr>
            <sz val="9"/>
            <color indexed="81"/>
            <rFont val="Tahoma"/>
            <family val="2"/>
          </rPr>
          <t xml:space="preserve">
Ponderado por importancia o prioridad</t>
        </r>
      </text>
    </comment>
    <comment ref="C11" authorId="0" shapeId="0" xr:uid="{00000000-0006-0000-0000-00000C000000}">
      <text>
        <r>
          <rPr>
            <b/>
            <sz val="9"/>
            <color indexed="81"/>
            <rFont val="Tahoma"/>
            <family val="2"/>
          </rPr>
          <t>jeny ruiz:</t>
        </r>
        <r>
          <rPr>
            <sz val="9"/>
            <color indexed="81"/>
            <rFont val="Tahoma"/>
            <family val="2"/>
          </rPr>
          <t xml:space="preserve">
Todos los lectores comprenden de la misma manera, sólo una interpretación</t>
        </r>
      </text>
    </comment>
    <comment ref="C12" authorId="0" shapeId="0" xr:uid="{00000000-0006-0000-0000-00000D000000}">
      <text>
        <r>
          <rPr>
            <b/>
            <sz val="9"/>
            <color indexed="81"/>
            <rFont val="Tahoma"/>
            <family val="2"/>
          </rPr>
          <t>jeny ruiz:</t>
        </r>
        <r>
          <rPr>
            <sz val="9"/>
            <color indexed="81"/>
            <rFont val="Tahoma"/>
            <family val="2"/>
          </rPr>
          <t xml:space="preserve">
Toda nueva información  ha sido incorporada</t>
        </r>
      </text>
    </comment>
    <comment ref="C13" authorId="0" shapeId="0" xr:uid="{00000000-0006-0000-0000-00000E000000}">
      <text>
        <r>
          <rPr>
            <b/>
            <sz val="9"/>
            <color indexed="81"/>
            <rFont val="Tahoma"/>
            <family val="2"/>
          </rPr>
          <t>jeny ruiz:</t>
        </r>
        <r>
          <rPr>
            <sz val="9"/>
            <color indexed="81"/>
            <rFont val="Tahoma"/>
            <family val="2"/>
          </rPr>
          <t xml:space="preserve">
Refleja las espectativas  del implicado
</t>
        </r>
      </text>
    </comment>
    <comment ref="C14" authorId="0" shapeId="0" xr:uid="{00000000-0006-0000-0000-00000F000000}">
      <text>
        <r>
          <rPr>
            <b/>
            <sz val="9"/>
            <color indexed="81"/>
            <rFont val="Tahoma"/>
            <family val="2"/>
          </rPr>
          <t>jeny ruiz:</t>
        </r>
        <r>
          <rPr>
            <sz val="9"/>
            <color indexed="81"/>
            <rFont val="Tahoma"/>
            <family val="2"/>
          </rPr>
          <t xml:space="preserve">
Sin contradicciones
</t>
        </r>
      </text>
    </comment>
    <comment ref="C15" authorId="0" shapeId="0" xr:uid="{00000000-0006-0000-0000-000010000000}">
      <text>
        <r>
          <rPr>
            <b/>
            <sz val="9"/>
            <color indexed="81"/>
            <rFont val="Tahoma"/>
            <family val="2"/>
          </rPr>
          <t>jeny ruiz:</t>
        </r>
        <r>
          <rPr>
            <sz val="9"/>
            <color indexed="81"/>
            <rFont val="Tahoma"/>
            <family val="2"/>
          </rPr>
          <t xml:space="preserve">
Su cumplimiento o no cumplimiento puede der probado con un esfuerzo razonable</t>
        </r>
      </text>
    </comment>
    <comment ref="C16" authorId="0" shapeId="0" xr:uid="{00000000-0006-0000-0000-000011000000}">
      <text>
        <r>
          <rPr>
            <b/>
            <sz val="9"/>
            <color indexed="81"/>
            <rFont val="Tahoma"/>
            <family val="2"/>
          </rPr>
          <t>jeny ruiz:</t>
        </r>
        <r>
          <rPr>
            <sz val="9"/>
            <color indexed="81"/>
            <rFont val="Tahoma"/>
            <family val="2"/>
          </rPr>
          <t xml:space="preserve">
Puede ser implementado  y desarrollado en las condiciones actuales(tiempo, Presupuest,, orgtanizaciòn, ect)</t>
        </r>
      </text>
    </comment>
    <comment ref="C17" authorId="0" shapeId="0" xr:uid="{00000000-0006-0000-0000-000012000000}">
      <text>
        <r>
          <rPr>
            <b/>
            <sz val="9"/>
            <color indexed="81"/>
            <rFont val="Tahoma"/>
            <family val="2"/>
          </rPr>
          <t>jeny ruiz:</t>
        </r>
        <r>
          <rPr>
            <sz val="9"/>
            <color indexed="81"/>
            <rFont val="Tahoma"/>
            <family val="2"/>
          </rPr>
          <t xml:space="preserve">
El origen del requisito y sus relaciones con otros requisitos  están claros.</t>
        </r>
      </text>
    </comment>
    <comment ref="C18" authorId="0" shapeId="0" xr:uid="{00000000-0006-0000-0000-000013000000}">
      <text>
        <r>
          <rPr>
            <b/>
            <sz val="9"/>
            <color indexed="81"/>
            <rFont val="Tahoma"/>
            <family val="2"/>
          </rPr>
          <t>jeny ruiz:</t>
        </r>
        <r>
          <rPr>
            <sz val="9"/>
            <color indexed="81"/>
            <rFont val="Tahoma"/>
            <family val="2"/>
          </rPr>
          <t xml:space="preserve">
Trata todos los asuntos relevantes</t>
        </r>
      </text>
    </comment>
    <comment ref="C19" authorId="0" shapeId="0" xr:uid="{00000000-0006-0000-0000-000014000000}">
      <text>
        <r>
          <rPr>
            <b/>
            <sz val="9"/>
            <color indexed="81"/>
            <rFont val="Tahoma"/>
            <family val="2"/>
          </rPr>
          <t>jeny ruiz:</t>
        </r>
        <r>
          <rPr>
            <sz val="9"/>
            <color indexed="81"/>
            <rFont val="Tahoma"/>
            <family val="2"/>
          </rPr>
          <t xml:space="preserve">
Para todos los interesados dependiendo  de la fase del proyecto podrían estar involucrados  distintos implicados,(Glosario de tèrminos)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ESPE</author>
  </authors>
  <commentList>
    <comment ref="B8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ESPE:</t>
        </r>
        <r>
          <rPr>
            <sz val="9"/>
            <color indexed="81"/>
            <rFont val="Tahoma"/>
            <family val="2"/>
          </rPr>
          <t xml:space="preserve">
COMPLETITUD DOCUMENTO</t>
        </r>
      </text>
    </comment>
    <comment ref="B9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ESPE:</t>
        </r>
        <r>
          <rPr>
            <sz val="9"/>
            <color indexed="81"/>
            <rFont val="Tahoma"/>
            <family val="2"/>
          </rPr>
          <t xml:space="preserve">
COMPLETITUD REQUISITO INDIVIDUAL
</t>
        </r>
      </text>
    </comment>
    <comment ref="B10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ESPE:</t>
        </r>
        <r>
          <rPr>
            <sz val="9"/>
            <color indexed="81"/>
            <rFont val="Tahoma"/>
            <family val="2"/>
          </rPr>
          <t xml:space="preserve">
TRAZABILIDAD</t>
        </r>
      </text>
    </comment>
    <comment ref="B11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ESPE:</t>
        </r>
        <r>
          <rPr>
            <sz val="9"/>
            <color indexed="81"/>
            <rFont val="Tahoma"/>
            <family val="2"/>
          </rPr>
          <t xml:space="preserve">
trazabilidad
</t>
        </r>
      </text>
    </comment>
    <comment ref="B12" authorId="0" shapeId="0" xr:uid="{00000000-0006-0000-0100-000005000000}">
      <text>
        <r>
          <rPr>
            <b/>
            <sz val="9"/>
            <color indexed="81"/>
            <rFont val="Tahoma"/>
            <family val="2"/>
          </rPr>
          <t>ESPE:</t>
        </r>
        <r>
          <rPr>
            <sz val="9"/>
            <color indexed="81"/>
            <rFont val="Tahoma"/>
            <family val="2"/>
          </rPr>
          <t xml:space="preserve">
TRAZABILIDAD
</t>
        </r>
      </text>
    </comment>
    <comment ref="B13" authorId="0" shapeId="0" xr:uid="{00000000-0006-0000-0100-000006000000}">
      <text>
        <r>
          <rPr>
            <b/>
            <sz val="9"/>
            <color indexed="81"/>
            <rFont val="Tahoma"/>
            <family val="2"/>
          </rPr>
          <t>ESPE:</t>
        </r>
        <r>
          <rPr>
            <sz val="9"/>
            <color indexed="81"/>
            <rFont val="Tahoma"/>
            <family val="2"/>
          </rPr>
          <t xml:space="preserve">
CORRECCION
</t>
        </r>
      </text>
    </comment>
    <comment ref="B14" authorId="0" shapeId="0" xr:uid="{00000000-0006-0000-0100-000007000000}">
      <text>
        <r>
          <rPr>
            <b/>
            <sz val="9"/>
            <color indexed="81"/>
            <rFont val="Tahoma"/>
            <family val="2"/>
          </rPr>
          <t>ESPE:</t>
        </r>
        <r>
          <rPr>
            <sz val="9"/>
            <color indexed="81"/>
            <rFont val="Tahoma"/>
            <family val="2"/>
          </rPr>
          <t xml:space="preserve">
CONSISTENCIA</t>
        </r>
      </text>
    </comment>
    <comment ref="B15" authorId="0" shapeId="0" xr:uid="{00000000-0006-0000-0100-000008000000}">
      <text>
        <r>
          <rPr>
            <b/>
            <sz val="9"/>
            <color indexed="81"/>
            <rFont val="Tahoma"/>
            <family val="2"/>
          </rPr>
          <t>ESPE:</t>
        </r>
        <r>
          <rPr>
            <sz val="9"/>
            <color indexed="81"/>
            <rFont val="Tahoma"/>
            <family val="2"/>
          </rPr>
          <t xml:space="preserve">
NECESIDAD
</t>
        </r>
      </text>
    </comment>
    <comment ref="B16" authorId="0" shapeId="0" xr:uid="{00000000-0006-0000-0100-000009000000}">
      <text>
        <r>
          <rPr>
            <b/>
            <sz val="9"/>
            <color indexed="81"/>
            <rFont val="Tahoma"/>
            <family val="2"/>
          </rPr>
          <t>ESPE:</t>
        </r>
        <r>
          <rPr>
            <sz val="9"/>
            <color indexed="81"/>
            <rFont val="Tahoma"/>
            <family val="2"/>
          </rPr>
          <t xml:space="preserve">
verificable 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ESPE</author>
  </authors>
  <commentList>
    <comment ref="B8" authorId="0" shapeId="0" xr:uid="{DE0D5345-1E89-483A-A10D-EFB4FE15FAC6}">
      <text>
        <r>
          <rPr>
            <b/>
            <sz val="9"/>
            <color indexed="81"/>
            <rFont val="Tahoma"/>
            <family val="2"/>
          </rPr>
          <t>ESPE:</t>
        </r>
        <r>
          <rPr>
            <sz val="9"/>
            <color indexed="81"/>
            <rFont val="Tahoma"/>
            <family val="2"/>
          </rPr>
          <t xml:space="preserve">
COMPLETITUD DOCUMENTO</t>
        </r>
      </text>
    </comment>
    <comment ref="B9" authorId="0" shapeId="0" xr:uid="{C44BCB11-1B14-4BDB-8C14-4A6E2E4D0D2D}">
      <text>
        <r>
          <rPr>
            <b/>
            <sz val="9"/>
            <color indexed="81"/>
            <rFont val="Tahoma"/>
            <family val="2"/>
          </rPr>
          <t>ESPE:</t>
        </r>
        <r>
          <rPr>
            <sz val="9"/>
            <color indexed="81"/>
            <rFont val="Tahoma"/>
            <family val="2"/>
          </rPr>
          <t xml:space="preserve">
COMPLETITUD REQUISITO INDIVIDUAL
</t>
        </r>
      </text>
    </comment>
    <comment ref="B10" authorId="0" shapeId="0" xr:uid="{68C5B660-43B7-4B19-83D0-C9AEB4723CE9}">
      <text>
        <r>
          <rPr>
            <b/>
            <sz val="9"/>
            <color indexed="81"/>
            <rFont val="Tahoma"/>
            <family val="2"/>
          </rPr>
          <t>ESPE:</t>
        </r>
        <r>
          <rPr>
            <sz val="9"/>
            <color indexed="81"/>
            <rFont val="Tahoma"/>
            <family val="2"/>
          </rPr>
          <t xml:space="preserve">
TRAZABILIDAD</t>
        </r>
      </text>
    </comment>
    <comment ref="B11" authorId="0" shapeId="0" xr:uid="{D9AE47D0-E605-49A3-B75C-82E5CF9DB100}">
      <text>
        <r>
          <rPr>
            <b/>
            <sz val="9"/>
            <color indexed="81"/>
            <rFont val="Tahoma"/>
            <family val="2"/>
          </rPr>
          <t>ESPE:</t>
        </r>
        <r>
          <rPr>
            <sz val="9"/>
            <color indexed="81"/>
            <rFont val="Tahoma"/>
            <family val="2"/>
          </rPr>
          <t xml:space="preserve">
trazabilidad
</t>
        </r>
      </text>
    </comment>
    <comment ref="B12" authorId="0" shapeId="0" xr:uid="{06442CC9-85F8-4AC6-8272-9ACD8EA6852E}">
      <text>
        <r>
          <rPr>
            <b/>
            <sz val="9"/>
            <color indexed="81"/>
            <rFont val="Tahoma"/>
            <family val="2"/>
          </rPr>
          <t>ESPE:</t>
        </r>
        <r>
          <rPr>
            <sz val="9"/>
            <color indexed="81"/>
            <rFont val="Tahoma"/>
            <family val="2"/>
          </rPr>
          <t xml:space="preserve">
TRAZABILIDAD
</t>
        </r>
      </text>
    </comment>
    <comment ref="B13" authorId="0" shapeId="0" xr:uid="{8DDF4CB8-3682-48EE-8A58-DDD51770A606}">
      <text>
        <r>
          <rPr>
            <b/>
            <sz val="9"/>
            <color indexed="81"/>
            <rFont val="Tahoma"/>
            <family val="2"/>
          </rPr>
          <t>ESPE:</t>
        </r>
        <r>
          <rPr>
            <sz val="9"/>
            <color indexed="81"/>
            <rFont val="Tahoma"/>
            <family val="2"/>
          </rPr>
          <t xml:space="preserve">
CORRECCION
</t>
        </r>
      </text>
    </comment>
    <comment ref="B14" authorId="0" shapeId="0" xr:uid="{98B8785D-9D42-4612-948F-FE8374DA617E}">
      <text>
        <r>
          <rPr>
            <b/>
            <sz val="9"/>
            <color indexed="81"/>
            <rFont val="Tahoma"/>
            <family val="2"/>
          </rPr>
          <t>ESPE:</t>
        </r>
        <r>
          <rPr>
            <sz val="9"/>
            <color indexed="81"/>
            <rFont val="Tahoma"/>
            <family val="2"/>
          </rPr>
          <t xml:space="preserve">
CONSISTENCIA</t>
        </r>
      </text>
    </comment>
    <comment ref="B15" authorId="0" shapeId="0" xr:uid="{EA428346-41E5-4555-A039-E7E5BD93E347}">
      <text>
        <r>
          <rPr>
            <b/>
            <sz val="9"/>
            <color indexed="81"/>
            <rFont val="Tahoma"/>
            <family val="2"/>
          </rPr>
          <t>ESPE:</t>
        </r>
        <r>
          <rPr>
            <sz val="9"/>
            <color indexed="81"/>
            <rFont val="Tahoma"/>
            <family val="2"/>
          </rPr>
          <t xml:space="preserve">
NECESIDAD
</t>
        </r>
      </text>
    </comment>
    <comment ref="B16" authorId="0" shapeId="0" xr:uid="{A5DE5202-D9B5-4D2B-BC7A-7791F18EB837}">
      <text>
        <r>
          <rPr>
            <b/>
            <sz val="9"/>
            <color indexed="81"/>
            <rFont val="Tahoma"/>
            <family val="2"/>
          </rPr>
          <t>ESPE:</t>
        </r>
        <r>
          <rPr>
            <sz val="9"/>
            <color indexed="81"/>
            <rFont val="Tahoma"/>
            <family val="2"/>
          </rPr>
          <t xml:space="preserve">
verificable 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ESPE</author>
  </authors>
  <commentList>
    <comment ref="B8" authorId="0" shapeId="0" xr:uid="{3D155A0C-6B39-4877-AF02-BC4D45B49B85}">
      <text>
        <r>
          <rPr>
            <b/>
            <sz val="9"/>
            <color indexed="81"/>
            <rFont val="Tahoma"/>
            <family val="2"/>
          </rPr>
          <t>ESPE:</t>
        </r>
        <r>
          <rPr>
            <sz val="9"/>
            <color indexed="81"/>
            <rFont val="Tahoma"/>
            <family val="2"/>
          </rPr>
          <t xml:space="preserve">
COMPLETITUD DOCUMENTO</t>
        </r>
      </text>
    </comment>
    <comment ref="B9" authorId="0" shapeId="0" xr:uid="{DAF7015D-30F0-4708-BB45-6CFBE1FE86E4}">
      <text>
        <r>
          <rPr>
            <b/>
            <sz val="9"/>
            <color indexed="81"/>
            <rFont val="Tahoma"/>
            <family val="2"/>
          </rPr>
          <t>ESPE:</t>
        </r>
        <r>
          <rPr>
            <sz val="9"/>
            <color indexed="81"/>
            <rFont val="Tahoma"/>
            <family val="2"/>
          </rPr>
          <t xml:space="preserve">
COMPLETITUD REQUISITO INDIVIDUAL
</t>
        </r>
      </text>
    </comment>
    <comment ref="B10" authorId="0" shapeId="0" xr:uid="{F7ED344E-1BA4-4E83-96A9-D7CCE9B51127}">
      <text>
        <r>
          <rPr>
            <b/>
            <sz val="9"/>
            <color indexed="81"/>
            <rFont val="Tahoma"/>
            <family val="2"/>
          </rPr>
          <t>ESPE:</t>
        </r>
        <r>
          <rPr>
            <sz val="9"/>
            <color indexed="81"/>
            <rFont val="Tahoma"/>
            <family val="2"/>
          </rPr>
          <t xml:space="preserve">
TRAZABILIDAD</t>
        </r>
      </text>
    </comment>
    <comment ref="B11" authorId="0" shapeId="0" xr:uid="{D12A4C0A-6659-4EA8-BE26-35904F148833}">
      <text>
        <r>
          <rPr>
            <b/>
            <sz val="9"/>
            <color indexed="81"/>
            <rFont val="Tahoma"/>
            <family val="2"/>
          </rPr>
          <t>ESPE:</t>
        </r>
        <r>
          <rPr>
            <sz val="9"/>
            <color indexed="81"/>
            <rFont val="Tahoma"/>
            <family val="2"/>
          </rPr>
          <t xml:space="preserve">
trazabilidad
</t>
        </r>
      </text>
    </comment>
    <comment ref="B12" authorId="0" shapeId="0" xr:uid="{9A96FAF7-3124-4316-92A9-F7F92BDEFEDF}">
      <text>
        <r>
          <rPr>
            <b/>
            <sz val="9"/>
            <color indexed="81"/>
            <rFont val="Tahoma"/>
            <family val="2"/>
          </rPr>
          <t>ESPE:</t>
        </r>
        <r>
          <rPr>
            <sz val="9"/>
            <color indexed="81"/>
            <rFont val="Tahoma"/>
            <family val="2"/>
          </rPr>
          <t xml:space="preserve">
TRAZABILIDAD
</t>
        </r>
      </text>
    </comment>
    <comment ref="B13" authorId="0" shapeId="0" xr:uid="{EC20C56C-A763-4457-AC8C-9289014D397C}">
      <text>
        <r>
          <rPr>
            <b/>
            <sz val="9"/>
            <color indexed="81"/>
            <rFont val="Tahoma"/>
            <family val="2"/>
          </rPr>
          <t>ESPE:</t>
        </r>
        <r>
          <rPr>
            <sz val="9"/>
            <color indexed="81"/>
            <rFont val="Tahoma"/>
            <family val="2"/>
          </rPr>
          <t xml:space="preserve">
CORRECCION
</t>
        </r>
      </text>
    </comment>
    <comment ref="B14" authorId="0" shapeId="0" xr:uid="{3E35E19B-7C94-4178-8038-46900F6C2EB8}">
      <text>
        <r>
          <rPr>
            <b/>
            <sz val="9"/>
            <color indexed="81"/>
            <rFont val="Tahoma"/>
            <family val="2"/>
          </rPr>
          <t>ESPE:</t>
        </r>
        <r>
          <rPr>
            <sz val="9"/>
            <color indexed="81"/>
            <rFont val="Tahoma"/>
            <family val="2"/>
          </rPr>
          <t xml:space="preserve">
CONSISTENCIA</t>
        </r>
      </text>
    </comment>
    <comment ref="B15" authorId="0" shapeId="0" xr:uid="{6C0208FB-957A-4996-850A-FEFEAC817D53}">
      <text>
        <r>
          <rPr>
            <b/>
            <sz val="9"/>
            <color indexed="81"/>
            <rFont val="Tahoma"/>
            <family val="2"/>
          </rPr>
          <t>ESPE:</t>
        </r>
        <r>
          <rPr>
            <sz val="9"/>
            <color indexed="81"/>
            <rFont val="Tahoma"/>
            <family val="2"/>
          </rPr>
          <t xml:space="preserve">
NECESIDAD
</t>
        </r>
      </text>
    </comment>
    <comment ref="B16" authorId="0" shapeId="0" xr:uid="{E516CC53-5F63-4DDC-9261-0C7C1AD489B5}">
      <text>
        <r>
          <rPr>
            <b/>
            <sz val="9"/>
            <color indexed="81"/>
            <rFont val="Tahoma"/>
            <family val="2"/>
          </rPr>
          <t>ESPE:</t>
        </r>
        <r>
          <rPr>
            <sz val="9"/>
            <color indexed="81"/>
            <rFont val="Tahoma"/>
            <family val="2"/>
          </rPr>
          <t xml:space="preserve">
verificable 
</t>
        </r>
      </text>
    </comment>
  </commentList>
</comments>
</file>

<file path=xl/sharedStrings.xml><?xml version="1.0" encoding="utf-8"?>
<sst xmlns="http://schemas.openxmlformats.org/spreadsheetml/2006/main" count="297" uniqueCount="101">
  <si>
    <t>MATRIZ PARA COMPROBACIÓN REQUERIMIENTOS DE CALIDAD DE PROYECTO ACADEMICO</t>
  </si>
  <si>
    <t>SITEMA:</t>
  </si>
  <si>
    <t>SISTEMA DE GESTION DE CALIFICACIONES PARA LA UNIDAD EDUCATIVA MAHANAYM</t>
  </si>
  <si>
    <t>Requerimientos  Funcionales</t>
  </si>
  <si>
    <t>Nº</t>
  </si>
  <si>
    <t>CRITERIOS DE CALIDAD (Documento/Requerimientos)</t>
  </si>
  <si>
    <t>Status
Nivel de Acuerdo</t>
  </si>
  <si>
    <t xml:space="preserve">
RE01 Autenticacion de usuario 
</t>
  </si>
  <si>
    <t>RE02 Visualiacion de Notas</t>
  </si>
  <si>
    <t>RE03 Registro de Calificaciones</t>
  </si>
  <si>
    <t>Agreed</t>
  </si>
  <si>
    <t>OK</t>
  </si>
  <si>
    <t xml:space="preserve">
1. Acta de Entrega - Recepción del producto </t>
  </si>
  <si>
    <t xml:space="preserve">
Sí, definido y aprobado por los usuarios</t>
  </si>
  <si>
    <t>Ranked</t>
  </si>
  <si>
    <t>La pioridad para este requisito es alta</t>
  </si>
  <si>
    <t>La prioridad de este requisito es alta</t>
  </si>
  <si>
    <t>Unambiguos</t>
  </si>
  <si>
    <t>SI le comprende de la misma manera</t>
  </si>
  <si>
    <t>Sí. Se entiende por todos los perfiles</t>
  </si>
  <si>
    <t>Sí. Se describe de forma clara: ingresar tipo de evaluación, nota, porcentaje. No hay ambigüedad.</t>
  </si>
  <si>
    <t>Valid and up-to date</t>
  </si>
  <si>
    <t>La nueva informacion fue incorporada</t>
  </si>
  <si>
    <t>La nueva información fue incorporada</t>
  </si>
  <si>
    <t xml:space="preserve">Está basado en info previa pero requiere actualización
</t>
  </si>
  <si>
    <t>Correct</t>
  </si>
  <si>
    <t>Se aplico correctamente al usuario</t>
  </si>
  <si>
    <t>Refleja las expectativas de los implicados</t>
  </si>
  <si>
    <t xml:space="preserve">Refleja lo que se necesita: registro de calificaciones
</t>
  </si>
  <si>
    <t>Consisten</t>
  </si>
  <si>
    <t>El cliente no tuvo ninguna contradiccion</t>
  </si>
  <si>
    <t>No presenta contradicciones con otros requisitos</t>
  </si>
  <si>
    <t xml:space="preserve">No presenta contradicciones con otros requisitos
</t>
  </si>
  <si>
    <t>Verifiable</t>
  </si>
  <si>
    <t>Se puede probar en pruebas de autenticacion</t>
  </si>
  <si>
    <t>Puede ser probado con usuarios reales</t>
  </si>
  <si>
    <t xml:space="preserve">El registro puede ser probado en pruebas funcionales
</t>
  </si>
  <si>
    <t>Realizable</t>
  </si>
  <si>
    <t>Es indispensable para el acceso seguro</t>
  </si>
  <si>
    <t>Es esencial para la transparencia académica</t>
  </si>
  <si>
    <t xml:space="preserve">Es vital para la evaluación de estudiantes
</t>
  </si>
  <si>
    <t>Traceable</t>
  </si>
  <si>
    <t>Es tecnicamente viable con cifrado</t>
  </si>
  <si>
    <t xml:space="preserve">Se puede desarrollar con consultas a BD
</t>
  </si>
  <si>
    <t xml:space="preserve">Factible con formularios en frontend
</t>
  </si>
  <si>
    <t>Complete</t>
  </si>
  <si>
    <t>Se vincula con OBJ-01 y OBJ-02</t>
  </si>
  <si>
    <t xml:space="preserve">Relacionada con OBJ-03 y OBJ-04
</t>
  </si>
  <si>
    <t xml:space="preserve">Se vincula con OBJ-05 y OBJ-06
</t>
  </si>
  <si>
    <t>Understandability</t>
  </si>
  <si>
    <t>Redaccion clara para desarrolladores</t>
  </si>
  <si>
    <t xml:space="preserve">Lenguaje accesible para todos los usuarios
</t>
  </si>
  <si>
    <t xml:space="preserve">Claro para docentes y evaluadores
</t>
  </si>
  <si>
    <t>SISTEMA:</t>
  </si>
  <si>
    <t>Sistema de gestion de calificaciones de la Unidad Educativa Mahanaym</t>
  </si>
  <si>
    <t>FECHA:</t>
  </si>
  <si>
    <t>AUTOR:</t>
  </si>
  <si>
    <t>Isaac Escobar</t>
  </si>
  <si>
    <t>REQUERIMIENTO EVALUADO :</t>
  </si>
  <si>
    <t xml:space="preserve">RF01 Autenticacion de usuario </t>
  </si>
  <si>
    <t>CONTENIDO</t>
  </si>
  <si>
    <t>No.</t>
  </si>
  <si>
    <t>Pregunta</t>
  </si>
  <si>
    <t>SI</t>
  </si>
  <si>
    <t xml:space="preserve">NO </t>
  </si>
  <si>
    <t>Todos los requerimientos relevantes se han documentado?</t>
  </si>
  <si>
    <t>X</t>
  </si>
  <si>
    <t>Se han implementado las funciones requeridas?</t>
  </si>
  <si>
    <t xml:space="preserve"> Existe algún mecanismo que permita seguir el impacto de dicho requerimiento a lo largo del resto de las actividades del ciclo productivo.?</t>
  </si>
  <si>
    <t>El origen de cada requerimento individual está claro ?</t>
  </si>
  <si>
    <t>Que tan facil es devolverse a los requerimientos?</t>
  </si>
  <si>
    <t xml:space="preserve"> Los requerimientos reflejan las necesidades y deseos del cliente?</t>
  </si>
  <si>
    <t>No hay contradicciones entre los requerimientos?</t>
  </si>
  <si>
    <t>El requerimiento que se esta especificando contribuye a alcanzar un objetivo definido ?</t>
  </si>
  <si>
    <t>Existe un proceso acotado (en plazo y presupuesto) que permita determinar que el sistema construido satisface lo descrito en el propio requerimiento?</t>
  </si>
  <si>
    <t>SUMATORIA:</t>
  </si>
  <si>
    <t>PORCENTAJE :</t>
  </si>
  <si>
    <t>DOCUMENTACIÓN</t>
  </si>
  <si>
    <t>Aplica un estandar para la documetación de requerimiento?</t>
  </si>
  <si>
    <t>x</t>
  </si>
  <si>
    <t>Cumple con la estructura definida por el estandar?</t>
  </si>
  <si>
    <t>Utiliza un Glosario de términos normalizado?</t>
  </si>
  <si>
    <t>Los requerimientos Funcionales estan sujetos a una única interpretación?</t>
  </si>
  <si>
    <t>El modelo aplicado cumple con la sintaxis?</t>
  </si>
  <si>
    <t>NIVEL DE ACUERDO</t>
  </si>
  <si>
    <t>Todos los requerimientos  han sido acordados con todos los interesados?</t>
  </si>
  <si>
    <t>Todos los requerimientos  modificados han sido acordados por todos los implicados?</t>
  </si>
  <si>
    <t>Han sido resueltos todos los conflictos conocidos respectos de los requerimientos?</t>
  </si>
  <si>
    <t>RESUMEN</t>
  </si>
  <si>
    <t xml:space="preserve">CONTENIDO </t>
  </si>
  <si>
    <t>Sistema de Gestión de Calificaciones</t>
  </si>
  <si>
    <t>Eduardo Mortensen</t>
  </si>
  <si>
    <t>Los requerimientos reflejan las necesidades y deseos del cliente?</t>
  </si>
  <si>
    <t>Diego Ponce</t>
  </si>
  <si>
    <t>RE04 Registro de Calificaciones</t>
  </si>
  <si>
    <t>PREGUNTA</t>
  </si>
  <si>
    <t>RECOMENDACIÓN</t>
  </si>
  <si>
    <t>Los requerimientos están bien organizados y numerados, eso ayuda a hacerles seguimiento mientras se diseña, programa con una prueba el sistema. Sería útil tener una tabla que muestre en qué parte del sistema se usa cada requerimiento.</t>
  </si>
  <si>
    <t xml:space="preserve">Si, porque el documento está ordenado y dividido en secciones claras. Pero no dice si se usará una herramienta para facilitar esta consulta. </t>
  </si>
  <si>
    <t>Sí, el documento sigue la estructura del estándar IEEE 830, que es el recomendado para este tipo de proyectos. Esta organizado por: el objetivo, luego el alcance, las funciones del sistema, requisitos técnicos, etc.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</si>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</sst>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8"/>
      <name val="Arial"/>
      <family val="2"/>
    </font>
    <font>
      <b/>
      <sz val="12"/>
      <name val="Arial"/>
      <family val="2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8"/>
      <color theme="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8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rgb="FFFA7D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6" tint="0.39997558519241921"/>
        <bgColor indexed="65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1" fillId="0" borderId="1" applyNumberFormat="0" applyFill="0" applyAlignment="0" applyProtection="0"/>
    <xf numFmtId="0" fontId="4" fillId="4" borderId="0" applyNumberFormat="0" applyBorder="0" applyAlignment="0" applyProtection="0"/>
    <xf numFmtId="9" fontId="17" fillId="0" borderId="0" applyFont="0" applyFill="0" applyBorder="0" applyAlignment="0" applyProtection="0"/>
    <xf numFmtId="0" fontId="18" fillId="0" borderId="11" applyNumberFormat="0" applyFill="0" applyAlignment="0" applyProtection="0"/>
    <xf numFmtId="0" fontId="17" fillId="5" borderId="0" applyNumberFormat="0" applyBorder="0" applyAlignment="0" applyProtection="0"/>
    <xf numFmtId="0" fontId="4" fillId="6" borderId="0" applyNumberFormat="0" applyBorder="0" applyAlignment="0" applyProtection="0"/>
  </cellStyleXfs>
  <cellXfs count="64">
    <xf numFmtId="0" fontId="0" fillId="0" borderId="0" xfId="0"/>
    <xf numFmtId="0" fontId="2" fillId="0" borderId="0" xfId="0" applyFont="1" applyAlignment="1">
      <alignment horizontal="center"/>
    </xf>
    <xf numFmtId="0" fontId="5" fillId="4" borderId="3" xfId="2" applyFont="1" applyBorder="1" applyAlignment="1">
      <alignment horizontal="left" vertical="center" wrapText="1"/>
    </xf>
    <xf numFmtId="0" fontId="5" fillId="4" borderId="3" xfId="2" applyFont="1" applyBorder="1" applyAlignment="1">
      <alignment vertical="center" wrapText="1"/>
    </xf>
    <xf numFmtId="0" fontId="5" fillId="4" borderId="6" xfId="2" applyFont="1" applyBorder="1" applyAlignment="1">
      <alignment horizontal="left" vertical="center" wrapText="1"/>
    </xf>
    <xf numFmtId="0" fontId="8" fillId="3" borderId="3" xfId="2" applyFont="1" applyFill="1" applyBorder="1" applyAlignment="1">
      <alignment horizontal="center" vertical="center" wrapText="1"/>
    </xf>
    <xf numFmtId="0" fontId="6" fillId="4" borderId="9" xfId="2" applyFont="1" applyBorder="1" applyAlignment="1">
      <alignment horizontal="center" vertical="center" wrapText="1"/>
    </xf>
    <xf numFmtId="0" fontId="5" fillId="4" borderId="7" xfId="2" applyFont="1" applyBorder="1" applyAlignment="1">
      <alignment horizontal="left" vertical="center" wrapText="1"/>
    </xf>
    <xf numFmtId="0" fontId="0" fillId="0" borderId="3" xfId="0" applyBorder="1"/>
    <xf numFmtId="0" fontId="7" fillId="0" borderId="0" xfId="1" applyFont="1" applyBorder="1" applyAlignment="1">
      <alignment horizontal="center" vertical="center" wrapText="1"/>
    </xf>
    <xf numFmtId="0" fontId="15" fillId="0" borderId="0" xfId="1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wrapText="1"/>
    </xf>
    <xf numFmtId="0" fontId="0" fillId="0" borderId="6" xfId="0" applyBorder="1" applyAlignment="1">
      <alignment horizontal="center" vertical="center"/>
    </xf>
    <xf numFmtId="0" fontId="16" fillId="0" borderId="7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4" xfId="0" applyBorder="1" applyAlignment="1">
      <alignment wrapText="1"/>
    </xf>
    <xf numFmtId="0" fontId="0" fillId="0" borderId="0" xfId="0" applyAlignment="1">
      <alignment vertical="top"/>
    </xf>
    <xf numFmtId="0" fontId="16" fillId="0" borderId="0" xfId="0" applyFont="1" applyAlignment="1">
      <alignment horizontal="left" vertical="top"/>
    </xf>
    <xf numFmtId="0" fontId="16" fillId="0" borderId="0" xfId="0" applyFont="1" applyAlignment="1">
      <alignment horizontal="left"/>
    </xf>
    <xf numFmtId="0" fontId="16" fillId="0" borderId="5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0" fillId="5" borderId="7" xfId="5" applyFont="1" applyBorder="1" applyAlignment="1">
      <alignment horizontal="center" vertical="center"/>
    </xf>
    <xf numFmtId="0" fontId="20" fillId="5" borderId="5" xfId="5" applyFont="1" applyBorder="1" applyAlignment="1">
      <alignment horizontal="center" vertical="center"/>
    </xf>
    <xf numFmtId="0" fontId="20" fillId="5" borderId="10" xfId="5" applyFont="1" applyBorder="1" applyAlignment="1">
      <alignment horizontal="center" vertical="center"/>
    </xf>
    <xf numFmtId="9" fontId="0" fillId="0" borderId="0" xfId="3" applyFont="1" applyBorder="1"/>
    <xf numFmtId="0" fontId="16" fillId="0" borderId="0" xfId="0" applyFont="1" applyAlignment="1">
      <alignment horizontal="left" vertical="center"/>
    </xf>
    <xf numFmtId="0" fontId="19" fillId="6" borderId="3" xfId="6" applyFont="1" applyBorder="1" applyAlignment="1">
      <alignment horizontal="center" vertical="center"/>
    </xf>
    <xf numFmtId="9" fontId="0" fillId="0" borderId="0" xfId="3" applyFont="1"/>
    <xf numFmtId="0" fontId="0" fillId="0" borderId="13" xfId="0" applyBorder="1" applyAlignment="1">
      <alignment vertical="top"/>
    </xf>
    <xf numFmtId="0" fontId="0" fillId="0" borderId="13" xfId="3" applyNumberFormat="1" applyFont="1" applyBorder="1"/>
    <xf numFmtId="0" fontId="0" fillId="0" borderId="13" xfId="0" applyBorder="1"/>
    <xf numFmtId="0" fontId="15" fillId="0" borderId="0" xfId="1" applyFont="1" applyBorder="1" applyAlignment="1">
      <alignment horizontal="left" vertical="center" wrapText="1"/>
    </xf>
    <xf numFmtId="0" fontId="5" fillId="4" borderId="0" xfId="2" applyFont="1" applyBorder="1" applyAlignment="1">
      <alignment horizontal="left" vertical="center" wrapText="1"/>
    </xf>
    <xf numFmtId="0" fontId="5" fillId="4" borderId="0" xfId="2" applyFont="1" applyBorder="1" applyAlignment="1">
      <alignment vertical="center" wrapText="1"/>
    </xf>
    <xf numFmtId="0" fontId="9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0" fontId="6" fillId="4" borderId="9" xfId="2" applyFont="1" applyBorder="1" applyAlignment="1">
      <alignment horizontal="center" vertical="center" wrapText="1"/>
    </xf>
    <xf numFmtId="0" fontId="6" fillId="4" borderId="6" xfId="2" applyFont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12" fillId="2" borderId="4" xfId="0" applyFont="1" applyFill="1" applyBorder="1" applyAlignment="1">
      <alignment horizontal="center" vertical="center" wrapText="1"/>
    </xf>
    <xf numFmtId="0" fontId="12" fillId="2" borderId="5" xfId="0" applyFont="1" applyFill="1" applyBorder="1" applyAlignment="1">
      <alignment horizontal="center" vertical="center" wrapText="1"/>
    </xf>
    <xf numFmtId="0" fontId="9" fillId="2" borderId="9" xfId="0" applyFont="1" applyFill="1" applyBorder="1" applyAlignment="1">
      <alignment horizontal="center" vertical="center"/>
    </xf>
    <xf numFmtId="0" fontId="9" fillId="2" borderId="14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/>
    </xf>
    <xf numFmtId="0" fontId="7" fillId="0" borderId="0" xfId="1" applyFont="1" applyBorder="1" applyAlignment="1">
      <alignment horizontal="center" vertical="center" wrapText="1"/>
    </xf>
    <xf numFmtId="0" fontId="15" fillId="0" borderId="0" xfId="1" applyFont="1" applyBorder="1" applyAlignment="1">
      <alignment horizontal="left" vertical="center" wrapText="1"/>
    </xf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left" vertical="center"/>
    </xf>
    <xf numFmtId="0" fontId="21" fillId="0" borderId="12" xfId="4" applyFont="1" applyBorder="1" applyAlignment="1">
      <alignment horizontal="center" vertical="center"/>
    </xf>
    <xf numFmtId="0" fontId="21" fillId="0" borderId="0" xfId="4" applyFont="1" applyBorder="1" applyAlignment="1">
      <alignment horizontal="center" vertical="center"/>
    </xf>
    <xf numFmtId="0" fontId="20" fillId="0" borderId="0" xfId="0" applyFont="1" applyAlignment="1">
      <alignment horizontal="left" vertical="top" wrapText="1"/>
    </xf>
    <xf numFmtId="15" fontId="20" fillId="0" borderId="0" xfId="0" applyNumberFormat="1" applyFont="1" applyAlignment="1">
      <alignment horizontal="left" wrapText="1"/>
    </xf>
    <xf numFmtId="0" fontId="20" fillId="0" borderId="0" xfId="0" applyFont="1" applyAlignment="1">
      <alignment horizontal="left" wrapText="1"/>
    </xf>
  </cellXfs>
  <cellStyles count="7">
    <cellStyle name="40% - Énfasis1" xfId="5" builtinId="31"/>
    <cellStyle name="60% - Énfasis3" xfId="6" builtinId="40"/>
    <cellStyle name="Celda vinculada" xfId="4" builtinId="24"/>
    <cellStyle name="Encabezado 1" xfId="1" builtinId="16"/>
    <cellStyle name="Énfasis1" xfId="2" builtinId="29"/>
    <cellStyle name="Normal" xfId="0" builtinId="0"/>
    <cellStyle name="Porcentaje" xfId="3" builtinId="5"/>
  </cellStyles>
  <dxfs count="102"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</dxf>
    <dxf>
      <font>
        <b/>
        <i val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</dxf>
    <dxf>
      <font>
        <b/>
        <i val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</dxf>
    <dxf>
      <font>
        <b/>
        <i val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CRITERIO DE CALIDAD </a:t>
            </a:r>
          </a:p>
        </c:rich>
      </c:tx>
      <c:layout>
        <c:manualLayout>
          <c:xMode val="edge"/>
          <c:yMode val="edge"/>
          <c:x val="0.30949300087489068"/>
          <c:y val="6.0185185185185182E-2"/>
        </c:manualLayout>
      </c:layout>
      <c:overlay val="0"/>
    </c:title>
    <c:autoTitleDeleted val="0"/>
    <c:view3D>
      <c:rotX val="75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explosion val="25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'MODELO LISTA DE COMPROBACION'!$B$41:$B$43</c:f>
              <c:strCache>
                <c:ptCount val="3"/>
                <c:pt idx="0">
                  <c:v>CONTENIDO </c:v>
                </c:pt>
                <c:pt idx="1">
                  <c:v>DOCUMENTACIÓN</c:v>
                </c:pt>
                <c:pt idx="2">
                  <c:v>NIVEL DE ACUERDO</c:v>
                </c:pt>
              </c:strCache>
            </c:strRef>
          </c:cat>
          <c:val>
            <c:numRef>
              <c:f>'MODELO LISTA DE COMPROBACION'!$C$41:$C$43</c:f>
              <c:numCache>
                <c:formatCode>General</c:formatCode>
                <c:ptCount val="3"/>
                <c:pt idx="0">
                  <c:v>7</c:v>
                </c:pt>
                <c:pt idx="1">
                  <c:v>4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BB-453A-A002-8C395BA96D3D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CRITERIO DE CALIDAD </a:t>
            </a:r>
          </a:p>
        </c:rich>
      </c:tx>
      <c:layout>
        <c:manualLayout>
          <c:xMode val="edge"/>
          <c:yMode val="edge"/>
          <c:x val="0.30949300087489068"/>
          <c:y val="6.0185185185185182E-2"/>
        </c:manualLayout>
      </c:layout>
      <c:overlay val="0"/>
    </c:title>
    <c:autoTitleDeleted val="0"/>
    <c:view3D>
      <c:rotX val="75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explosion val="25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'MODELO LISTA DE COMPROBACIO (3)'!$B$41:$B$43</c:f>
              <c:strCache>
                <c:ptCount val="3"/>
                <c:pt idx="0">
                  <c:v>CONTENIDO </c:v>
                </c:pt>
                <c:pt idx="1">
                  <c:v>DOCUMENTACIÓN</c:v>
                </c:pt>
                <c:pt idx="2">
                  <c:v>NIVEL DE ACUERDO</c:v>
                </c:pt>
              </c:strCache>
            </c:strRef>
          </c:cat>
          <c:val>
            <c:numRef>
              <c:f>'MODELO LISTA DE COMPROBACIO (3)'!$C$41:$C$43</c:f>
              <c:numCache>
                <c:formatCode>General</c:formatCode>
                <c:ptCount val="3"/>
                <c:pt idx="0">
                  <c:v>7</c:v>
                </c:pt>
                <c:pt idx="1">
                  <c:v>4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94-4BFD-A9C1-D5310D82A5BA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CRITERIO DE CALIDAD </a:t>
            </a:r>
          </a:p>
        </c:rich>
      </c:tx>
      <c:layout>
        <c:manualLayout>
          <c:xMode val="edge"/>
          <c:yMode val="edge"/>
          <c:x val="0.30949300087489068"/>
          <c:y val="6.0185185185185182E-2"/>
        </c:manualLayout>
      </c:layout>
      <c:overlay val="0"/>
    </c:title>
    <c:autoTitleDeleted val="0"/>
    <c:view3D>
      <c:rotX val="75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explosion val="25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'MODELO LISTA DE COMPROBACIO (2)'!$B$41:$B$43</c:f>
              <c:strCache>
                <c:ptCount val="3"/>
                <c:pt idx="0">
                  <c:v>CONTENIDO </c:v>
                </c:pt>
                <c:pt idx="1">
                  <c:v>DOCUMENTACIÓN</c:v>
                </c:pt>
                <c:pt idx="2">
                  <c:v>NIVEL DE ACUERDO</c:v>
                </c:pt>
              </c:strCache>
            </c:strRef>
          </c:cat>
          <c:val>
            <c:numRef>
              <c:f>'MODELO LISTA DE COMPROBACIO (2)'!$C$41:$C$43</c:f>
              <c:numCache>
                <c:formatCode>General</c:formatCode>
                <c:ptCount val="3"/>
                <c:pt idx="0">
                  <c:v>6</c:v>
                </c:pt>
                <c:pt idx="1">
                  <c:v>4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32-45A7-8DA6-4228F0E3B7B9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247650</xdr:colOff>
      <xdr:row>33</xdr:row>
      <xdr:rowOff>490537</xdr:rowOff>
    </xdr:from>
    <xdr:to>
      <xdr:col>11</xdr:col>
      <xdr:colOff>247650</xdr:colOff>
      <xdr:row>44</xdr:row>
      <xdr:rowOff>42862</xdr:rowOff>
    </xdr:to>
    <xdr:graphicFrame macro="">
      <xdr:nvGraphicFramePr>
        <xdr:cNvPr id="6" name="5 Gráfico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247650</xdr:colOff>
      <xdr:row>33</xdr:row>
      <xdr:rowOff>490537</xdr:rowOff>
    </xdr:from>
    <xdr:to>
      <xdr:col>11</xdr:col>
      <xdr:colOff>247650</xdr:colOff>
      <xdr:row>44</xdr:row>
      <xdr:rowOff>42862</xdr:rowOff>
    </xdr:to>
    <xdr:graphicFrame macro="">
      <xdr:nvGraphicFramePr>
        <xdr:cNvPr id="3" name="5 Gráfico">
          <a:extLst>
            <a:ext uri="{FF2B5EF4-FFF2-40B4-BE49-F238E27FC236}">
              <a16:creationId xmlns:a16="http://schemas.microsoft.com/office/drawing/2014/main" id="{8E5EBCE4-4760-4685-AE87-05899F82EF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247650</xdr:colOff>
      <xdr:row>33</xdr:row>
      <xdr:rowOff>490537</xdr:rowOff>
    </xdr:from>
    <xdr:to>
      <xdr:col>11</xdr:col>
      <xdr:colOff>247650</xdr:colOff>
      <xdr:row>44</xdr:row>
      <xdr:rowOff>42862</xdr:rowOff>
    </xdr:to>
    <xdr:graphicFrame macro="">
      <xdr:nvGraphicFramePr>
        <xdr:cNvPr id="3" name="5 Gráfico">
          <a:extLst>
            <a:ext uri="{FF2B5EF4-FFF2-40B4-BE49-F238E27FC236}">
              <a16:creationId xmlns:a16="http://schemas.microsoft.com/office/drawing/2014/main" id="{64EB3F32-B5D0-482E-8ED1-88B29510CD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a3" displayName="Tabla3" ref="A7:D16" totalsRowShown="0" headerRowDxfId="93" headerRowBorderDxfId="91" tableBorderDxfId="92" totalsRowBorderDxfId="90" headerRowCellStyle="40% - Énfasis1">
  <tableColumns count="4">
    <tableColumn id="1" xr3:uid="{00000000-0010-0000-0000-000001000000}" name="No." dataDxfId="88" totalsRowDxfId="89"/>
    <tableColumn id="2" xr3:uid="{00000000-0010-0000-0000-000002000000}" name="Pregunta" dataDxfId="86" totalsRowDxfId="87"/>
    <tableColumn id="3" xr3:uid="{00000000-0010-0000-0000-000003000000}" name="SI" dataDxfId="84" totalsRowDxfId="85"/>
    <tableColumn id="4" xr3:uid="{00000000-0010-0000-0000-000004000000}" name="NO " dataDxfId="82" totalsRowDxfId="83"/>
  </tableColumns>
  <tableStyleInfo name="TableStyleLight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la4" displayName="Tabla4" ref="A21:D26" totalsRowShown="0" headerRowBorderDxfId="80" tableBorderDxfId="81" totalsRowBorderDxfId="79">
  <tableColumns count="4">
    <tableColumn id="1" xr3:uid="{00000000-0010-0000-0100-000001000000}" name="No." dataDxfId="78"/>
    <tableColumn id="2" xr3:uid="{00000000-0010-0000-0100-000002000000}" name="Pregunta" dataDxfId="77"/>
    <tableColumn id="3" xr3:uid="{00000000-0010-0000-0100-000003000000}" name="SI" dataDxfId="76"/>
    <tableColumn id="4" xr3:uid="{00000000-0010-0000-0100-000004000000}" name="NO " dataDxfId="75"/>
  </tableColumns>
  <tableStyleInfo name="TableStyleMedium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a5" displayName="Tabla5" ref="A31:D34" totalsRowShown="0" headerRowBorderDxfId="73" tableBorderDxfId="74" totalsRowBorderDxfId="72">
  <tableColumns count="4">
    <tableColumn id="1" xr3:uid="{00000000-0010-0000-0200-000001000000}" name="No." dataDxfId="71"/>
    <tableColumn id="2" xr3:uid="{00000000-0010-0000-0200-000002000000}" name="Pregunta" dataDxfId="70"/>
    <tableColumn id="3" xr3:uid="{00000000-0010-0000-0200-000003000000}" name="SI" dataDxfId="69"/>
    <tableColumn id="4" xr3:uid="{00000000-0010-0000-0200-000004000000}" name="NO " dataDxfId="68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3545EC3-ECE0-4D1A-9221-27BE520FA0EE}" name="Tabla328" displayName="Tabla328" ref="A7:D16" totalsRowShown="0" headerRowDxfId="59" headerRowBorderDxfId="57" tableBorderDxfId="58" totalsRowBorderDxfId="56" headerRowCellStyle="40% - Énfasis1">
  <tableColumns count="4">
    <tableColumn id="1" xr3:uid="{F3B60638-2202-4319-8658-4270DCB05D15}" name="No." dataDxfId="54" totalsRowDxfId="55"/>
    <tableColumn id="2" xr3:uid="{3794C5EC-FF98-4A1D-9816-793994214205}" name="Pregunta" dataDxfId="52" totalsRowDxfId="53"/>
    <tableColumn id="3" xr3:uid="{C8758B14-CDD1-4182-B63E-C71DDBCC0622}" name="SI" dataDxfId="50" totalsRowDxfId="51"/>
    <tableColumn id="4" xr3:uid="{8AA0E556-25D5-4791-8C3A-A43C09989BE0}" name="NO " dataDxfId="48" totalsRowDxfId="49"/>
  </tableColumns>
  <tableStyleInfo name="TableStyleLight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EEFADA3-8AE5-4BF9-B612-273F140FE564}" name="Tabla439" displayName="Tabla439" ref="A21:D26" totalsRowShown="0" headerRowBorderDxfId="46" tableBorderDxfId="47" totalsRowBorderDxfId="45">
  <tableColumns count="4">
    <tableColumn id="1" xr3:uid="{BB2D74FC-F3C0-41B5-8ECD-060D39A0A6C4}" name="No." dataDxfId="44"/>
    <tableColumn id="2" xr3:uid="{F774357C-A17B-4E42-8035-D8090DF77D5B}" name="Pregunta" dataDxfId="43"/>
    <tableColumn id="3" xr3:uid="{B4A01B43-5C98-475B-8EAE-0372282371ED}" name="SI" dataDxfId="42"/>
    <tableColumn id="4" xr3:uid="{CBD30002-CB13-4FEB-B061-A2FA728A3F1F}" name="NO " dataDxfId="41"/>
  </tableColumns>
  <tableStyleInfo name="TableStyleMedium4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504B2BF1-C7AF-4585-A1F3-4C27E7366D00}" name="Tabla5710" displayName="Tabla5710" ref="A31:D34" totalsRowShown="0" headerRowBorderDxfId="39" tableBorderDxfId="40" totalsRowBorderDxfId="38">
  <tableColumns count="4">
    <tableColumn id="1" xr3:uid="{8C611707-D30B-4488-A53F-6FF903E3C5CA}" name="No." dataDxfId="37"/>
    <tableColumn id="2" xr3:uid="{4C1CC217-BB7F-408B-8308-E551CC96331F}" name="Pregunta" dataDxfId="36"/>
    <tableColumn id="3" xr3:uid="{3D5A7C85-6CD6-4636-AB70-DDF192DA35DC}" name="SI" dataDxfId="35"/>
    <tableColumn id="4" xr3:uid="{B35AE2EE-EDF9-497E-88AD-EE49640C8758}" name="NO " dataDxfId="34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6086F45-D796-44C3-9737-38D5354F1B17}" name="Tabla32" displayName="Tabla32" ref="A7:D16" totalsRowShown="0" headerRowDxfId="25" headerRowBorderDxfId="23" tableBorderDxfId="24" totalsRowBorderDxfId="22" headerRowCellStyle="40% - Énfasis1">
  <tableColumns count="4">
    <tableColumn id="1" xr3:uid="{EF5BFBDA-82F2-4375-A71E-72C1A7494987}" name="No." dataDxfId="20" totalsRowDxfId="21"/>
    <tableColumn id="2" xr3:uid="{2AF2A56B-5990-4946-9423-C113EBA33207}" name="Pregunta" dataDxfId="18" totalsRowDxfId="19"/>
    <tableColumn id="3" xr3:uid="{A59DAE35-CD4F-4F43-8B4D-6BEA18D11408}" name="SI" dataDxfId="16" totalsRowDxfId="17"/>
    <tableColumn id="4" xr3:uid="{F2FEC6E5-7BCE-4B87-8ED8-AD0F45005FA9}" name="NO " dataDxfId="14" totalsRowDxfId="15"/>
  </tableColumns>
  <tableStyleInfo name="TableStyleLight15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4F08858-321A-49E2-A4A5-8E27171422C9}" name="Tabla43" displayName="Tabla43" ref="A21:D26" totalsRowShown="0" headerRowBorderDxfId="12" tableBorderDxfId="13" totalsRowBorderDxfId="11">
  <tableColumns count="4">
    <tableColumn id="1" xr3:uid="{FEC19670-D6A6-4729-8EED-A6802E1A50E2}" name="No." dataDxfId="10"/>
    <tableColumn id="2" xr3:uid="{218845C8-A623-425A-9A7A-25B73E05E7D6}" name="Pregunta" dataDxfId="9"/>
    <tableColumn id="3" xr3:uid="{13D72500-619F-4DC2-B11C-23FBD31D2A6D}" name="SI" dataDxfId="8"/>
    <tableColumn id="4" xr3:uid="{B562D204-77D3-46C3-9ED3-D24E8160B190}" name="NO " dataDxfId="7"/>
  </tableColumns>
  <tableStyleInfo name="TableStyleMedium4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89339D6-CA9F-4D13-A498-69190F558390}" name="Tabla57" displayName="Tabla57" ref="A31:D34" totalsRowShown="0" headerRowBorderDxfId="5" tableBorderDxfId="6" totalsRowBorderDxfId="4">
  <tableColumns count="4">
    <tableColumn id="1" xr3:uid="{50908BBA-9174-4990-BA0B-A14358C9EC47}" name="No." dataDxfId="3"/>
    <tableColumn id="2" xr3:uid="{C7D87B0A-3526-49B0-968B-F516DE220529}" name="Pregunta" dataDxfId="2"/>
    <tableColumn id="3" xr3:uid="{D3D4E6D0-2872-4C19-8D1D-DBE7785D1D1D}" name="SI" dataDxfId="1"/>
    <tableColumn id="4" xr3:uid="{E9ECAFED-4C31-423A-BF02-08D99579763F}" name="NO 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7" Type="http://schemas.openxmlformats.org/officeDocument/2006/relationships/comments" Target="../comments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2.xml"/><Relationship Id="rId6" Type="http://schemas.openxmlformats.org/officeDocument/2006/relationships/comments" Target="../comments3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3.xml"/><Relationship Id="rId6" Type="http://schemas.openxmlformats.org/officeDocument/2006/relationships/comments" Target="../comments4.xml"/><Relationship Id="rId5" Type="http://schemas.openxmlformats.org/officeDocument/2006/relationships/table" Target="../tables/table9.xml"/><Relationship Id="rId4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R19"/>
  <sheetViews>
    <sheetView showGridLines="0" tabSelected="1" topLeftCell="G15" zoomScale="90" zoomScaleNormal="90" zoomScalePageLayoutView="90" workbookViewId="0">
      <selection activeCell="K18" sqref="K18"/>
    </sheetView>
  </sheetViews>
  <sheetFormatPr defaultColWidth="11.42578125" defaultRowHeight="15" customHeight="1"/>
  <cols>
    <col min="1" max="1" width="4.5703125" customWidth="1"/>
    <col min="2" max="2" width="4.42578125" customWidth="1"/>
    <col min="3" max="3" width="3.7109375" style="1" customWidth="1"/>
    <col min="4" max="4" width="34.85546875" customWidth="1"/>
    <col min="5" max="5" width="9.28515625" customWidth="1"/>
    <col min="6" max="6" width="42.7109375" bestFit="1" customWidth="1"/>
    <col min="7" max="7" width="42.7109375" customWidth="1"/>
    <col min="8" max="8" width="4.7109375" hidden="1" customWidth="1"/>
    <col min="9" max="10" width="42.7109375" bestFit="1" customWidth="1"/>
    <col min="11" max="18" width="42.7109375" customWidth="1"/>
    <col min="19" max="72" width="2.7109375" customWidth="1"/>
    <col min="217" max="221" width="2.7109375" customWidth="1"/>
    <col min="222" max="223" width="3.7109375" customWidth="1"/>
    <col min="224" max="224" width="32" customWidth="1"/>
    <col min="225" max="227" width="14.5703125" customWidth="1"/>
    <col min="228" max="228" width="8.85546875" customWidth="1"/>
    <col min="229" max="242" width="3.7109375" customWidth="1"/>
    <col min="243" max="268" width="4.7109375" customWidth="1"/>
    <col min="269" max="328" width="2.7109375" customWidth="1"/>
    <col min="473" max="477" width="2.7109375" customWidth="1"/>
    <col min="478" max="479" width="3.7109375" customWidth="1"/>
    <col min="480" max="480" width="32" customWidth="1"/>
    <col min="481" max="483" width="14.5703125" customWidth="1"/>
    <col min="484" max="484" width="8.85546875" customWidth="1"/>
    <col min="485" max="498" width="3.7109375" customWidth="1"/>
    <col min="499" max="524" width="4.7109375" customWidth="1"/>
    <col min="525" max="584" width="2.7109375" customWidth="1"/>
    <col min="729" max="733" width="2.7109375" customWidth="1"/>
    <col min="734" max="735" width="3.7109375" customWidth="1"/>
    <col min="736" max="736" width="32" customWidth="1"/>
    <col min="737" max="739" width="14.5703125" customWidth="1"/>
    <col min="740" max="740" width="8.85546875" customWidth="1"/>
    <col min="741" max="754" width="3.7109375" customWidth="1"/>
    <col min="755" max="780" width="4.7109375" customWidth="1"/>
    <col min="781" max="840" width="2.7109375" customWidth="1"/>
    <col min="985" max="989" width="2.7109375" customWidth="1"/>
    <col min="990" max="991" width="3.7109375" customWidth="1"/>
    <col min="992" max="992" width="32" customWidth="1"/>
    <col min="993" max="995" width="14.5703125" customWidth="1"/>
    <col min="996" max="996" width="8.85546875" customWidth="1"/>
    <col min="997" max="1010" width="3.7109375" customWidth="1"/>
    <col min="1011" max="1036" width="4.7109375" customWidth="1"/>
    <col min="1037" max="1096" width="2.7109375" customWidth="1"/>
    <col min="1241" max="1245" width="2.7109375" customWidth="1"/>
    <col min="1246" max="1247" width="3.7109375" customWidth="1"/>
    <col min="1248" max="1248" width="32" customWidth="1"/>
    <col min="1249" max="1251" width="14.5703125" customWidth="1"/>
    <col min="1252" max="1252" width="8.85546875" customWidth="1"/>
    <col min="1253" max="1266" width="3.7109375" customWidth="1"/>
    <col min="1267" max="1292" width="4.7109375" customWidth="1"/>
    <col min="1293" max="1352" width="2.7109375" customWidth="1"/>
    <col min="1497" max="1501" width="2.7109375" customWidth="1"/>
    <col min="1502" max="1503" width="3.7109375" customWidth="1"/>
    <col min="1504" max="1504" width="32" customWidth="1"/>
    <col min="1505" max="1507" width="14.5703125" customWidth="1"/>
    <col min="1508" max="1508" width="8.85546875" customWidth="1"/>
    <col min="1509" max="1522" width="3.7109375" customWidth="1"/>
    <col min="1523" max="1548" width="4.7109375" customWidth="1"/>
    <col min="1549" max="1608" width="2.7109375" customWidth="1"/>
    <col min="1753" max="1757" width="2.7109375" customWidth="1"/>
    <col min="1758" max="1759" width="3.7109375" customWidth="1"/>
    <col min="1760" max="1760" width="32" customWidth="1"/>
    <col min="1761" max="1763" width="14.5703125" customWidth="1"/>
    <col min="1764" max="1764" width="8.85546875" customWidth="1"/>
    <col min="1765" max="1778" width="3.7109375" customWidth="1"/>
    <col min="1779" max="1804" width="4.7109375" customWidth="1"/>
    <col min="1805" max="1864" width="2.7109375" customWidth="1"/>
    <col min="2009" max="2013" width="2.7109375" customWidth="1"/>
    <col min="2014" max="2015" width="3.7109375" customWidth="1"/>
    <col min="2016" max="2016" width="32" customWidth="1"/>
    <col min="2017" max="2019" width="14.5703125" customWidth="1"/>
    <col min="2020" max="2020" width="8.85546875" customWidth="1"/>
    <col min="2021" max="2034" width="3.7109375" customWidth="1"/>
    <col min="2035" max="2060" width="4.7109375" customWidth="1"/>
    <col min="2061" max="2120" width="2.7109375" customWidth="1"/>
    <col min="2265" max="2269" width="2.7109375" customWidth="1"/>
    <col min="2270" max="2271" width="3.7109375" customWidth="1"/>
    <col min="2272" max="2272" width="32" customWidth="1"/>
    <col min="2273" max="2275" width="14.5703125" customWidth="1"/>
    <col min="2276" max="2276" width="8.85546875" customWidth="1"/>
    <col min="2277" max="2290" width="3.7109375" customWidth="1"/>
    <col min="2291" max="2316" width="4.7109375" customWidth="1"/>
    <col min="2317" max="2376" width="2.7109375" customWidth="1"/>
    <col min="2521" max="2525" width="2.7109375" customWidth="1"/>
    <col min="2526" max="2527" width="3.7109375" customWidth="1"/>
    <col min="2528" max="2528" width="32" customWidth="1"/>
    <col min="2529" max="2531" width="14.5703125" customWidth="1"/>
    <col min="2532" max="2532" width="8.85546875" customWidth="1"/>
    <col min="2533" max="2546" width="3.7109375" customWidth="1"/>
    <col min="2547" max="2572" width="4.7109375" customWidth="1"/>
    <col min="2573" max="2632" width="2.7109375" customWidth="1"/>
    <col min="2777" max="2781" width="2.7109375" customWidth="1"/>
    <col min="2782" max="2783" width="3.7109375" customWidth="1"/>
    <col min="2784" max="2784" width="32" customWidth="1"/>
    <col min="2785" max="2787" width="14.5703125" customWidth="1"/>
    <col min="2788" max="2788" width="8.85546875" customWidth="1"/>
    <col min="2789" max="2802" width="3.7109375" customWidth="1"/>
    <col min="2803" max="2828" width="4.7109375" customWidth="1"/>
    <col min="2829" max="2888" width="2.7109375" customWidth="1"/>
    <col min="3033" max="3037" width="2.7109375" customWidth="1"/>
    <col min="3038" max="3039" width="3.7109375" customWidth="1"/>
    <col min="3040" max="3040" width="32" customWidth="1"/>
    <col min="3041" max="3043" width="14.5703125" customWidth="1"/>
    <col min="3044" max="3044" width="8.85546875" customWidth="1"/>
    <col min="3045" max="3058" width="3.7109375" customWidth="1"/>
    <col min="3059" max="3084" width="4.7109375" customWidth="1"/>
    <col min="3085" max="3144" width="2.7109375" customWidth="1"/>
    <col min="3289" max="3293" width="2.7109375" customWidth="1"/>
    <col min="3294" max="3295" width="3.7109375" customWidth="1"/>
    <col min="3296" max="3296" width="32" customWidth="1"/>
    <col min="3297" max="3299" width="14.5703125" customWidth="1"/>
    <col min="3300" max="3300" width="8.85546875" customWidth="1"/>
    <col min="3301" max="3314" width="3.7109375" customWidth="1"/>
    <col min="3315" max="3340" width="4.7109375" customWidth="1"/>
    <col min="3341" max="3400" width="2.7109375" customWidth="1"/>
    <col min="3545" max="3549" width="2.7109375" customWidth="1"/>
    <col min="3550" max="3551" width="3.7109375" customWidth="1"/>
    <col min="3552" max="3552" width="32" customWidth="1"/>
    <col min="3553" max="3555" width="14.5703125" customWidth="1"/>
    <col min="3556" max="3556" width="8.85546875" customWidth="1"/>
    <col min="3557" max="3570" width="3.7109375" customWidth="1"/>
    <col min="3571" max="3596" width="4.7109375" customWidth="1"/>
    <col min="3597" max="3656" width="2.7109375" customWidth="1"/>
    <col min="3801" max="3805" width="2.7109375" customWidth="1"/>
    <col min="3806" max="3807" width="3.7109375" customWidth="1"/>
    <col min="3808" max="3808" width="32" customWidth="1"/>
    <col min="3809" max="3811" width="14.5703125" customWidth="1"/>
    <col min="3812" max="3812" width="8.85546875" customWidth="1"/>
    <col min="3813" max="3826" width="3.7109375" customWidth="1"/>
    <col min="3827" max="3852" width="4.7109375" customWidth="1"/>
    <col min="3853" max="3912" width="2.7109375" customWidth="1"/>
    <col min="4057" max="4061" width="2.7109375" customWidth="1"/>
    <col min="4062" max="4063" width="3.7109375" customWidth="1"/>
    <col min="4064" max="4064" width="32" customWidth="1"/>
    <col min="4065" max="4067" width="14.5703125" customWidth="1"/>
    <col min="4068" max="4068" width="8.85546875" customWidth="1"/>
    <col min="4069" max="4082" width="3.7109375" customWidth="1"/>
    <col min="4083" max="4108" width="4.7109375" customWidth="1"/>
    <col min="4109" max="4168" width="2.7109375" customWidth="1"/>
    <col min="4313" max="4317" width="2.7109375" customWidth="1"/>
    <col min="4318" max="4319" width="3.7109375" customWidth="1"/>
    <col min="4320" max="4320" width="32" customWidth="1"/>
    <col min="4321" max="4323" width="14.5703125" customWidth="1"/>
    <col min="4324" max="4324" width="8.85546875" customWidth="1"/>
    <col min="4325" max="4338" width="3.7109375" customWidth="1"/>
    <col min="4339" max="4364" width="4.7109375" customWidth="1"/>
    <col min="4365" max="4424" width="2.7109375" customWidth="1"/>
    <col min="4569" max="4573" width="2.7109375" customWidth="1"/>
    <col min="4574" max="4575" width="3.7109375" customWidth="1"/>
    <col min="4576" max="4576" width="32" customWidth="1"/>
    <col min="4577" max="4579" width="14.5703125" customWidth="1"/>
    <col min="4580" max="4580" width="8.85546875" customWidth="1"/>
    <col min="4581" max="4594" width="3.7109375" customWidth="1"/>
    <col min="4595" max="4620" width="4.7109375" customWidth="1"/>
    <col min="4621" max="4680" width="2.7109375" customWidth="1"/>
    <col min="4825" max="4829" width="2.7109375" customWidth="1"/>
    <col min="4830" max="4831" width="3.7109375" customWidth="1"/>
    <col min="4832" max="4832" width="32" customWidth="1"/>
    <col min="4833" max="4835" width="14.5703125" customWidth="1"/>
    <col min="4836" max="4836" width="8.85546875" customWidth="1"/>
    <col min="4837" max="4850" width="3.7109375" customWidth="1"/>
    <col min="4851" max="4876" width="4.7109375" customWidth="1"/>
    <col min="4877" max="4936" width="2.7109375" customWidth="1"/>
    <col min="5081" max="5085" width="2.7109375" customWidth="1"/>
    <col min="5086" max="5087" width="3.7109375" customWidth="1"/>
    <col min="5088" max="5088" width="32" customWidth="1"/>
    <col min="5089" max="5091" width="14.5703125" customWidth="1"/>
    <col min="5092" max="5092" width="8.85546875" customWidth="1"/>
    <col min="5093" max="5106" width="3.7109375" customWidth="1"/>
    <col min="5107" max="5132" width="4.7109375" customWidth="1"/>
    <col min="5133" max="5192" width="2.7109375" customWidth="1"/>
    <col min="5337" max="5341" width="2.7109375" customWidth="1"/>
    <col min="5342" max="5343" width="3.7109375" customWidth="1"/>
    <col min="5344" max="5344" width="32" customWidth="1"/>
    <col min="5345" max="5347" width="14.5703125" customWidth="1"/>
    <col min="5348" max="5348" width="8.85546875" customWidth="1"/>
    <col min="5349" max="5362" width="3.7109375" customWidth="1"/>
    <col min="5363" max="5388" width="4.7109375" customWidth="1"/>
    <col min="5389" max="5448" width="2.7109375" customWidth="1"/>
    <col min="5593" max="5597" width="2.7109375" customWidth="1"/>
    <col min="5598" max="5599" width="3.7109375" customWidth="1"/>
    <col min="5600" max="5600" width="32" customWidth="1"/>
    <col min="5601" max="5603" width="14.5703125" customWidth="1"/>
    <col min="5604" max="5604" width="8.85546875" customWidth="1"/>
    <col min="5605" max="5618" width="3.7109375" customWidth="1"/>
    <col min="5619" max="5644" width="4.7109375" customWidth="1"/>
    <col min="5645" max="5704" width="2.7109375" customWidth="1"/>
    <col min="5849" max="5853" width="2.7109375" customWidth="1"/>
    <col min="5854" max="5855" width="3.7109375" customWidth="1"/>
    <col min="5856" max="5856" width="32" customWidth="1"/>
    <col min="5857" max="5859" width="14.5703125" customWidth="1"/>
    <col min="5860" max="5860" width="8.85546875" customWidth="1"/>
    <col min="5861" max="5874" width="3.7109375" customWidth="1"/>
    <col min="5875" max="5900" width="4.7109375" customWidth="1"/>
    <col min="5901" max="5960" width="2.7109375" customWidth="1"/>
    <col min="6105" max="6109" width="2.7109375" customWidth="1"/>
    <col min="6110" max="6111" width="3.7109375" customWidth="1"/>
    <col min="6112" max="6112" width="32" customWidth="1"/>
    <col min="6113" max="6115" width="14.5703125" customWidth="1"/>
    <col min="6116" max="6116" width="8.85546875" customWidth="1"/>
    <col min="6117" max="6130" width="3.7109375" customWidth="1"/>
    <col min="6131" max="6156" width="4.7109375" customWidth="1"/>
    <col min="6157" max="6216" width="2.7109375" customWidth="1"/>
    <col min="6361" max="6365" width="2.7109375" customWidth="1"/>
    <col min="6366" max="6367" width="3.7109375" customWidth="1"/>
    <col min="6368" max="6368" width="32" customWidth="1"/>
    <col min="6369" max="6371" width="14.5703125" customWidth="1"/>
    <col min="6372" max="6372" width="8.85546875" customWidth="1"/>
    <col min="6373" max="6386" width="3.7109375" customWidth="1"/>
    <col min="6387" max="6412" width="4.7109375" customWidth="1"/>
    <col min="6413" max="6472" width="2.7109375" customWidth="1"/>
    <col min="6617" max="6621" width="2.7109375" customWidth="1"/>
    <col min="6622" max="6623" width="3.7109375" customWidth="1"/>
    <col min="6624" max="6624" width="32" customWidth="1"/>
    <col min="6625" max="6627" width="14.5703125" customWidth="1"/>
    <col min="6628" max="6628" width="8.85546875" customWidth="1"/>
    <col min="6629" max="6642" width="3.7109375" customWidth="1"/>
    <col min="6643" max="6668" width="4.7109375" customWidth="1"/>
    <col min="6669" max="6728" width="2.7109375" customWidth="1"/>
    <col min="6873" max="6877" width="2.7109375" customWidth="1"/>
    <col min="6878" max="6879" width="3.7109375" customWidth="1"/>
    <col min="6880" max="6880" width="32" customWidth="1"/>
    <col min="6881" max="6883" width="14.5703125" customWidth="1"/>
    <col min="6884" max="6884" width="8.85546875" customWidth="1"/>
    <col min="6885" max="6898" width="3.7109375" customWidth="1"/>
    <col min="6899" max="6924" width="4.7109375" customWidth="1"/>
    <col min="6925" max="6984" width="2.7109375" customWidth="1"/>
    <col min="7129" max="7133" width="2.7109375" customWidth="1"/>
    <col min="7134" max="7135" width="3.7109375" customWidth="1"/>
    <col min="7136" max="7136" width="32" customWidth="1"/>
    <col min="7137" max="7139" width="14.5703125" customWidth="1"/>
    <col min="7140" max="7140" width="8.85546875" customWidth="1"/>
    <col min="7141" max="7154" width="3.7109375" customWidth="1"/>
    <col min="7155" max="7180" width="4.7109375" customWidth="1"/>
    <col min="7181" max="7240" width="2.7109375" customWidth="1"/>
    <col min="7385" max="7389" width="2.7109375" customWidth="1"/>
    <col min="7390" max="7391" width="3.7109375" customWidth="1"/>
    <col min="7392" max="7392" width="32" customWidth="1"/>
    <col min="7393" max="7395" width="14.5703125" customWidth="1"/>
    <col min="7396" max="7396" width="8.85546875" customWidth="1"/>
    <col min="7397" max="7410" width="3.7109375" customWidth="1"/>
    <col min="7411" max="7436" width="4.7109375" customWidth="1"/>
    <col min="7437" max="7496" width="2.7109375" customWidth="1"/>
    <col min="7641" max="7645" width="2.7109375" customWidth="1"/>
    <col min="7646" max="7647" width="3.7109375" customWidth="1"/>
    <col min="7648" max="7648" width="32" customWidth="1"/>
    <col min="7649" max="7651" width="14.5703125" customWidth="1"/>
    <col min="7652" max="7652" width="8.85546875" customWidth="1"/>
    <col min="7653" max="7666" width="3.7109375" customWidth="1"/>
    <col min="7667" max="7692" width="4.7109375" customWidth="1"/>
    <col min="7693" max="7752" width="2.7109375" customWidth="1"/>
    <col min="7897" max="7901" width="2.7109375" customWidth="1"/>
    <col min="7902" max="7903" width="3.7109375" customWidth="1"/>
    <col min="7904" max="7904" width="32" customWidth="1"/>
    <col min="7905" max="7907" width="14.5703125" customWidth="1"/>
    <col min="7908" max="7908" width="8.85546875" customWidth="1"/>
    <col min="7909" max="7922" width="3.7109375" customWidth="1"/>
    <col min="7923" max="7948" width="4.7109375" customWidth="1"/>
    <col min="7949" max="8008" width="2.7109375" customWidth="1"/>
    <col min="8153" max="8157" width="2.7109375" customWidth="1"/>
    <col min="8158" max="8159" width="3.7109375" customWidth="1"/>
    <col min="8160" max="8160" width="32" customWidth="1"/>
    <col min="8161" max="8163" width="14.5703125" customWidth="1"/>
    <col min="8164" max="8164" width="8.85546875" customWidth="1"/>
    <col min="8165" max="8178" width="3.7109375" customWidth="1"/>
    <col min="8179" max="8204" width="4.7109375" customWidth="1"/>
    <col min="8205" max="8264" width="2.7109375" customWidth="1"/>
    <col min="8409" max="8413" width="2.7109375" customWidth="1"/>
    <col min="8414" max="8415" width="3.7109375" customWidth="1"/>
    <col min="8416" max="8416" width="32" customWidth="1"/>
    <col min="8417" max="8419" width="14.5703125" customWidth="1"/>
    <col min="8420" max="8420" width="8.85546875" customWidth="1"/>
    <col min="8421" max="8434" width="3.7109375" customWidth="1"/>
    <col min="8435" max="8460" width="4.7109375" customWidth="1"/>
    <col min="8461" max="8520" width="2.7109375" customWidth="1"/>
    <col min="8665" max="8669" width="2.7109375" customWidth="1"/>
    <col min="8670" max="8671" width="3.7109375" customWidth="1"/>
    <col min="8672" max="8672" width="32" customWidth="1"/>
    <col min="8673" max="8675" width="14.5703125" customWidth="1"/>
    <col min="8676" max="8676" width="8.85546875" customWidth="1"/>
    <col min="8677" max="8690" width="3.7109375" customWidth="1"/>
    <col min="8691" max="8716" width="4.7109375" customWidth="1"/>
    <col min="8717" max="8776" width="2.7109375" customWidth="1"/>
    <col min="8921" max="8925" width="2.7109375" customWidth="1"/>
    <col min="8926" max="8927" width="3.7109375" customWidth="1"/>
    <col min="8928" max="8928" width="32" customWidth="1"/>
    <col min="8929" max="8931" width="14.5703125" customWidth="1"/>
    <col min="8932" max="8932" width="8.85546875" customWidth="1"/>
    <col min="8933" max="8946" width="3.7109375" customWidth="1"/>
    <col min="8947" max="8972" width="4.7109375" customWidth="1"/>
    <col min="8973" max="9032" width="2.7109375" customWidth="1"/>
    <col min="9177" max="9181" width="2.7109375" customWidth="1"/>
    <col min="9182" max="9183" width="3.7109375" customWidth="1"/>
    <col min="9184" max="9184" width="32" customWidth="1"/>
    <col min="9185" max="9187" width="14.5703125" customWidth="1"/>
    <col min="9188" max="9188" width="8.85546875" customWidth="1"/>
    <col min="9189" max="9202" width="3.7109375" customWidth="1"/>
    <col min="9203" max="9228" width="4.7109375" customWidth="1"/>
    <col min="9229" max="9288" width="2.7109375" customWidth="1"/>
    <col min="9433" max="9437" width="2.7109375" customWidth="1"/>
    <col min="9438" max="9439" width="3.7109375" customWidth="1"/>
    <col min="9440" max="9440" width="32" customWidth="1"/>
    <col min="9441" max="9443" width="14.5703125" customWidth="1"/>
    <col min="9444" max="9444" width="8.85546875" customWidth="1"/>
    <col min="9445" max="9458" width="3.7109375" customWidth="1"/>
    <col min="9459" max="9484" width="4.7109375" customWidth="1"/>
    <col min="9485" max="9544" width="2.7109375" customWidth="1"/>
    <col min="9689" max="9693" width="2.7109375" customWidth="1"/>
    <col min="9694" max="9695" width="3.7109375" customWidth="1"/>
    <col min="9696" max="9696" width="32" customWidth="1"/>
    <col min="9697" max="9699" width="14.5703125" customWidth="1"/>
    <col min="9700" max="9700" width="8.85546875" customWidth="1"/>
    <col min="9701" max="9714" width="3.7109375" customWidth="1"/>
    <col min="9715" max="9740" width="4.7109375" customWidth="1"/>
    <col min="9741" max="9800" width="2.7109375" customWidth="1"/>
    <col min="9945" max="9949" width="2.7109375" customWidth="1"/>
    <col min="9950" max="9951" width="3.7109375" customWidth="1"/>
    <col min="9952" max="9952" width="32" customWidth="1"/>
    <col min="9953" max="9955" width="14.5703125" customWidth="1"/>
    <col min="9956" max="9956" width="8.85546875" customWidth="1"/>
    <col min="9957" max="9970" width="3.7109375" customWidth="1"/>
    <col min="9971" max="9996" width="4.7109375" customWidth="1"/>
    <col min="9997" max="10056" width="2.7109375" customWidth="1"/>
    <col min="10201" max="10205" width="2.7109375" customWidth="1"/>
    <col min="10206" max="10207" width="3.7109375" customWidth="1"/>
    <col min="10208" max="10208" width="32" customWidth="1"/>
    <col min="10209" max="10211" width="14.5703125" customWidth="1"/>
    <col min="10212" max="10212" width="8.85546875" customWidth="1"/>
    <col min="10213" max="10226" width="3.7109375" customWidth="1"/>
    <col min="10227" max="10252" width="4.7109375" customWidth="1"/>
    <col min="10253" max="10312" width="2.7109375" customWidth="1"/>
    <col min="10457" max="10461" width="2.7109375" customWidth="1"/>
    <col min="10462" max="10463" width="3.7109375" customWidth="1"/>
    <col min="10464" max="10464" width="32" customWidth="1"/>
    <col min="10465" max="10467" width="14.5703125" customWidth="1"/>
    <col min="10468" max="10468" width="8.85546875" customWidth="1"/>
    <col min="10469" max="10482" width="3.7109375" customWidth="1"/>
    <col min="10483" max="10508" width="4.7109375" customWidth="1"/>
    <col min="10509" max="10568" width="2.7109375" customWidth="1"/>
    <col min="10713" max="10717" width="2.7109375" customWidth="1"/>
    <col min="10718" max="10719" width="3.7109375" customWidth="1"/>
    <col min="10720" max="10720" width="32" customWidth="1"/>
    <col min="10721" max="10723" width="14.5703125" customWidth="1"/>
    <col min="10724" max="10724" width="8.85546875" customWidth="1"/>
    <col min="10725" max="10738" width="3.7109375" customWidth="1"/>
    <col min="10739" max="10764" width="4.7109375" customWidth="1"/>
    <col min="10765" max="10824" width="2.7109375" customWidth="1"/>
    <col min="10969" max="10973" width="2.7109375" customWidth="1"/>
    <col min="10974" max="10975" width="3.7109375" customWidth="1"/>
    <col min="10976" max="10976" width="32" customWidth="1"/>
    <col min="10977" max="10979" width="14.5703125" customWidth="1"/>
    <col min="10980" max="10980" width="8.85546875" customWidth="1"/>
    <col min="10981" max="10994" width="3.7109375" customWidth="1"/>
    <col min="10995" max="11020" width="4.7109375" customWidth="1"/>
    <col min="11021" max="11080" width="2.7109375" customWidth="1"/>
    <col min="11225" max="11229" width="2.7109375" customWidth="1"/>
    <col min="11230" max="11231" width="3.7109375" customWidth="1"/>
    <col min="11232" max="11232" width="32" customWidth="1"/>
    <col min="11233" max="11235" width="14.5703125" customWidth="1"/>
    <col min="11236" max="11236" width="8.85546875" customWidth="1"/>
    <col min="11237" max="11250" width="3.7109375" customWidth="1"/>
    <col min="11251" max="11276" width="4.7109375" customWidth="1"/>
    <col min="11277" max="11336" width="2.7109375" customWidth="1"/>
    <col min="11481" max="11485" width="2.7109375" customWidth="1"/>
    <col min="11486" max="11487" width="3.7109375" customWidth="1"/>
    <col min="11488" max="11488" width="32" customWidth="1"/>
    <col min="11489" max="11491" width="14.5703125" customWidth="1"/>
    <col min="11492" max="11492" width="8.85546875" customWidth="1"/>
    <col min="11493" max="11506" width="3.7109375" customWidth="1"/>
    <col min="11507" max="11532" width="4.7109375" customWidth="1"/>
    <col min="11533" max="11592" width="2.7109375" customWidth="1"/>
    <col min="11737" max="11741" width="2.7109375" customWidth="1"/>
    <col min="11742" max="11743" width="3.7109375" customWidth="1"/>
    <col min="11744" max="11744" width="32" customWidth="1"/>
    <col min="11745" max="11747" width="14.5703125" customWidth="1"/>
    <col min="11748" max="11748" width="8.85546875" customWidth="1"/>
    <col min="11749" max="11762" width="3.7109375" customWidth="1"/>
    <col min="11763" max="11788" width="4.7109375" customWidth="1"/>
    <col min="11789" max="11848" width="2.7109375" customWidth="1"/>
    <col min="11993" max="11997" width="2.7109375" customWidth="1"/>
    <col min="11998" max="11999" width="3.7109375" customWidth="1"/>
    <col min="12000" max="12000" width="32" customWidth="1"/>
    <col min="12001" max="12003" width="14.5703125" customWidth="1"/>
    <col min="12004" max="12004" width="8.85546875" customWidth="1"/>
    <col min="12005" max="12018" width="3.7109375" customWidth="1"/>
    <col min="12019" max="12044" width="4.7109375" customWidth="1"/>
    <col min="12045" max="12104" width="2.7109375" customWidth="1"/>
    <col min="12249" max="12253" width="2.7109375" customWidth="1"/>
    <col min="12254" max="12255" width="3.7109375" customWidth="1"/>
    <col min="12256" max="12256" width="32" customWidth="1"/>
    <col min="12257" max="12259" width="14.5703125" customWidth="1"/>
    <col min="12260" max="12260" width="8.85546875" customWidth="1"/>
    <col min="12261" max="12274" width="3.7109375" customWidth="1"/>
    <col min="12275" max="12300" width="4.7109375" customWidth="1"/>
    <col min="12301" max="12360" width="2.7109375" customWidth="1"/>
    <col min="12505" max="12509" width="2.7109375" customWidth="1"/>
    <col min="12510" max="12511" width="3.7109375" customWidth="1"/>
    <col min="12512" max="12512" width="32" customWidth="1"/>
    <col min="12513" max="12515" width="14.5703125" customWidth="1"/>
    <col min="12516" max="12516" width="8.85546875" customWidth="1"/>
    <col min="12517" max="12530" width="3.7109375" customWidth="1"/>
    <col min="12531" max="12556" width="4.7109375" customWidth="1"/>
    <col min="12557" max="12616" width="2.7109375" customWidth="1"/>
    <col min="12761" max="12765" width="2.7109375" customWidth="1"/>
    <col min="12766" max="12767" width="3.7109375" customWidth="1"/>
    <col min="12768" max="12768" width="32" customWidth="1"/>
    <col min="12769" max="12771" width="14.5703125" customWidth="1"/>
    <col min="12772" max="12772" width="8.85546875" customWidth="1"/>
    <col min="12773" max="12786" width="3.7109375" customWidth="1"/>
    <col min="12787" max="12812" width="4.7109375" customWidth="1"/>
    <col min="12813" max="12872" width="2.7109375" customWidth="1"/>
    <col min="13017" max="13021" width="2.7109375" customWidth="1"/>
    <col min="13022" max="13023" width="3.7109375" customWidth="1"/>
    <col min="13024" max="13024" width="32" customWidth="1"/>
    <col min="13025" max="13027" width="14.5703125" customWidth="1"/>
    <col min="13028" max="13028" width="8.85546875" customWidth="1"/>
    <col min="13029" max="13042" width="3.7109375" customWidth="1"/>
    <col min="13043" max="13068" width="4.7109375" customWidth="1"/>
    <col min="13069" max="13128" width="2.7109375" customWidth="1"/>
    <col min="13273" max="13277" width="2.7109375" customWidth="1"/>
    <col min="13278" max="13279" width="3.7109375" customWidth="1"/>
    <col min="13280" max="13280" width="32" customWidth="1"/>
    <col min="13281" max="13283" width="14.5703125" customWidth="1"/>
    <col min="13284" max="13284" width="8.85546875" customWidth="1"/>
    <col min="13285" max="13298" width="3.7109375" customWidth="1"/>
    <col min="13299" max="13324" width="4.7109375" customWidth="1"/>
    <col min="13325" max="13384" width="2.7109375" customWidth="1"/>
    <col min="13529" max="13533" width="2.7109375" customWidth="1"/>
    <col min="13534" max="13535" width="3.7109375" customWidth="1"/>
    <col min="13536" max="13536" width="32" customWidth="1"/>
    <col min="13537" max="13539" width="14.5703125" customWidth="1"/>
    <col min="13540" max="13540" width="8.85546875" customWidth="1"/>
    <col min="13541" max="13554" width="3.7109375" customWidth="1"/>
    <col min="13555" max="13580" width="4.7109375" customWidth="1"/>
    <col min="13581" max="13640" width="2.7109375" customWidth="1"/>
    <col min="13785" max="13789" width="2.7109375" customWidth="1"/>
    <col min="13790" max="13791" width="3.7109375" customWidth="1"/>
    <col min="13792" max="13792" width="32" customWidth="1"/>
    <col min="13793" max="13795" width="14.5703125" customWidth="1"/>
    <col min="13796" max="13796" width="8.85546875" customWidth="1"/>
    <col min="13797" max="13810" width="3.7109375" customWidth="1"/>
    <col min="13811" max="13836" width="4.7109375" customWidth="1"/>
    <col min="13837" max="13896" width="2.7109375" customWidth="1"/>
    <col min="14041" max="14045" width="2.7109375" customWidth="1"/>
    <col min="14046" max="14047" width="3.7109375" customWidth="1"/>
    <col min="14048" max="14048" width="32" customWidth="1"/>
    <col min="14049" max="14051" width="14.5703125" customWidth="1"/>
    <col min="14052" max="14052" width="8.85546875" customWidth="1"/>
    <col min="14053" max="14066" width="3.7109375" customWidth="1"/>
    <col min="14067" max="14092" width="4.7109375" customWidth="1"/>
    <col min="14093" max="14152" width="2.7109375" customWidth="1"/>
    <col min="14297" max="14301" width="2.7109375" customWidth="1"/>
    <col min="14302" max="14303" width="3.7109375" customWidth="1"/>
    <col min="14304" max="14304" width="32" customWidth="1"/>
    <col min="14305" max="14307" width="14.5703125" customWidth="1"/>
    <col min="14308" max="14308" width="8.85546875" customWidth="1"/>
    <col min="14309" max="14322" width="3.7109375" customWidth="1"/>
    <col min="14323" max="14348" width="4.7109375" customWidth="1"/>
    <col min="14349" max="14408" width="2.7109375" customWidth="1"/>
    <col min="14553" max="14557" width="2.7109375" customWidth="1"/>
    <col min="14558" max="14559" width="3.7109375" customWidth="1"/>
    <col min="14560" max="14560" width="32" customWidth="1"/>
    <col min="14561" max="14563" width="14.5703125" customWidth="1"/>
    <col min="14564" max="14564" width="8.85546875" customWidth="1"/>
    <col min="14565" max="14578" width="3.7109375" customWidth="1"/>
    <col min="14579" max="14604" width="4.7109375" customWidth="1"/>
    <col min="14605" max="14664" width="2.7109375" customWidth="1"/>
    <col min="14809" max="14813" width="2.7109375" customWidth="1"/>
    <col min="14814" max="14815" width="3.7109375" customWidth="1"/>
    <col min="14816" max="14816" width="32" customWidth="1"/>
    <col min="14817" max="14819" width="14.5703125" customWidth="1"/>
    <col min="14820" max="14820" width="8.85546875" customWidth="1"/>
    <col min="14821" max="14834" width="3.7109375" customWidth="1"/>
    <col min="14835" max="14860" width="4.7109375" customWidth="1"/>
    <col min="14861" max="14920" width="2.7109375" customWidth="1"/>
    <col min="15065" max="15069" width="2.7109375" customWidth="1"/>
    <col min="15070" max="15071" width="3.7109375" customWidth="1"/>
    <col min="15072" max="15072" width="32" customWidth="1"/>
    <col min="15073" max="15075" width="14.5703125" customWidth="1"/>
    <col min="15076" max="15076" width="8.85546875" customWidth="1"/>
    <col min="15077" max="15090" width="3.7109375" customWidth="1"/>
    <col min="15091" max="15116" width="4.7109375" customWidth="1"/>
    <col min="15117" max="15176" width="2.7109375" customWidth="1"/>
    <col min="15321" max="15325" width="2.7109375" customWidth="1"/>
    <col min="15326" max="15327" width="3.7109375" customWidth="1"/>
    <col min="15328" max="15328" width="32" customWidth="1"/>
    <col min="15329" max="15331" width="14.5703125" customWidth="1"/>
    <col min="15332" max="15332" width="8.85546875" customWidth="1"/>
    <col min="15333" max="15346" width="3.7109375" customWidth="1"/>
    <col min="15347" max="15372" width="4.7109375" customWidth="1"/>
    <col min="15373" max="15432" width="2.7109375" customWidth="1"/>
    <col min="15577" max="15581" width="2.7109375" customWidth="1"/>
    <col min="15582" max="15583" width="3.7109375" customWidth="1"/>
    <col min="15584" max="15584" width="32" customWidth="1"/>
    <col min="15585" max="15587" width="14.5703125" customWidth="1"/>
    <col min="15588" max="15588" width="8.85546875" customWidth="1"/>
    <col min="15589" max="15602" width="3.7109375" customWidth="1"/>
    <col min="15603" max="15628" width="4.7109375" customWidth="1"/>
    <col min="15629" max="15688" width="2.7109375" customWidth="1"/>
    <col min="15833" max="15837" width="2.7109375" customWidth="1"/>
    <col min="15838" max="15839" width="3.7109375" customWidth="1"/>
    <col min="15840" max="15840" width="32" customWidth="1"/>
    <col min="15841" max="15843" width="14.5703125" customWidth="1"/>
    <col min="15844" max="15844" width="8.85546875" customWidth="1"/>
    <col min="15845" max="15858" width="3.7109375" customWidth="1"/>
    <col min="15859" max="15884" width="4.7109375" customWidth="1"/>
    <col min="15885" max="15944" width="2.7109375" customWidth="1"/>
    <col min="16089" max="16093" width="2.7109375" customWidth="1"/>
    <col min="16094" max="16095" width="3.7109375" customWidth="1"/>
    <col min="16096" max="16096" width="32" customWidth="1"/>
    <col min="16097" max="16099" width="14.5703125" customWidth="1"/>
    <col min="16100" max="16100" width="8.85546875" customWidth="1"/>
    <col min="16101" max="16114" width="3.7109375" customWidth="1"/>
    <col min="16115" max="16140" width="4.7109375" customWidth="1"/>
    <col min="16141" max="16200" width="2.7109375" customWidth="1"/>
  </cols>
  <sheetData>
    <row r="3" spans="2:18" ht="30" customHeight="1">
      <c r="C3" s="55" t="s">
        <v>0</v>
      </c>
      <c r="D3" s="55"/>
      <c r="E3" s="55"/>
      <c r="F3" s="55"/>
      <c r="G3" s="55"/>
      <c r="H3" s="55"/>
      <c r="I3" s="55"/>
      <c r="J3" s="55"/>
      <c r="K3" s="9"/>
      <c r="L3" s="9"/>
      <c r="M3" s="9"/>
      <c r="N3" s="9"/>
      <c r="O3" s="9"/>
      <c r="P3" s="9"/>
      <c r="Q3" s="9"/>
      <c r="R3" s="9"/>
    </row>
    <row r="4" spans="2:18" ht="30" customHeight="1">
      <c r="C4" s="55"/>
      <c r="D4" s="55"/>
      <c r="E4" s="55"/>
      <c r="F4" s="55"/>
      <c r="G4" s="55"/>
      <c r="H4" s="55"/>
      <c r="I4" s="55"/>
      <c r="J4" s="55"/>
      <c r="K4" s="9"/>
      <c r="L4" s="9"/>
      <c r="M4" s="9"/>
      <c r="N4" s="9"/>
      <c r="O4" s="9"/>
      <c r="P4" s="9"/>
      <c r="Q4" s="9"/>
      <c r="R4" s="9"/>
    </row>
    <row r="5" spans="2:18" ht="30" customHeight="1">
      <c r="C5" s="9"/>
      <c r="D5" s="10" t="s">
        <v>1</v>
      </c>
      <c r="E5" s="56" t="s">
        <v>2</v>
      </c>
      <c r="F5" s="56"/>
      <c r="G5" s="56"/>
      <c r="H5" s="56"/>
      <c r="I5" s="56"/>
      <c r="J5" s="56"/>
      <c r="K5" s="36"/>
      <c r="L5" s="36"/>
      <c r="M5" s="36"/>
      <c r="N5" s="36"/>
      <c r="O5" s="36"/>
      <c r="P5" s="36"/>
      <c r="Q5" s="36"/>
      <c r="R5" s="36"/>
    </row>
    <row r="6" spans="2:18" ht="55.5" customHeight="1">
      <c r="F6" s="52" t="s">
        <v>3</v>
      </c>
      <c r="G6" s="53"/>
      <c r="H6" s="53"/>
      <c r="I6" s="53"/>
      <c r="J6" s="54"/>
      <c r="K6" s="39"/>
      <c r="L6" s="39"/>
      <c r="M6" s="39"/>
      <c r="N6" s="39"/>
      <c r="O6" s="39"/>
      <c r="P6" s="39"/>
      <c r="Q6" s="39"/>
      <c r="R6" s="39"/>
    </row>
    <row r="7" spans="2:18" ht="45" customHeight="1">
      <c r="B7" s="44" t="s">
        <v>4</v>
      </c>
      <c r="C7" s="46" t="s">
        <v>5</v>
      </c>
      <c r="D7" s="47"/>
      <c r="E7" s="50" t="s">
        <v>6</v>
      </c>
      <c r="F7" s="44" t="s">
        <v>7</v>
      </c>
      <c r="G7" s="50" t="s">
        <v>6</v>
      </c>
      <c r="H7" s="8">
        <v>100</v>
      </c>
      <c r="I7" s="44" t="s">
        <v>8</v>
      </c>
      <c r="J7" s="44" t="s">
        <v>9</v>
      </c>
      <c r="K7" s="50" t="s">
        <v>6</v>
      </c>
      <c r="L7" s="40"/>
      <c r="M7" s="40"/>
      <c r="N7" s="40"/>
      <c r="O7" s="40"/>
      <c r="P7" s="40"/>
      <c r="Q7" s="40"/>
      <c r="R7" s="40"/>
    </row>
    <row r="8" spans="2:18" ht="60" customHeight="1">
      <c r="B8" s="45"/>
      <c r="C8" s="48"/>
      <c r="D8" s="49"/>
      <c r="E8" s="51"/>
      <c r="F8" s="45"/>
      <c r="G8" s="51"/>
      <c r="H8" s="8">
        <v>0</v>
      </c>
      <c r="I8" s="45"/>
      <c r="J8" s="45"/>
      <c r="K8" s="51"/>
      <c r="L8" s="41"/>
      <c r="M8" s="41"/>
      <c r="N8" s="41"/>
      <c r="O8" s="41"/>
      <c r="P8" s="41"/>
      <c r="Q8" s="41"/>
      <c r="R8" s="41"/>
    </row>
    <row r="9" spans="2:18" ht="48.75" customHeight="1">
      <c r="B9" s="6">
        <v>1</v>
      </c>
      <c r="C9" s="42" t="s">
        <v>10</v>
      </c>
      <c r="D9" s="43"/>
      <c r="E9" s="5" t="s">
        <v>11</v>
      </c>
      <c r="F9" s="7" t="s">
        <v>12</v>
      </c>
      <c r="G9" s="5" t="s">
        <v>11</v>
      </c>
      <c r="H9">
        <v>1</v>
      </c>
      <c r="I9" s="7" t="s">
        <v>12</v>
      </c>
      <c r="J9" s="7" t="s">
        <v>13</v>
      </c>
      <c r="K9" s="5" t="s">
        <v>11</v>
      </c>
      <c r="L9" s="37"/>
      <c r="M9" s="37"/>
      <c r="N9" s="37"/>
      <c r="O9" s="37"/>
      <c r="P9" s="37"/>
      <c r="Q9" s="37"/>
      <c r="R9" s="37"/>
    </row>
    <row r="10" spans="2:18" ht="32.25" customHeight="1">
      <c r="B10" s="6">
        <v>2</v>
      </c>
      <c r="C10" s="42" t="s">
        <v>14</v>
      </c>
      <c r="D10" s="43"/>
      <c r="E10" s="5" t="s">
        <v>11</v>
      </c>
      <c r="F10" s="3" t="s">
        <v>15</v>
      </c>
      <c r="G10" s="5" t="s">
        <v>11</v>
      </c>
      <c r="I10" s="3" t="s">
        <v>16</v>
      </c>
      <c r="J10" s="3" t="s">
        <v>16</v>
      </c>
      <c r="K10" s="5" t="s">
        <v>11</v>
      </c>
      <c r="L10" s="38"/>
      <c r="M10" s="38"/>
      <c r="N10" s="38"/>
      <c r="O10" s="38"/>
      <c r="P10" s="38"/>
      <c r="Q10" s="38"/>
      <c r="R10" s="38"/>
    </row>
    <row r="11" spans="2:18" ht="54.75" customHeight="1">
      <c r="B11" s="6">
        <v>3</v>
      </c>
      <c r="C11" s="42" t="s">
        <v>17</v>
      </c>
      <c r="D11" s="43"/>
      <c r="E11" s="5" t="s">
        <v>11</v>
      </c>
      <c r="F11" s="3" t="s">
        <v>18</v>
      </c>
      <c r="G11" s="5" t="s">
        <v>11</v>
      </c>
      <c r="I11" s="3" t="s">
        <v>19</v>
      </c>
      <c r="J11" s="3" t="s">
        <v>20</v>
      </c>
      <c r="K11" s="5" t="s">
        <v>11</v>
      </c>
      <c r="L11" s="38"/>
      <c r="M11" s="38"/>
      <c r="N11" s="38"/>
      <c r="O11" s="38"/>
      <c r="P11" s="38"/>
      <c r="Q11" s="38"/>
      <c r="R11" s="38"/>
    </row>
    <row r="12" spans="2:18" ht="69.75" customHeight="1">
      <c r="B12" s="6">
        <v>4</v>
      </c>
      <c r="C12" s="42" t="s">
        <v>21</v>
      </c>
      <c r="D12" s="43"/>
      <c r="E12" s="5" t="s">
        <v>11</v>
      </c>
      <c r="F12" s="2" t="s">
        <v>22</v>
      </c>
      <c r="G12" s="5" t="s">
        <v>11</v>
      </c>
      <c r="I12" s="2" t="s">
        <v>23</v>
      </c>
      <c r="J12" s="2" t="s">
        <v>24</v>
      </c>
      <c r="K12" s="5" t="s">
        <v>11</v>
      </c>
      <c r="L12" s="37"/>
      <c r="M12" s="37"/>
      <c r="N12" s="37"/>
      <c r="O12" s="37"/>
      <c r="P12" s="37"/>
      <c r="Q12" s="37"/>
      <c r="R12" s="37"/>
    </row>
    <row r="13" spans="2:18" ht="52.5" customHeight="1">
      <c r="B13" s="6">
        <v>5</v>
      </c>
      <c r="C13" s="42" t="s">
        <v>25</v>
      </c>
      <c r="D13" s="43"/>
      <c r="E13" s="5" t="s">
        <v>11</v>
      </c>
      <c r="F13" s="2" t="s">
        <v>26</v>
      </c>
      <c r="G13" s="5" t="s">
        <v>11</v>
      </c>
      <c r="I13" s="2" t="s">
        <v>27</v>
      </c>
      <c r="J13" s="2" t="s">
        <v>28</v>
      </c>
      <c r="K13" s="5" t="s">
        <v>11</v>
      </c>
      <c r="L13" s="37"/>
      <c r="M13" s="37"/>
      <c r="N13" s="37"/>
      <c r="O13" s="37"/>
      <c r="P13" s="37"/>
      <c r="Q13" s="37"/>
      <c r="R13" s="37"/>
    </row>
    <row r="14" spans="2:18" ht="53.25" customHeight="1">
      <c r="B14" s="6">
        <v>6</v>
      </c>
      <c r="C14" s="42" t="s">
        <v>29</v>
      </c>
      <c r="D14" s="43"/>
      <c r="E14" s="5" t="s">
        <v>11</v>
      </c>
      <c r="F14" s="2" t="s">
        <v>30</v>
      </c>
      <c r="G14" s="5" t="s">
        <v>11</v>
      </c>
      <c r="I14" s="2" t="s">
        <v>31</v>
      </c>
      <c r="J14" s="2" t="s">
        <v>32</v>
      </c>
      <c r="K14" s="5" t="s">
        <v>11</v>
      </c>
      <c r="L14" s="37"/>
      <c r="M14" s="37"/>
      <c r="N14" s="37"/>
      <c r="O14" s="37"/>
      <c r="P14" s="37"/>
      <c r="Q14" s="37"/>
      <c r="R14" s="37"/>
    </row>
    <row r="15" spans="2:18" ht="63" customHeight="1">
      <c r="B15" s="6">
        <v>7</v>
      </c>
      <c r="C15" s="42" t="s">
        <v>33</v>
      </c>
      <c r="D15" s="43"/>
      <c r="E15" s="5" t="s">
        <v>11</v>
      </c>
      <c r="F15" s="2" t="s">
        <v>34</v>
      </c>
      <c r="G15" s="5" t="s">
        <v>11</v>
      </c>
      <c r="I15" s="2" t="s">
        <v>35</v>
      </c>
      <c r="J15" s="2" t="s">
        <v>36</v>
      </c>
      <c r="K15" s="5" t="s">
        <v>11</v>
      </c>
      <c r="L15" s="37"/>
      <c r="M15" s="37"/>
      <c r="N15" s="37"/>
      <c r="O15" s="37"/>
      <c r="P15" s="37"/>
      <c r="Q15" s="37"/>
      <c r="R15" s="37"/>
    </row>
    <row r="16" spans="2:18" ht="48.75" customHeight="1">
      <c r="B16" s="6">
        <v>8</v>
      </c>
      <c r="C16" s="42" t="s">
        <v>37</v>
      </c>
      <c r="D16" s="43"/>
      <c r="E16" s="5" t="s">
        <v>11</v>
      </c>
      <c r="F16" s="2" t="s">
        <v>38</v>
      </c>
      <c r="G16" s="5" t="s">
        <v>11</v>
      </c>
      <c r="I16" s="2" t="s">
        <v>39</v>
      </c>
      <c r="J16" s="2" t="s">
        <v>40</v>
      </c>
      <c r="K16" s="5" t="s">
        <v>11</v>
      </c>
      <c r="L16" s="37"/>
      <c r="M16" s="37"/>
      <c r="N16" s="37"/>
      <c r="O16" s="37"/>
      <c r="P16" s="37"/>
      <c r="Q16" s="37"/>
      <c r="R16" s="37"/>
    </row>
    <row r="17" spans="2:18" ht="149.25" customHeight="1">
      <c r="B17" s="6">
        <v>9</v>
      </c>
      <c r="C17" s="42" t="s">
        <v>41</v>
      </c>
      <c r="D17" s="43"/>
      <c r="E17" s="5" t="s">
        <v>11</v>
      </c>
      <c r="F17" s="4" t="s">
        <v>42</v>
      </c>
      <c r="G17" s="5" t="s">
        <v>11</v>
      </c>
      <c r="I17" s="4" t="s">
        <v>43</v>
      </c>
      <c r="J17" s="4" t="s">
        <v>44</v>
      </c>
      <c r="K17" s="5" t="s">
        <v>11</v>
      </c>
      <c r="L17" s="37"/>
      <c r="M17" s="37"/>
      <c r="N17" s="37"/>
      <c r="O17" s="37"/>
      <c r="P17" s="37"/>
      <c r="Q17" s="37"/>
      <c r="R17" s="37"/>
    </row>
    <row r="18" spans="2:18" ht="48.75" customHeight="1">
      <c r="B18" s="6">
        <v>10</v>
      </c>
      <c r="C18" s="42" t="s">
        <v>45</v>
      </c>
      <c r="D18" s="43"/>
      <c r="E18" s="5" t="s">
        <v>11</v>
      </c>
      <c r="F18" s="2" t="s">
        <v>46</v>
      </c>
      <c r="G18" s="5" t="s">
        <v>11</v>
      </c>
      <c r="I18" s="2" t="s">
        <v>47</v>
      </c>
      <c r="J18" s="2" t="s">
        <v>48</v>
      </c>
      <c r="K18" s="5" t="s">
        <v>11</v>
      </c>
      <c r="L18" s="37"/>
      <c r="M18" s="37"/>
      <c r="N18" s="37"/>
      <c r="O18" s="37"/>
      <c r="P18" s="37"/>
      <c r="Q18" s="37"/>
      <c r="R18" s="37"/>
    </row>
    <row r="19" spans="2:18" ht="48.75" customHeight="1">
      <c r="B19" s="6">
        <v>11</v>
      </c>
      <c r="C19" s="42" t="s">
        <v>49</v>
      </c>
      <c r="D19" s="43"/>
      <c r="E19" s="5" t="s">
        <v>11</v>
      </c>
      <c r="F19" s="2" t="s">
        <v>50</v>
      </c>
      <c r="G19" s="5" t="s">
        <v>11</v>
      </c>
      <c r="I19" s="2" t="s">
        <v>51</v>
      </c>
      <c r="J19" s="2" t="s">
        <v>52</v>
      </c>
      <c r="K19" s="5" t="s">
        <v>11</v>
      </c>
      <c r="L19" s="37"/>
      <c r="M19" s="37"/>
      <c r="N19" s="37"/>
      <c r="O19" s="37"/>
      <c r="P19" s="37"/>
      <c r="Q19" s="37"/>
      <c r="R19" s="37"/>
    </row>
  </sheetData>
  <mergeCells count="22">
    <mergeCell ref="K7:K8"/>
    <mergeCell ref="F7:F8"/>
    <mergeCell ref="I7:I8"/>
    <mergeCell ref="F6:J6"/>
    <mergeCell ref="C3:J4"/>
    <mergeCell ref="E5:J5"/>
    <mergeCell ref="J7:J8"/>
    <mergeCell ref="G7:G8"/>
    <mergeCell ref="C14:D14"/>
    <mergeCell ref="B7:B8"/>
    <mergeCell ref="C7:D8"/>
    <mergeCell ref="E7:E8"/>
    <mergeCell ref="C9:D9"/>
    <mergeCell ref="C10:D10"/>
    <mergeCell ref="C11:D11"/>
    <mergeCell ref="C12:D12"/>
    <mergeCell ref="C13:D13"/>
    <mergeCell ref="C15:D15"/>
    <mergeCell ref="C16:D16"/>
    <mergeCell ref="C17:D17"/>
    <mergeCell ref="C18:D18"/>
    <mergeCell ref="C19:D19"/>
  </mergeCells>
  <printOptions horizontalCentered="1" verticalCentered="1"/>
  <pageMargins left="0.47" right="0.70866141732283472" top="0.74803149606299213" bottom="0.74803149606299213" header="0.31496062992125984" footer="0.31496062992125984"/>
  <pageSetup paperSize="9" scale="56" fitToWidth="2" fitToHeight="2" orientation="landscape" r:id="rId1"/>
  <headerFooter>
    <oddFooter>&amp;LElaborado por:
Ing Jenny A Ruiz R, Mónica  Gómez
Docentes TC del Departamento de Ciencias de la  Computación
IREB PROYECTO DE CHECK LIST  (CASO DE ESTUDIO ACADÉMICO)&amp;C&amp;P de &amp;N&amp;R&amp;D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3"/>
  <sheetViews>
    <sheetView topLeftCell="A14" workbookViewId="0">
      <selection activeCell="B41" sqref="B41:D43"/>
    </sheetView>
  </sheetViews>
  <sheetFormatPr defaultColWidth="11.42578125" defaultRowHeight="14.45"/>
  <cols>
    <col min="2" max="2" width="29.7109375" customWidth="1"/>
    <col min="3" max="3" width="16.140625" customWidth="1"/>
  </cols>
  <sheetData>
    <row r="1" spans="1:4" s="19" customFormat="1" ht="38.25" customHeight="1">
      <c r="B1" s="20" t="s">
        <v>53</v>
      </c>
      <c r="C1" s="61" t="s">
        <v>54</v>
      </c>
      <c r="D1" s="61"/>
    </row>
    <row r="2" spans="1:4" ht="18.75">
      <c r="B2" s="21" t="s">
        <v>55</v>
      </c>
      <c r="C2" s="62">
        <v>45777</v>
      </c>
      <c r="D2" s="62"/>
    </row>
    <row r="3" spans="1:4" ht="18.75">
      <c r="B3" s="21" t="s">
        <v>56</v>
      </c>
      <c r="C3" s="63" t="s">
        <v>57</v>
      </c>
      <c r="D3" s="63"/>
    </row>
    <row r="4" spans="1:4" ht="18.75">
      <c r="B4" s="21" t="s">
        <v>58</v>
      </c>
      <c r="C4" s="63" t="s">
        <v>59</v>
      </c>
      <c r="D4" s="63"/>
    </row>
    <row r="6" spans="1:4" ht="23.45">
      <c r="A6" s="60" t="s">
        <v>60</v>
      </c>
      <c r="B6" s="60"/>
      <c r="C6" s="60"/>
      <c r="D6" s="60"/>
    </row>
    <row r="7" spans="1:4" ht="15" customHeight="1">
      <c r="A7" s="26" t="s">
        <v>61</v>
      </c>
      <c r="B7" s="27" t="s">
        <v>62</v>
      </c>
      <c r="C7" s="27" t="s">
        <v>63</v>
      </c>
      <c r="D7" s="28" t="s">
        <v>64</v>
      </c>
    </row>
    <row r="8" spans="1:4" ht="29.1">
      <c r="A8" s="13">
        <v>1</v>
      </c>
      <c r="B8" s="12" t="s">
        <v>65</v>
      </c>
      <c r="C8" s="11" t="s">
        <v>66</v>
      </c>
      <c r="D8" s="23"/>
    </row>
    <row r="9" spans="1:4" ht="29.1">
      <c r="A9" s="13">
        <v>2</v>
      </c>
      <c r="B9" s="12" t="s">
        <v>67</v>
      </c>
      <c r="C9" s="11" t="s">
        <v>66</v>
      </c>
      <c r="D9" s="23"/>
    </row>
    <row r="10" spans="1:4" ht="72.599999999999994">
      <c r="A10" s="13">
        <v>3</v>
      </c>
      <c r="B10" s="12" t="s">
        <v>68</v>
      </c>
      <c r="C10" s="11"/>
      <c r="D10" s="23" t="s">
        <v>66</v>
      </c>
    </row>
    <row r="11" spans="1:4" ht="29.1">
      <c r="A11" s="13">
        <v>4</v>
      </c>
      <c r="B11" s="12" t="s">
        <v>69</v>
      </c>
      <c r="C11" s="11" t="s">
        <v>66</v>
      </c>
      <c r="D11" s="23"/>
    </row>
    <row r="12" spans="1:4" ht="30.75">
      <c r="A12" s="13">
        <v>5</v>
      </c>
      <c r="B12" s="12" t="s">
        <v>70</v>
      </c>
      <c r="C12" s="23" t="s">
        <v>66</v>
      </c>
      <c r="D12" s="23"/>
    </row>
    <row r="13" spans="1:4" ht="29.1">
      <c r="A13" s="13">
        <v>6</v>
      </c>
      <c r="B13" s="12" t="s">
        <v>71</v>
      </c>
      <c r="C13" s="11" t="s">
        <v>66</v>
      </c>
      <c r="D13" s="23"/>
    </row>
    <row r="14" spans="1:4" ht="30.75">
      <c r="A14" s="13">
        <v>7</v>
      </c>
      <c r="B14" s="12" t="s">
        <v>72</v>
      </c>
      <c r="C14" s="11"/>
      <c r="D14" s="11" t="s">
        <v>66</v>
      </c>
    </row>
    <row r="15" spans="1:4" ht="43.5">
      <c r="A15" s="13">
        <v>8</v>
      </c>
      <c r="B15" s="12" t="s">
        <v>73</v>
      </c>
      <c r="C15" s="11" t="s">
        <v>66</v>
      </c>
      <c r="D15" s="23"/>
    </row>
    <row r="16" spans="1:4" ht="72.599999999999994">
      <c r="A16" s="17">
        <v>9</v>
      </c>
      <c r="B16" s="18" t="s">
        <v>74</v>
      </c>
      <c r="C16" s="24" t="s">
        <v>66</v>
      </c>
      <c r="D16" s="25"/>
    </row>
    <row r="17" spans="1:4" ht="18.600000000000001">
      <c r="A17" s="58" t="s">
        <v>75</v>
      </c>
      <c r="B17" s="58"/>
      <c r="C17">
        <f>COUNTA(Tabla3[SI])</f>
        <v>7</v>
      </c>
      <c r="D17">
        <f>COUNTA(Tabla3[[NO ]])</f>
        <v>2</v>
      </c>
    </row>
    <row r="18" spans="1:4" ht="18.600000000000001">
      <c r="A18" s="58" t="s">
        <v>76</v>
      </c>
      <c r="B18" s="58"/>
      <c r="C18" s="29">
        <f>C17/9</f>
        <v>0.77777777777777779</v>
      </c>
      <c r="D18" s="29">
        <f>D17/9</f>
        <v>0.22222222222222221</v>
      </c>
    </row>
    <row r="19" spans="1:4" ht="18.600000000000001">
      <c r="A19" s="30"/>
      <c r="B19" s="30"/>
      <c r="C19" s="29"/>
    </row>
    <row r="20" spans="1:4" ht="23.45">
      <c r="A20" s="59" t="s">
        <v>77</v>
      </c>
      <c r="B20" s="59"/>
      <c r="C20" s="59"/>
      <c r="D20" s="59"/>
    </row>
    <row r="21" spans="1:4" ht="21">
      <c r="A21" s="14" t="s">
        <v>61</v>
      </c>
      <c r="B21" s="22" t="s">
        <v>62</v>
      </c>
      <c r="C21" s="15" t="s">
        <v>63</v>
      </c>
      <c r="D21" s="16" t="s">
        <v>64</v>
      </c>
    </row>
    <row r="22" spans="1:4" ht="29.1">
      <c r="A22" s="13">
        <v>1</v>
      </c>
      <c r="B22" s="12" t="s">
        <v>78</v>
      </c>
      <c r="C22" s="11" t="s">
        <v>79</v>
      </c>
      <c r="D22" s="23"/>
    </row>
    <row r="23" spans="1:4" ht="29.1">
      <c r="A23" s="13">
        <v>2</v>
      </c>
      <c r="B23" s="12" t="s">
        <v>80</v>
      </c>
      <c r="C23" s="11" t="s">
        <v>79</v>
      </c>
      <c r="D23" s="23"/>
    </row>
    <row r="24" spans="1:4" ht="29.1">
      <c r="A24" s="13">
        <v>3</v>
      </c>
      <c r="B24" s="12" t="s">
        <v>81</v>
      </c>
      <c r="C24" s="11"/>
      <c r="D24" s="23" t="s">
        <v>79</v>
      </c>
    </row>
    <row r="25" spans="1:4" ht="43.5">
      <c r="A25" s="13">
        <v>4</v>
      </c>
      <c r="B25" s="12" t="s">
        <v>82</v>
      </c>
      <c r="C25" s="11" t="s">
        <v>79</v>
      </c>
      <c r="D25" s="23"/>
    </row>
    <row r="26" spans="1:4" ht="29.1">
      <c r="A26" s="17">
        <v>5</v>
      </c>
      <c r="B26" s="18" t="s">
        <v>83</v>
      </c>
      <c r="C26" s="24" t="s">
        <v>79</v>
      </c>
      <c r="D26" s="25"/>
    </row>
    <row r="27" spans="1:4" ht="18.600000000000001">
      <c r="A27" s="58" t="s">
        <v>75</v>
      </c>
      <c r="B27" s="58"/>
      <c r="C27">
        <f>COUNTA(Tabla4[SI])</f>
        <v>4</v>
      </c>
      <c r="D27">
        <f>COUNTA(Tabla4[[NO ]])</f>
        <v>1</v>
      </c>
    </row>
    <row r="28" spans="1:4" ht="18.600000000000001">
      <c r="A28" s="58" t="s">
        <v>76</v>
      </c>
      <c r="B28" s="58"/>
      <c r="C28" s="29">
        <f>C27/5</f>
        <v>0.8</v>
      </c>
      <c r="D28" s="29">
        <f>D27/5</f>
        <v>0.2</v>
      </c>
    </row>
    <row r="29" spans="1:4" ht="18.600000000000001">
      <c r="A29" s="30"/>
      <c r="B29" s="30"/>
      <c r="C29" s="29"/>
    </row>
    <row r="30" spans="1:4" ht="23.45">
      <c r="A30" s="60" t="s">
        <v>84</v>
      </c>
      <c r="B30" s="60"/>
      <c r="C30" s="60"/>
      <c r="D30" s="60"/>
    </row>
    <row r="31" spans="1:4" ht="21">
      <c r="A31" s="14" t="s">
        <v>61</v>
      </c>
      <c r="B31" s="22" t="s">
        <v>62</v>
      </c>
      <c r="C31" s="15" t="s">
        <v>63</v>
      </c>
      <c r="D31" s="16" t="s">
        <v>64</v>
      </c>
    </row>
    <row r="32" spans="1:4" ht="43.5">
      <c r="A32" s="13">
        <v>1</v>
      </c>
      <c r="B32" s="12" t="s">
        <v>85</v>
      </c>
      <c r="C32" s="11" t="s">
        <v>79</v>
      </c>
      <c r="D32" s="23"/>
    </row>
    <row r="33" spans="1:4" ht="43.5">
      <c r="A33" s="13">
        <v>2</v>
      </c>
      <c r="B33" s="12" t="s">
        <v>86</v>
      </c>
      <c r="C33" s="11" t="s">
        <v>79</v>
      </c>
      <c r="D33" s="23"/>
    </row>
    <row r="34" spans="1:4" ht="43.5">
      <c r="A34" s="17">
        <v>3</v>
      </c>
      <c r="B34" s="18" t="s">
        <v>87</v>
      </c>
      <c r="C34" s="24" t="s">
        <v>79</v>
      </c>
      <c r="D34" s="25"/>
    </row>
    <row r="35" spans="1:4" ht="18.600000000000001">
      <c r="A35" s="58" t="s">
        <v>75</v>
      </c>
      <c r="B35" s="58"/>
      <c r="C35">
        <f>COUNTA(Tabla5[SI])</f>
        <v>3</v>
      </c>
      <c r="D35">
        <f>COUNTA(Tabla5[[NO ]])</f>
        <v>0</v>
      </c>
    </row>
    <row r="36" spans="1:4" ht="18.600000000000001">
      <c r="A36" s="58" t="s">
        <v>76</v>
      </c>
      <c r="B36" s="58"/>
      <c r="C36" s="29">
        <f>C35/3</f>
        <v>1</v>
      </c>
      <c r="D36" s="29">
        <f>D35/3</f>
        <v>0</v>
      </c>
    </row>
    <row r="40" spans="1:4" ht="18.600000000000001">
      <c r="A40" s="57" t="s">
        <v>88</v>
      </c>
      <c r="B40" s="57"/>
      <c r="C40" s="57"/>
    </row>
    <row r="41" spans="1:4" ht="30" customHeight="1">
      <c r="B41" s="33" t="s">
        <v>89</v>
      </c>
      <c r="C41" s="34">
        <v>7</v>
      </c>
      <c r="D41" s="35">
        <v>2</v>
      </c>
    </row>
    <row r="42" spans="1:4" ht="30" customHeight="1">
      <c r="B42" s="33" t="s">
        <v>77</v>
      </c>
      <c r="C42" s="34">
        <v>4</v>
      </c>
      <c r="D42" s="35">
        <v>1</v>
      </c>
    </row>
    <row r="43" spans="1:4" ht="30" customHeight="1">
      <c r="B43" s="33" t="s">
        <v>84</v>
      </c>
      <c r="C43" s="35">
        <v>3</v>
      </c>
      <c r="D43" s="35">
        <v>0</v>
      </c>
    </row>
  </sheetData>
  <dataConsolidate/>
  <mergeCells count="14">
    <mergeCell ref="A17:B17"/>
    <mergeCell ref="A27:B27"/>
    <mergeCell ref="A6:D6"/>
    <mergeCell ref="C1:D1"/>
    <mergeCell ref="C2:D2"/>
    <mergeCell ref="C3:D3"/>
    <mergeCell ref="C4:D4"/>
    <mergeCell ref="A40:C40"/>
    <mergeCell ref="A28:B28"/>
    <mergeCell ref="A36:B36"/>
    <mergeCell ref="A35:B35"/>
    <mergeCell ref="A18:B18"/>
    <mergeCell ref="A20:D20"/>
    <mergeCell ref="A30:D30"/>
  </mergeCells>
  <conditionalFormatting sqref="A32:D34">
    <cfRule type="containsText" dxfId="101" priority="8" operator="containsText" text="X">
      <formula>NOT(ISERROR(SEARCH("X",A32)))</formula>
    </cfRule>
  </conditionalFormatting>
  <conditionalFormatting sqref="C8:D11 C12 C13:D13 C15:D16 D14">
    <cfRule type="containsText" dxfId="100" priority="1" operator="containsText" text="X">
      <formula>NOT(ISERROR(SEARCH("X",C8)))</formula>
    </cfRule>
    <cfRule type="containsText" dxfId="99" priority="5" operator="containsText" text="X">
      <formula>NOT(ISERROR(SEARCH("X",C8)))</formula>
    </cfRule>
    <cfRule type="containsText" dxfId="98" priority="6" operator="containsText" text="X">
      <formula>NOT(ISERROR(SEARCH("X",C8)))</formula>
    </cfRule>
    <cfRule type="containsText" dxfId="97" priority="7" operator="containsText" text="X">
      <formula>NOT(ISERROR(SEARCH("X",C8)))</formula>
    </cfRule>
  </conditionalFormatting>
  <conditionalFormatting sqref="C22:D26">
    <cfRule type="containsText" dxfId="96" priority="2" operator="containsText" text="X">
      <formula>NOT(ISERROR(SEARCH("X",C22)))</formula>
    </cfRule>
    <cfRule type="containsText" dxfId="95" priority="4" operator="containsText" text="X">
      <formula>NOT(ISERROR(SEARCH("X",C22)))</formula>
    </cfRule>
  </conditionalFormatting>
  <conditionalFormatting sqref="C32:D34">
    <cfRule type="containsText" dxfId="94" priority="3" operator="containsText" text="X">
      <formula>NOT(ISERROR(SEARCH("X",C32)))</formula>
    </cfRule>
  </conditionalFormatting>
  <pageMargins left="0.7" right="0.7" top="0.75" bottom="0.75" header="0.3" footer="0.3"/>
  <pageSetup paperSize="9" orientation="portrait" r:id="rId1"/>
  <drawing r:id="rId2"/>
  <legacyDrawing r:id="rId3"/>
  <tableParts count="3">
    <tablePart r:id="rId4"/>
    <tablePart r:id="rId5"/>
    <tablePart r:id="rId6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47582-6E0B-4C1E-80E3-B14698FB0C01}">
  <dimension ref="A1:D43"/>
  <sheetViews>
    <sheetView topLeftCell="A23" workbookViewId="0">
      <selection activeCell="B41" sqref="B41"/>
    </sheetView>
  </sheetViews>
  <sheetFormatPr defaultColWidth="11.42578125" defaultRowHeight="15"/>
  <cols>
    <col min="2" max="2" width="29.7109375" customWidth="1"/>
    <col min="3" max="3" width="16.140625" customWidth="1"/>
  </cols>
  <sheetData>
    <row r="1" spans="1:4" s="19" customFormat="1" ht="38.25" customHeight="1">
      <c r="B1" s="20" t="s">
        <v>53</v>
      </c>
      <c r="C1" s="61" t="s">
        <v>90</v>
      </c>
      <c r="D1" s="61"/>
    </row>
    <row r="2" spans="1:4" ht="18.75">
      <c r="B2" s="21" t="s">
        <v>55</v>
      </c>
      <c r="C2" s="62">
        <v>45777</v>
      </c>
      <c r="D2" s="62"/>
    </row>
    <row r="3" spans="1:4" ht="18.75">
      <c r="B3" s="21" t="s">
        <v>56</v>
      </c>
      <c r="C3" s="63" t="s">
        <v>91</v>
      </c>
      <c r="D3" s="63"/>
    </row>
    <row r="4" spans="1:4" ht="18.75">
      <c r="B4" s="21" t="s">
        <v>58</v>
      </c>
      <c r="C4" s="63" t="s">
        <v>8</v>
      </c>
      <c r="D4" s="63"/>
    </row>
    <row r="6" spans="1:4" ht="23.45">
      <c r="A6" s="60" t="s">
        <v>60</v>
      </c>
      <c r="B6" s="60"/>
      <c r="C6" s="60"/>
      <c r="D6" s="60"/>
    </row>
    <row r="7" spans="1:4" ht="15" customHeight="1">
      <c r="A7" s="26" t="s">
        <v>61</v>
      </c>
      <c r="B7" s="27" t="s">
        <v>62</v>
      </c>
      <c r="C7" s="27" t="s">
        <v>63</v>
      </c>
      <c r="D7" s="28" t="s">
        <v>64</v>
      </c>
    </row>
    <row r="8" spans="1:4" ht="30.75">
      <c r="A8" s="13">
        <v>1</v>
      </c>
      <c r="B8" s="12" t="s">
        <v>65</v>
      </c>
      <c r="C8" s="11" t="s">
        <v>66</v>
      </c>
      <c r="D8" s="23"/>
    </row>
    <row r="9" spans="1:4" ht="30.75">
      <c r="A9" s="13">
        <v>2</v>
      </c>
      <c r="B9" s="12" t="s">
        <v>67</v>
      </c>
      <c r="C9" s="11" t="s">
        <v>66</v>
      </c>
      <c r="D9" s="23"/>
    </row>
    <row r="10" spans="1:4" ht="76.5">
      <c r="A10" s="13">
        <v>3</v>
      </c>
      <c r="B10" s="12" t="s">
        <v>68</v>
      </c>
      <c r="C10" s="11"/>
      <c r="D10" s="23" t="s">
        <v>66</v>
      </c>
    </row>
    <row r="11" spans="1:4" ht="30.75">
      <c r="A11" s="13">
        <v>4</v>
      </c>
      <c r="B11" s="12" t="s">
        <v>69</v>
      </c>
      <c r="C11" s="11" t="s">
        <v>66</v>
      </c>
      <c r="D11" s="23"/>
    </row>
    <row r="12" spans="1:4" ht="30.75">
      <c r="A12" s="13">
        <v>5</v>
      </c>
      <c r="B12" s="12" t="s">
        <v>70</v>
      </c>
      <c r="C12" s="11" t="s">
        <v>66</v>
      </c>
      <c r="D12" s="23"/>
    </row>
    <row r="13" spans="1:4" ht="45.75">
      <c r="A13" s="13">
        <v>6</v>
      </c>
      <c r="B13" s="12" t="s">
        <v>92</v>
      </c>
      <c r="C13" s="11" t="s">
        <v>66</v>
      </c>
      <c r="D13" s="23"/>
    </row>
    <row r="14" spans="1:4" ht="30.75">
      <c r="A14" s="13">
        <v>7</v>
      </c>
      <c r="B14" s="12" t="s">
        <v>72</v>
      </c>
      <c r="C14" s="11"/>
      <c r="D14" s="23" t="s">
        <v>66</v>
      </c>
    </row>
    <row r="15" spans="1:4" ht="45.75">
      <c r="A15" s="13">
        <v>8</v>
      </c>
      <c r="B15" s="12" t="s">
        <v>73</v>
      </c>
      <c r="C15" s="11" t="s">
        <v>66</v>
      </c>
      <c r="D15" s="23"/>
    </row>
    <row r="16" spans="1:4" ht="91.5">
      <c r="A16" s="17">
        <v>9</v>
      </c>
      <c r="B16" s="18" t="s">
        <v>74</v>
      </c>
      <c r="C16" s="24" t="s">
        <v>66</v>
      </c>
      <c r="D16" s="25"/>
    </row>
    <row r="17" spans="1:4" ht="18.600000000000001">
      <c r="A17" s="58" t="s">
        <v>75</v>
      </c>
      <c r="B17" s="58"/>
      <c r="C17">
        <f>COUNTA(Tabla328[SI])</f>
        <v>7</v>
      </c>
      <c r="D17">
        <f>COUNTA(Tabla328[[NO ]])</f>
        <v>2</v>
      </c>
    </row>
    <row r="18" spans="1:4" ht="18.600000000000001">
      <c r="A18" s="58" t="s">
        <v>76</v>
      </c>
      <c r="B18" s="58"/>
      <c r="C18" s="32">
        <f>C17/9</f>
        <v>0.77777777777777779</v>
      </c>
      <c r="D18" s="32">
        <f>D17/9</f>
        <v>0.22222222222222221</v>
      </c>
    </row>
    <row r="19" spans="1:4" ht="18.75">
      <c r="A19" s="30"/>
      <c r="B19" s="30"/>
      <c r="C19" s="32"/>
    </row>
    <row r="20" spans="1:4" ht="23.45">
      <c r="A20" s="59" t="s">
        <v>77</v>
      </c>
      <c r="B20" s="59"/>
      <c r="C20" s="59"/>
      <c r="D20" s="59"/>
    </row>
    <row r="21" spans="1:4" ht="21">
      <c r="A21" s="14" t="s">
        <v>61</v>
      </c>
      <c r="B21" s="22" t="s">
        <v>62</v>
      </c>
      <c r="C21" s="15" t="s">
        <v>63</v>
      </c>
      <c r="D21" s="16" t="s">
        <v>64</v>
      </c>
    </row>
    <row r="22" spans="1:4" ht="45.75">
      <c r="A22" s="13">
        <v>1</v>
      </c>
      <c r="B22" s="12" t="s">
        <v>78</v>
      </c>
      <c r="C22" s="11" t="s">
        <v>66</v>
      </c>
      <c r="D22" s="23"/>
    </row>
    <row r="23" spans="1:4" ht="30.75">
      <c r="A23" s="13">
        <v>2</v>
      </c>
      <c r="B23" s="12" t="s">
        <v>80</v>
      </c>
      <c r="C23" s="11" t="s">
        <v>66</v>
      </c>
      <c r="D23" s="23"/>
    </row>
    <row r="24" spans="1:4" ht="30.75">
      <c r="A24" s="13">
        <v>3</v>
      </c>
      <c r="B24" s="12" t="s">
        <v>81</v>
      </c>
      <c r="C24" s="11"/>
      <c r="D24" s="23" t="s">
        <v>66</v>
      </c>
    </row>
    <row r="25" spans="1:4" ht="45.75">
      <c r="A25" s="13">
        <v>4</v>
      </c>
      <c r="B25" s="12" t="s">
        <v>82</v>
      </c>
      <c r="C25" s="11" t="s">
        <v>66</v>
      </c>
      <c r="D25" s="23"/>
    </row>
    <row r="26" spans="1:4" ht="30.75">
      <c r="A26" s="17">
        <v>5</v>
      </c>
      <c r="B26" s="18" t="s">
        <v>83</v>
      </c>
      <c r="C26" s="24" t="s">
        <v>66</v>
      </c>
      <c r="D26" s="25"/>
    </row>
    <row r="27" spans="1:4" ht="18.600000000000001">
      <c r="A27" s="58" t="s">
        <v>75</v>
      </c>
      <c r="B27" s="58"/>
      <c r="C27">
        <f>COUNTA(Tabla439[SI])</f>
        <v>4</v>
      </c>
      <c r="D27">
        <f>COUNTA(Tabla439[[NO ]])</f>
        <v>1</v>
      </c>
    </row>
    <row r="28" spans="1:4" ht="18.600000000000001">
      <c r="A28" s="58" t="s">
        <v>76</v>
      </c>
      <c r="B28" s="58"/>
      <c r="C28" s="32">
        <f>C27/5</f>
        <v>0.8</v>
      </c>
      <c r="D28" s="32">
        <f>D27/5</f>
        <v>0.2</v>
      </c>
    </row>
    <row r="29" spans="1:4" ht="18.75">
      <c r="A29" s="30"/>
      <c r="B29" s="30"/>
      <c r="C29" s="32"/>
    </row>
    <row r="30" spans="1:4" ht="23.45">
      <c r="A30" s="60" t="s">
        <v>84</v>
      </c>
      <c r="B30" s="60"/>
      <c r="C30" s="60"/>
      <c r="D30" s="60"/>
    </row>
    <row r="31" spans="1:4" ht="21">
      <c r="A31" s="14" t="s">
        <v>61</v>
      </c>
      <c r="B31" s="22" t="s">
        <v>62</v>
      </c>
      <c r="C31" s="15" t="s">
        <v>63</v>
      </c>
      <c r="D31" s="16" t="s">
        <v>64</v>
      </c>
    </row>
    <row r="32" spans="1:4" ht="45.75">
      <c r="A32" s="13">
        <v>1</v>
      </c>
      <c r="B32" s="12" t="s">
        <v>85</v>
      </c>
      <c r="C32" s="11" t="s">
        <v>66</v>
      </c>
      <c r="D32" s="23"/>
    </row>
    <row r="33" spans="1:4" ht="45.75">
      <c r="A33" s="13">
        <v>2</v>
      </c>
      <c r="B33" s="12" t="s">
        <v>86</v>
      </c>
      <c r="C33" s="11" t="s">
        <v>66</v>
      </c>
      <c r="D33" s="23"/>
    </row>
    <row r="34" spans="1:4" ht="45.75">
      <c r="A34" s="17">
        <v>3</v>
      </c>
      <c r="B34" s="18" t="s">
        <v>87</v>
      </c>
      <c r="C34" s="24" t="s">
        <v>66</v>
      </c>
      <c r="D34" s="25"/>
    </row>
    <row r="35" spans="1:4" ht="18.600000000000001">
      <c r="A35" s="58" t="s">
        <v>75</v>
      </c>
      <c r="B35" s="58"/>
      <c r="C35">
        <f>COUNTA(Tabla5710[SI])</f>
        <v>3</v>
      </c>
      <c r="D35">
        <f>COUNTA(Tabla5710[[NO ]])</f>
        <v>0</v>
      </c>
    </row>
    <row r="36" spans="1:4" ht="18.600000000000001">
      <c r="A36" s="58" t="s">
        <v>76</v>
      </c>
      <c r="B36" s="58"/>
      <c r="C36" s="32">
        <f>C35/3</f>
        <v>1</v>
      </c>
      <c r="D36" s="32">
        <f>D35/3</f>
        <v>0</v>
      </c>
    </row>
    <row r="40" spans="1:4" ht="18.600000000000001">
      <c r="A40" s="57" t="s">
        <v>88</v>
      </c>
      <c r="B40" s="57"/>
      <c r="C40" s="57"/>
    </row>
    <row r="41" spans="1:4" ht="30" customHeight="1">
      <c r="B41" s="33" t="s">
        <v>89</v>
      </c>
      <c r="C41" s="34">
        <v>7</v>
      </c>
    </row>
    <row r="42" spans="1:4" ht="30" customHeight="1">
      <c r="B42" s="33" t="s">
        <v>77</v>
      </c>
      <c r="C42" s="34">
        <v>4</v>
      </c>
    </row>
    <row r="43" spans="1:4" ht="30" customHeight="1">
      <c r="B43" s="33" t="s">
        <v>84</v>
      </c>
      <c r="C43" s="35">
        <v>3</v>
      </c>
    </row>
  </sheetData>
  <mergeCells count="14">
    <mergeCell ref="A17:B17"/>
    <mergeCell ref="C1:D1"/>
    <mergeCell ref="C2:D2"/>
    <mergeCell ref="C3:D3"/>
    <mergeCell ref="C4:D4"/>
    <mergeCell ref="A6:D6"/>
    <mergeCell ref="A36:B36"/>
    <mergeCell ref="A40:C40"/>
    <mergeCell ref="A18:B18"/>
    <mergeCell ref="A20:D20"/>
    <mergeCell ref="A27:B27"/>
    <mergeCell ref="A28:B28"/>
    <mergeCell ref="A30:D30"/>
    <mergeCell ref="A35:B35"/>
  </mergeCells>
  <conditionalFormatting sqref="A32:D34">
    <cfRule type="containsText" dxfId="67" priority="8" operator="containsText" text="X">
      <formula>NOT(ISERROR(SEARCH("X",A32)))</formula>
    </cfRule>
  </conditionalFormatting>
  <conditionalFormatting sqref="C8:D16">
    <cfRule type="containsText" dxfId="66" priority="1" operator="containsText" text="X">
      <formula>NOT(ISERROR(SEARCH("X",C8)))</formula>
    </cfRule>
    <cfRule type="containsText" dxfId="65" priority="5" operator="containsText" text="X">
      <formula>NOT(ISERROR(SEARCH("X",C8)))</formula>
    </cfRule>
    <cfRule type="containsText" dxfId="64" priority="6" operator="containsText" text="X">
      <formula>NOT(ISERROR(SEARCH("X",C8)))</formula>
    </cfRule>
    <cfRule type="containsText" dxfId="63" priority="7" operator="containsText" text="X">
      <formula>NOT(ISERROR(SEARCH("X",C8)))</formula>
    </cfRule>
  </conditionalFormatting>
  <conditionalFormatting sqref="C22:D26">
    <cfRule type="containsText" dxfId="62" priority="2" operator="containsText" text="X">
      <formula>NOT(ISERROR(SEARCH("X",C22)))</formula>
    </cfRule>
    <cfRule type="containsText" dxfId="61" priority="4" operator="containsText" text="X">
      <formula>NOT(ISERROR(SEARCH("X",C22)))</formula>
    </cfRule>
  </conditionalFormatting>
  <conditionalFormatting sqref="C32:D34">
    <cfRule type="containsText" dxfId="60" priority="3" operator="containsText" text="X">
      <formula>NOT(ISERROR(SEARCH("X",C32)))</formula>
    </cfRule>
  </conditionalFormatting>
  <pageMargins left="0.7" right="0.7" top="0.75" bottom="0.75" header="0.3" footer="0.3"/>
  <pageSetup paperSize="9" orientation="portrait"/>
  <drawing r:id="rId1"/>
  <legacyDrawing r:id="rId2"/>
  <tableParts count="3">
    <tablePart r:id="rId3"/>
    <tablePart r:id="rId4"/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0FADB-BD76-4AB6-AE22-662EE51B2466}">
  <dimension ref="A1:D43"/>
  <sheetViews>
    <sheetView topLeftCell="A47" workbookViewId="0">
      <selection activeCell="T8" sqref="T8"/>
    </sheetView>
  </sheetViews>
  <sheetFormatPr defaultColWidth="11.42578125" defaultRowHeight="15"/>
  <cols>
    <col min="2" max="2" width="29.7109375" customWidth="1"/>
    <col min="3" max="3" width="16.140625" customWidth="1"/>
  </cols>
  <sheetData>
    <row r="1" spans="1:4" s="19" customFormat="1" ht="69" customHeight="1">
      <c r="B1" s="20" t="s">
        <v>53</v>
      </c>
      <c r="C1" s="61" t="s">
        <v>54</v>
      </c>
      <c r="D1" s="61"/>
    </row>
    <row r="2" spans="1:4" ht="18.75">
      <c r="B2" s="21" t="s">
        <v>55</v>
      </c>
      <c r="C2" s="62">
        <v>45777</v>
      </c>
      <c r="D2" s="62"/>
    </row>
    <row r="3" spans="1:4" ht="18.75">
      <c r="B3" s="21" t="s">
        <v>56</v>
      </c>
      <c r="C3" s="63" t="s">
        <v>93</v>
      </c>
      <c r="D3" s="63"/>
    </row>
    <row r="4" spans="1:4" ht="18.75">
      <c r="B4" s="21" t="s">
        <v>58</v>
      </c>
      <c r="C4" s="63" t="s">
        <v>94</v>
      </c>
      <c r="D4" s="63"/>
    </row>
    <row r="6" spans="1:4" ht="23.45">
      <c r="A6" s="60" t="s">
        <v>60</v>
      </c>
      <c r="B6" s="60"/>
      <c r="C6" s="60"/>
      <c r="D6" s="60"/>
    </row>
    <row r="7" spans="1:4" ht="15" customHeight="1">
      <c r="A7" s="26" t="s">
        <v>61</v>
      </c>
      <c r="B7" s="27" t="s">
        <v>62</v>
      </c>
      <c r="C7" s="27" t="s">
        <v>63</v>
      </c>
      <c r="D7" s="28" t="s">
        <v>64</v>
      </c>
    </row>
    <row r="8" spans="1:4" ht="30.75">
      <c r="A8" s="13">
        <v>1</v>
      </c>
      <c r="B8" s="12" t="s">
        <v>65</v>
      </c>
      <c r="C8" s="11" t="s">
        <v>66</v>
      </c>
      <c r="D8" s="23"/>
    </row>
    <row r="9" spans="1:4" ht="30.75">
      <c r="A9" s="13">
        <v>2</v>
      </c>
      <c r="B9" s="12" t="s">
        <v>67</v>
      </c>
      <c r="C9" s="11" t="s">
        <v>66</v>
      </c>
      <c r="D9" s="23"/>
    </row>
    <row r="10" spans="1:4" ht="76.5">
      <c r="A10" s="13">
        <v>3</v>
      </c>
      <c r="B10" s="12" t="s">
        <v>68</v>
      </c>
      <c r="C10" s="11"/>
      <c r="D10" s="23" t="s">
        <v>66</v>
      </c>
    </row>
    <row r="11" spans="1:4" ht="30.75">
      <c r="A11" s="13">
        <v>4</v>
      </c>
      <c r="B11" s="12" t="s">
        <v>69</v>
      </c>
      <c r="C11" s="11" t="s">
        <v>66</v>
      </c>
      <c r="D11" s="11"/>
    </row>
    <row r="12" spans="1:4" ht="30.75">
      <c r="A12" s="13">
        <v>5</v>
      </c>
      <c r="B12" s="12" t="s">
        <v>70</v>
      </c>
      <c r="C12" s="11" t="s">
        <v>66</v>
      </c>
      <c r="D12" s="23"/>
    </row>
    <row r="13" spans="1:4" ht="45.75">
      <c r="A13" s="13">
        <v>6</v>
      </c>
      <c r="B13" s="12" t="s">
        <v>71</v>
      </c>
      <c r="C13" s="11"/>
      <c r="D13" s="11" t="s">
        <v>66</v>
      </c>
    </row>
    <row r="14" spans="1:4" ht="30.75">
      <c r="A14" s="13">
        <v>7</v>
      </c>
      <c r="B14" s="12" t="s">
        <v>72</v>
      </c>
      <c r="C14" s="11"/>
      <c r="D14" s="11" t="s">
        <v>66</v>
      </c>
    </row>
    <row r="15" spans="1:4" ht="45.75">
      <c r="A15" s="13">
        <v>8</v>
      </c>
      <c r="B15" s="12" t="s">
        <v>73</v>
      </c>
      <c r="C15" s="11" t="s">
        <v>66</v>
      </c>
      <c r="D15" s="23"/>
    </row>
    <row r="16" spans="1:4" ht="91.5">
      <c r="A16" s="17">
        <v>9</v>
      </c>
      <c r="B16" s="18" t="s">
        <v>74</v>
      </c>
      <c r="C16" s="24" t="s">
        <v>66</v>
      </c>
      <c r="D16" s="25"/>
    </row>
    <row r="17" spans="1:4" ht="18.600000000000001">
      <c r="A17" s="58" t="s">
        <v>75</v>
      </c>
      <c r="B17" s="58"/>
      <c r="C17">
        <f>COUNTA(Tabla32[SI])</f>
        <v>6</v>
      </c>
      <c r="D17">
        <f>COUNTA(Tabla32[[NO ]])</f>
        <v>3</v>
      </c>
    </row>
    <row r="18" spans="1:4" ht="18.600000000000001">
      <c r="A18" s="58" t="s">
        <v>76</v>
      </c>
      <c r="B18" s="58"/>
      <c r="C18" s="32">
        <f>C17/9</f>
        <v>0.66666666666666663</v>
      </c>
      <c r="D18" s="32">
        <f>D17/9</f>
        <v>0.33333333333333331</v>
      </c>
    </row>
    <row r="19" spans="1:4" ht="18.75">
      <c r="A19" s="30"/>
      <c r="B19" s="30"/>
      <c r="C19" s="32"/>
    </row>
    <row r="20" spans="1:4" ht="23.45">
      <c r="A20" s="59" t="s">
        <v>77</v>
      </c>
      <c r="B20" s="59"/>
      <c r="C20" s="59"/>
      <c r="D20" s="59"/>
    </row>
    <row r="21" spans="1:4" ht="21">
      <c r="A21" s="14" t="s">
        <v>61</v>
      </c>
      <c r="B21" s="22" t="s">
        <v>62</v>
      </c>
      <c r="C21" s="15" t="s">
        <v>63</v>
      </c>
      <c r="D21" s="16" t="s">
        <v>64</v>
      </c>
    </row>
    <row r="22" spans="1:4" ht="45.75">
      <c r="A22" s="13">
        <v>1</v>
      </c>
      <c r="B22" s="12" t="s">
        <v>78</v>
      </c>
      <c r="C22" s="11" t="s">
        <v>66</v>
      </c>
      <c r="D22" s="23"/>
    </row>
    <row r="23" spans="1:4" ht="30.75">
      <c r="A23" s="13">
        <v>2</v>
      </c>
      <c r="B23" s="12" t="s">
        <v>80</v>
      </c>
      <c r="C23" s="11" t="s">
        <v>66</v>
      </c>
      <c r="D23" s="23"/>
    </row>
    <row r="24" spans="1:4" ht="30.75">
      <c r="A24" s="13">
        <v>3</v>
      </c>
      <c r="B24" s="12" t="s">
        <v>81</v>
      </c>
      <c r="C24" s="11"/>
      <c r="D24" s="23" t="s">
        <v>66</v>
      </c>
    </row>
    <row r="25" spans="1:4" ht="45.75">
      <c r="A25" s="13">
        <v>4</v>
      </c>
      <c r="B25" s="12" t="s">
        <v>82</v>
      </c>
      <c r="C25" s="11" t="s">
        <v>66</v>
      </c>
      <c r="D25" s="23"/>
    </row>
    <row r="26" spans="1:4" ht="30.75">
      <c r="A26" s="17">
        <v>5</v>
      </c>
      <c r="B26" s="18" t="s">
        <v>83</v>
      </c>
      <c r="C26" s="24" t="s">
        <v>66</v>
      </c>
      <c r="D26" s="25"/>
    </row>
    <row r="27" spans="1:4" ht="18.600000000000001">
      <c r="A27" s="58" t="s">
        <v>75</v>
      </c>
      <c r="B27" s="58"/>
      <c r="C27">
        <f>COUNTA(Tabla43[SI])</f>
        <v>4</v>
      </c>
      <c r="D27">
        <f>COUNTA(Tabla43[[NO ]])</f>
        <v>1</v>
      </c>
    </row>
    <row r="28" spans="1:4" ht="18.600000000000001">
      <c r="A28" s="58" t="s">
        <v>76</v>
      </c>
      <c r="B28" s="58"/>
      <c r="C28" s="32">
        <f>C27/5</f>
        <v>0.8</v>
      </c>
      <c r="D28" s="32">
        <f>D27/5</f>
        <v>0.2</v>
      </c>
    </row>
    <row r="29" spans="1:4" ht="18.75">
      <c r="A29" s="30"/>
      <c r="B29" s="30"/>
      <c r="C29" s="32"/>
    </row>
    <row r="30" spans="1:4" ht="23.45">
      <c r="A30" s="60" t="s">
        <v>84</v>
      </c>
      <c r="B30" s="60"/>
      <c r="C30" s="60"/>
      <c r="D30" s="60"/>
    </row>
    <row r="31" spans="1:4" ht="21">
      <c r="A31" s="14" t="s">
        <v>61</v>
      </c>
      <c r="B31" s="22" t="s">
        <v>62</v>
      </c>
      <c r="C31" s="15" t="s">
        <v>63</v>
      </c>
      <c r="D31" s="16" t="s">
        <v>64</v>
      </c>
    </row>
    <row r="32" spans="1:4" ht="45.75">
      <c r="A32" s="13">
        <v>1</v>
      </c>
      <c r="B32" s="12" t="s">
        <v>85</v>
      </c>
      <c r="C32" s="11" t="s">
        <v>66</v>
      </c>
      <c r="D32" s="23"/>
    </row>
    <row r="33" spans="1:4" ht="45.75">
      <c r="A33" s="13">
        <v>2</v>
      </c>
      <c r="B33" s="12" t="s">
        <v>86</v>
      </c>
      <c r="C33" s="11" t="s">
        <v>66</v>
      </c>
      <c r="D33" s="23"/>
    </row>
    <row r="34" spans="1:4" ht="45.75">
      <c r="A34" s="17">
        <v>3</v>
      </c>
      <c r="B34" s="18" t="s">
        <v>87</v>
      </c>
      <c r="C34" s="24"/>
      <c r="D34" s="25" t="s">
        <v>66</v>
      </c>
    </row>
    <row r="35" spans="1:4" ht="18.600000000000001">
      <c r="A35" s="58" t="s">
        <v>75</v>
      </c>
      <c r="B35" s="58"/>
      <c r="C35">
        <f>COUNTA(Tabla57[SI])</f>
        <v>2</v>
      </c>
      <c r="D35">
        <f>COUNTA(Tabla57[[NO ]])</f>
        <v>1</v>
      </c>
    </row>
    <row r="36" spans="1:4" ht="18.600000000000001">
      <c r="A36" s="58" t="s">
        <v>76</v>
      </c>
      <c r="B36" s="58"/>
      <c r="C36" s="32">
        <f>C35/3</f>
        <v>0.66666666666666663</v>
      </c>
      <c r="D36" s="32">
        <f>D35/3</f>
        <v>0.33333333333333331</v>
      </c>
    </row>
    <row r="40" spans="1:4" ht="18.600000000000001">
      <c r="A40" s="57" t="s">
        <v>88</v>
      </c>
      <c r="B40" s="57"/>
      <c r="C40" s="57"/>
    </row>
    <row r="41" spans="1:4" ht="30" customHeight="1">
      <c r="B41" s="33" t="s">
        <v>89</v>
      </c>
      <c r="C41" s="34">
        <v>6</v>
      </c>
    </row>
    <row r="42" spans="1:4" ht="30" customHeight="1">
      <c r="B42" s="33" t="s">
        <v>77</v>
      </c>
      <c r="C42" s="34">
        <v>4</v>
      </c>
    </row>
    <row r="43" spans="1:4" ht="30" customHeight="1">
      <c r="B43" s="33" t="s">
        <v>84</v>
      </c>
      <c r="C43" s="35">
        <v>2</v>
      </c>
    </row>
  </sheetData>
  <mergeCells count="14">
    <mergeCell ref="A17:B17"/>
    <mergeCell ref="C1:D1"/>
    <mergeCell ref="C2:D2"/>
    <mergeCell ref="C3:D3"/>
    <mergeCell ref="C4:D4"/>
    <mergeCell ref="A6:D6"/>
    <mergeCell ref="A36:B36"/>
    <mergeCell ref="A40:C40"/>
    <mergeCell ref="A18:B18"/>
    <mergeCell ref="A20:D20"/>
    <mergeCell ref="A27:B27"/>
    <mergeCell ref="A28:B28"/>
    <mergeCell ref="A30:D30"/>
    <mergeCell ref="A35:B35"/>
  </mergeCells>
  <conditionalFormatting sqref="A32:D34">
    <cfRule type="containsText" dxfId="33" priority="8" operator="containsText" text="X">
      <formula>NOT(ISERROR(SEARCH("X",A32)))</formula>
    </cfRule>
  </conditionalFormatting>
  <conditionalFormatting sqref="C8:D16">
    <cfRule type="containsText" dxfId="32" priority="1" operator="containsText" text="X">
      <formula>NOT(ISERROR(SEARCH("X",C8)))</formula>
    </cfRule>
    <cfRule type="containsText" dxfId="31" priority="5" operator="containsText" text="X">
      <formula>NOT(ISERROR(SEARCH("X",C8)))</formula>
    </cfRule>
    <cfRule type="containsText" dxfId="30" priority="6" operator="containsText" text="X">
      <formula>NOT(ISERROR(SEARCH("X",C8)))</formula>
    </cfRule>
    <cfRule type="containsText" dxfId="29" priority="7" operator="containsText" text="X">
      <formula>NOT(ISERROR(SEARCH("X",C8)))</formula>
    </cfRule>
  </conditionalFormatting>
  <conditionalFormatting sqref="C22:D26">
    <cfRule type="containsText" dxfId="28" priority="2" operator="containsText" text="X">
      <formula>NOT(ISERROR(SEARCH("X",C22)))</formula>
    </cfRule>
    <cfRule type="containsText" dxfId="27" priority="4" operator="containsText" text="X">
      <formula>NOT(ISERROR(SEARCH("X",C22)))</formula>
    </cfRule>
  </conditionalFormatting>
  <conditionalFormatting sqref="C32:D34">
    <cfRule type="containsText" dxfId="26" priority="3" operator="containsText" text="X">
      <formula>NOT(ISERROR(SEARCH("X",C32)))</formula>
    </cfRule>
  </conditionalFormatting>
  <pageMargins left="0.7" right="0.7" top="0.75" bottom="0.75" header="0.3" footer="0.3"/>
  <pageSetup paperSize="9" orientation="portrait"/>
  <drawing r:id="rId1"/>
  <legacyDrawing r:id="rId2"/>
  <tableParts count="3">
    <tablePart r:id="rId3"/>
    <tablePart r:id="rId4"/>
    <tablePart r:id="rId5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5"/>
  <sheetViews>
    <sheetView workbookViewId="0">
      <selection activeCell="D5" sqref="D5"/>
    </sheetView>
  </sheetViews>
  <sheetFormatPr defaultColWidth="11.42578125" defaultRowHeight="14.45"/>
  <cols>
    <col min="1" max="1" width="53.5703125" customWidth="1"/>
    <col min="2" max="2" width="57.28515625" customWidth="1"/>
  </cols>
  <sheetData>
    <row r="1" spans="1:2">
      <c r="A1" s="31" t="s">
        <v>95</v>
      </c>
      <c r="B1" s="31" t="s">
        <v>96</v>
      </c>
    </row>
    <row r="2" spans="1:2" ht="60.75">
      <c r="A2" s="12" t="s">
        <v>68</v>
      </c>
      <c r="B2" s="12" t="s">
        <v>97</v>
      </c>
    </row>
    <row r="3" spans="1:2" ht="45.75">
      <c r="A3" s="8" t="s">
        <v>70</v>
      </c>
      <c r="B3" s="12" t="s">
        <v>98</v>
      </c>
    </row>
    <row r="4" spans="1:2" ht="60.75">
      <c r="A4" s="8" t="s">
        <v>80</v>
      </c>
      <c r="B4" s="12" t="s">
        <v>99</v>
      </c>
    </row>
    <row r="5" spans="1:2" ht="15">
      <c r="A5" s="8" t="s">
        <v>81</v>
      </c>
      <c r="B5" s="12" t="s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GM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Xavier I Lucio Moreno</dc:creator>
  <cp:keywords/>
  <dc:description/>
  <cp:lastModifiedBy/>
  <cp:revision/>
  <dcterms:created xsi:type="dcterms:W3CDTF">2012-02-10T17:24:46Z</dcterms:created>
  <dcterms:modified xsi:type="dcterms:W3CDTF">2025-05-22T06:13:43Z</dcterms:modified>
  <cp:category/>
  <cp:contentStatus/>
</cp:coreProperties>
</file>