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esdras/Downloads/"/>
    </mc:Choice>
  </mc:AlternateContent>
  <xr:revisionPtr revIDLastSave="0" documentId="13_ncr:1_{9A9B7160-24E1-A041-B122-25F861C5993E}" xr6:coauthVersionLast="45" xr6:coauthVersionMax="45" xr10:uidLastSave="{00000000-0000-0000-0000-000000000000}"/>
  <bookViews>
    <workbookView xWindow="1880" yWindow="460" windowWidth="25600" windowHeight="17540" xr2:uid="{00000000-000D-0000-FFFF-FFFF00000000}"/>
  </bookViews>
  <sheets>
    <sheet name="Sales Compensation Plan" sheetId="1" r:id="rId1"/>
    <sheet name="POD Leaders" sheetId="2" r:id="rId2"/>
    <sheet name="Range Tables" sheetId="3" r:id="rId3"/>
  </sheets>
  <definedNames>
    <definedName name="Gatt">'Range Tables'!$A$3:$B$5</definedName>
    <definedName name="Gusa">'Range Tables'!$A$8:$B$11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H3" i="2"/>
  <c r="I3" i="2" s="1"/>
  <c r="C3" i="2"/>
  <c r="D3" i="2" s="1"/>
  <c r="B3" i="2"/>
  <c r="H2" i="2"/>
  <c r="I2" i="2" s="1"/>
  <c r="C2" i="2"/>
  <c r="D2" i="2" s="1"/>
  <c r="B2" i="2"/>
  <c r="R7" i="1"/>
  <c r="L7" i="1"/>
  <c r="H7" i="1"/>
  <c r="I7" i="1" s="1"/>
  <c r="J7" i="1" s="1"/>
  <c r="K7" i="1" s="1"/>
  <c r="M7" i="1" s="1"/>
  <c r="S7" i="1" s="1"/>
  <c r="G7" i="1"/>
  <c r="R6" i="1"/>
  <c r="L6" i="1"/>
  <c r="I6" i="1"/>
  <c r="J6" i="1" s="1"/>
  <c r="K6" i="1" s="1"/>
  <c r="M6" i="1" s="1"/>
  <c r="S6" i="1" s="1"/>
  <c r="H6" i="1"/>
  <c r="G6" i="1"/>
  <c r="R5" i="1"/>
  <c r="L5" i="1"/>
  <c r="H5" i="1"/>
  <c r="G5" i="1"/>
  <c r="I5" i="1" s="1"/>
  <c r="J5" i="1" s="1"/>
  <c r="K5" i="1" s="1"/>
  <c r="M5" i="1" s="1"/>
  <c r="S5" i="1" s="1"/>
  <c r="R4" i="1"/>
  <c r="L4" i="1"/>
  <c r="H4" i="1"/>
  <c r="G4" i="1"/>
  <c r="I4" i="1" s="1"/>
  <c r="J4" i="1" s="1"/>
  <c r="K4" i="1" s="1"/>
  <c r="M4" i="1" s="1"/>
  <c r="S4" i="1" s="1"/>
  <c r="R3" i="1"/>
  <c r="L3" i="1"/>
  <c r="H3" i="1"/>
  <c r="I3" i="1" s="1"/>
  <c r="J3" i="1" s="1"/>
  <c r="K3" i="1" s="1"/>
  <c r="M3" i="1" s="1"/>
  <c r="S3" i="1" s="1"/>
  <c r="G3" i="1"/>
  <c r="R2" i="1"/>
  <c r="L2" i="1"/>
  <c r="I2" i="1"/>
  <c r="J2" i="1" s="1"/>
  <c r="K2" i="1" s="1"/>
  <c r="M2" i="1" s="1"/>
  <c r="S2" i="1" s="1"/>
  <c r="H2" i="1"/>
  <c r="G2" i="1"/>
  <c r="F2" i="2" l="1"/>
  <c r="J2" i="2" s="1"/>
  <c r="E3" i="2"/>
  <c r="F3" i="2" s="1"/>
  <c r="J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000-000001000000}">
      <text>
        <r>
          <rPr>
            <sz val="10"/>
            <color rgb="FF000000"/>
            <rFont val="Arial"/>
          </rPr>
          <t xml:space="preserve">All this section the explanation is unclear.
</t>
        </r>
        <r>
          <rPr>
            <sz val="10"/>
            <color rgb="FF000000"/>
            <rFont val="Arial"/>
          </rPr>
          <t xml:space="preserve">	-Esdras Grau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1000000}">
      <text>
        <r>
          <rPr>
            <sz val="10"/>
            <color rgb="FF000000"/>
            <rFont val="Arial"/>
          </rPr>
          <t>From where the data comes?
	-Esdras Grau</t>
        </r>
      </text>
    </comment>
  </commentList>
</comments>
</file>

<file path=xl/sharedStrings.xml><?xml version="1.0" encoding="utf-8"?>
<sst xmlns="http://schemas.openxmlformats.org/spreadsheetml/2006/main" count="45" uniqueCount="38">
  <si>
    <t>Name</t>
  </si>
  <si>
    <t>Team</t>
  </si>
  <si>
    <t>Goal (New MRR)</t>
  </si>
  <si>
    <t>New MRR</t>
  </si>
  <si>
    <t>Existing MRR</t>
  </si>
  <si>
    <t>Churn</t>
  </si>
  <si>
    <t>Payout New MRR</t>
  </si>
  <si>
    <t>Existing MRR Renewals</t>
  </si>
  <si>
    <t>Subtotal</t>
  </si>
  <si>
    <t>Attaintment</t>
  </si>
  <si>
    <t>Payment (combined attainment)</t>
  </si>
  <si>
    <t>POD %</t>
  </si>
  <si>
    <t>POD Total</t>
  </si>
  <si>
    <t>Multi-Year Contract</t>
  </si>
  <si>
    <t>Upgront Payment</t>
  </si>
  <si>
    <t>New Named Logos</t>
  </si>
  <si>
    <t>Usage increase</t>
  </si>
  <si>
    <t>Variable Compensation</t>
  </si>
  <si>
    <t>Total Payout</t>
  </si>
  <si>
    <t>Manager A</t>
  </si>
  <si>
    <t>Team A</t>
  </si>
  <si>
    <t>IC 1-A</t>
  </si>
  <si>
    <t>IC 2-A</t>
  </si>
  <si>
    <t>Manager B</t>
  </si>
  <si>
    <t>Team B</t>
  </si>
  <si>
    <t>IC 1-B</t>
  </si>
  <si>
    <t>IC 2-B</t>
  </si>
  <si>
    <t>Goal</t>
  </si>
  <si>
    <t>Team Accumulated</t>
  </si>
  <si>
    <t>Group Attainment</t>
  </si>
  <si>
    <t>Accelerator/Attainment</t>
  </si>
  <si>
    <t>Total % Quota</t>
  </si>
  <si>
    <t>Group Usage</t>
  </si>
  <si>
    <t>Accelerator/Usage</t>
  </si>
  <si>
    <t>Total % Usage</t>
  </si>
  <si>
    <t>Grand Total</t>
  </si>
  <si>
    <t>Group attainment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</si>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</sst>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Alignment="1"/>
    <xf numFmtId="3" fontId="2" fillId="0" borderId="0" xfId="0" applyNumberFormat="1" applyFont="1"/>
    <xf numFmtId="9" fontId="2" fillId="0" borderId="0" xfId="0" applyNumberFormat="1" applyFont="1"/>
    <xf numFmtId="164" fontId="2" fillId="0" borderId="1" xfId="0" applyNumberFormat="1" applyFont="1" applyBorder="1" applyAlignment="1"/>
    <xf numFmtId="0" fontId="2" fillId="0" borderId="0" xfId="0" applyFont="1"/>
    <xf numFmtId="3" fontId="2" fillId="0" borderId="1" xfId="0" applyNumberFormat="1" applyFont="1" applyBorder="1"/>
    <xf numFmtId="0" fontId="3" fillId="0" borderId="0" xfId="0" applyFont="1" applyAlignment="1"/>
    <xf numFmtId="0" fontId="2" fillId="0" borderId="1" xfId="0" applyFont="1" applyBorder="1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/>
    <xf numFmtId="9" fontId="2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9"/>
  <sheetViews>
    <sheetView tabSelected="1" workbookViewId="0">
      <selection activeCell="A18" sqref="A18"/>
    </sheetView>
  </sheetViews>
  <sheetFormatPr baseColWidth="10" defaultColWidth="14.5" defaultRowHeight="15.75" customHeight="1" x14ac:dyDescent="0.15"/>
  <cols>
    <col min="2" max="2" width="7.5" customWidth="1"/>
    <col min="3" max="3" width="13.33203125" customWidth="1"/>
    <col min="6" max="7" width="15.83203125" customWidth="1"/>
    <col min="8" max="8" width="13.1640625" customWidth="1"/>
    <col min="11" max="11" width="11.33203125" customWidth="1"/>
  </cols>
  <sheetData>
    <row r="1" spans="1:31" ht="42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.75" customHeight="1" x14ac:dyDescent="0.15">
      <c r="A2" s="7" t="s">
        <v>19</v>
      </c>
      <c r="B2" s="8" t="s">
        <v>20</v>
      </c>
      <c r="C2" s="8">
        <v>100000</v>
      </c>
      <c r="D2" s="8">
        <v>80000</v>
      </c>
      <c r="E2" s="8">
        <v>0</v>
      </c>
      <c r="F2" s="8">
        <v>200000</v>
      </c>
      <c r="G2" s="9">
        <f t="shared" ref="G2:G7" si="0">D2*100%</f>
        <v>80000</v>
      </c>
      <c r="H2" s="9">
        <f t="shared" ref="H2:H7" si="1">E2*20%</f>
        <v>0</v>
      </c>
      <c r="I2" s="9">
        <f t="shared" ref="I2:I7" si="2">G2+H2</f>
        <v>80000</v>
      </c>
      <c r="J2" s="10">
        <f t="shared" ref="J2:J7" si="3">I2/100000</f>
        <v>0.8</v>
      </c>
      <c r="K2" s="9">
        <f t="shared" ref="K2:K7" si="4">J2*10000</f>
        <v>8000</v>
      </c>
      <c r="L2" s="11">
        <f t="shared" ref="L2:L4" si="5">IF(SUM($D$2:$D$4)&gt;SUM($C$2:$C$4),1.1,1)</f>
        <v>1</v>
      </c>
      <c r="M2" s="7">
        <f t="shared" ref="M2:M7" si="6">K2*L2</f>
        <v>8000</v>
      </c>
      <c r="N2" s="7">
        <v>0</v>
      </c>
      <c r="O2" s="7">
        <v>0</v>
      </c>
      <c r="P2" s="7">
        <v>0</v>
      </c>
      <c r="Q2" s="7">
        <v>0</v>
      </c>
      <c r="R2" s="12">
        <f>IF(D2&gt;=C2,10000,0)</f>
        <v>0</v>
      </c>
      <c r="S2" s="13">
        <f t="shared" ref="S2:S7" si="7">SUM(M2:R2)</f>
        <v>8000</v>
      </c>
    </row>
    <row r="3" spans="1:31" ht="15.75" customHeight="1" x14ac:dyDescent="0.15">
      <c r="A3" s="7" t="s">
        <v>21</v>
      </c>
      <c r="B3" s="8" t="s">
        <v>20</v>
      </c>
      <c r="C3" s="8">
        <v>30000</v>
      </c>
      <c r="D3" s="8">
        <v>45000</v>
      </c>
      <c r="E3" s="8">
        <v>0</v>
      </c>
      <c r="F3" s="8">
        <v>200000</v>
      </c>
      <c r="G3" s="9">
        <f t="shared" si="0"/>
        <v>45000</v>
      </c>
      <c r="H3" s="9">
        <f t="shared" si="1"/>
        <v>0</v>
      </c>
      <c r="I3" s="9">
        <f t="shared" si="2"/>
        <v>45000</v>
      </c>
      <c r="J3" s="10">
        <f t="shared" si="3"/>
        <v>0.45</v>
      </c>
      <c r="K3" s="9">
        <f t="shared" si="4"/>
        <v>4500</v>
      </c>
      <c r="L3" s="11">
        <f t="shared" si="5"/>
        <v>1</v>
      </c>
      <c r="M3" s="7">
        <f t="shared" si="6"/>
        <v>4500</v>
      </c>
      <c r="N3" s="7">
        <v>0</v>
      </c>
      <c r="O3" s="7">
        <v>0</v>
      </c>
      <c r="P3" s="7">
        <v>0</v>
      </c>
      <c r="Q3" s="7">
        <v>0</v>
      </c>
      <c r="R3" s="12">
        <f t="shared" ref="R3:R4" si="8">IF(D3&gt;=C3,5000,0)</f>
        <v>5000</v>
      </c>
      <c r="S3" s="13">
        <f t="shared" si="7"/>
        <v>9500</v>
      </c>
    </row>
    <row r="4" spans="1:31" ht="15.75" customHeight="1" x14ac:dyDescent="0.15">
      <c r="A4" s="7" t="s">
        <v>22</v>
      </c>
      <c r="B4" s="8" t="s">
        <v>20</v>
      </c>
      <c r="C4" s="8">
        <v>70000</v>
      </c>
      <c r="D4" s="8">
        <v>30000</v>
      </c>
      <c r="E4" s="7">
        <v>0</v>
      </c>
      <c r="F4" s="8">
        <v>200000</v>
      </c>
      <c r="G4" s="9">
        <f t="shared" si="0"/>
        <v>30000</v>
      </c>
      <c r="H4" s="9">
        <f t="shared" si="1"/>
        <v>0</v>
      </c>
      <c r="I4" s="9">
        <f t="shared" si="2"/>
        <v>30000</v>
      </c>
      <c r="J4" s="10">
        <f t="shared" si="3"/>
        <v>0.3</v>
      </c>
      <c r="K4" s="9">
        <f t="shared" si="4"/>
        <v>3000</v>
      </c>
      <c r="L4" s="11">
        <f t="shared" si="5"/>
        <v>1</v>
      </c>
      <c r="M4" s="7">
        <f t="shared" si="6"/>
        <v>3000</v>
      </c>
      <c r="N4" s="7">
        <v>0</v>
      </c>
      <c r="O4" s="7">
        <v>0</v>
      </c>
      <c r="P4" s="7">
        <v>0</v>
      </c>
      <c r="Q4" s="7">
        <v>0</v>
      </c>
      <c r="R4" s="12">
        <f t="shared" si="8"/>
        <v>0</v>
      </c>
      <c r="S4" s="13">
        <f t="shared" si="7"/>
        <v>3000</v>
      </c>
    </row>
    <row r="5" spans="1:31" ht="15.75" customHeight="1" x14ac:dyDescent="0.15">
      <c r="A5" s="7" t="s">
        <v>23</v>
      </c>
      <c r="B5" s="7" t="s">
        <v>24</v>
      </c>
      <c r="C5" s="8">
        <v>100000</v>
      </c>
      <c r="D5" s="8">
        <v>120000</v>
      </c>
      <c r="E5" s="7">
        <v>0</v>
      </c>
      <c r="F5" s="8">
        <v>200000</v>
      </c>
      <c r="G5" s="9">
        <f t="shared" si="0"/>
        <v>120000</v>
      </c>
      <c r="H5" s="9">
        <f t="shared" si="1"/>
        <v>0</v>
      </c>
      <c r="I5" s="9">
        <f t="shared" si="2"/>
        <v>120000</v>
      </c>
      <c r="J5" s="10">
        <f t="shared" si="3"/>
        <v>1.2</v>
      </c>
      <c r="K5" s="9">
        <f t="shared" si="4"/>
        <v>12000</v>
      </c>
      <c r="L5" s="11">
        <f t="shared" ref="L5:L7" si="9">IF(SUM($D$5:$D$7)&gt;SUM($C$5:$C$7),1.1,1)</f>
        <v>1</v>
      </c>
      <c r="M5" s="7">
        <f t="shared" si="6"/>
        <v>12000</v>
      </c>
      <c r="N5" s="7">
        <v>0</v>
      </c>
      <c r="O5" s="7">
        <v>0</v>
      </c>
      <c r="P5" s="7">
        <v>0</v>
      </c>
      <c r="Q5" s="7">
        <v>0</v>
      </c>
      <c r="R5" s="12">
        <f>IF(D5&gt;=C5,10000,0)</f>
        <v>10000</v>
      </c>
      <c r="S5" s="13">
        <f t="shared" si="7"/>
        <v>22000</v>
      </c>
    </row>
    <row r="6" spans="1:31" ht="15.75" customHeight="1" x14ac:dyDescent="0.15">
      <c r="A6" s="7" t="s">
        <v>25</v>
      </c>
      <c r="B6" s="7" t="s">
        <v>24</v>
      </c>
      <c r="C6" s="8">
        <v>50000</v>
      </c>
      <c r="D6" s="8">
        <v>45000</v>
      </c>
      <c r="E6" s="7">
        <v>0</v>
      </c>
      <c r="F6" s="8">
        <v>200000</v>
      </c>
      <c r="G6" s="9">
        <f t="shared" si="0"/>
        <v>45000</v>
      </c>
      <c r="H6" s="9">
        <f t="shared" si="1"/>
        <v>0</v>
      </c>
      <c r="I6" s="9">
        <f t="shared" si="2"/>
        <v>45000</v>
      </c>
      <c r="J6" s="10">
        <f t="shared" si="3"/>
        <v>0.45</v>
      </c>
      <c r="K6" s="9">
        <f t="shared" si="4"/>
        <v>4500</v>
      </c>
      <c r="L6" s="11">
        <f t="shared" si="9"/>
        <v>1</v>
      </c>
      <c r="M6" s="7">
        <f t="shared" si="6"/>
        <v>4500</v>
      </c>
      <c r="N6" s="7">
        <v>0</v>
      </c>
      <c r="O6" s="7">
        <v>0</v>
      </c>
      <c r="P6" s="7">
        <v>0</v>
      </c>
      <c r="Q6" s="7">
        <v>0</v>
      </c>
      <c r="R6" s="12">
        <f t="shared" ref="R6:R7" si="10">IF(D6&gt;=C6,5000,0)</f>
        <v>0</v>
      </c>
      <c r="S6" s="13">
        <f t="shared" si="7"/>
        <v>4500</v>
      </c>
    </row>
    <row r="7" spans="1:31" ht="15.75" customHeight="1" x14ac:dyDescent="0.15">
      <c r="A7" s="14" t="s">
        <v>26</v>
      </c>
      <c r="B7" s="7" t="s">
        <v>24</v>
      </c>
      <c r="C7" s="8">
        <v>70000</v>
      </c>
      <c r="D7" s="8">
        <v>30000</v>
      </c>
      <c r="E7" s="7">
        <v>0</v>
      </c>
      <c r="F7" s="8">
        <v>200000</v>
      </c>
      <c r="G7" s="9">
        <f t="shared" si="0"/>
        <v>30000</v>
      </c>
      <c r="H7" s="9">
        <f t="shared" si="1"/>
        <v>0</v>
      </c>
      <c r="I7" s="9">
        <f t="shared" si="2"/>
        <v>30000</v>
      </c>
      <c r="J7" s="10">
        <f t="shared" si="3"/>
        <v>0.3</v>
      </c>
      <c r="K7" s="9">
        <f t="shared" si="4"/>
        <v>3000</v>
      </c>
      <c r="L7" s="11">
        <f t="shared" si="9"/>
        <v>1</v>
      </c>
      <c r="M7" s="7">
        <f t="shared" si="6"/>
        <v>3000</v>
      </c>
      <c r="N7" s="7">
        <v>0</v>
      </c>
      <c r="O7" s="7">
        <v>0</v>
      </c>
      <c r="P7" s="7">
        <v>0</v>
      </c>
      <c r="Q7" s="7">
        <v>0</v>
      </c>
      <c r="R7" s="12">
        <f t="shared" si="10"/>
        <v>0</v>
      </c>
      <c r="S7" s="13">
        <f t="shared" si="7"/>
        <v>3000</v>
      </c>
    </row>
    <row r="8" spans="1:31" ht="15.75" customHeight="1" x14ac:dyDescent="0.15">
      <c r="C8" s="8"/>
      <c r="L8" s="15"/>
      <c r="S8" s="13"/>
    </row>
    <row r="9" spans="1:31" ht="15.75" customHeight="1" x14ac:dyDescent="0.15">
      <c r="C9" s="8"/>
      <c r="L9" s="15"/>
      <c r="S9" s="13"/>
    </row>
    <row r="10" spans="1:31" ht="15.75" customHeight="1" x14ac:dyDescent="0.15">
      <c r="C10" s="8"/>
      <c r="L10" s="15"/>
      <c r="S10" s="13"/>
    </row>
    <row r="11" spans="1:31" ht="15.75" customHeight="1" x14ac:dyDescent="0.15">
      <c r="C11" s="8"/>
      <c r="L11" s="15"/>
      <c r="S11" s="13"/>
    </row>
    <row r="12" spans="1:31" ht="15.75" customHeight="1" x14ac:dyDescent="0.15">
      <c r="C12" s="8"/>
      <c r="L12" s="15"/>
      <c r="S12" s="13"/>
    </row>
    <row r="13" spans="1:31" ht="15.75" customHeight="1" x14ac:dyDescent="0.15">
      <c r="C13" s="8"/>
      <c r="L13" s="15"/>
      <c r="S13" s="13"/>
    </row>
    <row r="14" spans="1:31" ht="15.75" customHeight="1" x14ac:dyDescent="0.15">
      <c r="C14" s="8"/>
      <c r="L14" s="15"/>
      <c r="S14" s="13"/>
    </row>
    <row r="15" spans="1:31" ht="15.75" customHeight="1" x14ac:dyDescent="0.15">
      <c r="C15" s="8"/>
      <c r="L15" s="15"/>
      <c r="S15" s="13"/>
    </row>
    <row r="16" spans="1:31" ht="15.75" customHeight="1" x14ac:dyDescent="0.15">
      <c r="C16" s="8"/>
      <c r="L16" s="15"/>
      <c r="S16" s="13"/>
    </row>
    <row r="17" spans="3:19" ht="15.75" customHeight="1" x14ac:dyDescent="0.15">
      <c r="C17" s="8"/>
      <c r="L17" s="15"/>
      <c r="S17" s="13"/>
    </row>
    <row r="18" spans="3:19" ht="15.75" customHeight="1" x14ac:dyDescent="0.15">
      <c r="C18" s="8"/>
      <c r="L18" s="15"/>
      <c r="S18" s="13"/>
    </row>
    <row r="19" spans="3:19" ht="15.75" customHeight="1" x14ac:dyDescent="0.15">
      <c r="C19" s="8"/>
      <c r="L19" s="15"/>
      <c r="S19" s="13"/>
    </row>
    <row r="20" spans="3:19" ht="15.75" customHeight="1" x14ac:dyDescent="0.15">
      <c r="C20" s="8"/>
      <c r="L20" s="15"/>
      <c r="S20" s="13"/>
    </row>
    <row r="21" spans="3:19" ht="15.75" customHeight="1" x14ac:dyDescent="0.15">
      <c r="C21" s="8"/>
      <c r="L21" s="15"/>
      <c r="S21" s="13"/>
    </row>
    <row r="22" spans="3:19" ht="15.75" customHeight="1" x14ac:dyDescent="0.15">
      <c r="C22" s="8"/>
      <c r="L22" s="15"/>
      <c r="S22" s="13"/>
    </row>
    <row r="23" spans="3:19" ht="15.75" customHeight="1" x14ac:dyDescent="0.15">
      <c r="C23" s="8"/>
      <c r="L23" s="15"/>
      <c r="S23" s="13"/>
    </row>
    <row r="24" spans="3:19" ht="15.75" customHeight="1" x14ac:dyDescent="0.15">
      <c r="C24" s="8"/>
      <c r="L24" s="15"/>
      <c r="S24" s="13"/>
    </row>
    <row r="25" spans="3:19" ht="15.75" customHeight="1" x14ac:dyDescent="0.15">
      <c r="C25" s="8"/>
      <c r="L25" s="15"/>
      <c r="S25" s="13"/>
    </row>
    <row r="26" spans="3:19" ht="15.75" customHeight="1" x14ac:dyDescent="0.15">
      <c r="C26" s="8"/>
      <c r="L26" s="15"/>
      <c r="S26" s="13"/>
    </row>
    <row r="27" spans="3:19" ht="15.75" customHeight="1" x14ac:dyDescent="0.15">
      <c r="L27" s="15"/>
      <c r="S27" s="13"/>
    </row>
    <row r="28" spans="3:19" ht="15.75" customHeight="1" x14ac:dyDescent="0.15">
      <c r="L28" s="15"/>
      <c r="S28" s="13"/>
    </row>
    <row r="29" spans="3:19" ht="15.75" customHeight="1" x14ac:dyDescent="0.15">
      <c r="L29" s="15"/>
      <c r="S29" s="13"/>
    </row>
    <row r="30" spans="3:19" ht="15.75" customHeight="1" x14ac:dyDescent="0.15">
      <c r="L30" s="15"/>
      <c r="S30" s="13"/>
    </row>
    <row r="31" spans="3:19" ht="15.75" customHeight="1" x14ac:dyDescent="0.15">
      <c r="L31" s="15"/>
      <c r="S31" s="13"/>
    </row>
    <row r="32" spans="3:19" ht="15.75" customHeight="1" x14ac:dyDescent="0.15">
      <c r="L32" s="15"/>
      <c r="S32" s="13"/>
    </row>
    <row r="33" spans="12:19" ht="15.75" customHeight="1" x14ac:dyDescent="0.15">
      <c r="L33" s="15"/>
      <c r="S33" s="13"/>
    </row>
    <row r="34" spans="12:19" ht="15.75" customHeight="1" x14ac:dyDescent="0.15">
      <c r="L34" s="15"/>
      <c r="S34" s="13"/>
    </row>
    <row r="35" spans="12:19" ht="15.75" customHeight="1" x14ac:dyDescent="0.15">
      <c r="L35" s="15"/>
      <c r="S35" s="13"/>
    </row>
    <row r="36" spans="12:19" ht="15.75" customHeight="1" x14ac:dyDescent="0.15">
      <c r="L36" s="15"/>
      <c r="S36" s="13"/>
    </row>
    <row r="37" spans="12:19" ht="15.75" customHeight="1" x14ac:dyDescent="0.15">
      <c r="L37" s="15"/>
      <c r="S37" s="13"/>
    </row>
    <row r="38" spans="12:19" ht="15.75" customHeight="1" x14ac:dyDescent="0.15">
      <c r="L38" s="15"/>
      <c r="S38" s="13"/>
    </row>
    <row r="39" spans="12:19" ht="15.75" customHeight="1" x14ac:dyDescent="0.15">
      <c r="L39" s="15"/>
      <c r="S39" s="13"/>
    </row>
    <row r="40" spans="12:19" ht="15.75" customHeight="1" x14ac:dyDescent="0.15">
      <c r="L40" s="15"/>
      <c r="S40" s="13"/>
    </row>
    <row r="41" spans="12:19" ht="15.75" customHeight="1" x14ac:dyDescent="0.15">
      <c r="L41" s="15"/>
      <c r="S41" s="13"/>
    </row>
    <row r="42" spans="12:19" ht="15.75" customHeight="1" x14ac:dyDescent="0.15">
      <c r="L42" s="15"/>
      <c r="S42" s="13"/>
    </row>
    <row r="43" spans="12:19" ht="15.75" customHeight="1" x14ac:dyDescent="0.15">
      <c r="L43" s="15"/>
      <c r="S43" s="13"/>
    </row>
    <row r="44" spans="12:19" ht="15.75" customHeight="1" x14ac:dyDescent="0.15">
      <c r="L44" s="15"/>
      <c r="S44" s="13"/>
    </row>
    <row r="45" spans="12:19" ht="15.75" customHeight="1" x14ac:dyDescent="0.15">
      <c r="L45" s="15"/>
      <c r="S45" s="13"/>
    </row>
    <row r="46" spans="12:19" ht="15.75" customHeight="1" x14ac:dyDescent="0.15">
      <c r="L46" s="15"/>
      <c r="S46" s="13"/>
    </row>
    <row r="47" spans="12:19" ht="15.75" customHeight="1" x14ac:dyDescent="0.15">
      <c r="L47" s="15"/>
      <c r="S47" s="13"/>
    </row>
    <row r="48" spans="12:19" ht="15.75" customHeight="1" x14ac:dyDescent="0.15">
      <c r="L48" s="15"/>
      <c r="S48" s="13"/>
    </row>
    <row r="49" spans="12:19" ht="15.75" customHeight="1" x14ac:dyDescent="0.15">
      <c r="L49" s="15"/>
      <c r="S49" s="13"/>
    </row>
    <row r="50" spans="12:19" ht="15.75" customHeight="1" x14ac:dyDescent="0.15">
      <c r="L50" s="15"/>
      <c r="S50" s="13"/>
    </row>
    <row r="51" spans="12:19" ht="15.75" customHeight="1" x14ac:dyDescent="0.15">
      <c r="L51" s="15"/>
      <c r="S51" s="13"/>
    </row>
    <row r="52" spans="12:19" ht="13" x14ac:dyDescent="0.15">
      <c r="L52" s="15"/>
      <c r="S52" s="13"/>
    </row>
    <row r="53" spans="12:19" ht="13" x14ac:dyDescent="0.15">
      <c r="L53" s="15"/>
      <c r="S53" s="13"/>
    </row>
    <row r="54" spans="12:19" ht="13" x14ac:dyDescent="0.15">
      <c r="L54" s="15"/>
      <c r="S54" s="13"/>
    </row>
    <row r="55" spans="12:19" ht="13" x14ac:dyDescent="0.15">
      <c r="L55" s="15"/>
      <c r="S55" s="13"/>
    </row>
    <row r="56" spans="12:19" ht="13" x14ac:dyDescent="0.15">
      <c r="L56" s="15"/>
      <c r="S56" s="13"/>
    </row>
    <row r="57" spans="12:19" ht="13" x14ac:dyDescent="0.15">
      <c r="L57" s="15"/>
      <c r="S57" s="13"/>
    </row>
    <row r="58" spans="12:19" ht="13" x14ac:dyDescent="0.15">
      <c r="L58" s="15"/>
      <c r="S58" s="13"/>
    </row>
    <row r="59" spans="12:19" ht="13" x14ac:dyDescent="0.15">
      <c r="L59" s="15"/>
      <c r="S59" s="13"/>
    </row>
    <row r="60" spans="12:19" ht="13" x14ac:dyDescent="0.15">
      <c r="L60" s="15"/>
      <c r="S60" s="13"/>
    </row>
    <row r="61" spans="12:19" ht="13" x14ac:dyDescent="0.15">
      <c r="L61" s="15"/>
      <c r="S61" s="13"/>
    </row>
    <row r="62" spans="12:19" ht="13" x14ac:dyDescent="0.15">
      <c r="L62" s="15"/>
      <c r="S62" s="13"/>
    </row>
    <row r="63" spans="12:19" ht="13" x14ac:dyDescent="0.15">
      <c r="L63" s="15"/>
      <c r="S63" s="13"/>
    </row>
    <row r="64" spans="12:19" ht="13" x14ac:dyDescent="0.15">
      <c r="L64" s="15"/>
      <c r="S64" s="13"/>
    </row>
    <row r="65" spans="12:19" ht="13" x14ac:dyDescent="0.15">
      <c r="L65" s="15"/>
      <c r="S65" s="13"/>
    </row>
    <row r="66" spans="12:19" ht="13" x14ac:dyDescent="0.15">
      <c r="L66" s="15"/>
      <c r="S66" s="13"/>
    </row>
    <row r="67" spans="12:19" ht="13" x14ac:dyDescent="0.15">
      <c r="L67" s="15"/>
      <c r="S67" s="13"/>
    </row>
    <row r="68" spans="12:19" ht="13" x14ac:dyDescent="0.15">
      <c r="L68" s="15"/>
      <c r="S68" s="13"/>
    </row>
    <row r="69" spans="12:19" ht="13" x14ac:dyDescent="0.15">
      <c r="L69" s="15"/>
      <c r="S69" s="13"/>
    </row>
    <row r="70" spans="12:19" ht="13" x14ac:dyDescent="0.15">
      <c r="L70" s="15"/>
      <c r="S70" s="13"/>
    </row>
    <row r="71" spans="12:19" ht="13" x14ac:dyDescent="0.15">
      <c r="L71" s="15"/>
      <c r="S71" s="13"/>
    </row>
    <row r="72" spans="12:19" ht="13" x14ac:dyDescent="0.15">
      <c r="L72" s="15"/>
      <c r="S72" s="13"/>
    </row>
    <row r="73" spans="12:19" ht="13" x14ac:dyDescent="0.15">
      <c r="L73" s="15"/>
      <c r="S73" s="13"/>
    </row>
    <row r="74" spans="12:19" ht="13" x14ac:dyDescent="0.15">
      <c r="L74" s="15"/>
      <c r="S74" s="13"/>
    </row>
    <row r="75" spans="12:19" ht="13" x14ac:dyDescent="0.15">
      <c r="L75" s="15"/>
      <c r="S75" s="13"/>
    </row>
    <row r="76" spans="12:19" ht="13" x14ac:dyDescent="0.15">
      <c r="L76" s="15"/>
      <c r="S76" s="13"/>
    </row>
    <row r="77" spans="12:19" ht="13" x14ac:dyDescent="0.15">
      <c r="L77" s="15"/>
      <c r="S77" s="13"/>
    </row>
    <row r="78" spans="12:19" ht="13" x14ac:dyDescent="0.15">
      <c r="L78" s="15"/>
      <c r="S78" s="13"/>
    </row>
    <row r="79" spans="12:19" ht="13" x14ac:dyDescent="0.15">
      <c r="L79" s="15"/>
      <c r="S79" s="13"/>
    </row>
    <row r="80" spans="12:19" ht="13" x14ac:dyDescent="0.15">
      <c r="L80" s="15"/>
      <c r="S80" s="13"/>
    </row>
    <row r="81" spans="12:19" ht="13" x14ac:dyDescent="0.15">
      <c r="L81" s="15"/>
      <c r="S81" s="13"/>
    </row>
    <row r="82" spans="12:19" ht="13" x14ac:dyDescent="0.15">
      <c r="L82" s="15"/>
      <c r="S82" s="13"/>
    </row>
    <row r="83" spans="12:19" ht="13" x14ac:dyDescent="0.15">
      <c r="L83" s="15"/>
      <c r="S83" s="13"/>
    </row>
    <row r="84" spans="12:19" ht="13" x14ac:dyDescent="0.15">
      <c r="L84" s="15"/>
      <c r="S84" s="13"/>
    </row>
    <row r="85" spans="12:19" ht="13" x14ac:dyDescent="0.15">
      <c r="L85" s="15"/>
      <c r="S85" s="13"/>
    </row>
    <row r="86" spans="12:19" ht="13" x14ac:dyDescent="0.15">
      <c r="L86" s="15"/>
      <c r="S86" s="13"/>
    </row>
    <row r="87" spans="12:19" ht="13" x14ac:dyDescent="0.15">
      <c r="L87" s="15"/>
      <c r="S87" s="13"/>
    </row>
    <row r="88" spans="12:19" ht="13" x14ac:dyDescent="0.15">
      <c r="L88" s="15"/>
      <c r="S88" s="13"/>
    </row>
    <row r="89" spans="12:19" ht="13" x14ac:dyDescent="0.15">
      <c r="L89" s="15"/>
      <c r="S89" s="13"/>
    </row>
    <row r="90" spans="12:19" ht="13" x14ac:dyDescent="0.15">
      <c r="L90" s="15"/>
      <c r="S90" s="13"/>
    </row>
    <row r="91" spans="12:19" ht="13" x14ac:dyDescent="0.15">
      <c r="L91" s="15"/>
      <c r="S91" s="13"/>
    </row>
    <row r="92" spans="12:19" ht="13" x14ac:dyDescent="0.15">
      <c r="L92" s="15"/>
      <c r="S92" s="13"/>
    </row>
    <row r="93" spans="12:19" ht="13" x14ac:dyDescent="0.15">
      <c r="L93" s="15"/>
      <c r="S93" s="13"/>
    </row>
    <row r="94" spans="12:19" ht="13" x14ac:dyDescent="0.15">
      <c r="L94" s="15"/>
      <c r="S94" s="13"/>
    </row>
    <row r="95" spans="12:19" ht="13" x14ac:dyDescent="0.15">
      <c r="L95" s="15"/>
      <c r="S95" s="13"/>
    </row>
    <row r="96" spans="12:19" ht="13" x14ac:dyDescent="0.15">
      <c r="L96" s="15"/>
      <c r="S96" s="13"/>
    </row>
    <row r="97" spans="12:19" ht="13" x14ac:dyDescent="0.15">
      <c r="L97" s="15"/>
      <c r="S97" s="13"/>
    </row>
    <row r="98" spans="12:19" ht="13" x14ac:dyDescent="0.15">
      <c r="L98" s="15"/>
      <c r="S98" s="13"/>
    </row>
    <row r="99" spans="12:19" ht="13" x14ac:dyDescent="0.15">
      <c r="L99" s="15"/>
      <c r="S99" s="13"/>
    </row>
    <row r="100" spans="12:19" ht="13" x14ac:dyDescent="0.15">
      <c r="L100" s="15"/>
      <c r="S100" s="13"/>
    </row>
    <row r="101" spans="12:19" ht="13" x14ac:dyDescent="0.15">
      <c r="L101" s="15"/>
      <c r="S101" s="13"/>
    </row>
    <row r="102" spans="12:19" ht="13" x14ac:dyDescent="0.15">
      <c r="L102" s="15"/>
      <c r="S102" s="13"/>
    </row>
    <row r="103" spans="12:19" ht="13" x14ac:dyDescent="0.15">
      <c r="L103" s="15"/>
      <c r="S103" s="13"/>
    </row>
    <row r="104" spans="12:19" ht="13" x14ac:dyDescent="0.15">
      <c r="L104" s="15"/>
      <c r="S104" s="13"/>
    </row>
    <row r="105" spans="12:19" ht="13" x14ac:dyDescent="0.15">
      <c r="L105" s="15"/>
      <c r="S105" s="13"/>
    </row>
    <row r="106" spans="12:19" ht="13" x14ac:dyDescent="0.15">
      <c r="L106" s="15"/>
      <c r="S106" s="13"/>
    </row>
    <row r="107" spans="12:19" ht="13" x14ac:dyDescent="0.15">
      <c r="L107" s="15"/>
      <c r="S107" s="13"/>
    </row>
    <row r="108" spans="12:19" ht="13" x14ac:dyDescent="0.15">
      <c r="L108" s="15"/>
      <c r="S108" s="13"/>
    </row>
    <row r="109" spans="12:19" ht="13" x14ac:dyDescent="0.15">
      <c r="L109" s="15"/>
      <c r="S109" s="13"/>
    </row>
    <row r="110" spans="12:19" ht="13" x14ac:dyDescent="0.15">
      <c r="L110" s="15"/>
      <c r="S110" s="13"/>
    </row>
    <row r="111" spans="12:19" ht="13" x14ac:dyDescent="0.15">
      <c r="L111" s="15"/>
      <c r="S111" s="13"/>
    </row>
    <row r="112" spans="12:19" ht="13" x14ac:dyDescent="0.15">
      <c r="L112" s="15"/>
      <c r="S112" s="13"/>
    </row>
    <row r="113" spans="12:19" ht="13" x14ac:dyDescent="0.15">
      <c r="L113" s="15"/>
      <c r="S113" s="13"/>
    </row>
    <row r="114" spans="12:19" ht="13" x14ac:dyDescent="0.15">
      <c r="L114" s="15"/>
      <c r="S114" s="13"/>
    </row>
    <row r="115" spans="12:19" ht="13" x14ac:dyDescent="0.15">
      <c r="L115" s="15"/>
      <c r="S115" s="13"/>
    </row>
    <row r="116" spans="12:19" ht="13" x14ac:dyDescent="0.15">
      <c r="L116" s="15"/>
      <c r="S116" s="13"/>
    </row>
    <row r="117" spans="12:19" ht="13" x14ac:dyDescent="0.15">
      <c r="L117" s="15"/>
      <c r="S117" s="13"/>
    </row>
    <row r="118" spans="12:19" ht="13" x14ac:dyDescent="0.15">
      <c r="L118" s="15"/>
      <c r="S118" s="13"/>
    </row>
    <row r="119" spans="12:19" ht="13" x14ac:dyDescent="0.15">
      <c r="L119" s="15"/>
      <c r="S119" s="13"/>
    </row>
    <row r="120" spans="12:19" ht="13" x14ac:dyDescent="0.15">
      <c r="L120" s="15"/>
      <c r="S120" s="13"/>
    </row>
    <row r="121" spans="12:19" ht="13" x14ac:dyDescent="0.15">
      <c r="L121" s="15"/>
      <c r="S121" s="13"/>
    </row>
    <row r="122" spans="12:19" ht="13" x14ac:dyDescent="0.15">
      <c r="L122" s="15"/>
      <c r="S122" s="13"/>
    </row>
    <row r="123" spans="12:19" ht="13" x14ac:dyDescent="0.15">
      <c r="L123" s="15"/>
      <c r="S123" s="13"/>
    </row>
    <row r="124" spans="12:19" ht="13" x14ac:dyDescent="0.15">
      <c r="L124" s="15"/>
      <c r="S124" s="13"/>
    </row>
    <row r="125" spans="12:19" ht="13" x14ac:dyDescent="0.15">
      <c r="L125" s="15"/>
      <c r="S125" s="13"/>
    </row>
    <row r="126" spans="12:19" ht="13" x14ac:dyDescent="0.15">
      <c r="L126" s="15"/>
      <c r="S126" s="13"/>
    </row>
    <row r="127" spans="12:19" ht="13" x14ac:dyDescent="0.15">
      <c r="L127" s="15"/>
      <c r="S127" s="13"/>
    </row>
    <row r="128" spans="12:19" ht="13" x14ac:dyDescent="0.15">
      <c r="L128" s="15"/>
      <c r="S128" s="13"/>
    </row>
    <row r="129" spans="12:19" ht="13" x14ac:dyDescent="0.15">
      <c r="L129" s="15"/>
      <c r="S129" s="13"/>
    </row>
    <row r="130" spans="12:19" ht="13" x14ac:dyDescent="0.15">
      <c r="L130" s="15"/>
      <c r="S130" s="13"/>
    </row>
    <row r="131" spans="12:19" ht="13" x14ac:dyDescent="0.15">
      <c r="L131" s="15"/>
      <c r="S131" s="13"/>
    </row>
    <row r="132" spans="12:19" ht="13" x14ac:dyDescent="0.15">
      <c r="L132" s="15"/>
      <c r="S132" s="13"/>
    </row>
    <row r="133" spans="12:19" ht="13" x14ac:dyDescent="0.15">
      <c r="L133" s="15"/>
      <c r="S133" s="13"/>
    </row>
    <row r="134" spans="12:19" ht="13" x14ac:dyDescent="0.15">
      <c r="L134" s="15"/>
      <c r="S134" s="13"/>
    </row>
    <row r="135" spans="12:19" ht="13" x14ac:dyDescent="0.15">
      <c r="L135" s="15"/>
      <c r="S135" s="13"/>
    </row>
    <row r="136" spans="12:19" ht="13" x14ac:dyDescent="0.15">
      <c r="L136" s="15"/>
      <c r="S136" s="13"/>
    </row>
    <row r="137" spans="12:19" ht="13" x14ac:dyDescent="0.15">
      <c r="L137" s="15"/>
      <c r="S137" s="13"/>
    </row>
    <row r="138" spans="12:19" ht="13" x14ac:dyDescent="0.15">
      <c r="L138" s="15"/>
      <c r="S138" s="13"/>
    </row>
    <row r="139" spans="12:19" ht="13" x14ac:dyDescent="0.15">
      <c r="L139" s="15"/>
      <c r="S139" s="13"/>
    </row>
    <row r="140" spans="12:19" ht="13" x14ac:dyDescent="0.15">
      <c r="L140" s="15"/>
      <c r="S140" s="13"/>
    </row>
    <row r="141" spans="12:19" ht="13" x14ac:dyDescent="0.15">
      <c r="L141" s="15"/>
      <c r="S141" s="13"/>
    </row>
    <row r="142" spans="12:19" ht="13" x14ac:dyDescent="0.15">
      <c r="L142" s="15"/>
      <c r="S142" s="13"/>
    </row>
    <row r="143" spans="12:19" ht="13" x14ac:dyDescent="0.15">
      <c r="L143" s="15"/>
      <c r="S143" s="13"/>
    </row>
    <row r="144" spans="12:19" ht="13" x14ac:dyDescent="0.15">
      <c r="L144" s="15"/>
      <c r="S144" s="13"/>
    </row>
    <row r="145" spans="12:19" ht="13" x14ac:dyDescent="0.15">
      <c r="L145" s="15"/>
      <c r="S145" s="13"/>
    </row>
    <row r="146" spans="12:19" ht="13" x14ac:dyDescent="0.15">
      <c r="L146" s="15"/>
      <c r="S146" s="13"/>
    </row>
    <row r="147" spans="12:19" ht="13" x14ac:dyDescent="0.15">
      <c r="L147" s="15"/>
      <c r="S147" s="13"/>
    </row>
    <row r="148" spans="12:19" ht="13" x14ac:dyDescent="0.15">
      <c r="L148" s="15"/>
      <c r="S148" s="13"/>
    </row>
    <row r="149" spans="12:19" ht="13" x14ac:dyDescent="0.15">
      <c r="L149" s="15"/>
      <c r="S149" s="13"/>
    </row>
    <row r="150" spans="12:19" ht="13" x14ac:dyDescent="0.15">
      <c r="L150" s="15"/>
      <c r="S150" s="13"/>
    </row>
    <row r="151" spans="12:19" ht="13" x14ac:dyDescent="0.15">
      <c r="L151" s="15"/>
      <c r="S151" s="13"/>
    </row>
    <row r="152" spans="12:19" ht="13" x14ac:dyDescent="0.15">
      <c r="L152" s="15"/>
      <c r="S152" s="13"/>
    </row>
    <row r="153" spans="12:19" ht="13" x14ac:dyDescent="0.15">
      <c r="L153" s="15"/>
      <c r="S153" s="13"/>
    </row>
    <row r="154" spans="12:19" ht="13" x14ac:dyDescent="0.15">
      <c r="L154" s="15"/>
      <c r="S154" s="13"/>
    </row>
    <row r="155" spans="12:19" ht="13" x14ac:dyDescent="0.15">
      <c r="L155" s="15"/>
      <c r="S155" s="13"/>
    </row>
    <row r="156" spans="12:19" ht="13" x14ac:dyDescent="0.15">
      <c r="L156" s="15"/>
      <c r="S156" s="13"/>
    </row>
    <row r="157" spans="12:19" ht="13" x14ac:dyDescent="0.15">
      <c r="L157" s="15"/>
      <c r="S157" s="13"/>
    </row>
    <row r="158" spans="12:19" ht="13" x14ac:dyDescent="0.15">
      <c r="L158" s="15"/>
      <c r="S158" s="13"/>
    </row>
    <row r="159" spans="12:19" ht="13" x14ac:dyDescent="0.15">
      <c r="L159" s="15"/>
      <c r="S159" s="13"/>
    </row>
    <row r="160" spans="12:19" ht="13" x14ac:dyDescent="0.15">
      <c r="L160" s="15"/>
      <c r="S160" s="13"/>
    </row>
    <row r="161" spans="12:19" ht="13" x14ac:dyDescent="0.15">
      <c r="L161" s="15"/>
      <c r="S161" s="13"/>
    </row>
    <row r="162" spans="12:19" ht="13" x14ac:dyDescent="0.15">
      <c r="L162" s="15"/>
      <c r="S162" s="13"/>
    </row>
    <row r="163" spans="12:19" ht="13" x14ac:dyDescent="0.15">
      <c r="L163" s="15"/>
      <c r="S163" s="13"/>
    </row>
    <row r="164" spans="12:19" ht="13" x14ac:dyDescent="0.15">
      <c r="L164" s="15"/>
      <c r="S164" s="13"/>
    </row>
    <row r="165" spans="12:19" ht="13" x14ac:dyDescent="0.15">
      <c r="L165" s="15"/>
      <c r="S165" s="13"/>
    </row>
    <row r="166" spans="12:19" ht="13" x14ac:dyDescent="0.15">
      <c r="L166" s="15"/>
      <c r="S166" s="13"/>
    </row>
    <row r="167" spans="12:19" ht="13" x14ac:dyDescent="0.15">
      <c r="L167" s="15"/>
      <c r="S167" s="13"/>
    </row>
    <row r="168" spans="12:19" ht="13" x14ac:dyDescent="0.15">
      <c r="L168" s="15"/>
      <c r="S168" s="13"/>
    </row>
    <row r="169" spans="12:19" ht="13" x14ac:dyDescent="0.15">
      <c r="L169" s="15"/>
      <c r="S169" s="13"/>
    </row>
    <row r="170" spans="12:19" ht="13" x14ac:dyDescent="0.15">
      <c r="L170" s="15"/>
      <c r="S170" s="13"/>
    </row>
    <row r="171" spans="12:19" ht="13" x14ac:dyDescent="0.15">
      <c r="L171" s="15"/>
      <c r="S171" s="13"/>
    </row>
    <row r="172" spans="12:19" ht="13" x14ac:dyDescent="0.15">
      <c r="L172" s="15"/>
      <c r="S172" s="13"/>
    </row>
    <row r="173" spans="12:19" ht="13" x14ac:dyDescent="0.15">
      <c r="L173" s="15"/>
      <c r="S173" s="13"/>
    </row>
    <row r="174" spans="12:19" ht="13" x14ac:dyDescent="0.15">
      <c r="L174" s="15"/>
      <c r="S174" s="13"/>
    </row>
    <row r="175" spans="12:19" ht="13" x14ac:dyDescent="0.15">
      <c r="L175" s="15"/>
      <c r="S175" s="13"/>
    </row>
    <row r="176" spans="12:19" ht="13" x14ac:dyDescent="0.15">
      <c r="L176" s="15"/>
      <c r="S176" s="13"/>
    </row>
    <row r="177" spans="12:19" ht="13" x14ac:dyDescent="0.15">
      <c r="L177" s="15"/>
      <c r="S177" s="13"/>
    </row>
    <row r="178" spans="12:19" ht="13" x14ac:dyDescent="0.15">
      <c r="L178" s="15"/>
      <c r="S178" s="13"/>
    </row>
    <row r="179" spans="12:19" ht="13" x14ac:dyDescent="0.15">
      <c r="L179" s="15"/>
      <c r="S179" s="13"/>
    </row>
    <row r="180" spans="12:19" ht="13" x14ac:dyDescent="0.15">
      <c r="L180" s="15"/>
      <c r="S180" s="13"/>
    </row>
    <row r="181" spans="12:19" ht="13" x14ac:dyDescent="0.15">
      <c r="L181" s="15"/>
      <c r="S181" s="13"/>
    </row>
    <row r="182" spans="12:19" ht="13" x14ac:dyDescent="0.15">
      <c r="L182" s="15"/>
      <c r="S182" s="13"/>
    </row>
    <row r="183" spans="12:19" ht="13" x14ac:dyDescent="0.15">
      <c r="L183" s="15"/>
      <c r="S183" s="13"/>
    </row>
    <row r="184" spans="12:19" ht="13" x14ac:dyDescent="0.15">
      <c r="L184" s="15"/>
      <c r="S184" s="13"/>
    </row>
    <row r="185" spans="12:19" ht="13" x14ac:dyDescent="0.15">
      <c r="L185" s="15"/>
      <c r="S185" s="13"/>
    </row>
    <row r="186" spans="12:19" ht="13" x14ac:dyDescent="0.15">
      <c r="L186" s="15"/>
      <c r="S186" s="13"/>
    </row>
    <row r="187" spans="12:19" ht="13" x14ac:dyDescent="0.15">
      <c r="L187" s="15"/>
      <c r="S187" s="13"/>
    </row>
    <row r="188" spans="12:19" ht="13" x14ac:dyDescent="0.15">
      <c r="L188" s="15"/>
      <c r="S188" s="13"/>
    </row>
    <row r="189" spans="12:19" ht="13" x14ac:dyDescent="0.15">
      <c r="L189" s="15"/>
      <c r="S189" s="13"/>
    </row>
    <row r="190" spans="12:19" ht="13" x14ac:dyDescent="0.15">
      <c r="L190" s="15"/>
      <c r="S190" s="13"/>
    </row>
    <row r="191" spans="12:19" ht="13" x14ac:dyDescent="0.15">
      <c r="L191" s="15"/>
      <c r="S191" s="13"/>
    </row>
    <row r="192" spans="12:19" ht="13" x14ac:dyDescent="0.15">
      <c r="L192" s="15"/>
      <c r="S192" s="13"/>
    </row>
    <row r="193" spans="12:19" ht="13" x14ac:dyDescent="0.15">
      <c r="L193" s="15"/>
      <c r="S193" s="13"/>
    </row>
    <row r="194" spans="12:19" ht="13" x14ac:dyDescent="0.15">
      <c r="L194" s="15"/>
      <c r="S194" s="13"/>
    </row>
    <row r="195" spans="12:19" ht="13" x14ac:dyDescent="0.15">
      <c r="L195" s="15"/>
      <c r="S195" s="13"/>
    </row>
    <row r="196" spans="12:19" ht="13" x14ac:dyDescent="0.15">
      <c r="L196" s="15"/>
      <c r="S196" s="13"/>
    </row>
    <row r="197" spans="12:19" ht="13" x14ac:dyDescent="0.15">
      <c r="L197" s="15"/>
      <c r="S197" s="13"/>
    </row>
    <row r="198" spans="12:19" ht="13" x14ac:dyDescent="0.15">
      <c r="L198" s="15"/>
      <c r="S198" s="13"/>
    </row>
    <row r="199" spans="12:19" ht="13" x14ac:dyDescent="0.15">
      <c r="L199" s="15"/>
      <c r="S199" s="13"/>
    </row>
    <row r="200" spans="12:19" ht="13" x14ac:dyDescent="0.15">
      <c r="L200" s="15"/>
      <c r="S200" s="13"/>
    </row>
    <row r="201" spans="12:19" ht="13" x14ac:dyDescent="0.15">
      <c r="L201" s="15"/>
      <c r="S201" s="13"/>
    </row>
    <row r="202" spans="12:19" ht="13" x14ac:dyDescent="0.15">
      <c r="L202" s="15"/>
      <c r="S202" s="13"/>
    </row>
    <row r="203" spans="12:19" ht="13" x14ac:dyDescent="0.15">
      <c r="L203" s="15"/>
      <c r="S203" s="13"/>
    </row>
    <row r="204" spans="12:19" ht="13" x14ac:dyDescent="0.15">
      <c r="L204" s="15"/>
      <c r="S204" s="13"/>
    </row>
    <row r="205" spans="12:19" ht="13" x14ac:dyDescent="0.15">
      <c r="L205" s="15"/>
      <c r="S205" s="13"/>
    </row>
    <row r="206" spans="12:19" ht="13" x14ac:dyDescent="0.15">
      <c r="L206" s="15"/>
      <c r="S206" s="13"/>
    </row>
    <row r="207" spans="12:19" ht="13" x14ac:dyDescent="0.15">
      <c r="L207" s="15"/>
      <c r="S207" s="13"/>
    </row>
    <row r="208" spans="12:19" ht="13" x14ac:dyDescent="0.15">
      <c r="L208" s="15"/>
      <c r="S208" s="13"/>
    </row>
    <row r="209" spans="12:19" ht="13" x14ac:dyDescent="0.15">
      <c r="L209" s="15"/>
      <c r="S209" s="13"/>
    </row>
    <row r="210" spans="12:19" ht="13" x14ac:dyDescent="0.15">
      <c r="L210" s="15"/>
      <c r="S210" s="13"/>
    </row>
    <row r="211" spans="12:19" ht="13" x14ac:dyDescent="0.15">
      <c r="L211" s="15"/>
      <c r="S211" s="13"/>
    </row>
    <row r="212" spans="12:19" ht="13" x14ac:dyDescent="0.15">
      <c r="L212" s="15"/>
      <c r="S212" s="13"/>
    </row>
    <row r="213" spans="12:19" ht="13" x14ac:dyDescent="0.15">
      <c r="L213" s="15"/>
      <c r="S213" s="13"/>
    </row>
    <row r="214" spans="12:19" ht="13" x14ac:dyDescent="0.15">
      <c r="L214" s="15"/>
      <c r="S214" s="13"/>
    </row>
    <row r="215" spans="12:19" ht="13" x14ac:dyDescent="0.15">
      <c r="L215" s="15"/>
      <c r="S215" s="13"/>
    </row>
    <row r="216" spans="12:19" ht="13" x14ac:dyDescent="0.15">
      <c r="L216" s="15"/>
      <c r="S216" s="13"/>
    </row>
    <row r="217" spans="12:19" ht="13" x14ac:dyDescent="0.15">
      <c r="L217" s="15"/>
      <c r="S217" s="13"/>
    </row>
    <row r="218" spans="12:19" ht="13" x14ac:dyDescent="0.15">
      <c r="L218" s="15"/>
      <c r="S218" s="13"/>
    </row>
    <row r="219" spans="12:19" ht="13" x14ac:dyDescent="0.15">
      <c r="L219" s="15"/>
      <c r="S219" s="13"/>
    </row>
    <row r="220" spans="12:19" ht="13" x14ac:dyDescent="0.15">
      <c r="L220" s="15"/>
      <c r="S220" s="13"/>
    </row>
    <row r="221" spans="12:19" ht="13" x14ac:dyDescent="0.15">
      <c r="L221" s="15"/>
      <c r="S221" s="13"/>
    </row>
    <row r="222" spans="12:19" ht="13" x14ac:dyDescent="0.15">
      <c r="L222" s="15"/>
      <c r="S222" s="13"/>
    </row>
    <row r="223" spans="12:19" ht="13" x14ac:dyDescent="0.15">
      <c r="L223" s="15"/>
      <c r="S223" s="13"/>
    </row>
    <row r="224" spans="12:19" ht="13" x14ac:dyDescent="0.15">
      <c r="L224" s="15"/>
      <c r="S224" s="13"/>
    </row>
    <row r="225" spans="12:19" ht="13" x14ac:dyDescent="0.15">
      <c r="L225" s="15"/>
      <c r="S225" s="13"/>
    </row>
    <row r="226" spans="12:19" ht="13" x14ac:dyDescent="0.15">
      <c r="L226" s="15"/>
      <c r="S226" s="13"/>
    </row>
    <row r="227" spans="12:19" ht="13" x14ac:dyDescent="0.15">
      <c r="L227" s="15"/>
      <c r="S227" s="13"/>
    </row>
    <row r="228" spans="12:19" ht="13" x14ac:dyDescent="0.15">
      <c r="L228" s="15"/>
      <c r="S228" s="13"/>
    </row>
    <row r="229" spans="12:19" ht="13" x14ac:dyDescent="0.15">
      <c r="L229" s="15"/>
      <c r="S229" s="13"/>
    </row>
    <row r="230" spans="12:19" ht="13" x14ac:dyDescent="0.15">
      <c r="L230" s="15"/>
      <c r="S230" s="13"/>
    </row>
    <row r="231" spans="12:19" ht="13" x14ac:dyDescent="0.15">
      <c r="L231" s="15"/>
      <c r="S231" s="13"/>
    </row>
    <row r="232" spans="12:19" ht="13" x14ac:dyDescent="0.15">
      <c r="L232" s="15"/>
      <c r="S232" s="13"/>
    </row>
    <row r="233" spans="12:19" ht="13" x14ac:dyDescent="0.15">
      <c r="L233" s="15"/>
      <c r="S233" s="13"/>
    </row>
    <row r="234" spans="12:19" ht="13" x14ac:dyDescent="0.15">
      <c r="L234" s="15"/>
      <c r="S234" s="13"/>
    </row>
    <row r="235" spans="12:19" ht="13" x14ac:dyDescent="0.15">
      <c r="L235" s="15"/>
      <c r="S235" s="13"/>
    </row>
    <row r="236" spans="12:19" ht="13" x14ac:dyDescent="0.15">
      <c r="L236" s="15"/>
      <c r="S236" s="13"/>
    </row>
    <row r="237" spans="12:19" ht="13" x14ac:dyDescent="0.15">
      <c r="L237" s="15"/>
      <c r="S237" s="13"/>
    </row>
    <row r="238" spans="12:19" ht="13" x14ac:dyDescent="0.15">
      <c r="L238" s="15"/>
      <c r="S238" s="13"/>
    </row>
    <row r="239" spans="12:19" ht="13" x14ac:dyDescent="0.15">
      <c r="L239" s="15"/>
      <c r="S239" s="13"/>
    </row>
    <row r="240" spans="12:19" ht="13" x14ac:dyDescent="0.15">
      <c r="L240" s="15"/>
      <c r="S240" s="13"/>
    </row>
    <row r="241" spans="12:19" ht="13" x14ac:dyDescent="0.15">
      <c r="L241" s="15"/>
      <c r="S241" s="13"/>
    </row>
    <row r="242" spans="12:19" ht="13" x14ac:dyDescent="0.15">
      <c r="L242" s="15"/>
      <c r="S242" s="13"/>
    </row>
    <row r="243" spans="12:19" ht="13" x14ac:dyDescent="0.15">
      <c r="L243" s="15"/>
      <c r="S243" s="13"/>
    </row>
    <row r="244" spans="12:19" ht="13" x14ac:dyDescent="0.15">
      <c r="L244" s="15"/>
      <c r="S244" s="13"/>
    </row>
    <row r="245" spans="12:19" ht="13" x14ac:dyDescent="0.15">
      <c r="L245" s="15"/>
      <c r="S245" s="13"/>
    </row>
    <row r="246" spans="12:19" ht="13" x14ac:dyDescent="0.15">
      <c r="L246" s="15"/>
      <c r="S246" s="13"/>
    </row>
    <row r="247" spans="12:19" ht="13" x14ac:dyDescent="0.15">
      <c r="L247" s="15"/>
      <c r="S247" s="13"/>
    </row>
    <row r="248" spans="12:19" ht="13" x14ac:dyDescent="0.15">
      <c r="L248" s="15"/>
      <c r="S248" s="13"/>
    </row>
    <row r="249" spans="12:19" ht="13" x14ac:dyDescent="0.15">
      <c r="L249" s="15"/>
      <c r="S249" s="13"/>
    </row>
    <row r="250" spans="12:19" ht="13" x14ac:dyDescent="0.15">
      <c r="L250" s="15"/>
      <c r="S250" s="13"/>
    </row>
    <row r="251" spans="12:19" ht="13" x14ac:dyDescent="0.15">
      <c r="L251" s="15"/>
      <c r="S251" s="13"/>
    </row>
    <row r="252" spans="12:19" ht="13" x14ac:dyDescent="0.15">
      <c r="L252" s="15"/>
      <c r="S252" s="13"/>
    </row>
    <row r="253" spans="12:19" ht="13" x14ac:dyDescent="0.15">
      <c r="L253" s="15"/>
      <c r="S253" s="13"/>
    </row>
    <row r="254" spans="12:19" ht="13" x14ac:dyDescent="0.15">
      <c r="L254" s="15"/>
      <c r="S254" s="13"/>
    </row>
    <row r="255" spans="12:19" ht="13" x14ac:dyDescent="0.15">
      <c r="L255" s="15"/>
      <c r="S255" s="13"/>
    </row>
    <row r="256" spans="12:19" ht="13" x14ac:dyDescent="0.15">
      <c r="L256" s="15"/>
      <c r="S256" s="13"/>
    </row>
    <row r="257" spans="12:19" ht="13" x14ac:dyDescent="0.15">
      <c r="L257" s="15"/>
      <c r="S257" s="13"/>
    </row>
    <row r="258" spans="12:19" ht="13" x14ac:dyDescent="0.15">
      <c r="L258" s="15"/>
      <c r="S258" s="13"/>
    </row>
    <row r="259" spans="12:19" ht="13" x14ac:dyDescent="0.15">
      <c r="L259" s="15"/>
      <c r="S259" s="13"/>
    </row>
    <row r="260" spans="12:19" ht="13" x14ac:dyDescent="0.15">
      <c r="L260" s="15"/>
      <c r="S260" s="13"/>
    </row>
    <row r="261" spans="12:19" ht="13" x14ac:dyDescent="0.15">
      <c r="L261" s="15"/>
      <c r="S261" s="13"/>
    </row>
    <row r="262" spans="12:19" ht="13" x14ac:dyDescent="0.15">
      <c r="L262" s="15"/>
      <c r="S262" s="13"/>
    </row>
    <row r="263" spans="12:19" ht="13" x14ac:dyDescent="0.15">
      <c r="L263" s="15"/>
      <c r="S263" s="13"/>
    </row>
    <row r="264" spans="12:19" ht="13" x14ac:dyDescent="0.15">
      <c r="L264" s="15"/>
      <c r="S264" s="13"/>
    </row>
    <row r="265" spans="12:19" ht="13" x14ac:dyDescent="0.15">
      <c r="L265" s="15"/>
      <c r="S265" s="13"/>
    </row>
    <row r="266" spans="12:19" ht="13" x14ac:dyDescent="0.15">
      <c r="L266" s="15"/>
      <c r="S266" s="13"/>
    </row>
    <row r="267" spans="12:19" ht="13" x14ac:dyDescent="0.15">
      <c r="L267" s="15"/>
      <c r="S267" s="13"/>
    </row>
    <row r="268" spans="12:19" ht="13" x14ac:dyDescent="0.15">
      <c r="L268" s="15"/>
      <c r="S268" s="13"/>
    </row>
    <row r="269" spans="12:19" ht="13" x14ac:dyDescent="0.15">
      <c r="L269" s="15"/>
      <c r="S269" s="13"/>
    </row>
    <row r="270" spans="12:19" ht="13" x14ac:dyDescent="0.15">
      <c r="L270" s="15"/>
      <c r="S270" s="13"/>
    </row>
    <row r="271" spans="12:19" ht="13" x14ac:dyDescent="0.15">
      <c r="L271" s="15"/>
      <c r="S271" s="13"/>
    </row>
    <row r="272" spans="12:19" ht="13" x14ac:dyDescent="0.15">
      <c r="L272" s="15"/>
      <c r="S272" s="13"/>
    </row>
    <row r="273" spans="12:19" ht="13" x14ac:dyDescent="0.15">
      <c r="L273" s="15"/>
      <c r="S273" s="13"/>
    </row>
    <row r="274" spans="12:19" ht="13" x14ac:dyDescent="0.15">
      <c r="L274" s="15"/>
      <c r="S274" s="13"/>
    </row>
    <row r="275" spans="12:19" ht="13" x14ac:dyDescent="0.15">
      <c r="L275" s="15"/>
      <c r="S275" s="13"/>
    </row>
    <row r="276" spans="12:19" ht="13" x14ac:dyDescent="0.15">
      <c r="L276" s="15"/>
      <c r="S276" s="13"/>
    </row>
    <row r="277" spans="12:19" ht="13" x14ac:dyDescent="0.15">
      <c r="L277" s="15"/>
      <c r="S277" s="13"/>
    </row>
    <row r="278" spans="12:19" ht="13" x14ac:dyDescent="0.15">
      <c r="L278" s="15"/>
      <c r="S278" s="13"/>
    </row>
    <row r="279" spans="12:19" ht="13" x14ac:dyDescent="0.15">
      <c r="L279" s="15"/>
      <c r="S279" s="13"/>
    </row>
    <row r="280" spans="12:19" ht="13" x14ac:dyDescent="0.15">
      <c r="L280" s="15"/>
      <c r="S280" s="13"/>
    </row>
    <row r="281" spans="12:19" ht="13" x14ac:dyDescent="0.15">
      <c r="L281" s="15"/>
      <c r="S281" s="13"/>
    </row>
    <row r="282" spans="12:19" ht="13" x14ac:dyDescent="0.15">
      <c r="L282" s="15"/>
      <c r="S282" s="13"/>
    </row>
    <row r="283" spans="12:19" ht="13" x14ac:dyDescent="0.15">
      <c r="L283" s="15"/>
      <c r="S283" s="13"/>
    </row>
    <row r="284" spans="12:19" ht="13" x14ac:dyDescent="0.15">
      <c r="L284" s="15"/>
      <c r="S284" s="13"/>
    </row>
    <row r="285" spans="12:19" ht="13" x14ac:dyDescent="0.15">
      <c r="L285" s="15"/>
      <c r="S285" s="13"/>
    </row>
    <row r="286" spans="12:19" ht="13" x14ac:dyDescent="0.15">
      <c r="L286" s="15"/>
      <c r="S286" s="13"/>
    </row>
    <row r="287" spans="12:19" ht="13" x14ac:dyDescent="0.15">
      <c r="L287" s="15"/>
      <c r="S287" s="13"/>
    </row>
    <row r="288" spans="12:19" ht="13" x14ac:dyDescent="0.15">
      <c r="L288" s="15"/>
      <c r="S288" s="13"/>
    </row>
    <row r="289" spans="12:19" ht="13" x14ac:dyDescent="0.15">
      <c r="L289" s="15"/>
      <c r="S289" s="13"/>
    </row>
    <row r="290" spans="12:19" ht="13" x14ac:dyDescent="0.15">
      <c r="L290" s="15"/>
      <c r="S290" s="13"/>
    </row>
    <row r="291" spans="12:19" ht="13" x14ac:dyDescent="0.15">
      <c r="L291" s="15"/>
      <c r="S291" s="13"/>
    </row>
    <row r="292" spans="12:19" ht="13" x14ac:dyDescent="0.15">
      <c r="L292" s="15"/>
      <c r="S292" s="13"/>
    </row>
    <row r="293" spans="12:19" ht="13" x14ac:dyDescent="0.15">
      <c r="L293" s="15"/>
      <c r="S293" s="13"/>
    </row>
    <row r="294" spans="12:19" ht="13" x14ac:dyDescent="0.15">
      <c r="L294" s="15"/>
      <c r="S294" s="13"/>
    </row>
    <row r="295" spans="12:19" ht="13" x14ac:dyDescent="0.15">
      <c r="L295" s="15"/>
      <c r="S295" s="13"/>
    </row>
    <row r="296" spans="12:19" ht="13" x14ac:dyDescent="0.15">
      <c r="L296" s="15"/>
      <c r="S296" s="13"/>
    </row>
    <row r="297" spans="12:19" ht="13" x14ac:dyDescent="0.15">
      <c r="L297" s="15"/>
      <c r="S297" s="13"/>
    </row>
    <row r="298" spans="12:19" ht="13" x14ac:dyDescent="0.15">
      <c r="L298" s="15"/>
      <c r="S298" s="13"/>
    </row>
    <row r="299" spans="12:19" ht="13" x14ac:dyDescent="0.15">
      <c r="L299" s="15"/>
      <c r="S299" s="13"/>
    </row>
    <row r="300" spans="12:19" ht="13" x14ac:dyDescent="0.15">
      <c r="L300" s="15"/>
      <c r="S300" s="13"/>
    </row>
    <row r="301" spans="12:19" ht="13" x14ac:dyDescent="0.15">
      <c r="L301" s="15"/>
      <c r="S301" s="13"/>
    </row>
    <row r="302" spans="12:19" ht="13" x14ac:dyDescent="0.15">
      <c r="L302" s="15"/>
      <c r="S302" s="13"/>
    </row>
    <row r="303" spans="12:19" ht="13" x14ac:dyDescent="0.15">
      <c r="L303" s="15"/>
      <c r="S303" s="13"/>
    </row>
    <row r="304" spans="12:19" ht="13" x14ac:dyDescent="0.15">
      <c r="L304" s="15"/>
      <c r="S304" s="13"/>
    </row>
    <row r="305" spans="12:19" ht="13" x14ac:dyDescent="0.15">
      <c r="L305" s="15"/>
      <c r="S305" s="13"/>
    </row>
    <row r="306" spans="12:19" ht="13" x14ac:dyDescent="0.15">
      <c r="L306" s="15"/>
      <c r="S306" s="13"/>
    </row>
    <row r="307" spans="12:19" ht="13" x14ac:dyDescent="0.15">
      <c r="L307" s="15"/>
      <c r="S307" s="13"/>
    </row>
    <row r="308" spans="12:19" ht="13" x14ac:dyDescent="0.15">
      <c r="L308" s="15"/>
      <c r="S308" s="13"/>
    </row>
    <row r="309" spans="12:19" ht="13" x14ac:dyDescent="0.15">
      <c r="L309" s="15"/>
      <c r="S309" s="13"/>
    </row>
    <row r="310" spans="12:19" ht="13" x14ac:dyDescent="0.15">
      <c r="L310" s="15"/>
      <c r="S310" s="13"/>
    </row>
    <row r="311" spans="12:19" ht="13" x14ac:dyDescent="0.15">
      <c r="L311" s="15"/>
      <c r="S311" s="13"/>
    </row>
    <row r="312" spans="12:19" ht="13" x14ac:dyDescent="0.15">
      <c r="L312" s="15"/>
      <c r="S312" s="13"/>
    </row>
    <row r="313" spans="12:19" ht="13" x14ac:dyDescent="0.15">
      <c r="L313" s="15"/>
      <c r="S313" s="13"/>
    </row>
    <row r="314" spans="12:19" ht="13" x14ac:dyDescent="0.15">
      <c r="L314" s="15"/>
      <c r="S314" s="13"/>
    </row>
    <row r="315" spans="12:19" ht="13" x14ac:dyDescent="0.15">
      <c r="L315" s="15"/>
      <c r="S315" s="13"/>
    </row>
    <row r="316" spans="12:19" ht="13" x14ac:dyDescent="0.15">
      <c r="L316" s="15"/>
      <c r="S316" s="13"/>
    </row>
    <row r="317" spans="12:19" ht="13" x14ac:dyDescent="0.15">
      <c r="L317" s="15"/>
      <c r="S317" s="13"/>
    </row>
    <row r="318" spans="12:19" ht="13" x14ac:dyDescent="0.15">
      <c r="L318" s="15"/>
      <c r="S318" s="13"/>
    </row>
    <row r="319" spans="12:19" ht="13" x14ac:dyDescent="0.15">
      <c r="L319" s="15"/>
      <c r="S319" s="13"/>
    </row>
    <row r="320" spans="12:19" ht="13" x14ac:dyDescent="0.15">
      <c r="L320" s="15"/>
      <c r="S320" s="13"/>
    </row>
    <row r="321" spans="12:19" ht="13" x14ac:dyDescent="0.15">
      <c r="L321" s="15"/>
      <c r="S321" s="13"/>
    </row>
    <row r="322" spans="12:19" ht="13" x14ac:dyDescent="0.15">
      <c r="L322" s="15"/>
      <c r="S322" s="13"/>
    </row>
    <row r="323" spans="12:19" ht="13" x14ac:dyDescent="0.15">
      <c r="L323" s="15"/>
      <c r="S323" s="13"/>
    </row>
    <row r="324" spans="12:19" ht="13" x14ac:dyDescent="0.15">
      <c r="L324" s="15"/>
      <c r="S324" s="13"/>
    </row>
    <row r="325" spans="12:19" ht="13" x14ac:dyDescent="0.15">
      <c r="L325" s="15"/>
      <c r="S325" s="13"/>
    </row>
    <row r="326" spans="12:19" ht="13" x14ac:dyDescent="0.15">
      <c r="L326" s="15"/>
      <c r="S326" s="13"/>
    </row>
    <row r="327" spans="12:19" ht="13" x14ac:dyDescent="0.15">
      <c r="L327" s="15"/>
      <c r="S327" s="13"/>
    </row>
    <row r="328" spans="12:19" ht="13" x14ac:dyDescent="0.15">
      <c r="L328" s="15"/>
      <c r="S328" s="13"/>
    </row>
    <row r="329" spans="12:19" ht="13" x14ac:dyDescent="0.15">
      <c r="L329" s="15"/>
      <c r="S329" s="13"/>
    </row>
    <row r="330" spans="12:19" ht="13" x14ac:dyDescent="0.15">
      <c r="L330" s="15"/>
      <c r="S330" s="13"/>
    </row>
    <row r="331" spans="12:19" ht="13" x14ac:dyDescent="0.15">
      <c r="L331" s="15"/>
      <c r="S331" s="13"/>
    </row>
    <row r="332" spans="12:19" ht="13" x14ac:dyDescent="0.15">
      <c r="L332" s="15"/>
      <c r="S332" s="13"/>
    </row>
    <row r="333" spans="12:19" ht="13" x14ac:dyDescent="0.15">
      <c r="L333" s="15"/>
      <c r="S333" s="13"/>
    </row>
    <row r="334" spans="12:19" ht="13" x14ac:dyDescent="0.15">
      <c r="L334" s="15"/>
      <c r="S334" s="13"/>
    </row>
    <row r="335" spans="12:19" ht="13" x14ac:dyDescent="0.15">
      <c r="L335" s="15"/>
      <c r="S335" s="13"/>
    </row>
    <row r="336" spans="12:19" ht="13" x14ac:dyDescent="0.15">
      <c r="L336" s="15"/>
      <c r="S336" s="13"/>
    </row>
    <row r="337" spans="12:19" ht="13" x14ac:dyDescent="0.15">
      <c r="L337" s="15"/>
      <c r="S337" s="13"/>
    </row>
    <row r="338" spans="12:19" ht="13" x14ac:dyDescent="0.15">
      <c r="L338" s="15"/>
      <c r="S338" s="13"/>
    </row>
    <row r="339" spans="12:19" ht="13" x14ac:dyDescent="0.15">
      <c r="L339" s="15"/>
      <c r="S339" s="13"/>
    </row>
    <row r="340" spans="12:19" ht="13" x14ac:dyDescent="0.15">
      <c r="L340" s="15"/>
      <c r="S340" s="13"/>
    </row>
    <row r="341" spans="12:19" ht="13" x14ac:dyDescent="0.15">
      <c r="L341" s="15"/>
      <c r="S341" s="13"/>
    </row>
    <row r="342" spans="12:19" ht="13" x14ac:dyDescent="0.15">
      <c r="L342" s="15"/>
      <c r="S342" s="13"/>
    </row>
    <row r="343" spans="12:19" ht="13" x14ac:dyDescent="0.15">
      <c r="L343" s="15"/>
      <c r="S343" s="13"/>
    </row>
    <row r="344" spans="12:19" ht="13" x14ac:dyDescent="0.15">
      <c r="L344" s="15"/>
      <c r="S344" s="13"/>
    </row>
    <row r="345" spans="12:19" ht="13" x14ac:dyDescent="0.15">
      <c r="L345" s="15"/>
      <c r="S345" s="13"/>
    </row>
    <row r="346" spans="12:19" ht="13" x14ac:dyDescent="0.15">
      <c r="L346" s="15"/>
      <c r="S346" s="13"/>
    </row>
    <row r="347" spans="12:19" ht="13" x14ac:dyDescent="0.15">
      <c r="L347" s="15"/>
      <c r="S347" s="13"/>
    </row>
    <row r="348" spans="12:19" ht="13" x14ac:dyDescent="0.15">
      <c r="L348" s="15"/>
      <c r="S348" s="13"/>
    </row>
    <row r="349" spans="12:19" ht="13" x14ac:dyDescent="0.15">
      <c r="L349" s="15"/>
      <c r="S349" s="13"/>
    </row>
    <row r="350" spans="12:19" ht="13" x14ac:dyDescent="0.15">
      <c r="L350" s="15"/>
      <c r="S350" s="13"/>
    </row>
    <row r="351" spans="12:19" ht="13" x14ac:dyDescent="0.15">
      <c r="L351" s="15"/>
      <c r="S351" s="13"/>
    </row>
    <row r="352" spans="12:19" ht="13" x14ac:dyDescent="0.15">
      <c r="L352" s="15"/>
      <c r="S352" s="13"/>
    </row>
    <row r="353" spans="12:19" ht="13" x14ac:dyDescent="0.15">
      <c r="L353" s="15"/>
      <c r="S353" s="13"/>
    </row>
    <row r="354" spans="12:19" ht="13" x14ac:dyDescent="0.15">
      <c r="L354" s="15"/>
      <c r="S354" s="13"/>
    </row>
    <row r="355" spans="12:19" ht="13" x14ac:dyDescent="0.15">
      <c r="L355" s="15"/>
      <c r="S355" s="13"/>
    </row>
    <row r="356" spans="12:19" ht="13" x14ac:dyDescent="0.15">
      <c r="L356" s="15"/>
      <c r="S356" s="13"/>
    </row>
    <row r="357" spans="12:19" ht="13" x14ac:dyDescent="0.15">
      <c r="L357" s="15"/>
      <c r="S357" s="13"/>
    </row>
    <row r="358" spans="12:19" ht="13" x14ac:dyDescent="0.15">
      <c r="L358" s="15"/>
      <c r="S358" s="13"/>
    </row>
    <row r="359" spans="12:19" ht="13" x14ac:dyDescent="0.15">
      <c r="L359" s="15"/>
      <c r="S359" s="13"/>
    </row>
    <row r="360" spans="12:19" ht="13" x14ac:dyDescent="0.15">
      <c r="L360" s="15"/>
      <c r="S360" s="13"/>
    </row>
    <row r="361" spans="12:19" ht="13" x14ac:dyDescent="0.15">
      <c r="L361" s="15"/>
      <c r="S361" s="13"/>
    </row>
    <row r="362" spans="12:19" ht="13" x14ac:dyDescent="0.15">
      <c r="L362" s="15"/>
      <c r="S362" s="13"/>
    </row>
    <row r="363" spans="12:19" ht="13" x14ac:dyDescent="0.15">
      <c r="L363" s="15"/>
      <c r="S363" s="13"/>
    </row>
    <row r="364" spans="12:19" ht="13" x14ac:dyDescent="0.15">
      <c r="L364" s="15"/>
      <c r="S364" s="13"/>
    </row>
    <row r="365" spans="12:19" ht="13" x14ac:dyDescent="0.15">
      <c r="L365" s="15"/>
      <c r="S365" s="13"/>
    </row>
    <row r="366" spans="12:19" ht="13" x14ac:dyDescent="0.15">
      <c r="L366" s="15"/>
      <c r="S366" s="13"/>
    </row>
    <row r="367" spans="12:19" ht="13" x14ac:dyDescent="0.15">
      <c r="L367" s="15"/>
      <c r="S367" s="13"/>
    </row>
    <row r="368" spans="12:19" ht="13" x14ac:dyDescent="0.15">
      <c r="L368" s="15"/>
      <c r="S368" s="13"/>
    </row>
    <row r="369" spans="12:19" ht="13" x14ac:dyDescent="0.15">
      <c r="L369" s="15"/>
      <c r="S369" s="13"/>
    </row>
    <row r="370" spans="12:19" ht="13" x14ac:dyDescent="0.15">
      <c r="L370" s="15"/>
      <c r="S370" s="13"/>
    </row>
    <row r="371" spans="12:19" ht="13" x14ac:dyDescent="0.15">
      <c r="L371" s="15"/>
      <c r="S371" s="13"/>
    </row>
    <row r="372" spans="12:19" ht="13" x14ac:dyDescent="0.15">
      <c r="L372" s="15"/>
      <c r="S372" s="13"/>
    </row>
    <row r="373" spans="12:19" ht="13" x14ac:dyDescent="0.15">
      <c r="L373" s="15"/>
      <c r="S373" s="13"/>
    </row>
    <row r="374" spans="12:19" ht="13" x14ac:dyDescent="0.15">
      <c r="L374" s="15"/>
      <c r="S374" s="13"/>
    </row>
    <row r="375" spans="12:19" ht="13" x14ac:dyDescent="0.15">
      <c r="L375" s="15"/>
      <c r="S375" s="13"/>
    </row>
    <row r="376" spans="12:19" ht="13" x14ac:dyDescent="0.15">
      <c r="L376" s="15"/>
      <c r="S376" s="13"/>
    </row>
    <row r="377" spans="12:19" ht="13" x14ac:dyDescent="0.15">
      <c r="L377" s="15"/>
      <c r="S377" s="13"/>
    </row>
    <row r="378" spans="12:19" ht="13" x14ac:dyDescent="0.15">
      <c r="L378" s="15"/>
      <c r="S378" s="13"/>
    </row>
    <row r="379" spans="12:19" ht="13" x14ac:dyDescent="0.15">
      <c r="L379" s="15"/>
      <c r="S379" s="13"/>
    </row>
    <row r="380" spans="12:19" ht="13" x14ac:dyDescent="0.15">
      <c r="L380" s="15"/>
      <c r="S380" s="13"/>
    </row>
    <row r="381" spans="12:19" ht="13" x14ac:dyDescent="0.15">
      <c r="L381" s="15"/>
      <c r="S381" s="13"/>
    </row>
    <row r="382" spans="12:19" ht="13" x14ac:dyDescent="0.15">
      <c r="L382" s="15"/>
      <c r="S382" s="13"/>
    </row>
    <row r="383" spans="12:19" ht="13" x14ac:dyDescent="0.15">
      <c r="L383" s="15"/>
      <c r="S383" s="13"/>
    </row>
    <row r="384" spans="12:19" ht="13" x14ac:dyDescent="0.15">
      <c r="L384" s="15"/>
      <c r="S384" s="13"/>
    </row>
    <row r="385" spans="12:19" ht="13" x14ac:dyDescent="0.15">
      <c r="L385" s="15"/>
      <c r="S385" s="13"/>
    </row>
    <row r="386" spans="12:19" ht="13" x14ac:dyDescent="0.15">
      <c r="L386" s="15"/>
      <c r="S386" s="13"/>
    </row>
    <row r="387" spans="12:19" ht="13" x14ac:dyDescent="0.15">
      <c r="L387" s="15"/>
      <c r="S387" s="13"/>
    </row>
    <row r="388" spans="12:19" ht="13" x14ac:dyDescent="0.15">
      <c r="L388" s="15"/>
      <c r="S388" s="13"/>
    </row>
    <row r="389" spans="12:19" ht="13" x14ac:dyDescent="0.15">
      <c r="L389" s="15"/>
      <c r="S389" s="13"/>
    </row>
    <row r="390" spans="12:19" ht="13" x14ac:dyDescent="0.15">
      <c r="L390" s="15"/>
      <c r="S390" s="13"/>
    </row>
    <row r="391" spans="12:19" ht="13" x14ac:dyDescent="0.15">
      <c r="L391" s="15"/>
      <c r="S391" s="13"/>
    </row>
    <row r="392" spans="12:19" ht="13" x14ac:dyDescent="0.15">
      <c r="L392" s="15"/>
      <c r="S392" s="13"/>
    </row>
    <row r="393" spans="12:19" ht="13" x14ac:dyDescent="0.15">
      <c r="L393" s="15"/>
      <c r="S393" s="13"/>
    </row>
    <row r="394" spans="12:19" ht="13" x14ac:dyDescent="0.15">
      <c r="L394" s="15"/>
      <c r="S394" s="13"/>
    </row>
    <row r="395" spans="12:19" ht="13" x14ac:dyDescent="0.15">
      <c r="L395" s="15"/>
      <c r="S395" s="13"/>
    </row>
    <row r="396" spans="12:19" ht="13" x14ac:dyDescent="0.15">
      <c r="L396" s="15"/>
      <c r="S396" s="13"/>
    </row>
    <row r="397" spans="12:19" ht="13" x14ac:dyDescent="0.15">
      <c r="L397" s="15"/>
      <c r="S397" s="13"/>
    </row>
    <row r="398" spans="12:19" ht="13" x14ac:dyDescent="0.15">
      <c r="L398" s="15"/>
      <c r="S398" s="13"/>
    </row>
    <row r="399" spans="12:19" ht="13" x14ac:dyDescent="0.15">
      <c r="L399" s="15"/>
      <c r="S399" s="13"/>
    </row>
    <row r="400" spans="12:19" ht="13" x14ac:dyDescent="0.15">
      <c r="L400" s="15"/>
      <c r="S400" s="13"/>
    </row>
    <row r="401" spans="12:19" ht="13" x14ac:dyDescent="0.15">
      <c r="L401" s="15"/>
      <c r="S401" s="13"/>
    </row>
    <row r="402" spans="12:19" ht="13" x14ac:dyDescent="0.15">
      <c r="L402" s="15"/>
      <c r="S402" s="13"/>
    </row>
    <row r="403" spans="12:19" ht="13" x14ac:dyDescent="0.15">
      <c r="L403" s="15"/>
      <c r="S403" s="13"/>
    </row>
    <row r="404" spans="12:19" ht="13" x14ac:dyDescent="0.15">
      <c r="L404" s="15"/>
      <c r="S404" s="13"/>
    </row>
    <row r="405" spans="12:19" ht="13" x14ac:dyDescent="0.15">
      <c r="L405" s="15"/>
      <c r="S405" s="13"/>
    </row>
    <row r="406" spans="12:19" ht="13" x14ac:dyDescent="0.15">
      <c r="L406" s="15"/>
      <c r="S406" s="13"/>
    </row>
    <row r="407" spans="12:19" ht="13" x14ac:dyDescent="0.15">
      <c r="L407" s="15"/>
      <c r="S407" s="13"/>
    </row>
    <row r="408" spans="12:19" ht="13" x14ac:dyDescent="0.15">
      <c r="L408" s="15"/>
      <c r="S408" s="13"/>
    </row>
    <row r="409" spans="12:19" ht="13" x14ac:dyDescent="0.15">
      <c r="L409" s="15"/>
      <c r="S409" s="13"/>
    </row>
    <row r="410" spans="12:19" ht="13" x14ac:dyDescent="0.15">
      <c r="L410" s="15"/>
      <c r="S410" s="13"/>
    </row>
    <row r="411" spans="12:19" ht="13" x14ac:dyDescent="0.15">
      <c r="L411" s="15"/>
      <c r="S411" s="13"/>
    </row>
    <row r="412" spans="12:19" ht="13" x14ac:dyDescent="0.15">
      <c r="L412" s="15"/>
      <c r="S412" s="13"/>
    </row>
    <row r="413" spans="12:19" ht="13" x14ac:dyDescent="0.15">
      <c r="L413" s="15"/>
      <c r="S413" s="13"/>
    </row>
    <row r="414" spans="12:19" ht="13" x14ac:dyDescent="0.15">
      <c r="L414" s="15"/>
      <c r="S414" s="13"/>
    </row>
    <row r="415" spans="12:19" ht="13" x14ac:dyDescent="0.15">
      <c r="L415" s="15"/>
      <c r="S415" s="13"/>
    </row>
    <row r="416" spans="12:19" ht="13" x14ac:dyDescent="0.15">
      <c r="L416" s="15"/>
      <c r="S416" s="13"/>
    </row>
    <row r="417" spans="12:19" ht="13" x14ac:dyDescent="0.15">
      <c r="L417" s="15"/>
      <c r="S417" s="13"/>
    </row>
    <row r="418" spans="12:19" ht="13" x14ac:dyDescent="0.15">
      <c r="L418" s="15"/>
      <c r="S418" s="13"/>
    </row>
    <row r="419" spans="12:19" ht="13" x14ac:dyDescent="0.15">
      <c r="L419" s="15"/>
      <c r="S419" s="13"/>
    </row>
    <row r="420" spans="12:19" ht="13" x14ac:dyDescent="0.15">
      <c r="L420" s="15"/>
      <c r="S420" s="13"/>
    </row>
    <row r="421" spans="12:19" ht="13" x14ac:dyDescent="0.15">
      <c r="L421" s="15"/>
      <c r="S421" s="13"/>
    </row>
    <row r="422" spans="12:19" ht="13" x14ac:dyDescent="0.15">
      <c r="L422" s="15"/>
      <c r="S422" s="13"/>
    </row>
    <row r="423" spans="12:19" ht="13" x14ac:dyDescent="0.15">
      <c r="L423" s="15"/>
      <c r="S423" s="13"/>
    </row>
    <row r="424" spans="12:19" ht="13" x14ac:dyDescent="0.15">
      <c r="L424" s="15"/>
      <c r="S424" s="13"/>
    </row>
    <row r="425" spans="12:19" ht="13" x14ac:dyDescent="0.15">
      <c r="L425" s="15"/>
      <c r="S425" s="13"/>
    </row>
    <row r="426" spans="12:19" ht="13" x14ac:dyDescent="0.15">
      <c r="L426" s="15"/>
      <c r="S426" s="13"/>
    </row>
    <row r="427" spans="12:19" ht="13" x14ac:dyDescent="0.15">
      <c r="L427" s="15"/>
      <c r="S427" s="13"/>
    </row>
    <row r="428" spans="12:19" ht="13" x14ac:dyDescent="0.15">
      <c r="L428" s="15"/>
      <c r="S428" s="13"/>
    </row>
    <row r="429" spans="12:19" ht="13" x14ac:dyDescent="0.15">
      <c r="L429" s="15"/>
      <c r="S429" s="13"/>
    </row>
    <row r="430" spans="12:19" ht="13" x14ac:dyDescent="0.15">
      <c r="L430" s="15"/>
      <c r="S430" s="13"/>
    </row>
    <row r="431" spans="12:19" ht="13" x14ac:dyDescent="0.15">
      <c r="L431" s="15"/>
      <c r="S431" s="13"/>
    </row>
    <row r="432" spans="12:19" ht="13" x14ac:dyDescent="0.15">
      <c r="L432" s="15"/>
      <c r="S432" s="13"/>
    </row>
    <row r="433" spans="12:19" ht="13" x14ac:dyDescent="0.15">
      <c r="L433" s="15"/>
      <c r="S433" s="13"/>
    </row>
    <row r="434" spans="12:19" ht="13" x14ac:dyDescent="0.15">
      <c r="L434" s="15"/>
      <c r="S434" s="13"/>
    </row>
    <row r="435" spans="12:19" ht="13" x14ac:dyDescent="0.15">
      <c r="L435" s="15"/>
      <c r="S435" s="13"/>
    </row>
    <row r="436" spans="12:19" ht="13" x14ac:dyDescent="0.15">
      <c r="L436" s="15"/>
      <c r="S436" s="13"/>
    </row>
    <row r="437" spans="12:19" ht="13" x14ac:dyDescent="0.15">
      <c r="L437" s="15"/>
      <c r="S437" s="13"/>
    </row>
    <row r="438" spans="12:19" ht="13" x14ac:dyDescent="0.15">
      <c r="L438" s="15"/>
      <c r="S438" s="13"/>
    </row>
    <row r="439" spans="12:19" ht="13" x14ac:dyDescent="0.15">
      <c r="L439" s="15"/>
      <c r="S439" s="13"/>
    </row>
    <row r="440" spans="12:19" ht="13" x14ac:dyDescent="0.15">
      <c r="L440" s="15"/>
      <c r="S440" s="13"/>
    </row>
    <row r="441" spans="12:19" ht="13" x14ac:dyDescent="0.15">
      <c r="L441" s="15"/>
      <c r="S441" s="13"/>
    </row>
    <row r="442" spans="12:19" ht="13" x14ac:dyDescent="0.15">
      <c r="L442" s="15"/>
      <c r="S442" s="13"/>
    </row>
    <row r="443" spans="12:19" ht="13" x14ac:dyDescent="0.15">
      <c r="L443" s="15"/>
      <c r="S443" s="13"/>
    </row>
    <row r="444" spans="12:19" ht="13" x14ac:dyDescent="0.15">
      <c r="L444" s="15"/>
      <c r="S444" s="13"/>
    </row>
    <row r="445" spans="12:19" ht="13" x14ac:dyDescent="0.15">
      <c r="L445" s="15"/>
      <c r="S445" s="13"/>
    </row>
    <row r="446" spans="12:19" ht="13" x14ac:dyDescent="0.15">
      <c r="L446" s="15"/>
      <c r="S446" s="13"/>
    </row>
    <row r="447" spans="12:19" ht="13" x14ac:dyDescent="0.15">
      <c r="L447" s="15"/>
      <c r="S447" s="13"/>
    </row>
    <row r="448" spans="12:19" ht="13" x14ac:dyDescent="0.15">
      <c r="L448" s="15"/>
      <c r="S448" s="13"/>
    </row>
    <row r="449" spans="12:19" ht="13" x14ac:dyDescent="0.15">
      <c r="L449" s="15"/>
      <c r="S449" s="13"/>
    </row>
    <row r="450" spans="12:19" ht="13" x14ac:dyDescent="0.15">
      <c r="L450" s="15"/>
      <c r="S450" s="13"/>
    </row>
    <row r="451" spans="12:19" ht="13" x14ac:dyDescent="0.15">
      <c r="L451" s="15"/>
      <c r="S451" s="13"/>
    </row>
    <row r="452" spans="12:19" ht="13" x14ac:dyDescent="0.15">
      <c r="L452" s="15"/>
      <c r="S452" s="13"/>
    </row>
    <row r="453" spans="12:19" ht="13" x14ac:dyDescent="0.15">
      <c r="L453" s="15"/>
      <c r="S453" s="13"/>
    </row>
    <row r="454" spans="12:19" ht="13" x14ac:dyDescent="0.15">
      <c r="L454" s="15"/>
      <c r="S454" s="13"/>
    </row>
    <row r="455" spans="12:19" ht="13" x14ac:dyDescent="0.15">
      <c r="L455" s="15"/>
      <c r="S455" s="13"/>
    </row>
    <row r="456" spans="12:19" ht="13" x14ac:dyDescent="0.15">
      <c r="L456" s="15"/>
      <c r="S456" s="13"/>
    </row>
    <row r="457" spans="12:19" ht="13" x14ac:dyDescent="0.15">
      <c r="L457" s="15"/>
      <c r="S457" s="13"/>
    </row>
    <row r="458" spans="12:19" ht="13" x14ac:dyDescent="0.15">
      <c r="L458" s="15"/>
      <c r="S458" s="13"/>
    </row>
    <row r="459" spans="12:19" ht="13" x14ac:dyDescent="0.15">
      <c r="L459" s="15"/>
      <c r="S459" s="13"/>
    </row>
    <row r="460" spans="12:19" ht="13" x14ac:dyDescent="0.15">
      <c r="L460" s="15"/>
      <c r="S460" s="13"/>
    </row>
    <row r="461" spans="12:19" ht="13" x14ac:dyDescent="0.15">
      <c r="L461" s="15"/>
      <c r="S461" s="13"/>
    </row>
    <row r="462" spans="12:19" ht="13" x14ac:dyDescent="0.15">
      <c r="L462" s="15"/>
      <c r="S462" s="13"/>
    </row>
    <row r="463" spans="12:19" ht="13" x14ac:dyDescent="0.15">
      <c r="L463" s="15"/>
      <c r="S463" s="13"/>
    </row>
    <row r="464" spans="12:19" ht="13" x14ac:dyDescent="0.15">
      <c r="L464" s="15"/>
      <c r="S464" s="13"/>
    </row>
    <row r="465" spans="12:19" ht="13" x14ac:dyDescent="0.15">
      <c r="L465" s="15"/>
      <c r="S465" s="13"/>
    </row>
    <row r="466" spans="12:19" ht="13" x14ac:dyDescent="0.15">
      <c r="L466" s="15"/>
      <c r="S466" s="13"/>
    </row>
    <row r="467" spans="12:19" ht="13" x14ac:dyDescent="0.15">
      <c r="L467" s="15"/>
      <c r="S467" s="13"/>
    </row>
    <row r="468" spans="12:19" ht="13" x14ac:dyDescent="0.15">
      <c r="L468" s="15"/>
      <c r="S468" s="13"/>
    </row>
    <row r="469" spans="12:19" ht="13" x14ac:dyDescent="0.15">
      <c r="L469" s="15"/>
      <c r="S469" s="13"/>
    </row>
    <row r="470" spans="12:19" ht="13" x14ac:dyDescent="0.15">
      <c r="L470" s="15"/>
      <c r="S470" s="13"/>
    </row>
    <row r="471" spans="12:19" ht="13" x14ac:dyDescent="0.15">
      <c r="L471" s="15"/>
      <c r="S471" s="13"/>
    </row>
    <row r="472" spans="12:19" ht="13" x14ac:dyDescent="0.15">
      <c r="L472" s="15"/>
      <c r="S472" s="13"/>
    </row>
    <row r="473" spans="12:19" ht="13" x14ac:dyDescent="0.15">
      <c r="L473" s="15"/>
      <c r="S473" s="13"/>
    </row>
    <row r="474" spans="12:19" ht="13" x14ac:dyDescent="0.15">
      <c r="L474" s="15"/>
      <c r="S474" s="13"/>
    </row>
    <row r="475" spans="12:19" ht="13" x14ac:dyDescent="0.15">
      <c r="L475" s="15"/>
      <c r="S475" s="13"/>
    </row>
    <row r="476" spans="12:19" ht="13" x14ac:dyDescent="0.15">
      <c r="L476" s="15"/>
      <c r="S476" s="13"/>
    </row>
    <row r="477" spans="12:19" ht="13" x14ac:dyDescent="0.15">
      <c r="L477" s="15"/>
      <c r="S477" s="13"/>
    </row>
    <row r="478" spans="12:19" ht="13" x14ac:dyDescent="0.15">
      <c r="L478" s="15"/>
      <c r="S478" s="13"/>
    </row>
    <row r="479" spans="12:19" ht="13" x14ac:dyDescent="0.15">
      <c r="L479" s="15"/>
      <c r="S479" s="13"/>
    </row>
    <row r="480" spans="12:19" ht="13" x14ac:dyDescent="0.15">
      <c r="L480" s="15"/>
      <c r="S480" s="13"/>
    </row>
    <row r="481" spans="12:19" ht="13" x14ac:dyDescent="0.15">
      <c r="L481" s="15"/>
      <c r="S481" s="13"/>
    </row>
    <row r="482" spans="12:19" ht="13" x14ac:dyDescent="0.15">
      <c r="L482" s="15"/>
      <c r="S482" s="13"/>
    </row>
    <row r="483" spans="12:19" ht="13" x14ac:dyDescent="0.15">
      <c r="L483" s="15"/>
      <c r="S483" s="13"/>
    </row>
    <row r="484" spans="12:19" ht="13" x14ac:dyDescent="0.15">
      <c r="L484" s="15"/>
      <c r="S484" s="13"/>
    </row>
    <row r="485" spans="12:19" ht="13" x14ac:dyDescent="0.15">
      <c r="L485" s="15"/>
      <c r="S485" s="13"/>
    </row>
    <row r="486" spans="12:19" ht="13" x14ac:dyDescent="0.15">
      <c r="L486" s="15"/>
      <c r="S486" s="13"/>
    </row>
    <row r="487" spans="12:19" ht="13" x14ac:dyDescent="0.15">
      <c r="L487" s="15"/>
      <c r="S487" s="13"/>
    </row>
    <row r="488" spans="12:19" ht="13" x14ac:dyDescent="0.15">
      <c r="L488" s="15"/>
      <c r="S488" s="13"/>
    </row>
    <row r="489" spans="12:19" ht="13" x14ac:dyDescent="0.15">
      <c r="L489" s="15"/>
      <c r="S489" s="13"/>
    </row>
    <row r="490" spans="12:19" ht="13" x14ac:dyDescent="0.15">
      <c r="L490" s="15"/>
      <c r="S490" s="13"/>
    </row>
    <row r="491" spans="12:19" ht="13" x14ac:dyDescent="0.15">
      <c r="L491" s="15"/>
      <c r="S491" s="13"/>
    </row>
    <row r="492" spans="12:19" ht="13" x14ac:dyDescent="0.15">
      <c r="L492" s="15"/>
      <c r="S492" s="13"/>
    </row>
    <row r="493" spans="12:19" ht="13" x14ac:dyDescent="0.15">
      <c r="L493" s="15"/>
      <c r="S493" s="13"/>
    </row>
    <row r="494" spans="12:19" ht="13" x14ac:dyDescent="0.15">
      <c r="L494" s="15"/>
      <c r="S494" s="13"/>
    </row>
    <row r="495" spans="12:19" ht="13" x14ac:dyDescent="0.15">
      <c r="L495" s="15"/>
      <c r="S495" s="13"/>
    </row>
    <row r="496" spans="12:19" ht="13" x14ac:dyDescent="0.15">
      <c r="L496" s="15"/>
      <c r="S496" s="13"/>
    </row>
    <row r="497" spans="12:19" ht="13" x14ac:dyDescent="0.15">
      <c r="L497" s="15"/>
      <c r="S497" s="13"/>
    </row>
    <row r="498" spans="12:19" ht="13" x14ac:dyDescent="0.15">
      <c r="L498" s="15"/>
      <c r="S498" s="13"/>
    </row>
    <row r="499" spans="12:19" ht="13" x14ac:dyDescent="0.15">
      <c r="L499" s="15"/>
      <c r="S499" s="13"/>
    </row>
    <row r="500" spans="12:19" ht="13" x14ac:dyDescent="0.15">
      <c r="L500" s="15"/>
      <c r="S500" s="13"/>
    </row>
    <row r="501" spans="12:19" ht="13" x14ac:dyDescent="0.15">
      <c r="L501" s="15"/>
      <c r="S501" s="13"/>
    </row>
    <row r="502" spans="12:19" ht="13" x14ac:dyDescent="0.15">
      <c r="L502" s="15"/>
      <c r="S502" s="13"/>
    </row>
    <row r="503" spans="12:19" ht="13" x14ac:dyDescent="0.15">
      <c r="L503" s="15"/>
      <c r="S503" s="13"/>
    </row>
    <row r="504" spans="12:19" ht="13" x14ac:dyDescent="0.15">
      <c r="L504" s="15"/>
      <c r="S504" s="13"/>
    </row>
    <row r="505" spans="12:19" ht="13" x14ac:dyDescent="0.15">
      <c r="L505" s="15"/>
      <c r="S505" s="13"/>
    </row>
    <row r="506" spans="12:19" ht="13" x14ac:dyDescent="0.15">
      <c r="L506" s="15"/>
      <c r="S506" s="13"/>
    </row>
    <row r="507" spans="12:19" ht="13" x14ac:dyDescent="0.15">
      <c r="L507" s="15"/>
      <c r="S507" s="13"/>
    </row>
    <row r="508" spans="12:19" ht="13" x14ac:dyDescent="0.15">
      <c r="L508" s="15"/>
      <c r="S508" s="13"/>
    </row>
    <row r="509" spans="12:19" ht="13" x14ac:dyDescent="0.15">
      <c r="L509" s="15"/>
      <c r="S509" s="13"/>
    </row>
    <row r="510" spans="12:19" ht="13" x14ac:dyDescent="0.15">
      <c r="L510" s="15"/>
      <c r="S510" s="13"/>
    </row>
    <row r="511" spans="12:19" ht="13" x14ac:dyDescent="0.15">
      <c r="L511" s="15"/>
      <c r="S511" s="13"/>
    </row>
    <row r="512" spans="12:19" ht="13" x14ac:dyDescent="0.15">
      <c r="L512" s="15"/>
      <c r="S512" s="13"/>
    </row>
    <row r="513" spans="12:19" ht="13" x14ac:dyDescent="0.15">
      <c r="L513" s="15"/>
      <c r="S513" s="13"/>
    </row>
    <row r="514" spans="12:19" ht="13" x14ac:dyDescent="0.15">
      <c r="L514" s="15"/>
      <c r="S514" s="13"/>
    </row>
    <row r="515" spans="12:19" ht="13" x14ac:dyDescent="0.15">
      <c r="L515" s="15"/>
      <c r="S515" s="13"/>
    </row>
    <row r="516" spans="12:19" ht="13" x14ac:dyDescent="0.15">
      <c r="L516" s="15"/>
      <c r="S516" s="13"/>
    </row>
    <row r="517" spans="12:19" ht="13" x14ac:dyDescent="0.15">
      <c r="L517" s="15"/>
      <c r="S517" s="13"/>
    </row>
    <row r="518" spans="12:19" ht="13" x14ac:dyDescent="0.15">
      <c r="L518" s="15"/>
      <c r="S518" s="13"/>
    </row>
    <row r="519" spans="12:19" ht="13" x14ac:dyDescent="0.15">
      <c r="L519" s="15"/>
      <c r="S519" s="13"/>
    </row>
    <row r="520" spans="12:19" ht="13" x14ac:dyDescent="0.15">
      <c r="L520" s="15"/>
      <c r="S520" s="13"/>
    </row>
    <row r="521" spans="12:19" ht="13" x14ac:dyDescent="0.15">
      <c r="L521" s="15"/>
      <c r="S521" s="13"/>
    </row>
    <row r="522" spans="12:19" ht="13" x14ac:dyDescent="0.15">
      <c r="L522" s="15"/>
      <c r="S522" s="13"/>
    </row>
    <row r="523" spans="12:19" ht="13" x14ac:dyDescent="0.15">
      <c r="L523" s="15"/>
      <c r="S523" s="13"/>
    </row>
    <row r="524" spans="12:19" ht="13" x14ac:dyDescent="0.15">
      <c r="L524" s="15"/>
      <c r="S524" s="13"/>
    </row>
    <row r="525" spans="12:19" ht="13" x14ac:dyDescent="0.15">
      <c r="L525" s="15"/>
      <c r="S525" s="13"/>
    </row>
    <row r="526" spans="12:19" ht="13" x14ac:dyDescent="0.15">
      <c r="L526" s="15"/>
      <c r="S526" s="13"/>
    </row>
    <row r="527" spans="12:19" ht="13" x14ac:dyDescent="0.15">
      <c r="L527" s="15"/>
      <c r="S527" s="13"/>
    </row>
    <row r="528" spans="12:19" ht="13" x14ac:dyDescent="0.15">
      <c r="L528" s="15"/>
      <c r="S528" s="13"/>
    </row>
    <row r="529" spans="12:19" ht="13" x14ac:dyDescent="0.15">
      <c r="L529" s="15"/>
      <c r="S529" s="13"/>
    </row>
    <row r="530" spans="12:19" ht="13" x14ac:dyDescent="0.15">
      <c r="L530" s="15"/>
      <c r="S530" s="13"/>
    </row>
    <row r="531" spans="12:19" ht="13" x14ac:dyDescent="0.15">
      <c r="L531" s="15"/>
      <c r="S531" s="13"/>
    </row>
    <row r="532" spans="12:19" ht="13" x14ac:dyDescent="0.15">
      <c r="L532" s="15"/>
      <c r="S532" s="13"/>
    </row>
    <row r="533" spans="12:19" ht="13" x14ac:dyDescent="0.15">
      <c r="L533" s="15"/>
      <c r="S533" s="13"/>
    </row>
    <row r="534" spans="12:19" ht="13" x14ac:dyDescent="0.15">
      <c r="L534" s="15"/>
      <c r="S534" s="13"/>
    </row>
    <row r="535" spans="12:19" ht="13" x14ac:dyDescent="0.15">
      <c r="L535" s="15"/>
      <c r="S535" s="13"/>
    </row>
    <row r="536" spans="12:19" ht="13" x14ac:dyDescent="0.15">
      <c r="L536" s="15"/>
      <c r="S536" s="13"/>
    </row>
    <row r="537" spans="12:19" ht="13" x14ac:dyDescent="0.15">
      <c r="L537" s="15"/>
      <c r="S537" s="13"/>
    </row>
    <row r="538" spans="12:19" ht="13" x14ac:dyDescent="0.15">
      <c r="L538" s="15"/>
      <c r="S538" s="13"/>
    </row>
    <row r="539" spans="12:19" ht="13" x14ac:dyDescent="0.15">
      <c r="L539" s="15"/>
      <c r="S539" s="13"/>
    </row>
    <row r="540" spans="12:19" ht="13" x14ac:dyDescent="0.15">
      <c r="L540" s="15"/>
      <c r="S540" s="13"/>
    </row>
    <row r="541" spans="12:19" ht="13" x14ac:dyDescent="0.15">
      <c r="L541" s="15"/>
      <c r="S541" s="13"/>
    </row>
    <row r="542" spans="12:19" ht="13" x14ac:dyDescent="0.15">
      <c r="L542" s="15"/>
      <c r="S542" s="13"/>
    </row>
    <row r="543" spans="12:19" ht="13" x14ac:dyDescent="0.15">
      <c r="L543" s="15"/>
      <c r="S543" s="13"/>
    </row>
    <row r="544" spans="12:19" ht="13" x14ac:dyDescent="0.15">
      <c r="L544" s="15"/>
      <c r="S544" s="13"/>
    </row>
    <row r="545" spans="12:19" ht="13" x14ac:dyDescent="0.15">
      <c r="L545" s="15"/>
      <c r="S545" s="13"/>
    </row>
    <row r="546" spans="12:19" ht="13" x14ac:dyDescent="0.15">
      <c r="L546" s="15"/>
      <c r="S546" s="13"/>
    </row>
    <row r="547" spans="12:19" ht="13" x14ac:dyDescent="0.15">
      <c r="L547" s="15"/>
      <c r="S547" s="13"/>
    </row>
    <row r="548" spans="12:19" ht="13" x14ac:dyDescent="0.15">
      <c r="L548" s="15"/>
      <c r="S548" s="13"/>
    </row>
    <row r="549" spans="12:19" ht="13" x14ac:dyDescent="0.15">
      <c r="L549" s="15"/>
      <c r="S549" s="13"/>
    </row>
    <row r="550" spans="12:19" ht="13" x14ac:dyDescent="0.15">
      <c r="L550" s="15"/>
      <c r="S550" s="13"/>
    </row>
    <row r="551" spans="12:19" ht="13" x14ac:dyDescent="0.15">
      <c r="L551" s="15"/>
      <c r="S551" s="13"/>
    </row>
    <row r="552" spans="12:19" ht="13" x14ac:dyDescent="0.15">
      <c r="L552" s="15"/>
      <c r="S552" s="13"/>
    </row>
    <row r="553" spans="12:19" ht="13" x14ac:dyDescent="0.15">
      <c r="L553" s="15"/>
      <c r="S553" s="13"/>
    </row>
    <row r="554" spans="12:19" ht="13" x14ac:dyDescent="0.15">
      <c r="L554" s="15"/>
      <c r="S554" s="13"/>
    </row>
    <row r="555" spans="12:19" ht="13" x14ac:dyDescent="0.15">
      <c r="L555" s="15"/>
      <c r="S555" s="13"/>
    </row>
    <row r="556" spans="12:19" ht="13" x14ac:dyDescent="0.15">
      <c r="L556" s="15"/>
      <c r="S556" s="13"/>
    </row>
    <row r="557" spans="12:19" ht="13" x14ac:dyDescent="0.15">
      <c r="L557" s="15"/>
      <c r="S557" s="13"/>
    </row>
    <row r="558" spans="12:19" ht="13" x14ac:dyDescent="0.15">
      <c r="L558" s="15"/>
      <c r="S558" s="13"/>
    </row>
    <row r="559" spans="12:19" ht="13" x14ac:dyDescent="0.15">
      <c r="L559" s="15"/>
      <c r="S559" s="13"/>
    </row>
    <row r="560" spans="12:19" ht="13" x14ac:dyDescent="0.15">
      <c r="L560" s="15"/>
      <c r="S560" s="13"/>
    </row>
    <row r="561" spans="12:19" ht="13" x14ac:dyDescent="0.15">
      <c r="L561" s="15"/>
      <c r="S561" s="13"/>
    </row>
    <row r="562" spans="12:19" ht="13" x14ac:dyDescent="0.15">
      <c r="L562" s="15"/>
      <c r="S562" s="13"/>
    </row>
    <row r="563" spans="12:19" ht="13" x14ac:dyDescent="0.15">
      <c r="L563" s="15"/>
      <c r="S563" s="13"/>
    </row>
    <row r="564" spans="12:19" ht="13" x14ac:dyDescent="0.15">
      <c r="L564" s="15"/>
      <c r="S564" s="13"/>
    </row>
    <row r="565" spans="12:19" ht="13" x14ac:dyDescent="0.15">
      <c r="L565" s="15"/>
      <c r="S565" s="13"/>
    </row>
    <row r="566" spans="12:19" ht="13" x14ac:dyDescent="0.15">
      <c r="L566" s="15"/>
      <c r="S566" s="13"/>
    </row>
    <row r="567" spans="12:19" ht="13" x14ac:dyDescent="0.15">
      <c r="L567" s="15"/>
      <c r="S567" s="13"/>
    </row>
    <row r="568" spans="12:19" ht="13" x14ac:dyDescent="0.15">
      <c r="L568" s="15"/>
      <c r="S568" s="13"/>
    </row>
    <row r="569" spans="12:19" ht="13" x14ac:dyDescent="0.15">
      <c r="L569" s="15"/>
      <c r="S569" s="13"/>
    </row>
    <row r="570" spans="12:19" ht="13" x14ac:dyDescent="0.15">
      <c r="L570" s="15"/>
      <c r="S570" s="13"/>
    </row>
    <row r="571" spans="12:19" ht="13" x14ac:dyDescent="0.15">
      <c r="L571" s="15"/>
      <c r="S571" s="13"/>
    </row>
    <row r="572" spans="12:19" ht="13" x14ac:dyDescent="0.15">
      <c r="L572" s="15"/>
      <c r="S572" s="13"/>
    </row>
    <row r="573" spans="12:19" ht="13" x14ac:dyDescent="0.15">
      <c r="L573" s="15"/>
      <c r="S573" s="13"/>
    </row>
    <row r="574" spans="12:19" ht="13" x14ac:dyDescent="0.15">
      <c r="L574" s="15"/>
      <c r="S574" s="13"/>
    </row>
    <row r="575" spans="12:19" ht="13" x14ac:dyDescent="0.15">
      <c r="L575" s="15"/>
      <c r="S575" s="13"/>
    </row>
    <row r="576" spans="12:19" ht="13" x14ac:dyDescent="0.15">
      <c r="L576" s="15"/>
      <c r="S576" s="13"/>
    </row>
    <row r="577" spans="12:19" ht="13" x14ac:dyDescent="0.15">
      <c r="L577" s="15"/>
      <c r="S577" s="13"/>
    </row>
    <row r="578" spans="12:19" ht="13" x14ac:dyDescent="0.15">
      <c r="L578" s="15"/>
      <c r="S578" s="13"/>
    </row>
    <row r="579" spans="12:19" ht="13" x14ac:dyDescent="0.15">
      <c r="L579" s="15"/>
      <c r="S579" s="13"/>
    </row>
    <row r="580" spans="12:19" ht="13" x14ac:dyDescent="0.15">
      <c r="L580" s="15"/>
      <c r="S580" s="13"/>
    </row>
    <row r="581" spans="12:19" ht="13" x14ac:dyDescent="0.15">
      <c r="L581" s="15"/>
      <c r="S581" s="13"/>
    </row>
    <row r="582" spans="12:19" ht="13" x14ac:dyDescent="0.15">
      <c r="L582" s="15"/>
      <c r="S582" s="13"/>
    </row>
    <row r="583" spans="12:19" ht="13" x14ac:dyDescent="0.15">
      <c r="L583" s="15"/>
      <c r="S583" s="13"/>
    </row>
    <row r="584" spans="12:19" ht="13" x14ac:dyDescent="0.15">
      <c r="L584" s="15"/>
      <c r="S584" s="13"/>
    </row>
    <row r="585" spans="12:19" ht="13" x14ac:dyDescent="0.15">
      <c r="L585" s="15"/>
      <c r="S585" s="13"/>
    </row>
    <row r="586" spans="12:19" ht="13" x14ac:dyDescent="0.15">
      <c r="L586" s="15"/>
      <c r="S586" s="13"/>
    </row>
    <row r="587" spans="12:19" ht="13" x14ac:dyDescent="0.15">
      <c r="L587" s="15"/>
      <c r="S587" s="13"/>
    </row>
    <row r="588" spans="12:19" ht="13" x14ac:dyDescent="0.15">
      <c r="L588" s="15"/>
      <c r="S588" s="13"/>
    </row>
    <row r="589" spans="12:19" ht="13" x14ac:dyDescent="0.15">
      <c r="L589" s="15"/>
      <c r="S589" s="13"/>
    </row>
    <row r="590" spans="12:19" ht="13" x14ac:dyDescent="0.15">
      <c r="L590" s="15"/>
      <c r="S590" s="13"/>
    </row>
    <row r="591" spans="12:19" ht="13" x14ac:dyDescent="0.15">
      <c r="L591" s="15"/>
      <c r="S591" s="13"/>
    </row>
    <row r="592" spans="12:19" ht="13" x14ac:dyDescent="0.15">
      <c r="L592" s="15"/>
      <c r="S592" s="13"/>
    </row>
    <row r="593" spans="12:19" ht="13" x14ac:dyDescent="0.15">
      <c r="L593" s="15"/>
      <c r="S593" s="13"/>
    </row>
    <row r="594" spans="12:19" ht="13" x14ac:dyDescent="0.15">
      <c r="L594" s="15"/>
      <c r="S594" s="13"/>
    </row>
    <row r="595" spans="12:19" ht="13" x14ac:dyDescent="0.15">
      <c r="L595" s="15"/>
      <c r="S595" s="13"/>
    </row>
    <row r="596" spans="12:19" ht="13" x14ac:dyDescent="0.15">
      <c r="L596" s="15"/>
      <c r="S596" s="13"/>
    </row>
    <row r="597" spans="12:19" ht="13" x14ac:dyDescent="0.15">
      <c r="L597" s="15"/>
      <c r="S597" s="13"/>
    </row>
    <row r="598" spans="12:19" ht="13" x14ac:dyDescent="0.15">
      <c r="L598" s="15"/>
      <c r="S598" s="13"/>
    </row>
    <row r="599" spans="12:19" ht="13" x14ac:dyDescent="0.15">
      <c r="L599" s="15"/>
      <c r="S599" s="13"/>
    </row>
    <row r="600" spans="12:19" ht="13" x14ac:dyDescent="0.15">
      <c r="L600" s="15"/>
      <c r="S600" s="13"/>
    </row>
    <row r="601" spans="12:19" ht="13" x14ac:dyDescent="0.15">
      <c r="L601" s="15"/>
      <c r="S601" s="13"/>
    </row>
    <row r="602" spans="12:19" ht="13" x14ac:dyDescent="0.15">
      <c r="L602" s="15"/>
      <c r="S602" s="13"/>
    </row>
    <row r="603" spans="12:19" ht="13" x14ac:dyDescent="0.15">
      <c r="L603" s="15"/>
      <c r="S603" s="13"/>
    </row>
    <row r="604" spans="12:19" ht="13" x14ac:dyDescent="0.15">
      <c r="L604" s="15"/>
      <c r="S604" s="13"/>
    </row>
    <row r="605" spans="12:19" ht="13" x14ac:dyDescent="0.15">
      <c r="L605" s="15"/>
      <c r="S605" s="13"/>
    </row>
    <row r="606" spans="12:19" ht="13" x14ac:dyDescent="0.15">
      <c r="L606" s="15"/>
      <c r="S606" s="13"/>
    </row>
    <row r="607" spans="12:19" ht="13" x14ac:dyDescent="0.15">
      <c r="L607" s="15"/>
      <c r="S607" s="13"/>
    </row>
    <row r="608" spans="12:19" ht="13" x14ac:dyDescent="0.15">
      <c r="L608" s="15"/>
      <c r="S608" s="13"/>
    </row>
    <row r="609" spans="12:19" ht="13" x14ac:dyDescent="0.15">
      <c r="L609" s="15"/>
      <c r="S609" s="13"/>
    </row>
    <row r="610" spans="12:19" ht="13" x14ac:dyDescent="0.15">
      <c r="L610" s="15"/>
      <c r="S610" s="13"/>
    </row>
    <row r="611" spans="12:19" ht="13" x14ac:dyDescent="0.15">
      <c r="L611" s="15"/>
      <c r="S611" s="13"/>
    </row>
    <row r="612" spans="12:19" ht="13" x14ac:dyDescent="0.15">
      <c r="L612" s="15"/>
      <c r="S612" s="13"/>
    </row>
    <row r="613" spans="12:19" ht="13" x14ac:dyDescent="0.15">
      <c r="L613" s="15"/>
      <c r="S613" s="13"/>
    </row>
    <row r="614" spans="12:19" ht="13" x14ac:dyDescent="0.15">
      <c r="L614" s="15"/>
      <c r="S614" s="13"/>
    </row>
    <row r="615" spans="12:19" ht="13" x14ac:dyDescent="0.15">
      <c r="L615" s="15"/>
      <c r="S615" s="13"/>
    </row>
    <row r="616" spans="12:19" ht="13" x14ac:dyDescent="0.15">
      <c r="L616" s="15"/>
      <c r="S616" s="13"/>
    </row>
    <row r="617" spans="12:19" ht="13" x14ac:dyDescent="0.15">
      <c r="L617" s="15"/>
      <c r="S617" s="13"/>
    </row>
    <row r="618" spans="12:19" ht="13" x14ac:dyDescent="0.15">
      <c r="L618" s="15"/>
      <c r="S618" s="13"/>
    </row>
    <row r="619" spans="12:19" ht="13" x14ac:dyDescent="0.15">
      <c r="L619" s="15"/>
      <c r="S619" s="13"/>
    </row>
    <row r="620" spans="12:19" ht="13" x14ac:dyDescent="0.15">
      <c r="L620" s="15"/>
      <c r="S620" s="13"/>
    </row>
    <row r="621" spans="12:19" ht="13" x14ac:dyDescent="0.15">
      <c r="L621" s="15"/>
      <c r="S621" s="13"/>
    </row>
    <row r="622" spans="12:19" ht="13" x14ac:dyDescent="0.15">
      <c r="L622" s="15"/>
      <c r="S622" s="13"/>
    </row>
    <row r="623" spans="12:19" ht="13" x14ac:dyDescent="0.15">
      <c r="L623" s="15"/>
      <c r="S623" s="13"/>
    </row>
    <row r="624" spans="12:19" ht="13" x14ac:dyDescent="0.15">
      <c r="L624" s="15"/>
      <c r="S624" s="13"/>
    </row>
    <row r="625" spans="12:19" ht="13" x14ac:dyDescent="0.15">
      <c r="L625" s="15"/>
      <c r="S625" s="13"/>
    </row>
    <row r="626" spans="12:19" ht="13" x14ac:dyDescent="0.15">
      <c r="L626" s="15"/>
      <c r="S626" s="13"/>
    </row>
    <row r="627" spans="12:19" ht="13" x14ac:dyDescent="0.15">
      <c r="L627" s="15"/>
      <c r="S627" s="13"/>
    </row>
    <row r="628" spans="12:19" ht="13" x14ac:dyDescent="0.15">
      <c r="L628" s="15"/>
      <c r="S628" s="13"/>
    </row>
    <row r="629" spans="12:19" ht="13" x14ac:dyDescent="0.15">
      <c r="L629" s="15"/>
      <c r="S629" s="13"/>
    </row>
    <row r="630" spans="12:19" ht="13" x14ac:dyDescent="0.15">
      <c r="L630" s="15"/>
      <c r="S630" s="13"/>
    </row>
    <row r="631" spans="12:19" ht="13" x14ac:dyDescent="0.15">
      <c r="L631" s="15"/>
      <c r="S631" s="13"/>
    </row>
    <row r="632" spans="12:19" ht="13" x14ac:dyDescent="0.15">
      <c r="L632" s="15"/>
      <c r="S632" s="13"/>
    </row>
    <row r="633" spans="12:19" ht="13" x14ac:dyDescent="0.15">
      <c r="L633" s="15"/>
      <c r="S633" s="13"/>
    </row>
    <row r="634" spans="12:19" ht="13" x14ac:dyDescent="0.15">
      <c r="L634" s="15"/>
      <c r="S634" s="13"/>
    </row>
    <row r="635" spans="12:19" ht="13" x14ac:dyDescent="0.15">
      <c r="L635" s="15"/>
      <c r="S635" s="13"/>
    </row>
    <row r="636" spans="12:19" ht="13" x14ac:dyDescent="0.15">
      <c r="L636" s="15"/>
      <c r="S636" s="13"/>
    </row>
    <row r="637" spans="12:19" ht="13" x14ac:dyDescent="0.15">
      <c r="L637" s="15"/>
      <c r="S637" s="13"/>
    </row>
    <row r="638" spans="12:19" ht="13" x14ac:dyDescent="0.15">
      <c r="L638" s="15"/>
      <c r="S638" s="13"/>
    </row>
    <row r="639" spans="12:19" ht="13" x14ac:dyDescent="0.15">
      <c r="L639" s="15"/>
      <c r="S639" s="13"/>
    </row>
    <row r="640" spans="12:19" ht="13" x14ac:dyDescent="0.15">
      <c r="L640" s="15"/>
      <c r="S640" s="13"/>
    </row>
    <row r="641" spans="12:19" ht="13" x14ac:dyDescent="0.15">
      <c r="L641" s="15"/>
      <c r="S641" s="13"/>
    </row>
    <row r="642" spans="12:19" ht="13" x14ac:dyDescent="0.15">
      <c r="L642" s="15"/>
      <c r="S642" s="13"/>
    </row>
    <row r="643" spans="12:19" ht="13" x14ac:dyDescent="0.15">
      <c r="L643" s="15"/>
      <c r="S643" s="13"/>
    </row>
    <row r="644" spans="12:19" ht="13" x14ac:dyDescent="0.15">
      <c r="L644" s="15"/>
      <c r="S644" s="13"/>
    </row>
    <row r="645" spans="12:19" ht="13" x14ac:dyDescent="0.15">
      <c r="L645" s="15"/>
      <c r="S645" s="13"/>
    </row>
    <row r="646" spans="12:19" ht="13" x14ac:dyDescent="0.15">
      <c r="L646" s="15"/>
      <c r="S646" s="13"/>
    </row>
    <row r="647" spans="12:19" ht="13" x14ac:dyDescent="0.15">
      <c r="L647" s="15"/>
      <c r="S647" s="13"/>
    </row>
    <row r="648" spans="12:19" ht="13" x14ac:dyDescent="0.15">
      <c r="L648" s="15"/>
      <c r="S648" s="13"/>
    </row>
    <row r="649" spans="12:19" ht="13" x14ac:dyDescent="0.15">
      <c r="L649" s="15"/>
      <c r="S649" s="13"/>
    </row>
    <row r="650" spans="12:19" ht="13" x14ac:dyDescent="0.15">
      <c r="L650" s="15"/>
      <c r="S650" s="13"/>
    </row>
    <row r="651" spans="12:19" ht="13" x14ac:dyDescent="0.15">
      <c r="L651" s="15"/>
      <c r="S651" s="13"/>
    </row>
    <row r="652" spans="12:19" ht="13" x14ac:dyDescent="0.15">
      <c r="L652" s="15"/>
      <c r="S652" s="13"/>
    </row>
    <row r="653" spans="12:19" ht="13" x14ac:dyDescent="0.15">
      <c r="L653" s="15"/>
      <c r="S653" s="13"/>
    </row>
    <row r="654" spans="12:19" ht="13" x14ac:dyDescent="0.15">
      <c r="L654" s="15"/>
      <c r="S654" s="13"/>
    </row>
    <row r="655" spans="12:19" ht="13" x14ac:dyDescent="0.15">
      <c r="L655" s="15"/>
      <c r="S655" s="13"/>
    </row>
    <row r="656" spans="12:19" ht="13" x14ac:dyDescent="0.15">
      <c r="L656" s="15"/>
      <c r="S656" s="13"/>
    </row>
    <row r="657" spans="12:19" ht="13" x14ac:dyDescent="0.15">
      <c r="L657" s="15"/>
      <c r="S657" s="13"/>
    </row>
    <row r="658" spans="12:19" ht="13" x14ac:dyDescent="0.15">
      <c r="L658" s="15"/>
      <c r="S658" s="13"/>
    </row>
    <row r="659" spans="12:19" ht="13" x14ac:dyDescent="0.15">
      <c r="L659" s="15"/>
      <c r="S659" s="13"/>
    </row>
    <row r="660" spans="12:19" ht="13" x14ac:dyDescent="0.15">
      <c r="L660" s="15"/>
      <c r="S660" s="13"/>
    </row>
    <row r="661" spans="12:19" ht="13" x14ac:dyDescent="0.15">
      <c r="L661" s="15"/>
      <c r="S661" s="13"/>
    </row>
    <row r="662" spans="12:19" ht="13" x14ac:dyDescent="0.15">
      <c r="L662" s="15"/>
      <c r="S662" s="13"/>
    </row>
    <row r="663" spans="12:19" ht="13" x14ac:dyDescent="0.15">
      <c r="L663" s="15"/>
      <c r="S663" s="13"/>
    </row>
    <row r="664" spans="12:19" ht="13" x14ac:dyDescent="0.15">
      <c r="L664" s="15"/>
      <c r="S664" s="13"/>
    </row>
    <row r="665" spans="12:19" ht="13" x14ac:dyDescent="0.15">
      <c r="L665" s="15"/>
      <c r="S665" s="13"/>
    </row>
    <row r="666" spans="12:19" ht="13" x14ac:dyDescent="0.15">
      <c r="L666" s="15"/>
      <c r="S666" s="13"/>
    </row>
    <row r="667" spans="12:19" ht="13" x14ac:dyDescent="0.15">
      <c r="L667" s="15"/>
      <c r="S667" s="13"/>
    </row>
    <row r="668" spans="12:19" ht="13" x14ac:dyDescent="0.15">
      <c r="L668" s="15"/>
      <c r="S668" s="13"/>
    </row>
    <row r="669" spans="12:19" ht="13" x14ac:dyDescent="0.15">
      <c r="L669" s="15"/>
      <c r="S669" s="13"/>
    </row>
    <row r="670" spans="12:19" ht="13" x14ac:dyDescent="0.15">
      <c r="L670" s="15"/>
      <c r="S670" s="13"/>
    </row>
    <row r="671" spans="12:19" ht="13" x14ac:dyDescent="0.15">
      <c r="L671" s="15"/>
      <c r="S671" s="13"/>
    </row>
    <row r="672" spans="12:19" ht="13" x14ac:dyDescent="0.15">
      <c r="L672" s="15"/>
      <c r="S672" s="13"/>
    </row>
    <row r="673" spans="12:19" ht="13" x14ac:dyDescent="0.15">
      <c r="L673" s="15"/>
      <c r="S673" s="13"/>
    </row>
    <row r="674" spans="12:19" ht="13" x14ac:dyDescent="0.15">
      <c r="L674" s="15"/>
      <c r="S674" s="13"/>
    </row>
    <row r="675" spans="12:19" ht="13" x14ac:dyDescent="0.15">
      <c r="L675" s="15"/>
      <c r="S675" s="13"/>
    </row>
    <row r="676" spans="12:19" ht="13" x14ac:dyDescent="0.15">
      <c r="L676" s="15"/>
      <c r="S676" s="13"/>
    </row>
    <row r="677" spans="12:19" ht="13" x14ac:dyDescent="0.15">
      <c r="L677" s="15"/>
      <c r="S677" s="13"/>
    </row>
    <row r="678" spans="12:19" ht="13" x14ac:dyDescent="0.15">
      <c r="L678" s="15"/>
      <c r="S678" s="13"/>
    </row>
    <row r="679" spans="12:19" ht="13" x14ac:dyDescent="0.15">
      <c r="L679" s="15"/>
      <c r="S679" s="13"/>
    </row>
    <row r="680" spans="12:19" ht="13" x14ac:dyDescent="0.15">
      <c r="L680" s="15"/>
      <c r="S680" s="13"/>
    </row>
    <row r="681" spans="12:19" ht="13" x14ac:dyDescent="0.15">
      <c r="L681" s="15"/>
      <c r="S681" s="13"/>
    </row>
    <row r="682" spans="12:19" ht="13" x14ac:dyDescent="0.15">
      <c r="L682" s="15"/>
      <c r="S682" s="13"/>
    </row>
    <row r="683" spans="12:19" ht="13" x14ac:dyDescent="0.15">
      <c r="L683" s="15"/>
      <c r="S683" s="13"/>
    </row>
    <row r="684" spans="12:19" ht="13" x14ac:dyDescent="0.15">
      <c r="L684" s="15"/>
      <c r="S684" s="13"/>
    </row>
    <row r="685" spans="12:19" ht="13" x14ac:dyDescent="0.15">
      <c r="L685" s="15"/>
      <c r="S685" s="13"/>
    </row>
    <row r="686" spans="12:19" ht="13" x14ac:dyDescent="0.15">
      <c r="L686" s="15"/>
      <c r="S686" s="13"/>
    </row>
    <row r="687" spans="12:19" ht="13" x14ac:dyDescent="0.15">
      <c r="L687" s="15"/>
      <c r="S687" s="13"/>
    </row>
    <row r="688" spans="12:19" ht="13" x14ac:dyDescent="0.15">
      <c r="L688" s="15"/>
      <c r="S688" s="13"/>
    </row>
    <row r="689" spans="12:19" ht="13" x14ac:dyDescent="0.15">
      <c r="L689" s="15"/>
      <c r="S689" s="13"/>
    </row>
    <row r="690" spans="12:19" ht="13" x14ac:dyDescent="0.15">
      <c r="L690" s="15"/>
      <c r="S690" s="13"/>
    </row>
    <row r="691" spans="12:19" ht="13" x14ac:dyDescent="0.15">
      <c r="L691" s="15"/>
      <c r="S691" s="13"/>
    </row>
    <row r="692" spans="12:19" ht="13" x14ac:dyDescent="0.15">
      <c r="L692" s="15"/>
      <c r="S692" s="13"/>
    </row>
    <row r="693" spans="12:19" ht="13" x14ac:dyDescent="0.15">
      <c r="L693" s="15"/>
      <c r="S693" s="13"/>
    </row>
    <row r="694" spans="12:19" ht="13" x14ac:dyDescent="0.15">
      <c r="L694" s="15"/>
      <c r="S694" s="13"/>
    </row>
    <row r="695" spans="12:19" ht="13" x14ac:dyDescent="0.15">
      <c r="L695" s="15"/>
      <c r="S695" s="13"/>
    </row>
    <row r="696" spans="12:19" ht="13" x14ac:dyDescent="0.15">
      <c r="L696" s="15"/>
      <c r="S696" s="13"/>
    </row>
    <row r="697" spans="12:19" ht="13" x14ac:dyDescent="0.15">
      <c r="L697" s="15"/>
      <c r="S697" s="13"/>
    </row>
    <row r="698" spans="12:19" ht="13" x14ac:dyDescent="0.15">
      <c r="L698" s="15"/>
      <c r="S698" s="13"/>
    </row>
    <row r="699" spans="12:19" ht="13" x14ac:dyDescent="0.15">
      <c r="L699" s="15"/>
      <c r="S699" s="13"/>
    </row>
    <row r="700" spans="12:19" ht="13" x14ac:dyDescent="0.15">
      <c r="L700" s="15"/>
      <c r="S700" s="13"/>
    </row>
    <row r="701" spans="12:19" ht="13" x14ac:dyDescent="0.15">
      <c r="L701" s="15"/>
      <c r="S701" s="13"/>
    </row>
    <row r="702" spans="12:19" ht="13" x14ac:dyDescent="0.15">
      <c r="L702" s="15"/>
      <c r="S702" s="13"/>
    </row>
    <row r="703" spans="12:19" ht="13" x14ac:dyDescent="0.15">
      <c r="L703" s="15"/>
      <c r="S703" s="13"/>
    </row>
    <row r="704" spans="12:19" ht="13" x14ac:dyDescent="0.15">
      <c r="L704" s="15"/>
      <c r="S704" s="13"/>
    </row>
    <row r="705" spans="12:19" ht="13" x14ac:dyDescent="0.15">
      <c r="L705" s="15"/>
      <c r="S705" s="13"/>
    </row>
    <row r="706" spans="12:19" ht="13" x14ac:dyDescent="0.15">
      <c r="L706" s="15"/>
      <c r="S706" s="13"/>
    </row>
    <row r="707" spans="12:19" ht="13" x14ac:dyDescent="0.15">
      <c r="L707" s="15"/>
      <c r="S707" s="13"/>
    </row>
    <row r="708" spans="12:19" ht="13" x14ac:dyDescent="0.15">
      <c r="L708" s="15"/>
      <c r="S708" s="13"/>
    </row>
    <row r="709" spans="12:19" ht="13" x14ac:dyDescent="0.15">
      <c r="L709" s="15"/>
      <c r="S709" s="13"/>
    </row>
    <row r="710" spans="12:19" ht="13" x14ac:dyDescent="0.15">
      <c r="L710" s="15"/>
      <c r="S710" s="13"/>
    </row>
    <row r="711" spans="12:19" ht="13" x14ac:dyDescent="0.15">
      <c r="L711" s="15"/>
      <c r="S711" s="13"/>
    </row>
    <row r="712" spans="12:19" ht="13" x14ac:dyDescent="0.15">
      <c r="L712" s="15"/>
      <c r="S712" s="13"/>
    </row>
    <row r="713" spans="12:19" ht="13" x14ac:dyDescent="0.15">
      <c r="L713" s="15"/>
      <c r="S713" s="13"/>
    </row>
    <row r="714" spans="12:19" ht="13" x14ac:dyDescent="0.15">
      <c r="L714" s="15"/>
      <c r="S714" s="13"/>
    </row>
    <row r="715" spans="12:19" ht="13" x14ac:dyDescent="0.15">
      <c r="L715" s="15"/>
      <c r="S715" s="13"/>
    </row>
    <row r="716" spans="12:19" ht="13" x14ac:dyDescent="0.15">
      <c r="L716" s="15"/>
      <c r="S716" s="13"/>
    </row>
    <row r="717" spans="12:19" ht="13" x14ac:dyDescent="0.15">
      <c r="L717" s="15"/>
      <c r="S717" s="13"/>
    </row>
    <row r="718" spans="12:19" ht="13" x14ac:dyDescent="0.15">
      <c r="L718" s="15"/>
      <c r="S718" s="13"/>
    </row>
    <row r="719" spans="12:19" ht="13" x14ac:dyDescent="0.15">
      <c r="L719" s="15"/>
      <c r="S719" s="13"/>
    </row>
    <row r="720" spans="12:19" ht="13" x14ac:dyDescent="0.15">
      <c r="L720" s="15"/>
      <c r="S720" s="13"/>
    </row>
    <row r="721" spans="12:19" ht="13" x14ac:dyDescent="0.15">
      <c r="L721" s="15"/>
      <c r="S721" s="13"/>
    </row>
    <row r="722" spans="12:19" ht="13" x14ac:dyDescent="0.15">
      <c r="L722" s="15"/>
      <c r="S722" s="13"/>
    </row>
    <row r="723" spans="12:19" ht="13" x14ac:dyDescent="0.15">
      <c r="L723" s="15"/>
      <c r="S723" s="13"/>
    </row>
    <row r="724" spans="12:19" ht="13" x14ac:dyDescent="0.15">
      <c r="L724" s="15"/>
      <c r="S724" s="13"/>
    </row>
    <row r="725" spans="12:19" ht="13" x14ac:dyDescent="0.15">
      <c r="L725" s="15"/>
      <c r="S725" s="13"/>
    </row>
    <row r="726" spans="12:19" ht="13" x14ac:dyDescent="0.15">
      <c r="L726" s="15"/>
      <c r="S726" s="13"/>
    </row>
    <row r="727" spans="12:19" ht="13" x14ac:dyDescent="0.15">
      <c r="L727" s="15"/>
      <c r="S727" s="13"/>
    </row>
    <row r="728" spans="12:19" ht="13" x14ac:dyDescent="0.15">
      <c r="L728" s="15"/>
      <c r="S728" s="13"/>
    </row>
    <row r="729" spans="12:19" ht="13" x14ac:dyDescent="0.15">
      <c r="L729" s="15"/>
      <c r="S729" s="13"/>
    </row>
    <row r="730" spans="12:19" ht="13" x14ac:dyDescent="0.15">
      <c r="L730" s="15"/>
      <c r="S730" s="13"/>
    </row>
    <row r="731" spans="12:19" ht="13" x14ac:dyDescent="0.15">
      <c r="L731" s="15"/>
      <c r="S731" s="13"/>
    </row>
    <row r="732" spans="12:19" ht="13" x14ac:dyDescent="0.15">
      <c r="L732" s="15"/>
      <c r="S732" s="13"/>
    </row>
    <row r="733" spans="12:19" ht="13" x14ac:dyDescent="0.15">
      <c r="L733" s="15"/>
      <c r="S733" s="13"/>
    </row>
    <row r="734" spans="12:19" ht="13" x14ac:dyDescent="0.15">
      <c r="L734" s="15"/>
      <c r="S734" s="13"/>
    </row>
    <row r="735" spans="12:19" ht="13" x14ac:dyDescent="0.15">
      <c r="L735" s="15"/>
      <c r="S735" s="13"/>
    </row>
    <row r="736" spans="12:19" ht="13" x14ac:dyDescent="0.15">
      <c r="L736" s="15"/>
      <c r="S736" s="13"/>
    </row>
    <row r="737" spans="12:19" ht="13" x14ac:dyDescent="0.15">
      <c r="L737" s="15"/>
      <c r="S737" s="13"/>
    </row>
    <row r="738" spans="12:19" ht="13" x14ac:dyDescent="0.15">
      <c r="L738" s="15"/>
      <c r="S738" s="13"/>
    </row>
    <row r="739" spans="12:19" ht="13" x14ac:dyDescent="0.15">
      <c r="L739" s="15"/>
      <c r="S739" s="13"/>
    </row>
    <row r="740" spans="12:19" ht="13" x14ac:dyDescent="0.15">
      <c r="L740" s="15"/>
      <c r="S740" s="13"/>
    </row>
    <row r="741" spans="12:19" ht="13" x14ac:dyDescent="0.15">
      <c r="L741" s="15"/>
      <c r="S741" s="13"/>
    </row>
    <row r="742" spans="12:19" ht="13" x14ac:dyDescent="0.15">
      <c r="L742" s="15"/>
      <c r="S742" s="13"/>
    </row>
    <row r="743" spans="12:19" ht="13" x14ac:dyDescent="0.15">
      <c r="L743" s="15"/>
      <c r="S743" s="13"/>
    </row>
    <row r="744" spans="12:19" ht="13" x14ac:dyDescent="0.15">
      <c r="L744" s="15"/>
      <c r="S744" s="13"/>
    </row>
    <row r="745" spans="12:19" ht="13" x14ac:dyDescent="0.15">
      <c r="L745" s="15"/>
      <c r="S745" s="13"/>
    </row>
    <row r="746" spans="12:19" ht="13" x14ac:dyDescent="0.15">
      <c r="L746" s="15"/>
      <c r="S746" s="13"/>
    </row>
    <row r="747" spans="12:19" ht="13" x14ac:dyDescent="0.15">
      <c r="L747" s="15"/>
      <c r="S747" s="13"/>
    </row>
    <row r="748" spans="12:19" ht="13" x14ac:dyDescent="0.15">
      <c r="L748" s="15"/>
      <c r="S748" s="13"/>
    </row>
    <row r="749" spans="12:19" ht="13" x14ac:dyDescent="0.15">
      <c r="L749" s="15"/>
      <c r="S749" s="13"/>
    </row>
    <row r="750" spans="12:19" ht="13" x14ac:dyDescent="0.15">
      <c r="L750" s="15"/>
      <c r="S750" s="13"/>
    </row>
    <row r="751" spans="12:19" ht="13" x14ac:dyDescent="0.15">
      <c r="L751" s="15"/>
      <c r="S751" s="13"/>
    </row>
    <row r="752" spans="12:19" ht="13" x14ac:dyDescent="0.15">
      <c r="L752" s="15"/>
      <c r="S752" s="13"/>
    </row>
    <row r="753" spans="12:19" ht="13" x14ac:dyDescent="0.15">
      <c r="L753" s="15"/>
      <c r="S753" s="13"/>
    </row>
    <row r="754" spans="12:19" ht="13" x14ac:dyDescent="0.15">
      <c r="L754" s="15"/>
      <c r="S754" s="13"/>
    </row>
    <row r="755" spans="12:19" ht="13" x14ac:dyDescent="0.15">
      <c r="L755" s="15"/>
      <c r="S755" s="13"/>
    </row>
    <row r="756" spans="12:19" ht="13" x14ac:dyDescent="0.15">
      <c r="L756" s="15"/>
      <c r="S756" s="13"/>
    </row>
    <row r="757" spans="12:19" ht="13" x14ac:dyDescent="0.15">
      <c r="L757" s="15"/>
      <c r="S757" s="13"/>
    </row>
    <row r="758" spans="12:19" ht="13" x14ac:dyDescent="0.15">
      <c r="L758" s="15"/>
      <c r="S758" s="13"/>
    </row>
    <row r="759" spans="12:19" ht="13" x14ac:dyDescent="0.15">
      <c r="L759" s="15"/>
      <c r="S759" s="13"/>
    </row>
    <row r="760" spans="12:19" ht="13" x14ac:dyDescent="0.15">
      <c r="L760" s="15"/>
      <c r="S760" s="13"/>
    </row>
    <row r="761" spans="12:19" ht="13" x14ac:dyDescent="0.15">
      <c r="L761" s="15"/>
      <c r="S761" s="13"/>
    </row>
    <row r="762" spans="12:19" ht="13" x14ac:dyDescent="0.15">
      <c r="L762" s="15"/>
      <c r="S762" s="13"/>
    </row>
    <row r="763" spans="12:19" ht="13" x14ac:dyDescent="0.15">
      <c r="L763" s="15"/>
      <c r="S763" s="13"/>
    </row>
    <row r="764" spans="12:19" ht="13" x14ac:dyDescent="0.15">
      <c r="L764" s="15"/>
      <c r="S764" s="13"/>
    </row>
    <row r="765" spans="12:19" ht="13" x14ac:dyDescent="0.15">
      <c r="L765" s="15"/>
      <c r="S765" s="13"/>
    </row>
    <row r="766" spans="12:19" ht="13" x14ac:dyDescent="0.15">
      <c r="L766" s="15"/>
      <c r="S766" s="13"/>
    </row>
    <row r="767" spans="12:19" ht="13" x14ac:dyDescent="0.15">
      <c r="L767" s="15"/>
      <c r="S767" s="13"/>
    </row>
    <row r="768" spans="12:19" ht="13" x14ac:dyDescent="0.15">
      <c r="L768" s="15"/>
      <c r="S768" s="13"/>
    </row>
    <row r="769" spans="12:19" ht="13" x14ac:dyDescent="0.15">
      <c r="L769" s="15"/>
      <c r="S769" s="13"/>
    </row>
    <row r="770" spans="12:19" ht="13" x14ac:dyDescent="0.15">
      <c r="L770" s="15"/>
      <c r="S770" s="13"/>
    </row>
    <row r="771" spans="12:19" ht="13" x14ac:dyDescent="0.15">
      <c r="L771" s="15"/>
      <c r="S771" s="13"/>
    </row>
    <row r="772" spans="12:19" ht="13" x14ac:dyDescent="0.15">
      <c r="L772" s="15"/>
      <c r="S772" s="13"/>
    </row>
    <row r="773" spans="12:19" ht="13" x14ac:dyDescent="0.15">
      <c r="L773" s="15"/>
      <c r="S773" s="13"/>
    </row>
    <row r="774" spans="12:19" ht="13" x14ac:dyDescent="0.15">
      <c r="L774" s="15"/>
      <c r="S774" s="13"/>
    </row>
    <row r="775" spans="12:19" ht="13" x14ac:dyDescent="0.15">
      <c r="L775" s="15"/>
      <c r="S775" s="13"/>
    </row>
    <row r="776" spans="12:19" ht="13" x14ac:dyDescent="0.15">
      <c r="L776" s="15"/>
      <c r="S776" s="13"/>
    </row>
    <row r="777" spans="12:19" ht="13" x14ac:dyDescent="0.15">
      <c r="L777" s="15"/>
      <c r="S777" s="13"/>
    </row>
    <row r="778" spans="12:19" ht="13" x14ac:dyDescent="0.15">
      <c r="L778" s="15"/>
      <c r="S778" s="13"/>
    </row>
    <row r="779" spans="12:19" ht="13" x14ac:dyDescent="0.15">
      <c r="L779" s="15"/>
      <c r="S779" s="13"/>
    </row>
    <row r="780" spans="12:19" ht="13" x14ac:dyDescent="0.15">
      <c r="L780" s="15"/>
      <c r="S780" s="13"/>
    </row>
    <row r="781" spans="12:19" ht="13" x14ac:dyDescent="0.15">
      <c r="L781" s="15"/>
      <c r="S781" s="13"/>
    </row>
    <row r="782" spans="12:19" ht="13" x14ac:dyDescent="0.15">
      <c r="L782" s="15"/>
      <c r="S782" s="13"/>
    </row>
    <row r="783" spans="12:19" ht="13" x14ac:dyDescent="0.15">
      <c r="L783" s="15"/>
      <c r="S783" s="13"/>
    </row>
    <row r="784" spans="12:19" ht="13" x14ac:dyDescent="0.15">
      <c r="L784" s="15"/>
      <c r="S784" s="13"/>
    </row>
    <row r="785" spans="12:19" ht="13" x14ac:dyDescent="0.15">
      <c r="L785" s="15"/>
      <c r="S785" s="13"/>
    </row>
    <row r="786" spans="12:19" ht="13" x14ac:dyDescent="0.15">
      <c r="L786" s="15"/>
      <c r="S786" s="13"/>
    </row>
    <row r="787" spans="12:19" ht="13" x14ac:dyDescent="0.15">
      <c r="L787" s="15"/>
      <c r="S787" s="13"/>
    </row>
    <row r="788" spans="12:19" ht="13" x14ac:dyDescent="0.15">
      <c r="L788" s="15"/>
      <c r="S788" s="13"/>
    </row>
    <row r="789" spans="12:19" ht="13" x14ac:dyDescent="0.15">
      <c r="L789" s="15"/>
      <c r="S789" s="13"/>
    </row>
    <row r="790" spans="12:19" ht="13" x14ac:dyDescent="0.15">
      <c r="L790" s="15"/>
      <c r="S790" s="13"/>
    </row>
    <row r="791" spans="12:19" ht="13" x14ac:dyDescent="0.15">
      <c r="L791" s="15"/>
      <c r="S791" s="13"/>
    </row>
    <row r="792" spans="12:19" ht="13" x14ac:dyDescent="0.15">
      <c r="L792" s="15"/>
      <c r="S792" s="13"/>
    </row>
    <row r="793" spans="12:19" ht="13" x14ac:dyDescent="0.15">
      <c r="L793" s="15"/>
      <c r="S793" s="13"/>
    </row>
    <row r="794" spans="12:19" ht="13" x14ac:dyDescent="0.15">
      <c r="L794" s="15"/>
      <c r="S794" s="13"/>
    </row>
    <row r="795" spans="12:19" ht="13" x14ac:dyDescent="0.15">
      <c r="L795" s="15"/>
      <c r="S795" s="13"/>
    </row>
    <row r="796" spans="12:19" ht="13" x14ac:dyDescent="0.15">
      <c r="L796" s="15"/>
      <c r="S796" s="13"/>
    </row>
    <row r="797" spans="12:19" ht="13" x14ac:dyDescent="0.15">
      <c r="L797" s="15"/>
      <c r="S797" s="13"/>
    </row>
    <row r="798" spans="12:19" ht="13" x14ac:dyDescent="0.15">
      <c r="L798" s="15"/>
      <c r="S798" s="13"/>
    </row>
    <row r="799" spans="12:19" ht="13" x14ac:dyDescent="0.15">
      <c r="L799" s="15"/>
      <c r="S799" s="13"/>
    </row>
    <row r="800" spans="12:19" ht="13" x14ac:dyDescent="0.15">
      <c r="L800" s="15"/>
      <c r="S800" s="13"/>
    </row>
    <row r="801" spans="12:19" ht="13" x14ac:dyDescent="0.15">
      <c r="L801" s="15"/>
      <c r="S801" s="13"/>
    </row>
    <row r="802" spans="12:19" ht="13" x14ac:dyDescent="0.15">
      <c r="L802" s="15"/>
      <c r="S802" s="13"/>
    </row>
    <row r="803" spans="12:19" ht="13" x14ac:dyDescent="0.15">
      <c r="L803" s="15"/>
      <c r="S803" s="13"/>
    </row>
    <row r="804" spans="12:19" ht="13" x14ac:dyDescent="0.15">
      <c r="L804" s="15"/>
      <c r="S804" s="13"/>
    </row>
    <row r="805" spans="12:19" ht="13" x14ac:dyDescent="0.15">
      <c r="L805" s="15"/>
      <c r="S805" s="13"/>
    </row>
    <row r="806" spans="12:19" ht="13" x14ac:dyDescent="0.15">
      <c r="L806" s="15"/>
      <c r="S806" s="13"/>
    </row>
    <row r="807" spans="12:19" ht="13" x14ac:dyDescent="0.15">
      <c r="L807" s="15"/>
      <c r="S807" s="13"/>
    </row>
    <row r="808" spans="12:19" ht="13" x14ac:dyDescent="0.15">
      <c r="L808" s="15"/>
      <c r="S808" s="13"/>
    </row>
    <row r="809" spans="12:19" ht="13" x14ac:dyDescent="0.15">
      <c r="L809" s="15"/>
      <c r="S809" s="13"/>
    </row>
    <row r="810" spans="12:19" ht="13" x14ac:dyDescent="0.15">
      <c r="L810" s="15"/>
      <c r="S810" s="13"/>
    </row>
    <row r="811" spans="12:19" ht="13" x14ac:dyDescent="0.15">
      <c r="L811" s="15"/>
      <c r="S811" s="13"/>
    </row>
    <row r="812" spans="12:19" ht="13" x14ac:dyDescent="0.15">
      <c r="L812" s="15"/>
      <c r="S812" s="13"/>
    </row>
    <row r="813" spans="12:19" ht="13" x14ac:dyDescent="0.15">
      <c r="L813" s="15"/>
      <c r="S813" s="13"/>
    </row>
    <row r="814" spans="12:19" ht="13" x14ac:dyDescent="0.15">
      <c r="L814" s="15"/>
      <c r="S814" s="13"/>
    </row>
    <row r="815" spans="12:19" ht="13" x14ac:dyDescent="0.15">
      <c r="L815" s="15"/>
      <c r="S815" s="13"/>
    </row>
    <row r="816" spans="12:19" ht="13" x14ac:dyDescent="0.15">
      <c r="L816" s="15"/>
      <c r="S816" s="13"/>
    </row>
    <row r="817" spans="12:19" ht="13" x14ac:dyDescent="0.15">
      <c r="L817" s="15"/>
      <c r="S817" s="13"/>
    </row>
    <row r="818" spans="12:19" ht="13" x14ac:dyDescent="0.15">
      <c r="L818" s="15"/>
      <c r="S818" s="13"/>
    </row>
    <row r="819" spans="12:19" ht="13" x14ac:dyDescent="0.15">
      <c r="L819" s="15"/>
      <c r="S819" s="13"/>
    </row>
    <row r="820" spans="12:19" ht="13" x14ac:dyDescent="0.15">
      <c r="L820" s="15"/>
      <c r="S820" s="13"/>
    </row>
    <row r="821" spans="12:19" ht="13" x14ac:dyDescent="0.15">
      <c r="L821" s="15"/>
      <c r="S821" s="13"/>
    </row>
    <row r="822" spans="12:19" ht="13" x14ac:dyDescent="0.15">
      <c r="L822" s="15"/>
      <c r="S822" s="13"/>
    </row>
    <row r="823" spans="12:19" ht="13" x14ac:dyDescent="0.15">
      <c r="L823" s="15"/>
      <c r="S823" s="13"/>
    </row>
    <row r="824" spans="12:19" ht="13" x14ac:dyDescent="0.15">
      <c r="L824" s="15"/>
      <c r="S824" s="13"/>
    </row>
    <row r="825" spans="12:19" ht="13" x14ac:dyDescent="0.15">
      <c r="L825" s="15"/>
      <c r="S825" s="13"/>
    </row>
    <row r="826" spans="12:19" ht="13" x14ac:dyDescent="0.15">
      <c r="L826" s="15"/>
      <c r="S826" s="13"/>
    </row>
    <row r="827" spans="12:19" ht="13" x14ac:dyDescent="0.15">
      <c r="L827" s="15"/>
      <c r="S827" s="13"/>
    </row>
    <row r="828" spans="12:19" ht="13" x14ac:dyDescent="0.15">
      <c r="L828" s="15"/>
      <c r="S828" s="13"/>
    </row>
    <row r="829" spans="12:19" ht="13" x14ac:dyDescent="0.15">
      <c r="L829" s="15"/>
      <c r="S829" s="13"/>
    </row>
    <row r="830" spans="12:19" ht="13" x14ac:dyDescent="0.15">
      <c r="L830" s="15"/>
      <c r="S830" s="13"/>
    </row>
    <row r="831" spans="12:19" ht="13" x14ac:dyDescent="0.15">
      <c r="L831" s="15"/>
      <c r="S831" s="13"/>
    </row>
    <row r="832" spans="12:19" ht="13" x14ac:dyDescent="0.15">
      <c r="L832" s="15"/>
      <c r="S832" s="13"/>
    </row>
    <row r="833" spans="12:19" ht="13" x14ac:dyDescent="0.15">
      <c r="L833" s="15"/>
      <c r="S833" s="13"/>
    </row>
    <row r="834" spans="12:19" ht="13" x14ac:dyDescent="0.15">
      <c r="L834" s="15"/>
      <c r="S834" s="13"/>
    </row>
    <row r="835" spans="12:19" ht="13" x14ac:dyDescent="0.15">
      <c r="L835" s="15"/>
      <c r="S835" s="13"/>
    </row>
    <row r="836" spans="12:19" ht="13" x14ac:dyDescent="0.15">
      <c r="L836" s="15"/>
      <c r="S836" s="13"/>
    </row>
    <row r="837" spans="12:19" ht="13" x14ac:dyDescent="0.15">
      <c r="L837" s="15"/>
      <c r="S837" s="13"/>
    </row>
    <row r="838" spans="12:19" ht="13" x14ac:dyDescent="0.15">
      <c r="L838" s="15"/>
      <c r="S838" s="13"/>
    </row>
    <row r="839" spans="12:19" ht="13" x14ac:dyDescent="0.15">
      <c r="L839" s="15"/>
      <c r="S839" s="13"/>
    </row>
    <row r="840" spans="12:19" ht="13" x14ac:dyDescent="0.15">
      <c r="L840" s="15"/>
      <c r="S840" s="13"/>
    </row>
    <row r="841" spans="12:19" ht="13" x14ac:dyDescent="0.15">
      <c r="L841" s="15"/>
      <c r="S841" s="13"/>
    </row>
    <row r="842" spans="12:19" ht="13" x14ac:dyDescent="0.15">
      <c r="L842" s="15"/>
      <c r="S842" s="13"/>
    </row>
    <row r="843" spans="12:19" ht="13" x14ac:dyDescent="0.15">
      <c r="L843" s="15"/>
      <c r="S843" s="13"/>
    </row>
    <row r="844" spans="12:19" ht="13" x14ac:dyDescent="0.15">
      <c r="L844" s="15"/>
      <c r="S844" s="13"/>
    </row>
    <row r="845" spans="12:19" ht="13" x14ac:dyDescent="0.15">
      <c r="L845" s="15"/>
      <c r="S845" s="13"/>
    </row>
    <row r="846" spans="12:19" ht="13" x14ac:dyDescent="0.15">
      <c r="L846" s="15"/>
      <c r="S846" s="13"/>
    </row>
    <row r="847" spans="12:19" ht="13" x14ac:dyDescent="0.15">
      <c r="L847" s="15"/>
      <c r="S847" s="13"/>
    </row>
    <row r="848" spans="12:19" ht="13" x14ac:dyDescent="0.15">
      <c r="L848" s="15"/>
      <c r="S848" s="13"/>
    </row>
    <row r="849" spans="12:19" ht="13" x14ac:dyDescent="0.15">
      <c r="L849" s="15"/>
      <c r="S849" s="13"/>
    </row>
    <row r="850" spans="12:19" ht="13" x14ac:dyDescent="0.15">
      <c r="L850" s="15"/>
      <c r="S850" s="13"/>
    </row>
    <row r="851" spans="12:19" ht="13" x14ac:dyDescent="0.15">
      <c r="L851" s="15"/>
      <c r="S851" s="13"/>
    </row>
    <row r="852" spans="12:19" ht="13" x14ac:dyDescent="0.15">
      <c r="L852" s="15"/>
      <c r="S852" s="13"/>
    </row>
    <row r="853" spans="12:19" ht="13" x14ac:dyDescent="0.15">
      <c r="L853" s="15"/>
      <c r="S853" s="13"/>
    </row>
    <row r="854" spans="12:19" ht="13" x14ac:dyDescent="0.15">
      <c r="L854" s="15"/>
      <c r="S854" s="13"/>
    </row>
    <row r="855" spans="12:19" ht="13" x14ac:dyDescent="0.15">
      <c r="L855" s="15"/>
      <c r="S855" s="13"/>
    </row>
    <row r="856" spans="12:19" ht="13" x14ac:dyDescent="0.15">
      <c r="L856" s="15"/>
      <c r="S856" s="13"/>
    </row>
    <row r="857" spans="12:19" ht="13" x14ac:dyDescent="0.15">
      <c r="L857" s="15"/>
      <c r="S857" s="13"/>
    </row>
    <row r="858" spans="12:19" ht="13" x14ac:dyDescent="0.15">
      <c r="L858" s="15"/>
      <c r="S858" s="13"/>
    </row>
    <row r="859" spans="12:19" ht="13" x14ac:dyDescent="0.15">
      <c r="L859" s="15"/>
      <c r="S859" s="13"/>
    </row>
    <row r="860" spans="12:19" ht="13" x14ac:dyDescent="0.15">
      <c r="L860" s="15"/>
      <c r="S860" s="13"/>
    </row>
    <row r="861" spans="12:19" ht="13" x14ac:dyDescent="0.15">
      <c r="L861" s="15"/>
      <c r="S861" s="13"/>
    </row>
    <row r="862" spans="12:19" ht="13" x14ac:dyDescent="0.15">
      <c r="L862" s="15"/>
      <c r="S862" s="13"/>
    </row>
    <row r="863" spans="12:19" ht="13" x14ac:dyDescent="0.15">
      <c r="L863" s="15"/>
      <c r="S863" s="13"/>
    </row>
    <row r="864" spans="12:19" ht="13" x14ac:dyDescent="0.15">
      <c r="L864" s="15"/>
      <c r="S864" s="13"/>
    </row>
    <row r="865" spans="12:19" ht="13" x14ac:dyDescent="0.15">
      <c r="L865" s="15"/>
      <c r="S865" s="13"/>
    </row>
    <row r="866" spans="12:19" ht="13" x14ac:dyDescent="0.15">
      <c r="L866" s="15"/>
      <c r="S866" s="13"/>
    </row>
    <row r="867" spans="12:19" ht="13" x14ac:dyDescent="0.15">
      <c r="L867" s="15"/>
      <c r="S867" s="13"/>
    </row>
    <row r="868" spans="12:19" ht="13" x14ac:dyDescent="0.15">
      <c r="L868" s="15"/>
      <c r="S868" s="13"/>
    </row>
    <row r="869" spans="12:19" ht="13" x14ac:dyDescent="0.15">
      <c r="L869" s="15"/>
      <c r="S869" s="13"/>
    </row>
    <row r="870" spans="12:19" ht="13" x14ac:dyDescent="0.15">
      <c r="L870" s="15"/>
      <c r="S870" s="13"/>
    </row>
    <row r="871" spans="12:19" ht="13" x14ac:dyDescent="0.15">
      <c r="L871" s="15"/>
      <c r="S871" s="13"/>
    </row>
    <row r="872" spans="12:19" ht="13" x14ac:dyDescent="0.15">
      <c r="L872" s="15"/>
      <c r="S872" s="13"/>
    </row>
    <row r="873" spans="12:19" ht="13" x14ac:dyDescent="0.15">
      <c r="L873" s="15"/>
      <c r="S873" s="13"/>
    </row>
    <row r="874" spans="12:19" ht="13" x14ac:dyDescent="0.15">
      <c r="L874" s="15"/>
      <c r="S874" s="13"/>
    </row>
    <row r="875" spans="12:19" ht="13" x14ac:dyDescent="0.15">
      <c r="L875" s="15"/>
      <c r="S875" s="13"/>
    </row>
    <row r="876" spans="12:19" ht="13" x14ac:dyDescent="0.15">
      <c r="L876" s="15"/>
      <c r="S876" s="13"/>
    </row>
    <row r="877" spans="12:19" ht="13" x14ac:dyDescent="0.15">
      <c r="L877" s="15"/>
      <c r="S877" s="13"/>
    </row>
    <row r="878" spans="12:19" ht="13" x14ac:dyDescent="0.15">
      <c r="L878" s="15"/>
      <c r="S878" s="13"/>
    </row>
    <row r="879" spans="12:19" ht="13" x14ac:dyDescent="0.15">
      <c r="L879" s="15"/>
      <c r="S879" s="13"/>
    </row>
    <row r="880" spans="12:19" ht="13" x14ac:dyDescent="0.15">
      <c r="L880" s="15"/>
      <c r="S880" s="13"/>
    </row>
    <row r="881" spans="12:19" ht="13" x14ac:dyDescent="0.15">
      <c r="L881" s="15"/>
      <c r="S881" s="13"/>
    </row>
    <row r="882" spans="12:19" ht="13" x14ac:dyDescent="0.15">
      <c r="L882" s="15"/>
      <c r="S882" s="13"/>
    </row>
    <row r="883" spans="12:19" ht="13" x14ac:dyDescent="0.15">
      <c r="L883" s="15"/>
      <c r="S883" s="13"/>
    </row>
    <row r="884" spans="12:19" ht="13" x14ac:dyDescent="0.15">
      <c r="L884" s="15"/>
      <c r="S884" s="13"/>
    </row>
    <row r="885" spans="12:19" ht="13" x14ac:dyDescent="0.15">
      <c r="L885" s="15"/>
      <c r="S885" s="13"/>
    </row>
    <row r="886" spans="12:19" ht="13" x14ac:dyDescent="0.15">
      <c r="L886" s="15"/>
      <c r="S886" s="13"/>
    </row>
    <row r="887" spans="12:19" ht="13" x14ac:dyDescent="0.15">
      <c r="L887" s="15"/>
      <c r="S887" s="13"/>
    </row>
    <row r="888" spans="12:19" ht="13" x14ac:dyDescent="0.15">
      <c r="L888" s="15"/>
      <c r="S888" s="13"/>
    </row>
    <row r="889" spans="12:19" ht="13" x14ac:dyDescent="0.15">
      <c r="L889" s="15"/>
      <c r="S889" s="13"/>
    </row>
    <row r="890" spans="12:19" ht="13" x14ac:dyDescent="0.15">
      <c r="L890" s="15"/>
      <c r="S890" s="13"/>
    </row>
    <row r="891" spans="12:19" ht="13" x14ac:dyDescent="0.15">
      <c r="L891" s="15"/>
      <c r="S891" s="13"/>
    </row>
    <row r="892" spans="12:19" ht="13" x14ac:dyDescent="0.15">
      <c r="L892" s="15"/>
      <c r="S892" s="13"/>
    </row>
    <row r="893" spans="12:19" ht="13" x14ac:dyDescent="0.15">
      <c r="L893" s="15"/>
      <c r="S893" s="13"/>
    </row>
    <row r="894" spans="12:19" ht="13" x14ac:dyDescent="0.15">
      <c r="L894" s="15"/>
      <c r="S894" s="13"/>
    </row>
    <row r="895" spans="12:19" ht="13" x14ac:dyDescent="0.15">
      <c r="L895" s="15"/>
      <c r="S895" s="13"/>
    </row>
    <row r="896" spans="12:19" ht="13" x14ac:dyDescent="0.15">
      <c r="L896" s="15"/>
      <c r="S896" s="13"/>
    </row>
    <row r="897" spans="12:19" ht="13" x14ac:dyDescent="0.15">
      <c r="L897" s="15"/>
      <c r="S897" s="13"/>
    </row>
    <row r="898" spans="12:19" ht="13" x14ac:dyDescent="0.15">
      <c r="L898" s="15"/>
      <c r="S898" s="13"/>
    </row>
    <row r="899" spans="12:19" ht="13" x14ac:dyDescent="0.15">
      <c r="L899" s="15"/>
      <c r="S899" s="13"/>
    </row>
    <row r="900" spans="12:19" ht="13" x14ac:dyDescent="0.15">
      <c r="L900" s="15"/>
      <c r="S900" s="13"/>
    </row>
    <row r="901" spans="12:19" ht="13" x14ac:dyDescent="0.15">
      <c r="L901" s="15"/>
      <c r="S901" s="13"/>
    </row>
    <row r="902" spans="12:19" ht="13" x14ac:dyDescent="0.15">
      <c r="L902" s="15"/>
      <c r="S902" s="13"/>
    </row>
    <row r="903" spans="12:19" ht="13" x14ac:dyDescent="0.15">
      <c r="L903" s="15"/>
      <c r="S903" s="13"/>
    </row>
    <row r="904" spans="12:19" ht="13" x14ac:dyDescent="0.15">
      <c r="L904" s="15"/>
      <c r="S904" s="13"/>
    </row>
    <row r="905" spans="12:19" ht="13" x14ac:dyDescent="0.15">
      <c r="L905" s="15"/>
      <c r="S905" s="13"/>
    </row>
    <row r="906" spans="12:19" ht="13" x14ac:dyDescent="0.15">
      <c r="L906" s="15"/>
      <c r="S906" s="13"/>
    </row>
    <row r="907" spans="12:19" ht="13" x14ac:dyDescent="0.15">
      <c r="L907" s="15"/>
      <c r="S907" s="13"/>
    </row>
    <row r="908" spans="12:19" ht="13" x14ac:dyDescent="0.15">
      <c r="L908" s="15"/>
      <c r="S908" s="13"/>
    </row>
    <row r="909" spans="12:19" ht="13" x14ac:dyDescent="0.15">
      <c r="L909" s="15"/>
      <c r="S909" s="13"/>
    </row>
    <row r="910" spans="12:19" ht="13" x14ac:dyDescent="0.15">
      <c r="L910" s="15"/>
      <c r="S910" s="13"/>
    </row>
    <row r="911" spans="12:19" ht="13" x14ac:dyDescent="0.15">
      <c r="L911" s="15"/>
      <c r="S911" s="13"/>
    </row>
    <row r="912" spans="12:19" ht="13" x14ac:dyDescent="0.15">
      <c r="L912" s="15"/>
      <c r="S912" s="13"/>
    </row>
    <row r="913" spans="12:19" ht="13" x14ac:dyDescent="0.15">
      <c r="L913" s="15"/>
      <c r="S913" s="13"/>
    </row>
    <row r="914" spans="12:19" ht="13" x14ac:dyDescent="0.15">
      <c r="L914" s="15"/>
      <c r="S914" s="13"/>
    </row>
    <row r="915" spans="12:19" ht="13" x14ac:dyDescent="0.15">
      <c r="L915" s="15"/>
      <c r="S915" s="13"/>
    </row>
    <row r="916" spans="12:19" ht="13" x14ac:dyDescent="0.15">
      <c r="L916" s="15"/>
      <c r="S916" s="13"/>
    </row>
    <row r="917" spans="12:19" ht="13" x14ac:dyDescent="0.15">
      <c r="L917" s="15"/>
      <c r="S917" s="13"/>
    </row>
    <row r="918" spans="12:19" ht="13" x14ac:dyDescent="0.15">
      <c r="L918" s="15"/>
      <c r="S918" s="13"/>
    </row>
    <row r="919" spans="12:19" ht="13" x14ac:dyDescent="0.15">
      <c r="L919" s="15"/>
      <c r="S919" s="13"/>
    </row>
    <row r="920" spans="12:19" ht="13" x14ac:dyDescent="0.15">
      <c r="L920" s="15"/>
      <c r="S920" s="13"/>
    </row>
    <row r="921" spans="12:19" ht="13" x14ac:dyDescent="0.15">
      <c r="L921" s="15"/>
      <c r="S921" s="13"/>
    </row>
    <row r="922" spans="12:19" ht="13" x14ac:dyDescent="0.15">
      <c r="L922" s="15"/>
      <c r="S922" s="13"/>
    </row>
    <row r="923" spans="12:19" ht="13" x14ac:dyDescent="0.15">
      <c r="L923" s="15"/>
      <c r="S923" s="13"/>
    </row>
    <row r="924" spans="12:19" ht="13" x14ac:dyDescent="0.15">
      <c r="L924" s="15"/>
      <c r="S924" s="13"/>
    </row>
    <row r="925" spans="12:19" ht="13" x14ac:dyDescent="0.15">
      <c r="L925" s="15"/>
      <c r="S925" s="13"/>
    </row>
    <row r="926" spans="12:19" ht="13" x14ac:dyDescent="0.15">
      <c r="L926" s="15"/>
      <c r="S926" s="13"/>
    </row>
    <row r="927" spans="12:19" ht="13" x14ac:dyDescent="0.15">
      <c r="L927" s="15"/>
      <c r="S927" s="13"/>
    </row>
    <row r="928" spans="12:19" ht="13" x14ac:dyDescent="0.15">
      <c r="L928" s="15"/>
      <c r="S928" s="13"/>
    </row>
    <row r="929" spans="12:19" ht="13" x14ac:dyDescent="0.15">
      <c r="L929" s="15"/>
      <c r="S929" s="13"/>
    </row>
    <row r="930" spans="12:19" ht="13" x14ac:dyDescent="0.15">
      <c r="L930" s="15"/>
      <c r="S930" s="13"/>
    </row>
    <row r="931" spans="12:19" ht="13" x14ac:dyDescent="0.15">
      <c r="L931" s="15"/>
      <c r="S931" s="13"/>
    </row>
    <row r="932" spans="12:19" ht="13" x14ac:dyDescent="0.15">
      <c r="L932" s="15"/>
      <c r="S932" s="13"/>
    </row>
    <row r="933" spans="12:19" ht="13" x14ac:dyDescent="0.15">
      <c r="L933" s="15"/>
      <c r="S933" s="13"/>
    </row>
    <row r="934" spans="12:19" ht="13" x14ac:dyDescent="0.15">
      <c r="L934" s="15"/>
      <c r="S934" s="13"/>
    </row>
    <row r="935" spans="12:19" ht="13" x14ac:dyDescent="0.15">
      <c r="L935" s="15"/>
      <c r="S935" s="13"/>
    </row>
    <row r="936" spans="12:19" ht="13" x14ac:dyDescent="0.15">
      <c r="L936" s="15"/>
      <c r="S936" s="13"/>
    </row>
    <row r="937" spans="12:19" ht="13" x14ac:dyDescent="0.15">
      <c r="L937" s="15"/>
      <c r="S937" s="13"/>
    </row>
    <row r="938" spans="12:19" ht="13" x14ac:dyDescent="0.15">
      <c r="L938" s="15"/>
      <c r="S938" s="13"/>
    </row>
    <row r="939" spans="12:19" ht="13" x14ac:dyDescent="0.15">
      <c r="L939" s="15"/>
      <c r="S939" s="13"/>
    </row>
    <row r="940" spans="12:19" ht="13" x14ac:dyDescent="0.15">
      <c r="L940" s="15"/>
      <c r="S940" s="13"/>
    </row>
    <row r="941" spans="12:19" ht="13" x14ac:dyDescent="0.15">
      <c r="L941" s="15"/>
      <c r="S941" s="13"/>
    </row>
    <row r="942" spans="12:19" ht="13" x14ac:dyDescent="0.15">
      <c r="L942" s="15"/>
      <c r="S942" s="13"/>
    </row>
    <row r="943" spans="12:19" ht="13" x14ac:dyDescent="0.15">
      <c r="L943" s="15"/>
      <c r="S943" s="13"/>
    </row>
    <row r="944" spans="12:19" ht="13" x14ac:dyDescent="0.15">
      <c r="L944" s="15"/>
      <c r="S944" s="13"/>
    </row>
    <row r="945" spans="12:19" ht="13" x14ac:dyDescent="0.15">
      <c r="L945" s="15"/>
      <c r="S945" s="13"/>
    </row>
    <row r="946" spans="12:19" ht="13" x14ac:dyDescent="0.15">
      <c r="L946" s="15"/>
      <c r="S946" s="13"/>
    </row>
    <row r="947" spans="12:19" ht="13" x14ac:dyDescent="0.15">
      <c r="L947" s="15"/>
      <c r="S947" s="13"/>
    </row>
    <row r="948" spans="12:19" ht="13" x14ac:dyDescent="0.15">
      <c r="L948" s="15"/>
      <c r="S948" s="13"/>
    </row>
    <row r="949" spans="12:19" ht="13" x14ac:dyDescent="0.15">
      <c r="L949" s="15"/>
      <c r="S949" s="13"/>
    </row>
    <row r="950" spans="12:19" ht="13" x14ac:dyDescent="0.15">
      <c r="L950" s="15"/>
      <c r="S950" s="13"/>
    </row>
    <row r="951" spans="12:19" ht="13" x14ac:dyDescent="0.15">
      <c r="L951" s="15"/>
      <c r="S951" s="13"/>
    </row>
    <row r="952" spans="12:19" ht="13" x14ac:dyDescent="0.15">
      <c r="L952" s="15"/>
      <c r="S952" s="13"/>
    </row>
    <row r="953" spans="12:19" ht="13" x14ac:dyDescent="0.15">
      <c r="L953" s="15"/>
      <c r="S953" s="13"/>
    </row>
    <row r="954" spans="12:19" ht="13" x14ac:dyDescent="0.15">
      <c r="L954" s="15"/>
      <c r="S954" s="13"/>
    </row>
    <row r="955" spans="12:19" ht="13" x14ac:dyDescent="0.15">
      <c r="L955" s="15"/>
      <c r="S955" s="13"/>
    </row>
    <row r="956" spans="12:19" ht="13" x14ac:dyDescent="0.15">
      <c r="L956" s="15"/>
      <c r="S956" s="13"/>
    </row>
    <row r="957" spans="12:19" ht="13" x14ac:dyDescent="0.15">
      <c r="L957" s="15"/>
      <c r="S957" s="13"/>
    </row>
    <row r="958" spans="12:19" ht="13" x14ac:dyDescent="0.15">
      <c r="L958" s="15"/>
      <c r="S958" s="13"/>
    </row>
    <row r="959" spans="12:19" ht="13" x14ac:dyDescent="0.15">
      <c r="L959" s="15"/>
      <c r="S959" s="13"/>
    </row>
    <row r="960" spans="12:19" ht="13" x14ac:dyDescent="0.15">
      <c r="L960" s="15"/>
      <c r="S960" s="13"/>
    </row>
    <row r="961" spans="12:19" ht="13" x14ac:dyDescent="0.15">
      <c r="L961" s="15"/>
      <c r="S961" s="13"/>
    </row>
    <row r="962" spans="12:19" ht="13" x14ac:dyDescent="0.15">
      <c r="L962" s="15"/>
      <c r="S962" s="13"/>
    </row>
    <row r="963" spans="12:19" ht="13" x14ac:dyDescent="0.15">
      <c r="L963" s="15"/>
      <c r="S963" s="13"/>
    </row>
    <row r="964" spans="12:19" ht="13" x14ac:dyDescent="0.15">
      <c r="L964" s="15"/>
      <c r="S964" s="13"/>
    </row>
    <row r="965" spans="12:19" ht="13" x14ac:dyDescent="0.15">
      <c r="L965" s="15"/>
      <c r="S965" s="13"/>
    </row>
    <row r="966" spans="12:19" ht="13" x14ac:dyDescent="0.15">
      <c r="L966" s="15"/>
      <c r="S966" s="13"/>
    </row>
    <row r="967" spans="12:19" ht="13" x14ac:dyDescent="0.15">
      <c r="L967" s="15"/>
      <c r="S967" s="13"/>
    </row>
    <row r="968" spans="12:19" ht="13" x14ac:dyDescent="0.15">
      <c r="L968" s="15"/>
      <c r="S968" s="13"/>
    </row>
    <row r="969" spans="12:19" ht="13" x14ac:dyDescent="0.15">
      <c r="L969" s="15"/>
      <c r="S969" s="13"/>
    </row>
    <row r="970" spans="12:19" ht="13" x14ac:dyDescent="0.15">
      <c r="L970" s="15"/>
      <c r="S970" s="13"/>
    </row>
    <row r="971" spans="12:19" ht="13" x14ac:dyDescent="0.15">
      <c r="L971" s="15"/>
      <c r="S971" s="13"/>
    </row>
    <row r="972" spans="12:19" ht="13" x14ac:dyDescent="0.15">
      <c r="L972" s="15"/>
      <c r="S972" s="13"/>
    </row>
    <row r="973" spans="12:19" ht="13" x14ac:dyDescent="0.15">
      <c r="L973" s="15"/>
      <c r="S973" s="13"/>
    </row>
    <row r="974" spans="12:19" ht="13" x14ac:dyDescent="0.15">
      <c r="L974" s="15"/>
      <c r="S974" s="13"/>
    </row>
    <row r="975" spans="12:19" ht="13" x14ac:dyDescent="0.15">
      <c r="L975" s="15"/>
      <c r="S975" s="13"/>
    </row>
    <row r="976" spans="12:19" ht="13" x14ac:dyDescent="0.15">
      <c r="L976" s="15"/>
      <c r="S976" s="13"/>
    </row>
    <row r="977" spans="12:19" ht="13" x14ac:dyDescent="0.15">
      <c r="L977" s="15"/>
      <c r="S977" s="13"/>
    </row>
    <row r="978" spans="12:19" ht="13" x14ac:dyDescent="0.15">
      <c r="L978" s="15"/>
      <c r="S978" s="13"/>
    </row>
    <row r="979" spans="12:19" ht="13" x14ac:dyDescent="0.15">
      <c r="L979" s="15"/>
      <c r="S979" s="13"/>
    </row>
    <row r="980" spans="12:19" ht="13" x14ac:dyDescent="0.15">
      <c r="L980" s="15"/>
      <c r="S980" s="13"/>
    </row>
    <row r="981" spans="12:19" ht="13" x14ac:dyDescent="0.15">
      <c r="L981" s="15"/>
      <c r="S981" s="13"/>
    </row>
    <row r="982" spans="12:19" ht="13" x14ac:dyDescent="0.15">
      <c r="L982" s="15"/>
      <c r="S982" s="13"/>
    </row>
    <row r="983" spans="12:19" ht="13" x14ac:dyDescent="0.15">
      <c r="L983" s="15"/>
      <c r="S983" s="13"/>
    </row>
    <row r="984" spans="12:19" ht="13" x14ac:dyDescent="0.15">
      <c r="L984" s="15"/>
      <c r="S984" s="13"/>
    </row>
    <row r="985" spans="12:19" ht="13" x14ac:dyDescent="0.15">
      <c r="L985" s="15"/>
      <c r="S985" s="13"/>
    </row>
    <row r="986" spans="12:19" ht="13" x14ac:dyDescent="0.15">
      <c r="L986" s="15"/>
      <c r="S986" s="13"/>
    </row>
    <row r="987" spans="12:19" ht="13" x14ac:dyDescent="0.15">
      <c r="L987" s="15"/>
      <c r="S987" s="13"/>
    </row>
    <row r="988" spans="12:19" ht="13" x14ac:dyDescent="0.15">
      <c r="L988" s="15"/>
      <c r="S988" s="13"/>
    </row>
    <row r="989" spans="12:19" ht="13" x14ac:dyDescent="0.15">
      <c r="L989" s="15"/>
      <c r="S989" s="13"/>
    </row>
    <row r="990" spans="12:19" ht="13" x14ac:dyDescent="0.15">
      <c r="L990" s="15"/>
      <c r="S990" s="13"/>
    </row>
    <row r="991" spans="12:19" ht="13" x14ac:dyDescent="0.15">
      <c r="L991" s="15"/>
      <c r="S991" s="13"/>
    </row>
    <row r="992" spans="12:19" ht="13" x14ac:dyDescent="0.15">
      <c r="L992" s="15"/>
      <c r="S992" s="13"/>
    </row>
    <row r="993" spans="12:19" ht="13" x14ac:dyDescent="0.15">
      <c r="L993" s="15"/>
      <c r="S993" s="13"/>
    </row>
    <row r="994" spans="12:19" ht="13" x14ac:dyDescent="0.15">
      <c r="L994" s="15"/>
      <c r="S994" s="13"/>
    </row>
    <row r="995" spans="12:19" ht="13" x14ac:dyDescent="0.15">
      <c r="L995" s="15"/>
      <c r="S995" s="13"/>
    </row>
    <row r="996" spans="12:19" ht="13" x14ac:dyDescent="0.15">
      <c r="L996" s="15"/>
      <c r="S996" s="13"/>
    </row>
    <row r="997" spans="12:19" ht="13" x14ac:dyDescent="0.15">
      <c r="L997" s="15"/>
      <c r="S997" s="13"/>
    </row>
    <row r="998" spans="12:19" ht="13" x14ac:dyDescent="0.15">
      <c r="L998" s="15"/>
      <c r="S998" s="13"/>
    </row>
    <row r="999" spans="12:19" ht="13" x14ac:dyDescent="0.15">
      <c r="L999" s="15"/>
      <c r="S999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"/>
  <sheetViews>
    <sheetView workbookViewId="0">
      <selection activeCell="E3" sqref="E3"/>
    </sheetView>
  </sheetViews>
  <sheetFormatPr baseColWidth="10" defaultColWidth="14.5" defaultRowHeight="15.75" customHeight="1" x14ac:dyDescent="0.15"/>
  <cols>
    <col min="3" max="3" width="17" customWidth="1"/>
    <col min="4" max="4" width="15.6640625" customWidth="1"/>
    <col min="5" max="5" width="12.1640625" customWidth="1"/>
    <col min="8" max="8" width="11.1640625" customWidth="1"/>
  </cols>
  <sheetData>
    <row r="1" spans="1:27" ht="28" x14ac:dyDescent="0.15">
      <c r="A1" s="2" t="s">
        <v>1</v>
      </c>
      <c r="B1" s="2" t="s">
        <v>27</v>
      </c>
      <c r="C1" s="2" t="s">
        <v>28</v>
      </c>
      <c r="D1" s="2" t="s">
        <v>29</v>
      </c>
      <c r="E1" s="16" t="s">
        <v>30</v>
      </c>
      <c r="F1" s="2" t="s">
        <v>31</v>
      </c>
      <c r="G1" s="2" t="s">
        <v>32</v>
      </c>
      <c r="H1" s="16" t="s">
        <v>33</v>
      </c>
      <c r="I1" s="2" t="s">
        <v>34</v>
      </c>
      <c r="J1" s="2" t="s">
        <v>35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15">
      <c r="A2" s="7" t="s">
        <v>20</v>
      </c>
      <c r="B2" s="8">
        <f>SUMIF('Sales Compensation Plan'!B2:B22,"Team A",'Sales Compensation Plan'!C2:C22)</f>
        <v>200000</v>
      </c>
      <c r="C2" s="9">
        <f>SUMIF('Sales Compensation Plan'!B2:B22,"Team A",'Sales Compensation Plan'!D2:D22)</f>
        <v>155000</v>
      </c>
      <c r="D2" s="10">
        <f t="shared" ref="D2:D3" si="0">C2/B2</f>
        <v>0.77500000000000002</v>
      </c>
      <c r="E2" s="12">
        <f>VLOOKUP(D2,Gatt,2)</f>
        <v>1</v>
      </c>
      <c r="F2" s="18">
        <f t="shared" ref="F2:F3" si="1">D2*E2*75%</f>
        <v>0.58125000000000004</v>
      </c>
      <c r="G2" s="19">
        <v>0.2</v>
      </c>
      <c r="H2" s="12">
        <f>VLOOKUP(G2,Gusa,2)</f>
        <v>0.5</v>
      </c>
      <c r="I2" s="18">
        <f t="shared" ref="I2:I3" si="2">H2*25%</f>
        <v>0.125</v>
      </c>
      <c r="J2" s="18">
        <f t="shared" ref="J2:J3" si="3">F2+I2</f>
        <v>0.70625000000000004</v>
      </c>
    </row>
    <row r="3" spans="1:27" ht="15.75" customHeight="1" x14ac:dyDescent="0.15">
      <c r="A3" s="7" t="s">
        <v>24</v>
      </c>
      <c r="B3" s="8">
        <f>SUMIF('Sales Compensation Plan'!B2:B22,"Team B", 'Sales Compensation Plan'!C2:C22)</f>
        <v>220000</v>
      </c>
      <c r="C3" s="9">
        <f>SUMIF('Sales Compensation Plan'!B2:B22,"Team B",'Sales Compensation Plan'!D2:D22)</f>
        <v>195000</v>
      </c>
      <c r="D3" s="10">
        <f t="shared" si="0"/>
        <v>0.88636363636363635</v>
      </c>
      <c r="E3" s="12">
        <f>VLOOKUP(D3,Gatt,2)</f>
        <v>1</v>
      </c>
      <c r="F3" s="18">
        <f t="shared" si="1"/>
        <v>0.66477272727272729</v>
      </c>
      <c r="G3" s="19">
        <v>0.2</v>
      </c>
      <c r="H3" s="12">
        <f>VLOOKUP(G3,Gusa,2)</f>
        <v>0.5</v>
      </c>
      <c r="I3" s="18">
        <f t="shared" si="2"/>
        <v>0.125</v>
      </c>
      <c r="J3" s="18">
        <f t="shared" si="3"/>
        <v>0.78977272727272729</v>
      </c>
    </row>
    <row r="4" spans="1:27" ht="15.75" customHeight="1" x14ac:dyDescent="0.15">
      <c r="G4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11"/>
  <sheetViews>
    <sheetView workbookViewId="0"/>
  </sheetViews>
  <sheetFormatPr baseColWidth="10" defaultColWidth="14.5" defaultRowHeight="15.75" customHeight="1" x14ac:dyDescent="0.15"/>
  <sheetData>
    <row r="2" spans="1:2" ht="15.75" customHeight="1" x14ac:dyDescent="0.15">
      <c r="A2" s="20" t="s">
        <v>36</v>
      </c>
    </row>
    <row r="3" spans="1:2" ht="15.75" customHeight="1" x14ac:dyDescent="0.15">
      <c r="A3" s="19">
        <v>0</v>
      </c>
      <c r="B3" s="7">
        <v>1</v>
      </c>
    </row>
    <row r="4" spans="1:2" ht="15.75" customHeight="1" x14ac:dyDescent="0.15">
      <c r="A4" s="19">
        <v>1.01</v>
      </c>
      <c r="B4" s="7">
        <v>1.1000000000000001</v>
      </c>
    </row>
    <row r="5" spans="1:2" ht="15.75" customHeight="1" x14ac:dyDescent="0.15">
      <c r="A5" s="19">
        <v>1.1000000000000001</v>
      </c>
      <c r="B5" s="7">
        <v>1.2</v>
      </c>
    </row>
    <row r="7" spans="1:2" ht="15.75" customHeight="1" x14ac:dyDescent="0.15">
      <c r="A7" s="20" t="s">
        <v>37</v>
      </c>
    </row>
    <row r="8" spans="1:2" ht="15.75" customHeight="1" x14ac:dyDescent="0.15">
      <c r="A8" s="19">
        <v>0</v>
      </c>
      <c r="B8" s="7">
        <v>0.5</v>
      </c>
    </row>
    <row r="9" spans="1:2" ht="15.75" customHeight="1" x14ac:dyDescent="0.15">
      <c r="A9" s="19">
        <v>0.25</v>
      </c>
      <c r="B9" s="7">
        <v>0.75</v>
      </c>
    </row>
    <row r="10" spans="1:2" ht="15.75" customHeight="1" x14ac:dyDescent="0.15">
      <c r="A10" s="19">
        <v>0.46</v>
      </c>
      <c r="B10" s="7">
        <v>1</v>
      </c>
    </row>
    <row r="11" spans="1:2" ht="15.75" customHeight="1" x14ac:dyDescent="0.15">
      <c r="A1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 Compensation Plan</vt:lpstr>
      <vt:lpstr>POD Leaders</vt:lpstr>
      <vt:lpstr>Range Tables</vt:lpstr>
      <vt:lpstr>Gatt</vt:lpstr>
      <vt:lpstr>Gusa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2020-07-30T00:49:17Z</dcterms:modified>
</cp:coreProperties>
</file>