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cuments\Ese Personal\BYU-Pathway\"/>
    </mc:Choice>
  </mc:AlternateContent>
  <xr:revisionPtr revIDLastSave="0" documentId="13_ncr:1_{8EBB5980-EA3F-4E4F-AC69-ACB63B963BC9}" xr6:coauthVersionLast="47" xr6:coauthVersionMax="47" xr10:uidLastSave="{00000000-0000-0000-0000-000000000000}"/>
  <bookViews>
    <workbookView xWindow="-120" yWindow="-120" windowWidth="20730" windowHeight="11160" xr2:uid="{BA925F88-7D0F-4E1F-8811-0AA3DAC6DDF8}"/>
  </bookViews>
  <sheets>
    <sheet name="Data" sheetId="7" r:id="rId1"/>
    <sheet name="Services" sheetId="8" r:id="rId2"/>
  </sheets>
  <definedNames>
    <definedName name="_xlnm._FilterDatabase" localSheetId="0" hidden="1">Data!$A$2:$G$102</definedName>
    <definedName name="_xlnm._FilterDatabase" localSheetId="1" hidden="1">Services!$A$2:$D$55</definedName>
    <definedName name="Amount_Paid">Data!$G$3:$G$102</definedName>
    <definedName name="Billed">Data!$F$3:$F$102</definedName>
    <definedName name="BUS_115_CID" hidden="1">"SPRING_2023"</definedName>
    <definedName name="FA22_BUS_115_CID" hidden="1">"FALL_2022"</definedName>
    <definedName name="SP22_BUS_115_CID" hidden="1">"SPRING_2022"</definedName>
    <definedName name="SP23_BUS_115_CID" hidden="1">"SPRING_2023"</definedName>
    <definedName name="Well_Child_Visit_Completed">Data!$E$3:$E$102</definedName>
    <definedName name="WI23_BUS_115_CID" hidden="1">"WINTER_2023"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8" l="1"/>
  <c r="D8" i="8"/>
  <c r="D22" i="8"/>
  <c r="D28" i="8"/>
  <c r="D30" i="8"/>
  <c r="D31" i="8"/>
  <c r="D34" i="8"/>
  <c r="D44" i="8"/>
  <c r="D46" i="8"/>
  <c r="D48" i="8"/>
  <c r="D50" i="8"/>
  <c r="D53" i="8"/>
  <c r="D43" i="8"/>
  <c r="D3" i="8"/>
  <c r="D5" i="8"/>
  <c r="D10" i="8"/>
  <c r="D11" i="8"/>
  <c r="D21" i="8"/>
  <c r="D29" i="8"/>
  <c r="D32" i="8"/>
  <c r="D33" i="8"/>
  <c r="D35" i="8"/>
  <c r="D36" i="8"/>
  <c r="D37" i="8"/>
  <c r="D38" i="8"/>
  <c r="D39" i="8"/>
  <c r="D40" i="8"/>
  <c r="D41" i="8"/>
  <c r="D42" i="8"/>
  <c r="D47" i="8"/>
  <c r="D49" i="8"/>
  <c r="D51" i="8"/>
  <c r="D55" i="8"/>
  <c r="D54" i="8"/>
  <c r="D52" i="8"/>
  <c r="D4" i="8"/>
  <c r="D20" i="8"/>
  <c r="D9" i="8"/>
  <c r="D7" i="8"/>
  <c r="D12" i="8"/>
  <c r="D14" i="8"/>
  <c r="D15" i="8"/>
  <c r="D13" i="8"/>
  <c r="D45" i="8"/>
  <c r="D16" i="8"/>
  <c r="D17" i="8"/>
  <c r="D18" i="8"/>
  <c r="D19" i="8"/>
  <c r="D23" i="8"/>
  <c r="D24" i="8"/>
  <c r="D25" i="8"/>
  <c r="D26" i="8"/>
  <c r="D27" i="8"/>
  <c r="D6" i="8"/>
  <c r="C8" i="8"/>
  <c r="C22" i="8"/>
  <c r="C28" i="8"/>
  <c r="C30" i="8"/>
  <c r="C31" i="8"/>
  <c r="C34" i="8"/>
  <c r="C44" i="8"/>
  <c r="C46" i="8"/>
  <c r="C48" i="8"/>
  <c r="C50" i="8"/>
  <c r="C53" i="8"/>
  <c r="C43" i="8"/>
  <c r="C3" i="8"/>
  <c r="C5" i="8"/>
  <c r="C10" i="8"/>
  <c r="C11" i="8"/>
  <c r="C21" i="8"/>
  <c r="C29" i="8"/>
  <c r="C32" i="8"/>
  <c r="C33" i="8"/>
  <c r="C35" i="8"/>
  <c r="C36" i="8"/>
  <c r="C37" i="8"/>
  <c r="C38" i="8"/>
  <c r="C39" i="8"/>
  <c r="C40" i="8"/>
  <c r="C41" i="8"/>
  <c r="C42" i="8"/>
  <c r="C47" i="8"/>
  <c r="C49" i="8"/>
  <c r="C51" i="8"/>
  <c r="C55" i="8"/>
  <c r="C54" i="8"/>
  <c r="C52" i="8"/>
  <c r="C4" i="8"/>
  <c r="C20" i="8"/>
  <c r="C9" i="8"/>
  <c r="C7" i="8"/>
  <c r="C12" i="8"/>
  <c r="C14" i="8"/>
  <c r="C15" i="8"/>
  <c r="C13" i="8"/>
  <c r="C45" i="8"/>
  <c r="C16" i="8"/>
  <c r="C17" i="8"/>
  <c r="C18" i="8"/>
  <c r="C19" i="8"/>
  <c r="C23" i="8"/>
  <c r="C24" i="8"/>
  <c r="C25" i="8"/>
  <c r="C26" i="8"/>
  <c r="C27" i="8"/>
  <c r="J6" i="7"/>
  <c r="J4" i="7"/>
  <c r="J5" i="7"/>
  <c r="C79" i="7"/>
  <c r="C31" i="7"/>
  <c r="C29" i="7"/>
  <c r="C40" i="7"/>
  <c r="C4" i="7"/>
  <c r="C90" i="7"/>
  <c r="C43" i="7"/>
  <c r="C25" i="7"/>
  <c r="C24" i="7"/>
</calcChain>
</file>

<file path=xl/sharedStrings.xml><?xml version="1.0" encoding="utf-8"?>
<sst xmlns="http://schemas.openxmlformats.org/spreadsheetml/2006/main" count="409" uniqueCount="271">
  <si>
    <t xml:space="preserve"> </t>
  </si>
  <si>
    <t>Rexburg, Idaho</t>
  </si>
  <si>
    <t>388-107-5394</t>
  </si>
  <si>
    <t>Clay Facemire</t>
  </si>
  <si>
    <t>Rigby, Idaho</t>
  </si>
  <si>
    <t>388-107-5888</t>
  </si>
  <si>
    <t>Jay Huffstetler</t>
  </si>
  <si>
    <t>Yes</t>
  </si>
  <si>
    <t>Idaho Falls, Idaho</t>
  </si>
  <si>
    <t>388-107-3232</t>
  </si>
  <si>
    <t>Salvador Cruikshank</t>
  </si>
  <si>
    <t>388-106-9584</t>
  </si>
  <si>
    <t>Pearle Gosser</t>
  </si>
  <si>
    <t>388-105-6779</t>
  </si>
  <si>
    <t>Clotilde Prim</t>
  </si>
  <si>
    <t>388-104-3114</t>
  </si>
  <si>
    <t>Titus Oshea</t>
  </si>
  <si>
    <t>388-103-2740</t>
  </si>
  <si>
    <t>Gretta Nixon</t>
  </si>
  <si>
    <t>388-102-4779</t>
  </si>
  <si>
    <t>Janel Dotson</t>
  </si>
  <si>
    <t>388-101-4377</t>
  </si>
  <si>
    <t>Adela Neeley</t>
  </si>
  <si>
    <t>388-100-8664</t>
  </si>
  <si>
    <t>Clement Cranston</t>
  </si>
  <si>
    <t>388-99-5293</t>
  </si>
  <si>
    <t>Gregory Villalba</t>
  </si>
  <si>
    <t>388-98-8301</t>
  </si>
  <si>
    <t>Samatha Armentrout</t>
  </si>
  <si>
    <t>388-97-7141</t>
  </si>
  <si>
    <t>Alycia Whitenack</t>
  </si>
  <si>
    <t>388-96-9312</t>
  </si>
  <si>
    <t>Arianna Dezzutti</t>
  </si>
  <si>
    <t>388-95-6648</t>
  </si>
  <si>
    <t>Annamae Cervantes</t>
  </si>
  <si>
    <t>388-94-3148</t>
  </si>
  <si>
    <t>Moses Raynes</t>
  </si>
  <si>
    <t>388-93-8857</t>
  </si>
  <si>
    <t>Charmain Dedeaux</t>
  </si>
  <si>
    <t>388-92-3920</t>
  </si>
  <si>
    <t>Kaylene Kwak</t>
  </si>
  <si>
    <t>388-91-7055</t>
  </si>
  <si>
    <t>Brittney Bausch</t>
  </si>
  <si>
    <t>388-90-3545</t>
  </si>
  <si>
    <t>Jaimee Janecek</t>
  </si>
  <si>
    <t>388-89-8684</t>
  </si>
  <si>
    <t>Sparkle Jesus</t>
  </si>
  <si>
    <t>388-88-5714</t>
  </si>
  <si>
    <t>Reyna Manthe</t>
  </si>
  <si>
    <t>388-87-6101</t>
  </si>
  <si>
    <t>Fawn Bulloch</t>
  </si>
  <si>
    <t>388-86-7358</t>
  </si>
  <si>
    <t>Izola Mink</t>
  </si>
  <si>
    <t>388-85-5819</t>
  </si>
  <si>
    <t>Elin Halloway</t>
  </si>
  <si>
    <t>388-84-8015</t>
  </si>
  <si>
    <t>Elvina Kristensen</t>
  </si>
  <si>
    <t>388-83-1819</t>
  </si>
  <si>
    <t>Julian Greenan</t>
  </si>
  <si>
    <t>388-82-2184</t>
  </si>
  <si>
    <t>Henrietta Markowitz</t>
  </si>
  <si>
    <t>388-81-8191</t>
  </si>
  <si>
    <t>Rosanne Gulotta</t>
  </si>
  <si>
    <t>388-80-5692</t>
  </si>
  <si>
    <t>Maragret Lytle</t>
  </si>
  <si>
    <t>388-79-6019</t>
  </si>
  <si>
    <t>Babara Metheny</t>
  </si>
  <si>
    <t>388-78-4314</t>
  </si>
  <si>
    <t>Cathy Gibby</t>
  </si>
  <si>
    <t>388-77-5497</t>
  </si>
  <si>
    <t>Halley Solari</t>
  </si>
  <si>
    <t>388-76-1582</t>
  </si>
  <si>
    <t>Emilie Godinez</t>
  </si>
  <si>
    <t>388-75-9751</t>
  </si>
  <si>
    <t>Serena Yelton</t>
  </si>
  <si>
    <t>388-74-5134</t>
  </si>
  <si>
    <t>Larissa Herlihy</t>
  </si>
  <si>
    <t>388-73-4899</t>
  </si>
  <si>
    <t>Nickole Burell</t>
  </si>
  <si>
    <t>388-72-1274</t>
  </si>
  <si>
    <t>Gabrielle Roach</t>
  </si>
  <si>
    <t>388-71-7610</t>
  </si>
  <si>
    <t>Dara Culton</t>
  </si>
  <si>
    <t>388-70-5985</t>
  </si>
  <si>
    <t>Dong Malcomb</t>
  </si>
  <si>
    <t>388-69-9047</t>
  </si>
  <si>
    <t>Pandora Mayton</t>
  </si>
  <si>
    <t>388-68-5780</t>
  </si>
  <si>
    <t>Zoe Lux</t>
  </si>
  <si>
    <t>388-67-5049</t>
  </si>
  <si>
    <t>Lavelle Hooton</t>
  </si>
  <si>
    <t>388-66-7948</t>
  </si>
  <si>
    <t>Ariel Breiner</t>
  </si>
  <si>
    <t>388-65-8950</t>
  </si>
  <si>
    <t>Raymon Cassel</t>
  </si>
  <si>
    <t>388-64-6822</t>
  </si>
  <si>
    <t>Leanne Holte</t>
  </si>
  <si>
    <t>388-63-3029</t>
  </si>
  <si>
    <t>Marybeth Selvage</t>
  </si>
  <si>
    <t>388-62-3572</t>
  </si>
  <si>
    <t>Jacqualine Haskins</t>
  </si>
  <si>
    <t>388-61-9733</t>
  </si>
  <si>
    <t>Katie Giguere</t>
  </si>
  <si>
    <t>388-60-2960</t>
  </si>
  <si>
    <t>Dennis Madill</t>
  </si>
  <si>
    <t>388-59-8013</t>
  </si>
  <si>
    <t xml:space="preserve">Paulina Seman </t>
  </si>
  <si>
    <t>388-58-5207</t>
  </si>
  <si>
    <t xml:space="preserve">Tory Gertz </t>
  </si>
  <si>
    <t>388-57-5912</t>
  </si>
  <si>
    <t xml:space="preserve">Georgetta Standridge </t>
  </si>
  <si>
    <t>388-56-5429</t>
  </si>
  <si>
    <t xml:space="preserve">Leonor Burton </t>
  </si>
  <si>
    <t>388-55-7049</t>
  </si>
  <si>
    <t xml:space="preserve">Larae Macek </t>
  </si>
  <si>
    <t>388-54-5417</t>
  </si>
  <si>
    <t xml:space="preserve">Estella Magrath </t>
  </si>
  <si>
    <t>388-53-3183</t>
  </si>
  <si>
    <t xml:space="preserve">Teodora Calaway </t>
  </si>
  <si>
    <t>388-52-2591</t>
  </si>
  <si>
    <t xml:space="preserve">Arletha Spindler </t>
  </si>
  <si>
    <t>388-51-8352</t>
  </si>
  <si>
    <t xml:space="preserve">Hassan Lint </t>
  </si>
  <si>
    <t>388-50-4300</t>
  </si>
  <si>
    <t xml:space="preserve">Celine Kahre </t>
  </si>
  <si>
    <t>388-49-4187</t>
  </si>
  <si>
    <t xml:space="preserve">Taina Patton </t>
  </si>
  <si>
    <t>388-48-6137</t>
  </si>
  <si>
    <t xml:space="preserve">Louetta Brandl </t>
  </si>
  <si>
    <t>388-47-6742</t>
  </si>
  <si>
    <t xml:space="preserve">Micki Chong </t>
  </si>
  <si>
    <t>388-46-6301</t>
  </si>
  <si>
    <t xml:space="preserve">Omega Pollock </t>
  </si>
  <si>
    <t>388-45-3175</t>
  </si>
  <si>
    <t xml:space="preserve">Boris Poirrier </t>
  </si>
  <si>
    <t>388-44-5935</t>
  </si>
  <si>
    <t xml:space="preserve">Penni Haar </t>
  </si>
  <si>
    <t>388-43-1542</t>
  </si>
  <si>
    <t xml:space="preserve">Monique Ulman </t>
  </si>
  <si>
    <t>388-42-3727</t>
  </si>
  <si>
    <t xml:space="preserve">Brittany Stegner </t>
  </si>
  <si>
    <t>388-41-2532</t>
  </si>
  <si>
    <t xml:space="preserve">Randal Back </t>
  </si>
  <si>
    <t>388-40-4689</t>
  </si>
  <si>
    <t xml:space="preserve">Anitra Ketelsen </t>
  </si>
  <si>
    <t>388-39-5722</t>
  </si>
  <si>
    <t xml:space="preserve">Yolanda Suman </t>
  </si>
  <si>
    <t>388-38-9084</t>
  </si>
  <si>
    <t xml:space="preserve">Lenny Dierking </t>
  </si>
  <si>
    <t>388-37-9863</t>
  </si>
  <si>
    <t xml:space="preserve">Louvenia Tabon </t>
  </si>
  <si>
    <t>388-36-4992</t>
  </si>
  <si>
    <t xml:space="preserve">Tim Hackenberg </t>
  </si>
  <si>
    <t>388-35-9225</t>
  </si>
  <si>
    <t xml:space="preserve">Ricardo Tillison </t>
  </si>
  <si>
    <t>388-34-9643</t>
  </si>
  <si>
    <t xml:space="preserve">Edgardo Danner </t>
  </si>
  <si>
    <t>388-33-9528</t>
  </si>
  <si>
    <t xml:space="preserve">Ricky Lisowski </t>
  </si>
  <si>
    <t>388-32-4682</t>
  </si>
  <si>
    <t xml:space="preserve">Charmaine Zhang </t>
  </si>
  <si>
    <t>388-31-9228</t>
  </si>
  <si>
    <t xml:space="preserve">Verline Goin </t>
  </si>
  <si>
    <t>388-30-8787</t>
  </si>
  <si>
    <t xml:space="preserve">Lloyd Plumley </t>
  </si>
  <si>
    <t>388-29-4750</t>
  </si>
  <si>
    <t xml:space="preserve">Leticia Odonnell </t>
  </si>
  <si>
    <t>388-28-5945</t>
  </si>
  <si>
    <t xml:space="preserve">Cuc Gillenwater </t>
  </si>
  <si>
    <t xml:space="preserve">Arielle Zartman </t>
  </si>
  <si>
    <t>388-26-1813</t>
  </si>
  <si>
    <t xml:space="preserve">Arnulfo Hutton </t>
  </si>
  <si>
    <t>388-25-2748</t>
  </si>
  <si>
    <t xml:space="preserve">Tyler Conkling </t>
  </si>
  <si>
    <t>388-24-7286</t>
  </si>
  <si>
    <t xml:space="preserve">Juliane Below </t>
  </si>
  <si>
    <t>388-23-2800</t>
  </si>
  <si>
    <t xml:space="preserve">Cheryll Calle </t>
  </si>
  <si>
    <t>388-22-9515</t>
  </si>
  <si>
    <t xml:space="preserve">Arlen Harries </t>
  </si>
  <si>
    <t>388-21-2899</t>
  </si>
  <si>
    <t xml:space="preserve">Esperanza Comacho </t>
  </si>
  <si>
    <t>388-20-2938</t>
  </si>
  <si>
    <t xml:space="preserve">Lavonne Jacko </t>
  </si>
  <si>
    <t>388-19-4982</t>
  </si>
  <si>
    <t xml:space="preserve">Concha Mccleskey </t>
  </si>
  <si>
    <t>388-18-1540</t>
  </si>
  <si>
    <t xml:space="preserve">Chrystal Deppe </t>
  </si>
  <si>
    <t>388-17-3825</t>
  </si>
  <si>
    <t xml:space="preserve">Mattie Nave </t>
  </si>
  <si>
    <t>388-16-9386</t>
  </si>
  <si>
    <t xml:space="preserve">Pamela Rohman </t>
  </si>
  <si>
    <t>388-15-9079</t>
  </si>
  <si>
    <t xml:space="preserve">Theresa Nixon </t>
  </si>
  <si>
    <t>388-14-4876</t>
  </si>
  <si>
    <t xml:space="preserve">Kristeen Silsby </t>
  </si>
  <si>
    <t>388-13-8423</t>
  </si>
  <si>
    <t xml:space="preserve">Jeanna Landrum </t>
  </si>
  <si>
    <t>388-12-1658</t>
  </si>
  <si>
    <t xml:space="preserve">Claude Darbonne </t>
  </si>
  <si>
    <t>388-11-1350</t>
  </si>
  <si>
    <t xml:space="preserve">Genevie Hipple </t>
  </si>
  <si>
    <t>388-10-2886</t>
  </si>
  <si>
    <t>Amount Paid</t>
  </si>
  <si>
    <t>Billed</t>
  </si>
  <si>
    <t>Well-Child Visit Completed</t>
  </si>
  <si>
    <t>City</t>
  </si>
  <si>
    <t>Birthdate</t>
  </si>
  <si>
    <t>Patient ID #</t>
  </si>
  <si>
    <t>Patient Name</t>
  </si>
  <si>
    <t>Hyperthyroidism monitoring</t>
  </si>
  <si>
    <t>High cholesterol treatment</t>
  </si>
  <si>
    <t>High blood pressure treatment</t>
  </si>
  <si>
    <t>High blood pressure monitoring</t>
  </si>
  <si>
    <t>Hepatitis B screening</t>
  </si>
  <si>
    <t>Food sensitivity test</t>
  </si>
  <si>
    <t>Fatigue Evaluation</t>
  </si>
  <si>
    <t>Epinephrine injection pen refills</t>
  </si>
  <si>
    <t>Ear wax removal</t>
  </si>
  <si>
    <t>Sports physicals</t>
  </si>
  <si>
    <t>COPD screening</t>
  </si>
  <si>
    <t>COVID-19 basic assessment and specimen collection</t>
  </si>
  <si>
    <t>COVID-19 antibody testing</t>
  </si>
  <si>
    <t>Comprehensive health screenings</t>
  </si>
  <si>
    <t>Basic health screenings</t>
  </si>
  <si>
    <t>Camp physicals</t>
  </si>
  <si>
    <t>General medical exams (excludes annual physicals)</t>
  </si>
  <si>
    <t>Annual wellness exam</t>
  </si>
  <si>
    <t>Tests, screenings &amp; physicals</t>
  </si>
  <si>
    <t>Wart &amp; skin growth treatment</t>
  </si>
  <si>
    <t>Wart evaluation</t>
  </si>
  <si>
    <t>Swollen veins &amp; leg pain treatment</t>
  </si>
  <si>
    <t>Swimmer's itch</t>
  </si>
  <si>
    <t>Sunburn</t>
  </si>
  <si>
    <t>Skin tag removal</t>
  </si>
  <si>
    <t>Skin abscess treatment</t>
  </si>
  <si>
    <t>Shingles</t>
  </si>
  <si>
    <t>Scabies</t>
  </si>
  <si>
    <t>Rosacea</t>
  </si>
  <si>
    <t>Ringworm</t>
  </si>
  <si>
    <t>Rash, skin irritation &amp; dermatitis</t>
  </si>
  <si>
    <t>Poison ivy &amp; poison oak</t>
  </si>
  <si>
    <t>Nail infection treatment</t>
  </si>
  <si>
    <t>Minor psoriasis</t>
  </si>
  <si>
    <t>Lice</t>
  </si>
  <si>
    <t>Hair loss</t>
  </si>
  <si>
    <t>Cold, canker &amp; mouth sores</t>
  </si>
  <si>
    <t>Chicken pox</t>
  </si>
  <si>
    <t>Athlete's foot</t>
  </si>
  <si>
    <t>Acne</t>
  </si>
  <si>
    <t>Skin, hair &amp; nails</t>
  </si>
  <si>
    <t>Tick bites</t>
  </si>
  <si>
    <t>Suture &amp; staple removal</t>
  </si>
  <si>
    <t>Sprains, strains &amp; joint pain</t>
  </si>
  <si>
    <t>Splinter removal</t>
  </si>
  <si>
    <t>Pelvic pain evaluation</t>
  </si>
  <si>
    <t>Minor cuts, blisters &amp; wounds</t>
  </si>
  <si>
    <t>Minor burns</t>
  </si>
  <si>
    <t>Irritable bowel syndrome (IBS) evaluation</t>
  </si>
  <si>
    <t>Headache &amp; Migraine Evaluation</t>
  </si>
  <si>
    <t>Bug bites &amp; stings</t>
  </si>
  <si>
    <t>Back pain evaluation</t>
  </si>
  <si>
    <t>Overall Ranking</t>
  </si>
  <si>
    <t>Rounded Prices</t>
  </si>
  <si>
    <t>Prices</t>
  </si>
  <si>
    <t>Services</t>
  </si>
  <si>
    <t>1000-22-228</t>
  </si>
  <si>
    <t>Ese Umoeka</t>
  </si>
  <si>
    <t>Number of Well-Child Visits Completed</t>
  </si>
  <si>
    <t>Total Amount Billed</t>
  </si>
  <si>
    <t>Total Amount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</si>
</sst>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);;"/>
    <numFmt numFmtId="165" formatCode="&quot;$&quot;#,##0"/>
    <numFmt numFmtId="176" formatCode="[$$-409]#,##0"/>
    <numFmt numFmtId="189" formatCode="0.0000000"/>
  </numFmts>
  <fonts count="7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4"/>
      <color theme="1" tint="0.34998626667073579"/>
      <name val="Arial"/>
      <family val="2"/>
      <scheme val="minor"/>
    </font>
    <font>
      <i/>
      <sz val="14"/>
      <color theme="3" tint="-0.499984740745262"/>
      <name val="Arial"/>
      <family val="2"/>
      <scheme val="minor"/>
    </font>
    <font>
      <sz val="22"/>
      <color theme="1" tint="0.24994659260841701"/>
      <name val="Arial"/>
      <family val="2"/>
      <scheme val="major"/>
    </font>
    <font>
      <b/>
      <sz val="15"/>
      <color theme="3"/>
      <name val="Arial"/>
      <family val="2"/>
      <scheme val="minor"/>
    </font>
    <font>
      <b/>
      <sz val="12"/>
      <color rgb="FF00000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ck">
        <color theme="3"/>
      </top>
      <bottom/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3" fillId="2" borderId="2" applyNumberFormat="0" applyAlignment="0" applyProtection="0"/>
    <xf numFmtId="164" fontId="2" fillId="0" borderId="1">
      <alignment vertical="center"/>
    </xf>
    <xf numFmtId="0" fontId="5" fillId="0" borderId="3" applyNumberFormat="0" applyFill="0" applyAlignment="0" applyProtection="0"/>
  </cellStyleXfs>
  <cellXfs count="4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165" fontId="0" fillId="0" borderId="0" xfId="0" applyNumberFormat="1" applyFill="1" applyAlignment="1">
      <alignment horizontal="left" vertical="center"/>
    </xf>
    <xf numFmtId="0" fontId="0" fillId="9" borderId="4" xfId="0" applyFill="1" applyBorder="1" applyAlignment="1">
      <alignment vertical="center"/>
    </xf>
    <xf numFmtId="0" fontId="1" fillId="3" borderId="4" xfId="0" applyFont="1" applyFill="1" applyBorder="1" applyAlignment="1">
      <alignment horizontal="left" vertical="center"/>
    </xf>
    <xf numFmtId="0" fontId="0" fillId="6" borderId="4" xfId="0" applyFill="1" applyBorder="1" applyAlignment="1">
      <alignment vertical="center"/>
    </xf>
    <xf numFmtId="0" fontId="0" fillId="7" borderId="4" xfId="0" applyFill="1" applyBorder="1" applyAlignment="1">
      <alignment vertical="center"/>
    </xf>
    <xf numFmtId="14" fontId="0" fillId="8" borderId="4" xfId="0" applyNumberFormat="1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14" fontId="0" fillId="0" borderId="0" xfId="0" applyNumberFormat="1" applyFill="1" applyAlignment="1">
      <alignment horizontal="left" vertical="center"/>
    </xf>
    <xf numFmtId="0" fontId="6" fillId="10" borderId="4" xfId="0" applyFont="1" applyFill="1" applyBorder="1" applyAlignment="1">
      <alignment vertical="center"/>
    </xf>
    <xf numFmtId="0" fontId="0" fillId="10" borderId="4" xfId="0" applyFill="1" applyBorder="1" applyAlignment="1">
      <alignment vertical="center"/>
    </xf>
    <xf numFmtId="0" fontId="6" fillId="10" borderId="4" xfId="0" applyFont="1" applyFill="1" applyBorder="1" applyAlignment="1">
      <alignment vertical="center" wrapText="1"/>
    </xf>
    <xf numFmtId="176" fontId="0" fillId="10" borderId="4" xfId="0" applyNumberFormat="1" applyFill="1" applyBorder="1" applyAlignment="1">
      <alignment horizontal="right" vertical="center"/>
    </xf>
    <xf numFmtId="176" fontId="0" fillId="10" borderId="4" xfId="0" applyNumberFormat="1" applyFill="1" applyBorder="1" applyAlignment="1">
      <alignment vertical="center"/>
    </xf>
    <xf numFmtId="176" fontId="0" fillId="4" borderId="4" xfId="0" applyNumberFormat="1" applyFill="1" applyBorder="1" applyAlignment="1">
      <alignment horizontal="left" vertical="center"/>
    </xf>
    <xf numFmtId="176" fontId="0" fillId="5" borderId="4" xfId="0" applyNumberFormat="1" applyFill="1" applyBorder="1" applyAlignment="1">
      <alignment horizontal="left" vertical="center"/>
    </xf>
    <xf numFmtId="0" fontId="0" fillId="7" borderId="4" xfId="0" applyFill="1" applyBorder="1" applyAlignment="1">
      <alignment horizontal="right" vertical="center"/>
    </xf>
    <xf numFmtId="2" fontId="0" fillId="9" borderId="4" xfId="0" applyNumberFormat="1" applyFill="1" applyBorder="1" applyAlignment="1">
      <alignment horizontal="right" vertical="center"/>
    </xf>
    <xf numFmtId="0" fontId="0" fillId="6" borderId="6" xfId="0" applyFill="1" applyBorder="1" applyAlignment="1">
      <alignment vertical="center"/>
    </xf>
    <xf numFmtId="0" fontId="0" fillId="7" borderId="6" xfId="0" applyFill="1" applyBorder="1" applyAlignment="1">
      <alignment horizontal="right" vertical="center"/>
    </xf>
    <xf numFmtId="2" fontId="0" fillId="9" borderId="6" xfId="0" applyNumberFormat="1" applyFill="1" applyBorder="1" applyAlignment="1">
      <alignment horizontal="right" vertical="center"/>
    </xf>
    <xf numFmtId="0" fontId="5" fillId="6" borderId="5" xfId="4" applyFill="1" applyBorder="1" applyAlignment="1">
      <alignment vertical="center"/>
    </xf>
    <xf numFmtId="0" fontId="5" fillId="7" borderId="5" xfId="4" applyFill="1" applyBorder="1" applyAlignment="1">
      <alignment horizontal="right" vertical="center"/>
    </xf>
    <xf numFmtId="2" fontId="5" fillId="9" borderId="5" xfId="4" applyNumberFormat="1" applyFill="1" applyBorder="1" applyAlignment="1">
      <alignment horizontal="right" vertical="center"/>
    </xf>
    <xf numFmtId="0" fontId="0" fillId="7" borderId="6" xfId="0" applyFill="1" applyBorder="1" applyAlignment="1">
      <alignment vertical="center"/>
    </xf>
    <xf numFmtId="14" fontId="0" fillId="8" borderId="6" xfId="0" applyNumberFormat="1" applyFill="1" applyBorder="1" applyAlignment="1">
      <alignment horizontal="left" vertical="center"/>
    </xf>
    <xf numFmtId="0" fontId="0" fillId="9" borderId="6" xfId="0" applyFill="1" applyBorder="1" applyAlignment="1">
      <alignment vertical="center"/>
    </xf>
    <xf numFmtId="0" fontId="0" fillId="3" borderId="6" xfId="0" applyFill="1" applyBorder="1" applyAlignment="1">
      <alignment horizontal="left" vertical="center"/>
    </xf>
    <xf numFmtId="176" fontId="0" fillId="4" borderId="6" xfId="0" applyNumberFormat="1" applyFill="1" applyBorder="1" applyAlignment="1">
      <alignment horizontal="left" vertical="center"/>
    </xf>
    <xf numFmtId="176" fontId="0" fillId="5" borderId="6" xfId="0" applyNumberFormat="1" applyFill="1" applyBorder="1" applyAlignment="1">
      <alignment horizontal="left" vertical="center"/>
    </xf>
    <xf numFmtId="0" fontId="1" fillId="6" borderId="7" xfId="0" applyFont="1" applyFill="1" applyBorder="1" applyAlignment="1">
      <alignment vertical="center"/>
    </xf>
    <xf numFmtId="0" fontId="1" fillId="7" borderId="7" xfId="0" applyFont="1" applyFill="1" applyBorder="1" applyAlignment="1">
      <alignment vertical="center"/>
    </xf>
    <xf numFmtId="0" fontId="1" fillId="8" borderId="7" xfId="0" applyFont="1" applyFill="1" applyBorder="1" applyAlignment="1">
      <alignment horizontal="left" vertical="center"/>
    </xf>
    <xf numFmtId="0" fontId="1" fillId="9" borderId="7" xfId="0" applyFont="1" applyFill="1" applyBorder="1" applyAlignment="1">
      <alignment vertical="center"/>
    </xf>
    <xf numFmtId="0" fontId="1" fillId="3" borderId="7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1" fillId="5" borderId="7" xfId="0" applyFont="1" applyFill="1" applyBorder="1" applyAlignment="1">
      <alignment horizontal="left" vertical="center"/>
    </xf>
    <xf numFmtId="189" fontId="0" fillId="7" borderId="4" xfId="0" applyNumberFormat="1" applyFill="1" applyBorder="1" applyAlignment="1">
      <alignment horizontal="right" vertical="center"/>
    </xf>
    <xf numFmtId="0" fontId="5" fillId="4" borderId="5" xfId="4" applyFill="1" applyBorder="1" applyAlignment="1">
      <alignment horizontal="right" vertical="center"/>
    </xf>
    <xf numFmtId="0" fontId="0" fillId="4" borderId="6" xfId="0" applyFill="1" applyBorder="1" applyAlignment="1">
      <alignment horizontal="right" vertical="center"/>
    </xf>
    <xf numFmtId="0" fontId="0" fillId="4" borderId="4" xfId="0" applyFill="1" applyBorder="1" applyAlignment="1">
      <alignment horizontal="right" vertical="center"/>
    </xf>
  </cellXfs>
  <cellStyles count="5">
    <cellStyle name="Heading 1" xfId="4" builtinId="16"/>
    <cellStyle name="Heading 3" xfId="2" builtinId="18" customBuiltin="1"/>
    <cellStyle name="Normal" xfId="0" builtinId="0"/>
    <cellStyle name="Title" xfId="1" builtinId="15" customBuiltin="1"/>
    <cellStyle name="years" xfId="3" xr:uid="{C2A21F68-CA96-4CC7-951E-94868D9429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BYUI Colors">
      <a:dk1>
        <a:sysClr val="windowText" lastClr="000000"/>
      </a:dk1>
      <a:lt1>
        <a:sysClr val="window" lastClr="FFFFFF"/>
      </a:lt1>
      <a:dk2>
        <a:srgbClr val="006EB6"/>
      </a:dk2>
      <a:lt2>
        <a:srgbClr val="8DD3EE"/>
      </a:lt2>
      <a:accent1>
        <a:srgbClr val="80C140"/>
      </a:accent1>
      <a:accent2>
        <a:srgbClr val="A5216F"/>
      </a:accent2>
      <a:accent3>
        <a:srgbClr val="E42226"/>
      </a:accent3>
      <a:accent4>
        <a:srgbClr val="F7941D"/>
      </a:accent4>
      <a:accent5>
        <a:srgbClr val="FFE066"/>
      </a:accent5>
      <a:accent6>
        <a:srgbClr val="ADADAD"/>
      </a:accent6>
      <a:hlink>
        <a:srgbClr val="006EB6"/>
      </a:hlink>
      <a:folHlink>
        <a:srgbClr val="006EB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1BD6B-E62C-4C5F-B823-08047BA91568}">
  <sheetPr codeName="Sheet5"/>
  <dimension ref="A2:K103"/>
  <sheetViews>
    <sheetView tabSelected="1" workbookViewId="0">
      <selection activeCell="F7" sqref="F7"/>
    </sheetView>
  </sheetViews>
  <sheetFormatPr defaultColWidth="8.75" defaultRowHeight="19.899999999999999" customHeight="1" x14ac:dyDescent="0.2"/>
  <cols>
    <col min="1" max="1" width="20" style="1" customWidth="1"/>
    <col min="2" max="2" width="16.375" style="1" customWidth="1"/>
    <col min="3" max="3" width="14.125" style="3" customWidth="1"/>
    <col min="4" max="4" width="21.875" style="1" bestFit="1" customWidth="1"/>
    <col min="5" max="5" width="27.125" style="3" customWidth="1"/>
    <col min="6" max="7" width="17.5" style="3" customWidth="1"/>
    <col min="8" max="8" width="17.5" style="7" customWidth="1"/>
    <col min="9" max="9" width="39" style="1" customWidth="1"/>
    <col min="10" max="10" width="13.625" style="1" customWidth="1"/>
    <col min="11" max="11" width="25.375" style="1" customWidth="1"/>
    <col min="12" max="16384" width="8.75" style="1"/>
  </cols>
  <sheetData>
    <row r="2" spans="1:11" ht="15.75" thickBot="1" x14ac:dyDescent="0.25">
      <c r="A2" s="38" t="s">
        <v>209</v>
      </c>
      <c r="B2" s="39" t="s">
        <v>208</v>
      </c>
      <c r="C2" s="40" t="s">
        <v>207</v>
      </c>
      <c r="D2" s="41" t="s">
        <v>206</v>
      </c>
      <c r="E2" s="42" t="s">
        <v>205</v>
      </c>
      <c r="F2" s="43" t="s">
        <v>204</v>
      </c>
      <c r="G2" s="44" t="s">
        <v>203</v>
      </c>
      <c r="H2" s="8"/>
    </row>
    <row r="3" spans="1:11" ht="19.899999999999999" customHeight="1" thickTop="1" x14ac:dyDescent="0.2">
      <c r="A3" s="26" t="s">
        <v>22</v>
      </c>
      <c r="B3" s="32" t="s">
        <v>21</v>
      </c>
      <c r="C3" s="33">
        <v>44557</v>
      </c>
      <c r="D3" s="34" t="s">
        <v>4</v>
      </c>
      <c r="E3" s="35"/>
      <c r="F3" s="36">
        <v>0</v>
      </c>
      <c r="G3" s="37">
        <v>0</v>
      </c>
      <c r="H3" s="9"/>
      <c r="J3" s="6"/>
      <c r="K3" s="5"/>
    </row>
    <row r="4" spans="1:11" ht="19.899999999999999" customHeight="1" x14ac:dyDescent="0.2">
      <c r="A4" s="12" t="s">
        <v>30</v>
      </c>
      <c r="B4" s="13" t="s">
        <v>29</v>
      </c>
      <c r="C4" s="14">
        <f ca="1">TODAY()-30</f>
        <v>45014</v>
      </c>
      <c r="D4" s="10" t="s">
        <v>8</v>
      </c>
      <c r="E4" s="15" t="s">
        <v>7</v>
      </c>
      <c r="F4" s="22">
        <v>50</v>
      </c>
      <c r="G4" s="23">
        <v>50</v>
      </c>
      <c r="H4" s="9"/>
      <c r="I4" s="17" t="s">
        <v>268</v>
      </c>
      <c r="J4" s="18">
        <f>COUNTA(Well_Child_Visit_Completed)</f>
        <v>41</v>
      </c>
    </row>
    <row r="5" spans="1:11" ht="19.899999999999999" customHeight="1" x14ac:dyDescent="0.2">
      <c r="A5" s="12" t="s">
        <v>144</v>
      </c>
      <c r="B5" s="13" t="s">
        <v>143</v>
      </c>
      <c r="C5" s="14">
        <v>44079</v>
      </c>
      <c r="D5" s="10" t="s">
        <v>4</v>
      </c>
      <c r="E5" s="15" t="s">
        <v>7</v>
      </c>
      <c r="F5" s="22">
        <v>50</v>
      </c>
      <c r="G5" s="23">
        <v>50</v>
      </c>
      <c r="H5" s="9"/>
      <c r="I5" s="19" t="s">
        <v>269</v>
      </c>
      <c r="J5" s="20">
        <f>SUM(Billed)</f>
        <v>2000</v>
      </c>
    </row>
    <row r="6" spans="1:11" ht="19.899999999999999" customHeight="1" x14ac:dyDescent="0.2">
      <c r="A6" s="12" t="s">
        <v>34</v>
      </c>
      <c r="B6" s="13" t="s">
        <v>33</v>
      </c>
      <c r="C6" s="14">
        <v>44546</v>
      </c>
      <c r="D6" s="10" t="s">
        <v>8</v>
      </c>
      <c r="E6" s="15"/>
      <c r="F6" s="22">
        <v>0</v>
      </c>
      <c r="G6" s="23">
        <v>0</v>
      </c>
      <c r="H6" s="9"/>
      <c r="I6" s="17" t="s">
        <v>270</v>
      </c>
      <c r="J6" s="21">
        <f>SUM(Amount_Paid)</f>
        <v>1025</v>
      </c>
    </row>
    <row r="7" spans="1:11" ht="19.899999999999999" customHeight="1" x14ac:dyDescent="0.2">
      <c r="A7" s="12" t="s">
        <v>32</v>
      </c>
      <c r="B7" s="13" t="s">
        <v>31</v>
      </c>
      <c r="C7" s="14">
        <v>43048</v>
      </c>
      <c r="D7" s="10" t="s">
        <v>8</v>
      </c>
      <c r="E7" s="15" t="s">
        <v>7</v>
      </c>
      <c r="F7" s="22">
        <v>50</v>
      </c>
      <c r="G7" s="23">
        <v>0</v>
      </c>
      <c r="H7" s="9"/>
    </row>
    <row r="8" spans="1:11" ht="19.899999999999999" customHeight="1" x14ac:dyDescent="0.2">
      <c r="A8" s="12" t="s">
        <v>92</v>
      </c>
      <c r="B8" s="13" t="s">
        <v>91</v>
      </c>
      <c r="C8" s="14">
        <v>43727</v>
      </c>
      <c r="D8" s="10" t="s">
        <v>8</v>
      </c>
      <c r="E8" s="15"/>
      <c r="F8" s="22">
        <v>0</v>
      </c>
      <c r="G8" s="23">
        <v>0</v>
      </c>
      <c r="H8" s="9"/>
    </row>
    <row r="9" spans="1:11" ht="19.899999999999999" customHeight="1" x14ac:dyDescent="0.2">
      <c r="A9" s="12" t="s">
        <v>169</v>
      </c>
      <c r="B9" s="13" t="s">
        <v>266</v>
      </c>
      <c r="C9" s="14">
        <v>44316</v>
      </c>
      <c r="D9" s="10" t="s">
        <v>4</v>
      </c>
      <c r="E9" s="15" t="s">
        <v>7</v>
      </c>
      <c r="F9" s="22">
        <v>50</v>
      </c>
      <c r="G9" s="23">
        <v>0</v>
      </c>
      <c r="H9" s="9"/>
    </row>
    <row r="10" spans="1:11" ht="19.899999999999999" customHeight="1" x14ac:dyDescent="0.2">
      <c r="A10" s="12" t="s">
        <v>179</v>
      </c>
      <c r="B10" s="13" t="s">
        <v>178</v>
      </c>
      <c r="C10" s="14">
        <v>43085</v>
      </c>
      <c r="D10" s="10" t="s">
        <v>1</v>
      </c>
      <c r="E10" s="15"/>
      <c r="F10" s="22">
        <v>0</v>
      </c>
      <c r="G10" s="23">
        <v>0</v>
      </c>
      <c r="H10" s="9"/>
    </row>
    <row r="11" spans="1:11" ht="19.899999999999999" customHeight="1" x14ac:dyDescent="0.2">
      <c r="A11" s="12" t="s">
        <v>120</v>
      </c>
      <c r="B11" s="13" t="s">
        <v>119</v>
      </c>
      <c r="C11" s="14">
        <v>43119</v>
      </c>
      <c r="D11" s="10" t="s">
        <v>8</v>
      </c>
      <c r="E11" s="15" t="s">
        <v>7</v>
      </c>
      <c r="F11" s="22">
        <v>50</v>
      </c>
      <c r="G11" s="23">
        <v>50</v>
      </c>
      <c r="H11" s="9"/>
    </row>
    <row r="12" spans="1:11" ht="19.899999999999999" customHeight="1" x14ac:dyDescent="0.2">
      <c r="A12" s="12" t="s">
        <v>171</v>
      </c>
      <c r="B12" s="13" t="s">
        <v>170</v>
      </c>
      <c r="C12" s="14">
        <v>43963</v>
      </c>
      <c r="D12" s="10" t="s">
        <v>8</v>
      </c>
      <c r="E12" s="15" t="s">
        <v>7</v>
      </c>
      <c r="F12" s="22">
        <v>50</v>
      </c>
      <c r="G12" s="23">
        <v>50</v>
      </c>
      <c r="H12" s="9"/>
    </row>
    <row r="13" spans="1:11" ht="19.899999999999999" customHeight="1" x14ac:dyDescent="0.2">
      <c r="A13" s="12" t="s">
        <v>66</v>
      </c>
      <c r="B13" s="13" t="s">
        <v>65</v>
      </c>
      <c r="C13" s="14">
        <v>43837</v>
      </c>
      <c r="D13" s="10" t="s">
        <v>4</v>
      </c>
      <c r="E13" s="15"/>
      <c r="F13" s="22">
        <v>0</v>
      </c>
      <c r="G13" s="23">
        <v>0</v>
      </c>
      <c r="H13" s="9"/>
    </row>
    <row r="14" spans="1:11" ht="19.899999999999999" customHeight="1" x14ac:dyDescent="0.2">
      <c r="A14" s="12" t="s">
        <v>134</v>
      </c>
      <c r="B14" s="13" t="s">
        <v>133</v>
      </c>
      <c r="C14" s="14">
        <v>42637</v>
      </c>
      <c r="D14" s="10" t="s">
        <v>8</v>
      </c>
      <c r="E14" s="15" t="s">
        <v>7</v>
      </c>
      <c r="F14" s="22">
        <v>50</v>
      </c>
      <c r="G14" s="23">
        <v>0</v>
      </c>
      <c r="H14" s="9"/>
    </row>
    <row r="15" spans="1:11" ht="19.899999999999999" customHeight="1" x14ac:dyDescent="0.2">
      <c r="A15" s="12" t="s">
        <v>140</v>
      </c>
      <c r="B15" s="13" t="s">
        <v>139</v>
      </c>
      <c r="C15" s="14">
        <v>44445</v>
      </c>
      <c r="D15" s="10" t="s">
        <v>4</v>
      </c>
      <c r="E15" s="15"/>
      <c r="F15" s="22">
        <v>0</v>
      </c>
      <c r="G15" s="23">
        <v>0</v>
      </c>
      <c r="H15" s="9"/>
    </row>
    <row r="16" spans="1:11" ht="19.899999999999999" customHeight="1" x14ac:dyDescent="0.2">
      <c r="A16" s="12" t="s">
        <v>42</v>
      </c>
      <c r="B16" s="13" t="s">
        <v>41</v>
      </c>
      <c r="C16" s="14">
        <v>42637</v>
      </c>
      <c r="D16" s="10" t="s">
        <v>8</v>
      </c>
      <c r="E16" s="15"/>
      <c r="F16" s="22">
        <v>0</v>
      </c>
      <c r="G16" s="23">
        <v>0</v>
      </c>
      <c r="H16" s="9"/>
    </row>
    <row r="17" spans="1:8" ht="19.899999999999999" customHeight="1" x14ac:dyDescent="0.2">
      <c r="A17" s="12" t="s">
        <v>68</v>
      </c>
      <c r="B17" s="13" t="s">
        <v>67</v>
      </c>
      <c r="C17" s="14">
        <v>42637</v>
      </c>
      <c r="D17" s="10" t="s">
        <v>8</v>
      </c>
      <c r="E17" s="15"/>
      <c r="F17" s="22">
        <v>0</v>
      </c>
      <c r="G17" s="23">
        <v>0</v>
      </c>
      <c r="H17" s="9"/>
    </row>
    <row r="18" spans="1:8" ht="19.899999999999999" customHeight="1" x14ac:dyDescent="0.2">
      <c r="A18" s="12" t="s">
        <v>124</v>
      </c>
      <c r="B18" s="13" t="s">
        <v>123</v>
      </c>
      <c r="C18" s="14">
        <v>43505</v>
      </c>
      <c r="D18" s="10" t="s">
        <v>8</v>
      </c>
      <c r="E18" s="15" t="s">
        <v>7</v>
      </c>
      <c r="F18" s="22">
        <v>50</v>
      </c>
      <c r="G18" s="23">
        <v>20</v>
      </c>
      <c r="H18" s="9"/>
    </row>
    <row r="19" spans="1:8" ht="19.899999999999999" customHeight="1" x14ac:dyDescent="0.2">
      <c r="A19" s="12" t="s">
        <v>38</v>
      </c>
      <c r="B19" s="13" t="s">
        <v>37</v>
      </c>
      <c r="C19" s="14">
        <v>43484</v>
      </c>
      <c r="D19" s="10" t="s">
        <v>1</v>
      </c>
      <c r="E19" s="15"/>
      <c r="F19" s="22">
        <v>0</v>
      </c>
      <c r="G19" s="23">
        <v>0</v>
      </c>
      <c r="H19" s="9"/>
    </row>
    <row r="20" spans="1:8" ht="19.899999999999999" customHeight="1" x14ac:dyDescent="0.2">
      <c r="A20" s="12" t="s">
        <v>160</v>
      </c>
      <c r="B20" s="13" t="s">
        <v>159</v>
      </c>
      <c r="C20" s="14">
        <v>42983</v>
      </c>
      <c r="D20" s="10" t="s">
        <v>4</v>
      </c>
      <c r="E20" s="15" t="s">
        <v>7</v>
      </c>
      <c r="F20" s="22">
        <v>50</v>
      </c>
      <c r="G20" s="23">
        <v>0</v>
      </c>
      <c r="H20" s="9"/>
    </row>
    <row r="21" spans="1:8" ht="19.899999999999999" customHeight="1" x14ac:dyDescent="0.2">
      <c r="A21" s="12" t="s">
        <v>177</v>
      </c>
      <c r="B21" s="13" t="s">
        <v>176</v>
      </c>
      <c r="C21" s="14">
        <v>44328</v>
      </c>
      <c r="D21" s="10" t="s">
        <v>8</v>
      </c>
      <c r="E21" s="15"/>
      <c r="F21" s="22">
        <v>0</v>
      </c>
      <c r="G21" s="23">
        <v>0</v>
      </c>
      <c r="H21" s="9"/>
    </row>
    <row r="22" spans="1:8" ht="19.899999999999999" customHeight="1" x14ac:dyDescent="0.2">
      <c r="A22" s="12" t="s">
        <v>187</v>
      </c>
      <c r="B22" s="13" t="s">
        <v>186</v>
      </c>
      <c r="C22" s="14">
        <v>43776</v>
      </c>
      <c r="D22" s="10" t="s">
        <v>8</v>
      </c>
      <c r="E22" s="15"/>
      <c r="F22" s="22">
        <v>0</v>
      </c>
      <c r="G22" s="23">
        <v>0</v>
      </c>
      <c r="H22" s="9"/>
    </row>
    <row r="23" spans="1:8" ht="19.899999999999999" customHeight="1" x14ac:dyDescent="0.2">
      <c r="A23" s="12" t="s">
        <v>199</v>
      </c>
      <c r="B23" s="13" t="s">
        <v>198</v>
      </c>
      <c r="C23" s="14">
        <v>44681</v>
      </c>
      <c r="D23" s="10" t="s">
        <v>4</v>
      </c>
      <c r="E23" s="15"/>
      <c r="F23" s="22">
        <v>0</v>
      </c>
      <c r="G23" s="23">
        <v>0</v>
      </c>
      <c r="H23" s="9"/>
    </row>
    <row r="24" spans="1:8" ht="19.899999999999999" customHeight="1" x14ac:dyDescent="0.2">
      <c r="A24" s="12" t="s">
        <v>3</v>
      </c>
      <c r="B24" s="13" t="s">
        <v>2</v>
      </c>
      <c r="C24" s="14">
        <f ca="1">TODAY()-65</f>
        <v>44979</v>
      </c>
      <c r="D24" s="10" t="s">
        <v>1</v>
      </c>
      <c r="E24" s="15"/>
      <c r="F24" s="22">
        <v>0</v>
      </c>
      <c r="G24" s="23">
        <v>0</v>
      </c>
      <c r="H24" s="9"/>
    </row>
    <row r="25" spans="1:8" ht="19.899999999999999" customHeight="1" x14ac:dyDescent="0.2">
      <c r="A25" s="12" t="s">
        <v>24</v>
      </c>
      <c r="B25" s="13" t="s">
        <v>23</v>
      </c>
      <c r="C25" s="14">
        <f ca="1">TODAY()-120</f>
        <v>44924</v>
      </c>
      <c r="D25" s="10" t="s">
        <v>1</v>
      </c>
      <c r="E25" s="15"/>
      <c r="F25" s="22">
        <v>0</v>
      </c>
      <c r="G25" s="23">
        <v>0</v>
      </c>
      <c r="H25" s="9"/>
    </row>
    <row r="26" spans="1:8" ht="19.899999999999999" customHeight="1" x14ac:dyDescent="0.2">
      <c r="A26" s="12" t="s">
        <v>14</v>
      </c>
      <c r="B26" s="13" t="s">
        <v>13</v>
      </c>
      <c r="C26" s="14">
        <v>44328</v>
      </c>
      <c r="D26" s="10" t="s">
        <v>8</v>
      </c>
      <c r="E26" s="15"/>
      <c r="F26" s="22">
        <v>0</v>
      </c>
      <c r="G26" s="23">
        <v>0</v>
      </c>
      <c r="H26" s="9"/>
    </row>
    <row r="27" spans="1:8" ht="19.899999999999999" customHeight="1" x14ac:dyDescent="0.2">
      <c r="A27" s="12" t="s">
        <v>185</v>
      </c>
      <c r="B27" s="13" t="s">
        <v>184</v>
      </c>
      <c r="C27" s="14">
        <v>42000</v>
      </c>
      <c r="D27" s="10" t="s">
        <v>8</v>
      </c>
      <c r="E27" s="15"/>
      <c r="F27" s="22">
        <v>0</v>
      </c>
      <c r="G27" s="23">
        <v>0</v>
      </c>
      <c r="H27" s="9"/>
    </row>
    <row r="28" spans="1:8" ht="19.899999999999999" customHeight="1" x14ac:dyDescent="0.2">
      <c r="A28" s="12" t="s">
        <v>168</v>
      </c>
      <c r="B28" s="13" t="s">
        <v>167</v>
      </c>
      <c r="C28" s="14">
        <v>43825</v>
      </c>
      <c r="D28" s="10" t="s">
        <v>8</v>
      </c>
      <c r="E28" s="15"/>
      <c r="F28" s="22">
        <v>0</v>
      </c>
      <c r="G28" s="23">
        <v>0</v>
      </c>
      <c r="H28" s="9"/>
    </row>
    <row r="29" spans="1:8" ht="19.899999999999999" customHeight="1" x14ac:dyDescent="0.2">
      <c r="A29" s="12" t="s">
        <v>82</v>
      </c>
      <c r="B29" s="13" t="s">
        <v>81</v>
      </c>
      <c r="C29" s="14">
        <f ca="1">TODAY()-65</f>
        <v>44979</v>
      </c>
      <c r="D29" s="10" t="s">
        <v>1</v>
      </c>
      <c r="E29" s="15" t="s">
        <v>7</v>
      </c>
      <c r="F29" s="22">
        <v>50</v>
      </c>
      <c r="G29" s="23">
        <v>35</v>
      </c>
      <c r="H29" s="9"/>
    </row>
    <row r="30" spans="1:8" ht="19.899999999999999" customHeight="1" x14ac:dyDescent="0.2">
      <c r="A30" s="12" t="s">
        <v>104</v>
      </c>
      <c r="B30" s="13" t="s">
        <v>103</v>
      </c>
      <c r="C30" s="14">
        <v>43484</v>
      </c>
      <c r="D30" s="10" t="s">
        <v>8</v>
      </c>
      <c r="E30" s="15" t="s">
        <v>7</v>
      </c>
      <c r="F30" s="22">
        <v>50</v>
      </c>
      <c r="G30" s="23">
        <v>50</v>
      </c>
      <c r="H30" s="9"/>
    </row>
    <row r="31" spans="1:8" ht="19.899999999999999" customHeight="1" x14ac:dyDescent="0.2">
      <c r="A31" s="12" t="s">
        <v>84</v>
      </c>
      <c r="B31" s="13" t="s">
        <v>83</v>
      </c>
      <c r="C31" s="14">
        <f ca="1">TODAY()-45</f>
        <v>44999</v>
      </c>
      <c r="D31" s="10" t="s">
        <v>4</v>
      </c>
      <c r="E31" s="15"/>
      <c r="F31" s="22">
        <v>0</v>
      </c>
      <c r="G31" s="23">
        <v>0</v>
      </c>
      <c r="H31" s="9"/>
    </row>
    <row r="32" spans="1:8" ht="19.899999999999999" customHeight="1" x14ac:dyDescent="0.2">
      <c r="A32" s="12" t="s">
        <v>156</v>
      </c>
      <c r="B32" s="13" t="s">
        <v>155</v>
      </c>
      <c r="C32" s="14">
        <v>42637</v>
      </c>
      <c r="D32" s="10" t="s">
        <v>1</v>
      </c>
      <c r="E32" s="15"/>
      <c r="F32" s="22">
        <v>0</v>
      </c>
      <c r="G32" s="23">
        <v>0</v>
      </c>
      <c r="H32" s="9"/>
    </row>
    <row r="33" spans="1:8" ht="19.899999999999999" customHeight="1" x14ac:dyDescent="0.2">
      <c r="A33" s="12" t="s">
        <v>54</v>
      </c>
      <c r="B33" s="13" t="s">
        <v>53</v>
      </c>
      <c r="C33" s="14">
        <v>44132</v>
      </c>
      <c r="D33" s="10" t="s">
        <v>8</v>
      </c>
      <c r="E33" s="15"/>
      <c r="F33" s="22">
        <v>0</v>
      </c>
      <c r="G33" s="23">
        <v>0</v>
      </c>
      <c r="H33" s="9"/>
    </row>
    <row r="34" spans="1:8" ht="19.899999999999999" customHeight="1" x14ac:dyDescent="0.2">
      <c r="A34" s="12" t="s">
        <v>56</v>
      </c>
      <c r="B34" s="13" t="s">
        <v>55</v>
      </c>
      <c r="C34" s="14">
        <v>43861</v>
      </c>
      <c r="D34" s="10" t="s">
        <v>1</v>
      </c>
      <c r="E34" s="15"/>
      <c r="F34" s="22">
        <v>0</v>
      </c>
      <c r="G34" s="23">
        <v>0</v>
      </c>
      <c r="H34" s="9"/>
    </row>
    <row r="35" spans="1:8" ht="19.899999999999999" customHeight="1" x14ac:dyDescent="0.2">
      <c r="A35" s="12" t="s">
        <v>72</v>
      </c>
      <c r="B35" s="13" t="s">
        <v>71</v>
      </c>
      <c r="C35" s="14">
        <v>44546</v>
      </c>
      <c r="D35" s="10" t="s">
        <v>1</v>
      </c>
      <c r="E35" s="15"/>
      <c r="F35" s="22">
        <v>0</v>
      </c>
      <c r="G35" s="23">
        <v>0</v>
      </c>
      <c r="H35" s="9"/>
    </row>
    <row r="36" spans="1:8" ht="19.899999999999999" customHeight="1" x14ac:dyDescent="0.2">
      <c r="A36" s="12" t="s">
        <v>267</v>
      </c>
      <c r="B36" s="13" t="s">
        <v>202</v>
      </c>
      <c r="C36" s="14">
        <v>44202</v>
      </c>
      <c r="D36" s="10" t="s">
        <v>4</v>
      </c>
      <c r="E36" s="15" t="s">
        <v>7</v>
      </c>
      <c r="F36" s="22">
        <v>50</v>
      </c>
      <c r="G36" s="23">
        <v>0</v>
      </c>
      <c r="H36" s="9"/>
    </row>
    <row r="37" spans="1:8" ht="19.899999999999999" customHeight="1" x14ac:dyDescent="0.2">
      <c r="A37" s="12" t="s">
        <v>181</v>
      </c>
      <c r="B37" s="13" t="s">
        <v>180</v>
      </c>
      <c r="C37" s="14">
        <v>42260</v>
      </c>
      <c r="D37" s="10" t="s">
        <v>8</v>
      </c>
      <c r="E37" s="15"/>
      <c r="F37" s="22">
        <v>0</v>
      </c>
      <c r="G37" s="23">
        <v>0</v>
      </c>
      <c r="H37" s="9"/>
    </row>
    <row r="38" spans="1:8" ht="19.899999999999999" customHeight="1" x14ac:dyDescent="0.2">
      <c r="A38" s="12" t="s">
        <v>116</v>
      </c>
      <c r="B38" s="13" t="s">
        <v>115</v>
      </c>
      <c r="C38" s="14">
        <v>43755</v>
      </c>
      <c r="D38" s="10" t="s">
        <v>8</v>
      </c>
      <c r="E38" s="15" t="s">
        <v>7</v>
      </c>
      <c r="F38" s="22">
        <v>50</v>
      </c>
      <c r="G38" s="23">
        <v>10</v>
      </c>
      <c r="H38" s="9"/>
    </row>
    <row r="39" spans="1:8" ht="19.899999999999999" customHeight="1" x14ac:dyDescent="0.2">
      <c r="A39" s="12" t="s">
        <v>50</v>
      </c>
      <c r="B39" s="13" t="s">
        <v>49</v>
      </c>
      <c r="C39" s="14">
        <v>42409</v>
      </c>
      <c r="D39" s="10" t="s">
        <v>4</v>
      </c>
      <c r="E39" s="15" t="s">
        <v>7</v>
      </c>
      <c r="F39" s="22">
        <v>50</v>
      </c>
      <c r="G39" s="23">
        <v>25</v>
      </c>
      <c r="H39" s="9"/>
    </row>
    <row r="40" spans="1:8" ht="19.899999999999999" customHeight="1" x14ac:dyDescent="0.2">
      <c r="A40" s="12" t="s">
        <v>80</v>
      </c>
      <c r="B40" s="13" t="s">
        <v>79</v>
      </c>
      <c r="C40" s="14">
        <f ca="1">TODAY()-120</f>
        <v>44924</v>
      </c>
      <c r="D40" s="10" t="s">
        <v>1</v>
      </c>
      <c r="E40" s="15" t="s">
        <v>7</v>
      </c>
      <c r="F40" s="22">
        <v>50</v>
      </c>
      <c r="G40" s="23">
        <v>50</v>
      </c>
      <c r="H40" s="9"/>
    </row>
    <row r="41" spans="1:8" ht="19.899999999999999" customHeight="1" x14ac:dyDescent="0.2">
      <c r="A41" s="12" t="s">
        <v>201</v>
      </c>
      <c r="B41" s="13" t="s">
        <v>200</v>
      </c>
      <c r="C41" s="14">
        <v>42637</v>
      </c>
      <c r="D41" s="10" t="s">
        <v>1</v>
      </c>
      <c r="E41" s="15"/>
      <c r="F41" s="22">
        <v>0</v>
      </c>
      <c r="G41" s="23">
        <v>0</v>
      </c>
      <c r="H41" s="9"/>
    </row>
    <row r="42" spans="1:8" ht="19.899999999999999" customHeight="1" x14ac:dyDescent="0.2">
      <c r="A42" s="12" t="s">
        <v>110</v>
      </c>
      <c r="B42" s="13" t="s">
        <v>109</v>
      </c>
      <c r="C42" s="14">
        <v>42632</v>
      </c>
      <c r="D42" s="10" t="s">
        <v>8</v>
      </c>
      <c r="E42" s="15" t="s">
        <v>7</v>
      </c>
      <c r="F42" s="22">
        <v>50</v>
      </c>
      <c r="G42" s="23">
        <v>0</v>
      </c>
      <c r="H42" s="9"/>
    </row>
    <row r="43" spans="1:8" ht="19.899999999999999" customHeight="1" x14ac:dyDescent="0.2">
      <c r="A43" s="12" t="s">
        <v>26</v>
      </c>
      <c r="B43" s="13" t="s">
        <v>25</v>
      </c>
      <c r="C43" s="14">
        <f ca="1">TODAY()-65</f>
        <v>44979</v>
      </c>
      <c r="D43" s="10" t="s">
        <v>8</v>
      </c>
      <c r="E43" s="15"/>
      <c r="F43" s="22">
        <v>0</v>
      </c>
      <c r="G43" s="23">
        <v>0</v>
      </c>
      <c r="H43" s="9"/>
    </row>
    <row r="44" spans="1:8" ht="19.899999999999999" customHeight="1" x14ac:dyDescent="0.2">
      <c r="A44" s="12" t="s">
        <v>18</v>
      </c>
      <c r="B44" s="13" t="s">
        <v>17</v>
      </c>
      <c r="C44" s="14">
        <v>43356</v>
      </c>
      <c r="D44" s="10" t="s">
        <v>8</v>
      </c>
      <c r="E44" s="15"/>
      <c r="F44" s="22">
        <v>0</v>
      </c>
      <c r="G44" s="23">
        <v>0</v>
      </c>
      <c r="H44" s="9"/>
    </row>
    <row r="45" spans="1:8" ht="19.899999999999999" customHeight="1" x14ac:dyDescent="0.2">
      <c r="A45" s="12" t="s">
        <v>70</v>
      </c>
      <c r="B45" s="13" t="s">
        <v>69</v>
      </c>
      <c r="C45" s="14">
        <v>44328</v>
      </c>
      <c r="D45" s="10" t="s">
        <v>8</v>
      </c>
      <c r="E45" s="15"/>
      <c r="F45" s="22">
        <v>0</v>
      </c>
      <c r="G45" s="23">
        <v>0</v>
      </c>
      <c r="H45" s="9"/>
    </row>
    <row r="46" spans="1:8" ht="19.899999999999999" customHeight="1" x14ac:dyDescent="0.2">
      <c r="A46" s="12" t="s">
        <v>122</v>
      </c>
      <c r="B46" s="13" t="s">
        <v>121</v>
      </c>
      <c r="C46" s="14">
        <v>42700</v>
      </c>
      <c r="D46" s="10" t="s">
        <v>1</v>
      </c>
      <c r="E46" s="15" t="s">
        <v>7</v>
      </c>
      <c r="F46" s="22">
        <v>50</v>
      </c>
      <c r="G46" s="23">
        <v>25</v>
      </c>
      <c r="H46" s="9"/>
    </row>
    <row r="47" spans="1:8" ht="19.899999999999999" customHeight="1" x14ac:dyDescent="0.2">
      <c r="A47" s="12" t="s">
        <v>60</v>
      </c>
      <c r="B47" s="13" t="s">
        <v>59</v>
      </c>
      <c r="C47" s="14">
        <v>44191</v>
      </c>
      <c r="D47" s="10" t="s">
        <v>8</v>
      </c>
      <c r="E47" s="15" t="s">
        <v>7</v>
      </c>
      <c r="F47" s="22">
        <v>50</v>
      </c>
      <c r="G47" s="23">
        <v>0</v>
      </c>
      <c r="H47" s="9"/>
    </row>
    <row r="48" spans="1:8" ht="19.899999999999999" customHeight="1" x14ac:dyDescent="0.2">
      <c r="A48" s="12" t="s">
        <v>52</v>
      </c>
      <c r="B48" s="13" t="s">
        <v>51</v>
      </c>
      <c r="C48" s="14">
        <v>43713</v>
      </c>
      <c r="D48" s="10" t="s">
        <v>4</v>
      </c>
      <c r="E48" s="15" t="s">
        <v>7</v>
      </c>
      <c r="F48" s="22">
        <v>50</v>
      </c>
      <c r="G48" s="23">
        <v>50</v>
      </c>
      <c r="H48" s="9"/>
    </row>
    <row r="49" spans="1:8" ht="19.899999999999999" customHeight="1" x14ac:dyDescent="0.2">
      <c r="A49" s="12" t="s">
        <v>100</v>
      </c>
      <c r="B49" s="13" t="s">
        <v>99</v>
      </c>
      <c r="C49" s="14">
        <v>42672</v>
      </c>
      <c r="D49" s="10" t="s">
        <v>4</v>
      </c>
      <c r="E49" s="15" t="s">
        <v>7</v>
      </c>
      <c r="F49" s="22">
        <v>50</v>
      </c>
      <c r="G49" s="23">
        <v>35</v>
      </c>
      <c r="H49" s="9"/>
    </row>
    <row r="50" spans="1:8" ht="19.899999999999999" customHeight="1" x14ac:dyDescent="0.2">
      <c r="A50" s="12" t="s">
        <v>44</v>
      </c>
      <c r="B50" s="13" t="s">
        <v>43</v>
      </c>
      <c r="C50" s="14">
        <v>43900</v>
      </c>
      <c r="D50" s="10" t="s">
        <v>4</v>
      </c>
      <c r="E50" s="15" t="s">
        <v>7</v>
      </c>
      <c r="F50" s="22">
        <v>50</v>
      </c>
      <c r="G50" s="23">
        <v>0</v>
      </c>
      <c r="H50" s="9"/>
    </row>
    <row r="51" spans="1:8" ht="19.899999999999999" customHeight="1" x14ac:dyDescent="0.2">
      <c r="A51" s="12" t="s">
        <v>20</v>
      </c>
      <c r="B51" s="13" t="s">
        <v>19</v>
      </c>
      <c r="C51" s="14">
        <v>43368</v>
      </c>
      <c r="D51" s="10" t="s">
        <v>8</v>
      </c>
      <c r="E51" s="15"/>
      <c r="F51" s="22">
        <v>0</v>
      </c>
      <c r="G51" s="23">
        <v>0</v>
      </c>
      <c r="H51" s="9"/>
    </row>
    <row r="52" spans="1:8" ht="19.899999999999999" customHeight="1" x14ac:dyDescent="0.2">
      <c r="A52" s="12" t="s">
        <v>6</v>
      </c>
      <c r="B52" s="13" t="s">
        <v>5</v>
      </c>
      <c r="C52" s="14">
        <v>43597</v>
      </c>
      <c r="D52" s="10" t="s">
        <v>4</v>
      </c>
      <c r="E52" s="15"/>
      <c r="F52" s="22">
        <v>0</v>
      </c>
      <c r="G52" s="23">
        <v>0</v>
      </c>
      <c r="H52" s="9"/>
    </row>
    <row r="53" spans="1:8" ht="19.899999999999999" customHeight="1" x14ac:dyDescent="0.2">
      <c r="A53" s="12" t="s">
        <v>197</v>
      </c>
      <c r="B53" s="13" t="s">
        <v>196</v>
      </c>
      <c r="C53" s="14">
        <v>43477</v>
      </c>
      <c r="D53" s="10" t="s">
        <v>8</v>
      </c>
      <c r="E53" s="15"/>
      <c r="F53" s="22">
        <v>0</v>
      </c>
      <c r="G53" s="23">
        <v>0</v>
      </c>
      <c r="H53" s="9"/>
    </row>
    <row r="54" spans="1:8" ht="19.899999999999999" customHeight="1" x14ac:dyDescent="0.2">
      <c r="A54" s="12" t="s">
        <v>58</v>
      </c>
      <c r="B54" s="13" t="s">
        <v>57</v>
      </c>
      <c r="C54" s="14">
        <v>42158</v>
      </c>
      <c r="D54" s="10" t="s">
        <v>8</v>
      </c>
      <c r="E54" s="15"/>
      <c r="F54" s="22">
        <v>0</v>
      </c>
      <c r="G54" s="23">
        <v>0</v>
      </c>
      <c r="H54" s="9"/>
    </row>
    <row r="55" spans="1:8" ht="19.899999999999999" customHeight="1" x14ac:dyDescent="0.2">
      <c r="A55" s="12" t="s">
        <v>175</v>
      </c>
      <c r="B55" s="13" t="s">
        <v>174</v>
      </c>
      <c r="C55" s="14">
        <v>43732</v>
      </c>
      <c r="D55" s="10" t="s">
        <v>4</v>
      </c>
      <c r="E55" s="15"/>
      <c r="F55" s="22">
        <v>0</v>
      </c>
      <c r="G55" s="23">
        <v>0</v>
      </c>
      <c r="H55" s="9"/>
    </row>
    <row r="56" spans="1:8" ht="19.899999999999999" customHeight="1" x14ac:dyDescent="0.2">
      <c r="A56" s="12" t="s">
        <v>102</v>
      </c>
      <c r="B56" s="13" t="s">
        <v>101</v>
      </c>
      <c r="C56" s="14">
        <v>43451</v>
      </c>
      <c r="D56" s="10" t="s">
        <v>4</v>
      </c>
      <c r="E56" s="15" t="s">
        <v>7</v>
      </c>
      <c r="F56" s="22">
        <v>50</v>
      </c>
      <c r="G56" s="23">
        <v>0</v>
      </c>
      <c r="H56" s="9"/>
    </row>
    <row r="57" spans="1:8" ht="19.899999999999999" customHeight="1" x14ac:dyDescent="0.2">
      <c r="A57" s="12" t="s">
        <v>40</v>
      </c>
      <c r="B57" s="13" t="s">
        <v>39</v>
      </c>
      <c r="C57" s="14">
        <v>43087</v>
      </c>
      <c r="D57" s="10" t="s">
        <v>8</v>
      </c>
      <c r="E57" s="15"/>
      <c r="F57" s="22">
        <v>0</v>
      </c>
      <c r="G57" s="23">
        <v>0</v>
      </c>
      <c r="H57" s="9"/>
    </row>
    <row r="58" spans="1:8" ht="19.899999999999999" customHeight="1" x14ac:dyDescent="0.2">
      <c r="A58" s="12" t="s">
        <v>195</v>
      </c>
      <c r="B58" s="13" t="s">
        <v>194</v>
      </c>
      <c r="C58" s="14">
        <v>42400</v>
      </c>
      <c r="D58" s="10" t="s">
        <v>8</v>
      </c>
      <c r="E58" s="15" t="s">
        <v>7</v>
      </c>
      <c r="F58" s="22">
        <v>50</v>
      </c>
      <c r="G58" s="23">
        <v>25</v>
      </c>
      <c r="H58" s="9"/>
    </row>
    <row r="59" spans="1:8" ht="19.899999999999999" customHeight="1" x14ac:dyDescent="0.2">
      <c r="A59" s="12" t="s">
        <v>114</v>
      </c>
      <c r="B59" s="13" t="s">
        <v>113</v>
      </c>
      <c r="C59" s="14">
        <v>44079</v>
      </c>
      <c r="D59" s="10" t="s">
        <v>8</v>
      </c>
      <c r="E59" s="15" t="s">
        <v>7</v>
      </c>
      <c r="F59" s="22">
        <v>50</v>
      </c>
      <c r="G59" s="23">
        <v>50</v>
      </c>
      <c r="H59" s="9"/>
    </row>
    <row r="60" spans="1:8" ht="19.899999999999999" customHeight="1" x14ac:dyDescent="0.2">
      <c r="A60" s="12" t="s">
        <v>76</v>
      </c>
      <c r="B60" s="13" t="s">
        <v>75</v>
      </c>
      <c r="C60" s="14">
        <v>43003</v>
      </c>
      <c r="D60" s="10" t="s">
        <v>4</v>
      </c>
      <c r="E60" s="15" t="s">
        <v>7</v>
      </c>
      <c r="F60" s="22">
        <v>50</v>
      </c>
      <c r="G60" s="23">
        <v>0</v>
      </c>
      <c r="H60" s="9"/>
    </row>
    <row r="61" spans="1:8" ht="19.899999999999999" customHeight="1" x14ac:dyDescent="0.2">
      <c r="A61" s="12" t="s">
        <v>90</v>
      </c>
      <c r="B61" s="13" t="s">
        <v>89</v>
      </c>
      <c r="C61" s="14">
        <v>44546</v>
      </c>
      <c r="D61" s="10" t="s">
        <v>8</v>
      </c>
      <c r="E61" s="15"/>
      <c r="F61" s="22">
        <v>0</v>
      </c>
      <c r="G61" s="23">
        <v>0</v>
      </c>
      <c r="H61" s="9"/>
    </row>
    <row r="62" spans="1:8" ht="19.899999999999999" customHeight="1" x14ac:dyDescent="0.2">
      <c r="A62" s="12" t="s">
        <v>183</v>
      </c>
      <c r="B62" s="13" t="s">
        <v>182</v>
      </c>
      <c r="C62" s="14">
        <v>42638</v>
      </c>
      <c r="D62" s="10" t="s">
        <v>8</v>
      </c>
      <c r="E62" s="15" t="s">
        <v>7</v>
      </c>
      <c r="F62" s="22">
        <v>50</v>
      </c>
      <c r="G62" s="23">
        <v>0</v>
      </c>
      <c r="H62" s="9"/>
    </row>
    <row r="63" spans="1:8" ht="19.899999999999999" customHeight="1" x14ac:dyDescent="0.2">
      <c r="A63" s="12" t="s">
        <v>96</v>
      </c>
      <c r="B63" s="13" t="s">
        <v>95</v>
      </c>
      <c r="C63" s="14">
        <v>44183</v>
      </c>
      <c r="D63" s="10" t="s">
        <v>8</v>
      </c>
      <c r="E63" s="15" t="s">
        <v>7</v>
      </c>
      <c r="F63" s="22">
        <v>50</v>
      </c>
      <c r="G63" s="23">
        <v>50</v>
      </c>
      <c r="H63" s="9"/>
    </row>
    <row r="64" spans="1:8" ht="19.899999999999999" customHeight="1" x14ac:dyDescent="0.2">
      <c r="A64" s="12" t="s">
        <v>148</v>
      </c>
      <c r="B64" s="13" t="s">
        <v>147</v>
      </c>
      <c r="C64" s="14">
        <v>43879</v>
      </c>
      <c r="D64" s="10" t="s">
        <v>1</v>
      </c>
      <c r="E64" s="15"/>
      <c r="F64" s="22">
        <v>0</v>
      </c>
      <c r="G64" s="23">
        <v>0</v>
      </c>
      <c r="H64" s="9"/>
    </row>
    <row r="65" spans="1:8" ht="19.899999999999999" customHeight="1" x14ac:dyDescent="0.2">
      <c r="A65" s="12" t="s">
        <v>112</v>
      </c>
      <c r="B65" s="13" t="s">
        <v>111</v>
      </c>
      <c r="C65" s="14">
        <v>44208</v>
      </c>
      <c r="D65" s="10" t="s">
        <v>4</v>
      </c>
      <c r="E65" s="15"/>
      <c r="F65" s="22">
        <v>0</v>
      </c>
      <c r="G65" s="23">
        <v>0</v>
      </c>
      <c r="H65" s="9"/>
    </row>
    <row r="66" spans="1:8" ht="19.899999999999999" customHeight="1" x14ac:dyDescent="0.2">
      <c r="A66" s="12" t="s">
        <v>166</v>
      </c>
      <c r="B66" s="13" t="s">
        <v>165</v>
      </c>
      <c r="C66" s="14">
        <v>44715</v>
      </c>
      <c r="D66" s="10" t="s">
        <v>8</v>
      </c>
      <c r="E66" s="15"/>
      <c r="F66" s="22">
        <v>0</v>
      </c>
      <c r="G66" s="23">
        <v>0</v>
      </c>
      <c r="H66" s="9"/>
    </row>
    <row r="67" spans="1:8" ht="19.899999999999999" customHeight="1" x14ac:dyDescent="0.2">
      <c r="A67" s="12" t="s">
        <v>164</v>
      </c>
      <c r="B67" s="13" t="s">
        <v>163</v>
      </c>
      <c r="C67" s="14">
        <v>44227</v>
      </c>
      <c r="D67" s="10" t="s">
        <v>8</v>
      </c>
      <c r="E67" s="15" t="s">
        <v>7</v>
      </c>
      <c r="F67" s="22">
        <v>50</v>
      </c>
      <c r="G67" s="23">
        <v>50</v>
      </c>
      <c r="H67" s="9"/>
    </row>
    <row r="68" spans="1:8" ht="19.899999999999999" customHeight="1" x14ac:dyDescent="0.2">
      <c r="A68" s="12" t="s">
        <v>128</v>
      </c>
      <c r="B68" s="13" t="s">
        <v>127</v>
      </c>
      <c r="C68" s="14">
        <v>43597</v>
      </c>
      <c r="D68" s="10" t="s">
        <v>4</v>
      </c>
      <c r="E68" s="15"/>
      <c r="F68" s="22">
        <v>0</v>
      </c>
      <c r="G68" s="23">
        <v>0</v>
      </c>
      <c r="H68" s="9"/>
    </row>
    <row r="69" spans="1:8" ht="19.899999999999999" customHeight="1" x14ac:dyDescent="0.2">
      <c r="A69" s="12" t="s">
        <v>150</v>
      </c>
      <c r="B69" s="13" t="s">
        <v>149</v>
      </c>
      <c r="C69" s="14">
        <v>43732</v>
      </c>
      <c r="D69" s="10" t="s">
        <v>4</v>
      </c>
      <c r="E69" s="15"/>
      <c r="F69" s="22">
        <v>0</v>
      </c>
      <c r="G69" s="23">
        <v>0</v>
      </c>
      <c r="H69" s="9"/>
    </row>
    <row r="70" spans="1:8" ht="19.899999999999999" customHeight="1" x14ac:dyDescent="0.2">
      <c r="A70" s="12" t="s">
        <v>64</v>
      </c>
      <c r="B70" s="13" t="s">
        <v>63</v>
      </c>
      <c r="C70" s="14">
        <v>44328</v>
      </c>
      <c r="D70" s="10" t="s">
        <v>8</v>
      </c>
      <c r="E70" s="15"/>
      <c r="F70" s="22">
        <v>0</v>
      </c>
      <c r="G70" s="23">
        <v>0</v>
      </c>
      <c r="H70" s="9"/>
    </row>
    <row r="71" spans="1:8" ht="19.899999999999999" customHeight="1" x14ac:dyDescent="0.2">
      <c r="A71" s="12" t="s">
        <v>98</v>
      </c>
      <c r="B71" s="13" t="s">
        <v>97</v>
      </c>
      <c r="C71" s="14">
        <v>43797</v>
      </c>
      <c r="D71" s="10" t="s">
        <v>8</v>
      </c>
      <c r="E71" s="15" t="s">
        <v>7</v>
      </c>
      <c r="F71" s="22">
        <v>50</v>
      </c>
      <c r="G71" s="23">
        <v>20</v>
      </c>
      <c r="H71" s="9"/>
    </row>
    <row r="72" spans="1:8" ht="19.899999999999999" customHeight="1" x14ac:dyDescent="0.2">
      <c r="A72" s="12" t="s">
        <v>189</v>
      </c>
      <c r="B72" s="13" t="s">
        <v>188</v>
      </c>
      <c r="C72" s="14">
        <v>42933</v>
      </c>
      <c r="D72" s="10" t="s">
        <v>8</v>
      </c>
      <c r="E72" s="15"/>
      <c r="F72" s="22">
        <v>0</v>
      </c>
      <c r="G72" s="23">
        <v>0</v>
      </c>
      <c r="H72" s="9"/>
    </row>
    <row r="73" spans="1:8" ht="19.899999999999999" customHeight="1" x14ac:dyDescent="0.2">
      <c r="A73" s="12" t="s">
        <v>130</v>
      </c>
      <c r="B73" s="13" t="s">
        <v>129</v>
      </c>
      <c r="C73" s="14">
        <v>43348</v>
      </c>
      <c r="D73" s="10" t="s">
        <v>1</v>
      </c>
      <c r="E73" s="15"/>
      <c r="F73" s="22">
        <v>0</v>
      </c>
      <c r="G73" s="23">
        <v>0</v>
      </c>
      <c r="H73" s="9"/>
    </row>
    <row r="74" spans="1:8" ht="19.899999999999999" customHeight="1" x14ac:dyDescent="0.2">
      <c r="A74" s="12" t="s">
        <v>138</v>
      </c>
      <c r="B74" s="13" t="s">
        <v>137</v>
      </c>
      <c r="C74" s="14">
        <v>44763</v>
      </c>
      <c r="D74" s="10" t="s">
        <v>8</v>
      </c>
      <c r="E74" s="15"/>
      <c r="F74" s="22">
        <v>0</v>
      </c>
      <c r="G74" s="23">
        <v>0</v>
      </c>
      <c r="H74" s="9"/>
    </row>
    <row r="75" spans="1:8" ht="19.899999999999999" customHeight="1" x14ac:dyDescent="0.2">
      <c r="A75" s="12" t="s">
        <v>36</v>
      </c>
      <c r="B75" s="13" t="s">
        <v>35</v>
      </c>
      <c r="C75" s="14">
        <v>44823</v>
      </c>
      <c r="D75" s="10" t="s">
        <v>8</v>
      </c>
      <c r="E75" s="15"/>
      <c r="F75" s="22">
        <v>0</v>
      </c>
      <c r="G75" s="23">
        <v>0</v>
      </c>
      <c r="H75" s="9"/>
    </row>
    <row r="76" spans="1:8" ht="19.899999999999999" customHeight="1" x14ac:dyDescent="0.2">
      <c r="A76" s="12" t="s">
        <v>78</v>
      </c>
      <c r="B76" s="13" t="s">
        <v>77</v>
      </c>
      <c r="C76" s="14">
        <v>42000</v>
      </c>
      <c r="D76" s="10" t="s">
        <v>8</v>
      </c>
      <c r="E76" s="15" t="s">
        <v>7</v>
      </c>
      <c r="F76" s="22">
        <v>50</v>
      </c>
      <c r="G76" s="23">
        <v>25</v>
      </c>
      <c r="H76" s="9"/>
    </row>
    <row r="77" spans="1:8" ht="19.899999999999999" customHeight="1" x14ac:dyDescent="0.2">
      <c r="A77" s="12" t="s">
        <v>132</v>
      </c>
      <c r="B77" s="13" t="s">
        <v>131</v>
      </c>
      <c r="C77" s="14">
        <v>44505</v>
      </c>
      <c r="D77" s="10" t="s">
        <v>4</v>
      </c>
      <c r="E77" s="15"/>
      <c r="F77" s="22">
        <v>0</v>
      </c>
      <c r="G77" s="23">
        <v>0</v>
      </c>
      <c r="H77" s="9"/>
    </row>
    <row r="78" spans="1:8" ht="19.899999999999999" customHeight="1" x14ac:dyDescent="0.2">
      <c r="A78" s="12" t="s">
        <v>191</v>
      </c>
      <c r="B78" s="13" t="s">
        <v>190</v>
      </c>
      <c r="C78" s="14">
        <v>42637</v>
      </c>
      <c r="D78" s="10" t="s">
        <v>4</v>
      </c>
      <c r="E78" s="15"/>
      <c r="F78" s="22">
        <v>0</v>
      </c>
      <c r="G78" s="23">
        <v>0</v>
      </c>
      <c r="H78" s="9"/>
    </row>
    <row r="79" spans="1:8" ht="19.899999999999999" customHeight="1" x14ac:dyDescent="0.2">
      <c r="A79" s="12" t="s">
        <v>86</v>
      </c>
      <c r="B79" s="13" t="s">
        <v>85</v>
      </c>
      <c r="C79" s="14">
        <f ca="1">TODAY()-30</f>
        <v>45014</v>
      </c>
      <c r="D79" s="10" t="s">
        <v>8</v>
      </c>
      <c r="E79" s="15"/>
      <c r="F79" s="22">
        <v>0</v>
      </c>
      <c r="G79" s="23">
        <v>0</v>
      </c>
      <c r="H79" s="9"/>
    </row>
    <row r="80" spans="1:8" ht="19.899999999999999" customHeight="1" x14ac:dyDescent="0.2">
      <c r="A80" s="12" t="s">
        <v>106</v>
      </c>
      <c r="B80" s="13" t="s">
        <v>105</v>
      </c>
      <c r="C80" s="14">
        <v>43348</v>
      </c>
      <c r="D80" s="10" t="s">
        <v>4</v>
      </c>
      <c r="E80" s="15"/>
      <c r="F80" s="22">
        <v>0</v>
      </c>
      <c r="G80" s="23">
        <v>0</v>
      </c>
      <c r="H80" s="9"/>
    </row>
    <row r="81" spans="1:8" ht="19.899999999999999" customHeight="1" x14ac:dyDescent="0.2">
      <c r="A81" s="12" t="s">
        <v>12</v>
      </c>
      <c r="B81" s="13" t="s">
        <v>11</v>
      </c>
      <c r="C81" s="14">
        <v>42637</v>
      </c>
      <c r="D81" s="10" t="s">
        <v>4</v>
      </c>
      <c r="E81" s="15"/>
      <c r="F81" s="22">
        <v>0</v>
      </c>
      <c r="G81" s="23">
        <v>0</v>
      </c>
      <c r="H81" s="9"/>
    </row>
    <row r="82" spans="1:8" ht="19.899999999999999" customHeight="1" x14ac:dyDescent="0.2">
      <c r="A82" s="12" t="s">
        <v>136</v>
      </c>
      <c r="B82" s="13" t="s">
        <v>135</v>
      </c>
      <c r="C82" s="14">
        <v>42409</v>
      </c>
      <c r="D82" s="10" t="s">
        <v>8</v>
      </c>
      <c r="E82" s="15"/>
      <c r="F82" s="22">
        <v>0</v>
      </c>
      <c r="G82" s="23">
        <v>0</v>
      </c>
      <c r="H82" s="9"/>
    </row>
    <row r="83" spans="1:8" ht="19.899999999999999" customHeight="1" x14ac:dyDescent="0.2">
      <c r="A83" s="12" t="s">
        <v>142</v>
      </c>
      <c r="B83" s="13" t="s">
        <v>141</v>
      </c>
      <c r="C83" s="14">
        <v>42819</v>
      </c>
      <c r="D83" s="10" t="s">
        <v>1</v>
      </c>
      <c r="E83" s="15"/>
      <c r="F83" s="22">
        <v>0</v>
      </c>
      <c r="G83" s="23">
        <v>0</v>
      </c>
      <c r="H83" s="9"/>
    </row>
    <row r="84" spans="1:8" ht="19.899999999999999" customHeight="1" x14ac:dyDescent="0.2">
      <c r="A84" s="12" t="s">
        <v>94</v>
      </c>
      <c r="B84" s="13" t="s">
        <v>93</v>
      </c>
      <c r="C84" s="14">
        <v>41658</v>
      </c>
      <c r="D84" s="10" t="s">
        <v>4</v>
      </c>
      <c r="E84" s="15"/>
      <c r="F84" s="22">
        <v>0</v>
      </c>
      <c r="G84" s="23">
        <v>0</v>
      </c>
      <c r="H84" s="9"/>
    </row>
    <row r="85" spans="1:8" ht="19.899999999999999" customHeight="1" x14ac:dyDescent="0.2">
      <c r="A85" s="12" t="s">
        <v>48</v>
      </c>
      <c r="B85" s="13" t="s">
        <v>47</v>
      </c>
      <c r="C85" s="14">
        <v>43732</v>
      </c>
      <c r="D85" s="10" t="s">
        <v>8</v>
      </c>
      <c r="E85" s="15"/>
      <c r="F85" s="22">
        <v>0</v>
      </c>
      <c r="G85" s="23">
        <v>0</v>
      </c>
      <c r="H85" s="9"/>
    </row>
    <row r="86" spans="1:8" ht="19.899999999999999" customHeight="1" x14ac:dyDescent="0.2">
      <c r="A86" s="12" t="s">
        <v>154</v>
      </c>
      <c r="B86" s="13" t="s">
        <v>153</v>
      </c>
      <c r="C86" s="14">
        <v>44463</v>
      </c>
      <c r="D86" s="10" t="s">
        <v>4</v>
      </c>
      <c r="E86" s="15" t="s">
        <v>7</v>
      </c>
      <c r="F86" s="22">
        <v>50</v>
      </c>
      <c r="G86" s="23">
        <v>50</v>
      </c>
      <c r="H86" s="9"/>
    </row>
    <row r="87" spans="1:8" ht="19.899999999999999" customHeight="1" x14ac:dyDescent="0.2">
      <c r="A87" s="12" t="s">
        <v>158</v>
      </c>
      <c r="B87" s="13" t="s">
        <v>157</v>
      </c>
      <c r="C87" s="14">
        <v>43505</v>
      </c>
      <c r="D87" s="10" t="s">
        <v>4</v>
      </c>
      <c r="E87" s="15"/>
      <c r="F87" s="22">
        <v>0</v>
      </c>
      <c r="G87" s="23">
        <v>0</v>
      </c>
      <c r="H87" s="9"/>
    </row>
    <row r="88" spans="1:8" ht="19.899999999999999" customHeight="1" x14ac:dyDescent="0.2">
      <c r="A88" s="12" t="s">
        <v>62</v>
      </c>
      <c r="B88" s="13" t="s">
        <v>61</v>
      </c>
      <c r="C88" s="14">
        <v>44681</v>
      </c>
      <c r="D88" s="10" t="s">
        <v>4</v>
      </c>
      <c r="E88" s="15" t="s">
        <v>7</v>
      </c>
      <c r="F88" s="22">
        <v>50</v>
      </c>
      <c r="G88" s="23">
        <v>25</v>
      </c>
      <c r="H88" s="9"/>
    </row>
    <row r="89" spans="1:8" ht="19.899999999999999" customHeight="1" x14ac:dyDescent="0.2">
      <c r="A89" s="12" t="s">
        <v>10</v>
      </c>
      <c r="B89" s="13" t="s">
        <v>9</v>
      </c>
      <c r="C89" s="14">
        <v>43837</v>
      </c>
      <c r="D89" s="10" t="s">
        <v>8</v>
      </c>
      <c r="E89" s="15" t="s">
        <v>7</v>
      </c>
      <c r="F89" s="22">
        <v>50</v>
      </c>
      <c r="G89" s="23">
        <v>40</v>
      </c>
      <c r="H89" s="9"/>
    </row>
    <row r="90" spans="1:8" ht="19.899999999999999" customHeight="1" x14ac:dyDescent="0.2">
      <c r="A90" s="12" t="s">
        <v>28</v>
      </c>
      <c r="B90" s="13" t="s">
        <v>27</v>
      </c>
      <c r="C90" s="14">
        <f ca="1">TODAY()-45</f>
        <v>44999</v>
      </c>
      <c r="D90" s="10" t="s">
        <v>4</v>
      </c>
      <c r="E90" s="15" t="s">
        <v>7</v>
      </c>
      <c r="F90" s="22">
        <v>50</v>
      </c>
      <c r="G90" s="23">
        <v>15</v>
      </c>
      <c r="H90" s="9"/>
    </row>
    <row r="91" spans="1:8" ht="19.899999999999999" customHeight="1" x14ac:dyDescent="0.2">
      <c r="A91" s="12" t="s">
        <v>74</v>
      </c>
      <c r="B91" s="13" t="s">
        <v>73</v>
      </c>
      <c r="C91" s="14">
        <v>42260</v>
      </c>
      <c r="D91" s="10" t="s">
        <v>4</v>
      </c>
      <c r="E91" s="15"/>
      <c r="F91" s="22">
        <v>0</v>
      </c>
      <c r="G91" s="23">
        <v>0</v>
      </c>
      <c r="H91" s="9"/>
    </row>
    <row r="92" spans="1:8" ht="19.899999999999999" customHeight="1" x14ac:dyDescent="0.2">
      <c r="A92" s="12" t="s">
        <v>46</v>
      </c>
      <c r="B92" s="13" t="s">
        <v>45</v>
      </c>
      <c r="C92" s="14">
        <v>42637</v>
      </c>
      <c r="D92" s="10" t="s">
        <v>4</v>
      </c>
      <c r="E92" s="15"/>
      <c r="F92" s="22">
        <v>0</v>
      </c>
      <c r="G92" s="23">
        <v>0</v>
      </c>
      <c r="H92" s="9"/>
    </row>
    <row r="93" spans="1:8" ht="19.899999999999999" customHeight="1" x14ac:dyDescent="0.2">
      <c r="A93" s="12" t="s">
        <v>126</v>
      </c>
      <c r="B93" s="13" t="s">
        <v>125</v>
      </c>
      <c r="C93" s="14">
        <v>42216</v>
      </c>
      <c r="D93" s="10" t="s">
        <v>8</v>
      </c>
      <c r="E93" s="15"/>
      <c r="F93" s="22">
        <v>0</v>
      </c>
      <c r="G93" s="23">
        <v>0</v>
      </c>
      <c r="H93" s="9"/>
    </row>
    <row r="94" spans="1:8" ht="19.899999999999999" customHeight="1" x14ac:dyDescent="0.2">
      <c r="A94" s="12" t="s">
        <v>118</v>
      </c>
      <c r="B94" s="13" t="s">
        <v>117</v>
      </c>
      <c r="C94" s="14">
        <v>43610</v>
      </c>
      <c r="D94" s="10" t="s">
        <v>4</v>
      </c>
      <c r="E94" s="15" t="s">
        <v>7</v>
      </c>
      <c r="F94" s="22">
        <v>50</v>
      </c>
      <c r="G94" s="23">
        <v>0</v>
      </c>
      <c r="H94" s="9"/>
    </row>
    <row r="95" spans="1:8" ht="19.899999999999999" customHeight="1" x14ac:dyDescent="0.2">
      <c r="A95" s="12" t="s">
        <v>193</v>
      </c>
      <c r="B95" s="13" t="s">
        <v>192</v>
      </c>
      <c r="C95" s="14">
        <v>44823</v>
      </c>
      <c r="D95" s="10" t="s">
        <v>8</v>
      </c>
      <c r="E95" s="15" t="s">
        <v>7</v>
      </c>
      <c r="F95" s="22">
        <v>50</v>
      </c>
      <c r="G95" s="23">
        <v>50</v>
      </c>
      <c r="H95" s="9"/>
    </row>
    <row r="96" spans="1:8" ht="19.899999999999999" customHeight="1" x14ac:dyDescent="0.2">
      <c r="A96" s="12" t="s">
        <v>152</v>
      </c>
      <c r="B96" s="13" t="s">
        <v>151</v>
      </c>
      <c r="C96" s="14">
        <v>43534</v>
      </c>
      <c r="D96" s="10" t="s">
        <v>8</v>
      </c>
      <c r="E96" s="15"/>
      <c r="F96" s="22">
        <v>0</v>
      </c>
      <c r="G96" s="23">
        <v>0</v>
      </c>
      <c r="H96" s="9"/>
    </row>
    <row r="97" spans="1:8" ht="19.899999999999999" customHeight="1" x14ac:dyDescent="0.2">
      <c r="A97" s="12" t="s">
        <v>16</v>
      </c>
      <c r="B97" s="13" t="s">
        <v>15</v>
      </c>
      <c r="C97" s="14">
        <v>44181</v>
      </c>
      <c r="D97" s="10" t="s">
        <v>4</v>
      </c>
      <c r="E97" s="15" t="s">
        <v>7</v>
      </c>
      <c r="F97" s="22">
        <v>50</v>
      </c>
      <c r="G97" s="23">
        <v>50</v>
      </c>
      <c r="H97" s="9"/>
    </row>
    <row r="98" spans="1:8" ht="19.899999999999999" customHeight="1" x14ac:dyDescent="0.2">
      <c r="A98" s="12" t="s">
        <v>108</v>
      </c>
      <c r="B98" s="13" t="s">
        <v>107</v>
      </c>
      <c r="C98" s="14">
        <v>43140</v>
      </c>
      <c r="D98" s="10" t="s">
        <v>1</v>
      </c>
      <c r="E98" s="15"/>
      <c r="F98" s="22">
        <v>0</v>
      </c>
      <c r="G98" s="23">
        <v>0</v>
      </c>
      <c r="H98" s="9"/>
    </row>
    <row r="99" spans="1:8" ht="19.899999999999999" customHeight="1" x14ac:dyDescent="0.2">
      <c r="A99" s="12" t="s">
        <v>173</v>
      </c>
      <c r="B99" s="13" t="s">
        <v>172</v>
      </c>
      <c r="C99" s="14">
        <v>44203</v>
      </c>
      <c r="D99" s="10" t="s">
        <v>4</v>
      </c>
      <c r="E99" s="15" t="s">
        <v>7</v>
      </c>
      <c r="F99" s="22">
        <v>50</v>
      </c>
      <c r="G99" s="23">
        <v>25</v>
      </c>
      <c r="H99" s="9"/>
    </row>
    <row r="100" spans="1:8" ht="19.899999999999999" customHeight="1" x14ac:dyDescent="0.2">
      <c r="A100" s="12" t="s">
        <v>162</v>
      </c>
      <c r="B100" s="13" t="s">
        <v>161</v>
      </c>
      <c r="C100" s="14">
        <v>44132</v>
      </c>
      <c r="D100" s="10" t="s">
        <v>8</v>
      </c>
      <c r="E100" s="15" t="s">
        <v>7</v>
      </c>
      <c r="F100" s="22">
        <v>50</v>
      </c>
      <c r="G100" s="23">
        <v>25</v>
      </c>
      <c r="H100" s="9"/>
    </row>
    <row r="101" spans="1:8" ht="19.899999999999999" customHeight="1" x14ac:dyDescent="0.2">
      <c r="A101" s="12" t="s">
        <v>146</v>
      </c>
      <c r="B101" s="13" t="s">
        <v>145</v>
      </c>
      <c r="C101" s="14">
        <v>43707</v>
      </c>
      <c r="D101" s="10" t="s">
        <v>4</v>
      </c>
      <c r="E101" s="15" t="s">
        <v>7</v>
      </c>
      <c r="F101" s="22">
        <v>50</v>
      </c>
      <c r="G101" s="23">
        <v>25</v>
      </c>
      <c r="H101" s="9"/>
    </row>
    <row r="102" spans="1:8" ht="19.899999999999999" customHeight="1" x14ac:dyDescent="0.2">
      <c r="A102" s="12" t="s">
        <v>88</v>
      </c>
      <c r="B102" s="13" t="s">
        <v>87</v>
      </c>
      <c r="C102" s="14">
        <v>43048</v>
      </c>
      <c r="D102" s="10" t="s">
        <v>8</v>
      </c>
      <c r="E102" s="11" t="s">
        <v>205</v>
      </c>
      <c r="F102" s="22">
        <v>0</v>
      </c>
      <c r="G102" s="23">
        <v>0</v>
      </c>
      <c r="H102" s="9"/>
    </row>
    <row r="103" spans="1:8" ht="19.899999999999999" customHeight="1" x14ac:dyDescent="0.2">
      <c r="C103" s="16" t="s">
        <v>0</v>
      </c>
    </row>
  </sheetData>
  <autoFilter ref="A2:G102" xr:uid="{5BB1BD6B-E62C-4C5F-B823-08047BA91568}">
    <sortState xmlns:xlrd2="http://schemas.microsoft.com/office/spreadsheetml/2017/richdata2" ref="A3:G103">
      <sortCondition ref="A2:A102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A7071-FA06-4D2D-8003-7FC2D880C457}">
  <sheetPr codeName="Sheet6"/>
  <dimension ref="A2:F56"/>
  <sheetViews>
    <sheetView topLeftCell="A22" workbookViewId="0">
      <selection activeCell="F4" sqref="F4"/>
    </sheetView>
  </sheetViews>
  <sheetFormatPr defaultColWidth="8.75" defaultRowHeight="19.899999999999999" customHeight="1" x14ac:dyDescent="0.2"/>
  <cols>
    <col min="1" max="1" width="51.375" style="1" customWidth="1"/>
    <col min="2" max="2" width="21.125" style="2" customWidth="1"/>
    <col min="3" max="3" width="21.125" style="4" customWidth="1"/>
    <col min="4" max="4" width="21.125" style="2" customWidth="1"/>
    <col min="5" max="16384" width="8.75" style="1"/>
  </cols>
  <sheetData>
    <row r="2" spans="1:4" ht="30" customHeight="1" thickBot="1" x14ac:dyDescent="0.25">
      <c r="A2" s="29" t="s">
        <v>265</v>
      </c>
      <c r="B2" s="30" t="s">
        <v>264</v>
      </c>
      <c r="C2" s="31" t="s">
        <v>263</v>
      </c>
      <c r="D2" s="46" t="s">
        <v>262</v>
      </c>
    </row>
    <row r="3" spans="1:4" ht="19.899999999999999" customHeight="1" thickTop="1" x14ac:dyDescent="0.2">
      <c r="A3" s="26" t="s">
        <v>249</v>
      </c>
      <c r="B3" s="27">
        <v>32.620121212121198</v>
      </c>
      <c r="C3" s="28">
        <f>ROUND(B3,2)</f>
        <v>32.619999999999997</v>
      </c>
      <c r="D3" s="47">
        <f>_xlfn.RANK.EQ(B3,B3:B55,0)</f>
        <v>52</v>
      </c>
    </row>
    <row r="4" spans="1:4" ht="19.899999999999999" customHeight="1" x14ac:dyDescent="0.2">
      <c r="A4" s="12" t="s">
        <v>227</v>
      </c>
      <c r="B4" s="24">
        <v>104.6721</v>
      </c>
      <c r="C4" s="25">
        <f>ROUND(B4,2)</f>
        <v>104.67</v>
      </c>
      <c r="D4" s="48">
        <f>_xlfn.RANK.EQ(B4,B4:B56,0)</f>
        <v>10</v>
      </c>
    </row>
    <row r="5" spans="1:4" ht="19.899999999999999" customHeight="1" x14ac:dyDescent="0.2">
      <c r="A5" s="12" t="s">
        <v>248</v>
      </c>
      <c r="B5" s="24">
        <v>46.239047619047597</v>
      </c>
      <c r="C5" s="25">
        <f>ROUND(B5,2)</f>
        <v>46.24</v>
      </c>
      <c r="D5" s="48">
        <f>_xlfn.RANK.EQ(B5,B5:B57,0)</f>
        <v>39</v>
      </c>
    </row>
    <row r="6" spans="1:4" ht="19.899999999999999" customHeight="1" x14ac:dyDescent="0.2">
      <c r="A6" s="12" t="s">
        <v>261</v>
      </c>
      <c r="B6" s="24">
        <v>120.235674</v>
      </c>
      <c r="C6" s="25">
        <f>ROUND(B6,2)</f>
        <v>120.24</v>
      </c>
      <c r="D6" s="48">
        <f>_xlfn.RANK.EQ(B6,B6:B58,0)</f>
        <v>5</v>
      </c>
    </row>
    <row r="7" spans="1:4" ht="19.899999999999999" customHeight="1" x14ac:dyDescent="0.2">
      <c r="A7" s="12" t="s">
        <v>224</v>
      </c>
      <c r="B7" s="24">
        <v>66.828729589458007</v>
      </c>
      <c r="C7" s="25">
        <f>ROUND(B7,2)</f>
        <v>66.83</v>
      </c>
      <c r="D7" s="48">
        <f>_xlfn.RANK.EQ(B7,B7:B59,0)</f>
        <v>29</v>
      </c>
    </row>
    <row r="8" spans="1:4" ht="19.899999999999999" customHeight="1" x14ac:dyDescent="0.2">
      <c r="A8" s="12" t="s">
        <v>260</v>
      </c>
      <c r="B8" s="24">
        <v>52.454300000000003</v>
      </c>
      <c r="C8" s="25">
        <f>ROUND(B8,2)</f>
        <v>52.45</v>
      </c>
      <c r="D8" s="48">
        <f>_xlfn.RANK.EQ(B8,B8:B60,0)</f>
        <v>33</v>
      </c>
    </row>
    <row r="9" spans="1:4" ht="19.899999999999999" customHeight="1" x14ac:dyDescent="0.2">
      <c r="A9" s="12" t="s">
        <v>225</v>
      </c>
      <c r="B9" s="24">
        <v>69.231300000000005</v>
      </c>
      <c r="C9" s="25">
        <f>ROUND(B9,2)</f>
        <v>69.23</v>
      </c>
      <c r="D9" s="48">
        <f>_xlfn.RANK.EQ(B9,B9:B61,0)</f>
        <v>28</v>
      </c>
    </row>
    <row r="10" spans="1:4" ht="19.899999999999999" customHeight="1" x14ac:dyDescent="0.2">
      <c r="A10" s="12" t="s">
        <v>247</v>
      </c>
      <c r="B10" s="24">
        <v>41.3904761904762</v>
      </c>
      <c r="C10" s="25">
        <f>ROUND(B10,2)</f>
        <v>41.39</v>
      </c>
      <c r="D10" s="48">
        <f>_xlfn.RANK.EQ(B10,B10:B62,0)</f>
        <v>39</v>
      </c>
    </row>
    <row r="11" spans="1:4" ht="19.899999999999999" customHeight="1" x14ac:dyDescent="0.2">
      <c r="A11" s="12" t="s">
        <v>246</v>
      </c>
      <c r="B11" s="24">
        <v>36.541904761904803</v>
      </c>
      <c r="C11" s="25">
        <f>ROUND(B11,2)</f>
        <v>36.54</v>
      </c>
      <c r="D11" s="48">
        <f>_xlfn.RANK.EQ(B11,B11:B63,0)</f>
        <v>42</v>
      </c>
    </row>
    <row r="12" spans="1:4" ht="19.899999999999999" customHeight="1" x14ac:dyDescent="0.2">
      <c r="A12" s="12" t="s">
        <v>223</v>
      </c>
      <c r="B12" s="24">
        <v>43.123100000000001</v>
      </c>
      <c r="C12" s="25">
        <f>ROUND(B12,2)</f>
        <v>43.12</v>
      </c>
      <c r="D12" s="48">
        <f>_xlfn.RANK.EQ(B12,B12:B64,0)</f>
        <v>37</v>
      </c>
    </row>
    <row r="13" spans="1:4" ht="19.899999999999999" customHeight="1" x14ac:dyDescent="0.2">
      <c r="A13" s="12" t="s">
        <v>220</v>
      </c>
      <c r="B13" s="24">
        <v>64.239047619047597</v>
      </c>
      <c r="C13" s="25">
        <f>ROUND(B13,2)</f>
        <v>64.239999999999995</v>
      </c>
      <c r="D13" s="48">
        <f>_xlfn.RANK.EQ(B13,B13:B65,0)</f>
        <v>28</v>
      </c>
    </row>
    <row r="14" spans="1:4" ht="19.899999999999999" customHeight="1" x14ac:dyDescent="0.2">
      <c r="A14" s="12" t="s">
        <v>222</v>
      </c>
      <c r="B14" s="24">
        <v>48.371636363636398</v>
      </c>
      <c r="C14" s="25">
        <f>ROUND(B14,2)</f>
        <v>48.37</v>
      </c>
      <c r="D14" s="48">
        <f>_xlfn.RANK.EQ(B14,B14:B66,0)</f>
        <v>32</v>
      </c>
    </row>
    <row r="15" spans="1:4" ht="19.899999999999999" customHeight="1" x14ac:dyDescent="0.2">
      <c r="A15" s="12" t="s">
        <v>221</v>
      </c>
      <c r="B15" s="24">
        <v>78.620121212121205</v>
      </c>
      <c r="C15" s="25">
        <f>ROUND(B15,2)</f>
        <v>78.62</v>
      </c>
      <c r="D15" s="48">
        <f>_xlfn.RANK.EQ(B15,B15:B67,0)</f>
        <v>25</v>
      </c>
    </row>
    <row r="16" spans="1:4" ht="19.899999999999999" customHeight="1" x14ac:dyDescent="0.2">
      <c r="A16" s="12" t="s">
        <v>218</v>
      </c>
      <c r="B16" s="24">
        <v>87.544718614718505</v>
      </c>
      <c r="C16" s="25">
        <f>ROUND(B16,2)</f>
        <v>87.54</v>
      </c>
      <c r="D16" s="48">
        <f>_xlfn.RANK.EQ(B16,B16:B68,0)</f>
        <v>21</v>
      </c>
    </row>
    <row r="17" spans="1:4" ht="19.899999999999999" customHeight="1" x14ac:dyDescent="0.2">
      <c r="A17" s="12" t="s">
        <v>217</v>
      </c>
      <c r="B17" s="24">
        <v>95.478424242424097</v>
      </c>
      <c r="C17" s="25">
        <f>ROUND(B17,2)</f>
        <v>95.48</v>
      </c>
      <c r="D17" s="48">
        <f>_xlfn.RANK.EQ(B17,B17:B69,0)</f>
        <v>17</v>
      </c>
    </row>
    <row r="18" spans="1:4" ht="19.899999999999999" customHeight="1" x14ac:dyDescent="0.2">
      <c r="A18" s="12" t="s">
        <v>216</v>
      </c>
      <c r="B18" s="24">
        <v>99.331400000000002</v>
      </c>
      <c r="C18" s="25">
        <f>ROUND(B18,2)</f>
        <v>99.33</v>
      </c>
      <c r="D18" s="48">
        <f>_xlfn.RANK.EQ(B18,B18:B70,0)</f>
        <v>13</v>
      </c>
    </row>
    <row r="19" spans="1:4" ht="19.899999999999999" customHeight="1" x14ac:dyDescent="0.2">
      <c r="A19" s="12" t="s">
        <v>215</v>
      </c>
      <c r="B19" s="24">
        <v>74.673400000000001</v>
      </c>
      <c r="C19" s="25">
        <f>ROUND(B19,2)</f>
        <v>74.67</v>
      </c>
      <c r="D19" s="48">
        <f>_xlfn.RANK.EQ(B19,B19:B71,0)</f>
        <v>22</v>
      </c>
    </row>
    <row r="20" spans="1:4" ht="19.899999999999999" customHeight="1" x14ac:dyDescent="0.2">
      <c r="A20" s="12" t="s">
        <v>226</v>
      </c>
      <c r="B20" s="24">
        <v>71.6113</v>
      </c>
      <c r="C20" s="25">
        <f>ROUND(B20,2)</f>
        <v>71.61</v>
      </c>
      <c r="D20" s="48">
        <f>_xlfn.RANK.EQ(B20,B20:B72,0)</f>
        <v>22</v>
      </c>
    </row>
    <row r="21" spans="1:4" ht="19.899999999999999" customHeight="1" x14ac:dyDescent="0.2">
      <c r="A21" s="12" t="s">
        <v>245</v>
      </c>
      <c r="B21" s="24">
        <v>35.6933333333333</v>
      </c>
      <c r="C21" s="25">
        <f>ROUND(B21,2)</f>
        <v>35.69</v>
      </c>
      <c r="D21" s="48">
        <f>_xlfn.RANK.EQ(B21,B21:B73,0)</f>
        <v>33</v>
      </c>
    </row>
    <row r="22" spans="1:4" ht="19.899999999999999" customHeight="1" x14ac:dyDescent="0.2">
      <c r="A22" s="12" t="s">
        <v>259</v>
      </c>
      <c r="B22" s="24">
        <v>110.11109999999999</v>
      </c>
      <c r="C22" s="25">
        <f>ROUND(B22,2)</f>
        <v>110.11</v>
      </c>
      <c r="D22" s="48">
        <f>_xlfn.RANK.EQ(B22,B22:B74,0)</f>
        <v>8</v>
      </c>
    </row>
    <row r="23" spans="1:4" ht="19.899999999999999" customHeight="1" x14ac:dyDescent="0.2">
      <c r="A23" s="12" t="s">
        <v>214</v>
      </c>
      <c r="B23" s="24">
        <v>86.531099999999995</v>
      </c>
      <c r="C23" s="25">
        <f>ROUND(B23,2)</f>
        <v>86.53</v>
      </c>
      <c r="D23" s="48">
        <f>_xlfn.RANK.EQ(B23,B23:B75,0)</f>
        <v>18</v>
      </c>
    </row>
    <row r="24" spans="1:4" ht="19.899999999999999" customHeight="1" x14ac:dyDescent="0.2">
      <c r="A24" s="12" t="s">
        <v>213</v>
      </c>
      <c r="B24" s="24">
        <v>92.607268089053804</v>
      </c>
      <c r="C24" s="25">
        <f>ROUND(B24,2)</f>
        <v>92.61</v>
      </c>
      <c r="D24" s="48">
        <f>_xlfn.RANK.EQ(B24,B24:B76,0)</f>
        <v>17</v>
      </c>
    </row>
    <row r="25" spans="1:4" ht="19.899999999999999" customHeight="1" x14ac:dyDescent="0.2">
      <c r="A25" s="12" t="s">
        <v>212</v>
      </c>
      <c r="B25" s="24">
        <v>94.686013090084501</v>
      </c>
      <c r="C25" s="25">
        <f>ROUND(B25,2)</f>
        <v>94.69</v>
      </c>
      <c r="D25" s="48">
        <f>_xlfn.RANK.EQ(B25,B25:B77,0)</f>
        <v>15</v>
      </c>
    </row>
    <row r="26" spans="1:4" ht="19.899999999999999" customHeight="1" x14ac:dyDescent="0.2">
      <c r="A26" s="12" t="s">
        <v>211</v>
      </c>
      <c r="B26" s="24">
        <v>96.764758091115198</v>
      </c>
      <c r="C26" s="25">
        <f>ROUND(B26,2)</f>
        <v>96.76</v>
      </c>
      <c r="D26" s="48">
        <f>_xlfn.RANK.EQ(B26,B26:B78,0)</f>
        <v>14</v>
      </c>
    </row>
    <row r="27" spans="1:4" ht="19.899999999999999" customHeight="1" x14ac:dyDescent="0.2">
      <c r="A27" s="12" t="s">
        <v>210</v>
      </c>
      <c r="B27" s="45">
        <v>98.843503092145895</v>
      </c>
      <c r="C27" s="25">
        <f>ROUND(B27,2)</f>
        <v>98.84</v>
      </c>
      <c r="D27" s="48">
        <f>_xlfn.RANK.EQ(B27,B27:B79,0)</f>
        <v>13</v>
      </c>
    </row>
    <row r="28" spans="1:4" ht="19.899999999999999" customHeight="1" x14ac:dyDescent="0.2">
      <c r="A28" s="12" t="s">
        <v>258</v>
      </c>
      <c r="B28" s="24">
        <v>136.67330000000001</v>
      </c>
      <c r="C28" s="25">
        <f>ROUND(B28,2)</f>
        <v>136.66999999999999</v>
      </c>
      <c r="D28" s="48">
        <f>_xlfn.RANK.EQ(B28,B28:B80,0)</f>
        <v>1</v>
      </c>
    </row>
    <row r="29" spans="1:4" ht="19.899999999999999" customHeight="1" x14ac:dyDescent="0.2">
      <c r="A29" s="12" t="s">
        <v>244</v>
      </c>
      <c r="B29" s="24">
        <v>121.023</v>
      </c>
      <c r="C29" s="25">
        <f>ROUND(B29,2)</f>
        <v>121.02</v>
      </c>
      <c r="D29" s="48">
        <f>_xlfn.RANK.EQ(B29,B29:B81,0)</f>
        <v>3</v>
      </c>
    </row>
    <row r="30" spans="1:4" ht="19.899999999999999" customHeight="1" x14ac:dyDescent="0.2">
      <c r="A30" s="12" t="s">
        <v>257</v>
      </c>
      <c r="B30" s="24">
        <v>99.969899999999996</v>
      </c>
      <c r="C30" s="25">
        <f>ROUND(B30,2)</f>
        <v>99.97</v>
      </c>
      <c r="D30" s="48">
        <f>_xlfn.RANK.EQ(B30,B30:B82,0)</f>
        <v>7</v>
      </c>
    </row>
    <row r="31" spans="1:4" ht="19.899999999999999" customHeight="1" x14ac:dyDescent="0.2">
      <c r="A31" s="12" t="s">
        <v>256</v>
      </c>
      <c r="B31" s="24">
        <v>54.454300000000003</v>
      </c>
      <c r="C31" s="25">
        <f>ROUND(B31,2)</f>
        <v>54.45</v>
      </c>
      <c r="D31" s="48">
        <f>_xlfn.RANK.EQ(B31,B31:B83,0)</f>
        <v>15</v>
      </c>
    </row>
    <row r="32" spans="1:4" ht="19.899999999999999" customHeight="1" x14ac:dyDescent="0.2">
      <c r="A32" s="12" t="s">
        <v>243</v>
      </c>
      <c r="B32" s="24">
        <v>94.451300000000003</v>
      </c>
      <c r="C32" s="25">
        <f>ROUND(B32,2)</f>
        <v>94.45</v>
      </c>
      <c r="D32" s="48">
        <f>_xlfn.RANK.EQ(B32,B32:B84,0)</f>
        <v>10</v>
      </c>
    </row>
    <row r="33" spans="1:4" ht="19.899999999999999" customHeight="1" x14ac:dyDescent="0.2">
      <c r="A33" s="12" t="s">
        <v>242</v>
      </c>
      <c r="B33" s="24">
        <v>113.1178</v>
      </c>
      <c r="C33" s="25">
        <f>ROUND(B33,2)</f>
        <v>113.12</v>
      </c>
      <c r="D33" s="48">
        <f>_xlfn.RANK.EQ(B33,B33:B85,0)</f>
        <v>4</v>
      </c>
    </row>
    <row r="34" spans="1:4" ht="19.899999999999999" customHeight="1" x14ac:dyDescent="0.2">
      <c r="A34" s="12" t="s">
        <v>255</v>
      </c>
      <c r="B34" s="24">
        <v>59.997700000000002</v>
      </c>
      <c r="C34" s="25">
        <f>ROUND(B34,2)</f>
        <v>60</v>
      </c>
      <c r="D34" s="48">
        <f>_xlfn.RANK.EQ(B34,B34:B86,0)</f>
        <v>11</v>
      </c>
    </row>
    <row r="35" spans="1:4" ht="19.899999999999999" customHeight="1" x14ac:dyDescent="0.2">
      <c r="A35" s="12" t="s">
        <v>241</v>
      </c>
      <c r="B35" s="24">
        <v>136.64500000000001</v>
      </c>
      <c r="C35" s="25">
        <f>ROUND(B35,2)</f>
        <v>136.65</v>
      </c>
      <c r="D35" s="48">
        <f>_xlfn.RANK.EQ(B35,B35:B87,0)</f>
        <v>1</v>
      </c>
    </row>
    <row r="36" spans="1:4" ht="19.899999999999999" customHeight="1" x14ac:dyDescent="0.2">
      <c r="A36" s="12" t="s">
        <v>240</v>
      </c>
      <c r="B36" s="24">
        <v>101.6144</v>
      </c>
      <c r="C36" s="25">
        <f>ROUND(B36,2)</f>
        <v>101.61</v>
      </c>
      <c r="D36" s="48">
        <f>_xlfn.RANK.EQ(B36,B36:B88,0)</f>
        <v>4</v>
      </c>
    </row>
    <row r="37" spans="1:4" ht="19.899999999999999" customHeight="1" x14ac:dyDescent="0.2">
      <c r="A37" s="12" t="s">
        <v>239</v>
      </c>
      <c r="B37" s="24">
        <v>122.23399999999999</v>
      </c>
      <c r="C37" s="25">
        <f>ROUND(B37,2)</f>
        <v>122.23</v>
      </c>
      <c r="D37" s="48">
        <f>_xlfn.RANK.EQ(B37,B37:B89,0)</f>
        <v>1</v>
      </c>
    </row>
    <row r="38" spans="1:4" ht="19.899999999999999" customHeight="1" x14ac:dyDescent="0.2">
      <c r="A38" s="12" t="s">
        <v>238</v>
      </c>
      <c r="B38" s="24">
        <v>116.82872958945801</v>
      </c>
      <c r="C38" s="25">
        <f>ROUND(B38,2)</f>
        <v>116.83</v>
      </c>
      <c r="D38" s="48">
        <f>_xlfn.RANK.EQ(B38,B38:B90,0)</f>
        <v>1</v>
      </c>
    </row>
    <row r="39" spans="1:4" ht="19.899999999999999" customHeight="1" x14ac:dyDescent="0.2">
      <c r="A39" s="12" t="s">
        <v>237</v>
      </c>
      <c r="B39" s="24">
        <v>47.123100000000001</v>
      </c>
      <c r="C39" s="25">
        <f>ROUND(B39,2)</f>
        <v>47.12</v>
      </c>
      <c r="D39" s="48">
        <f>_xlfn.RANK.EQ(B39,B39:B91,0)</f>
        <v>9</v>
      </c>
    </row>
    <row r="40" spans="1:4" ht="19.899999999999999" customHeight="1" x14ac:dyDescent="0.2">
      <c r="A40" s="12" t="s">
        <v>236</v>
      </c>
      <c r="B40" s="24">
        <v>39.371636363636398</v>
      </c>
      <c r="C40" s="25">
        <f>ROUND(B40,2)</f>
        <v>39.369999999999997</v>
      </c>
      <c r="D40" s="48">
        <f>_xlfn.RANK.EQ(B40,B40:B92,0)</f>
        <v>12</v>
      </c>
    </row>
    <row r="41" spans="1:4" ht="19.899999999999999" customHeight="1" x14ac:dyDescent="0.2">
      <c r="A41" s="12" t="s">
        <v>235</v>
      </c>
      <c r="B41" s="24">
        <v>99.620121212121205</v>
      </c>
      <c r="C41" s="25">
        <f>ROUND(B41,2)</f>
        <v>99.62</v>
      </c>
      <c r="D41" s="48">
        <f>_xlfn.RANK.EQ(B41,B41:B93,0)</f>
        <v>3</v>
      </c>
    </row>
    <row r="42" spans="1:4" ht="19.899999999999999" customHeight="1" x14ac:dyDescent="0.2">
      <c r="A42" s="12" t="s">
        <v>234</v>
      </c>
      <c r="B42" s="24">
        <v>44.239047619047597</v>
      </c>
      <c r="C42" s="25">
        <f>ROUND(B42,2)</f>
        <v>44.24</v>
      </c>
      <c r="D42" s="48">
        <f>_xlfn.RANK.EQ(B42,B42:B94,0)</f>
        <v>8</v>
      </c>
    </row>
    <row r="43" spans="1:4" ht="19.899999999999999" customHeight="1" x14ac:dyDescent="0.2">
      <c r="A43" s="12" t="s">
        <v>250</v>
      </c>
      <c r="B43" s="24">
        <v>38.371636363636398</v>
      </c>
      <c r="C43" s="25">
        <f>ROUND(B43,2)</f>
        <v>38.369999999999997</v>
      </c>
      <c r="D43" s="48">
        <f>_xlfn.RANK.EQ(B43,B43:B95,0)</f>
        <v>11</v>
      </c>
    </row>
    <row r="44" spans="1:4" ht="19.899999999999999" customHeight="1" x14ac:dyDescent="0.2">
      <c r="A44" s="12" t="s">
        <v>254</v>
      </c>
      <c r="B44" s="24">
        <v>56.331000000000003</v>
      </c>
      <c r="C44" s="25">
        <f>ROUND(B44,2)</f>
        <v>56.33</v>
      </c>
      <c r="D44" s="48">
        <f>_xlfn.RANK.EQ(B44,B44:B96,0)</f>
        <v>6</v>
      </c>
    </row>
    <row r="45" spans="1:4" ht="19.899999999999999" customHeight="1" x14ac:dyDescent="0.2">
      <c r="A45" s="12" t="s">
        <v>219</v>
      </c>
      <c r="B45" s="24">
        <v>79.611012987012899</v>
      </c>
      <c r="C45" s="25">
        <f>ROUND(B45,2)</f>
        <v>79.61</v>
      </c>
      <c r="D45" s="48">
        <f>_xlfn.RANK.EQ(B45,B45:B97,0)</f>
        <v>5</v>
      </c>
    </row>
    <row r="46" spans="1:4" ht="19.899999999999999" customHeight="1" x14ac:dyDescent="0.2">
      <c r="A46" s="12" t="s">
        <v>253</v>
      </c>
      <c r="B46" s="24">
        <v>23.671399999999998</v>
      </c>
      <c r="C46" s="25">
        <f>ROUND(B46,2)</f>
        <v>23.67</v>
      </c>
      <c r="D46" s="48">
        <f>_xlfn.RANK.EQ(B46,B46:B98,0)</f>
        <v>10</v>
      </c>
    </row>
    <row r="47" spans="1:4" ht="19.899999999999999" customHeight="1" x14ac:dyDescent="0.2">
      <c r="A47" s="12" t="s">
        <v>233</v>
      </c>
      <c r="B47" s="24">
        <v>42.3904761904762</v>
      </c>
      <c r="C47" s="25">
        <f>ROUND(B47,2)</f>
        <v>42.39</v>
      </c>
      <c r="D47" s="48">
        <f>_xlfn.RANK.EQ(B47,B47:B99,0)</f>
        <v>7</v>
      </c>
    </row>
    <row r="48" spans="1:4" ht="19.899999999999999" customHeight="1" x14ac:dyDescent="0.2">
      <c r="A48" s="12" t="s">
        <v>252</v>
      </c>
      <c r="B48" s="24">
        <v>99.221500000000006</v>
      </c>
      <c r="C48" s="25">
        <f>ROUND(B48,2)</f>
        <v>99.22</v>
      </c>
      <c r="D48" s="48">
        <f>_xlfn.RANK.EQ(B48,B48:B100,0)</f>
        <v>3</v>
      </c>
    </row>
    <row r="49" spans="1:6" ht="19.899999999999999" customHeight="1" x14ac:dyDescent="0.2">
      <c r="A49" s="12" t="s">
        <v>232</v>
      </c>
      <c r="B49" s="24">
        <v>38.541904761904803</v>
      </c>
      <c r="C49" s="25">
        <f>ROUND(B49,2)</f>
        <v>38.54</v>
      </c>
      <c r="D49" s="48">
        <f>_xlfn.RANK.EQ(B49,B49:B101,0)</f>
        <v>6</v>
      </c>
    </row>
    <row r="50" spans="1:6" ht="19.899999999999999" customHeight="1" x14ac:dyDescent="0.2">
      <c r="A50" s="12" t="s">
        <v>231</v>
      </c>
      <c r="B50" s="24">
        <v>49.871600000000001</v>
      </c>
      <c r="C50" s="25">
        <f>ROUND(B50,2)</f>
        <v>49.87</v>
      </c>
      <c r="D50" s="48">
        <f>_xlfn.RANK.EQ(B50,B50:B102,0)</f>
        <v>4</v>
      </c>
    </row>
    <row r="51" spans="1:6" ht="19.899999999999999" customHeight="1" x14ac:dyDescent="0.2">
      <c r="A51" s="12" t="s">
        <v>231</v>
      </c>
      <c r="B51" s="24">
        <v>99.6933333333333</v>
      </c>
      <c r="C51" s="25">
        <f>ROUND(B51,2)</f>
        <v>99.69</v>
      </c>
      <c r="D51" s="48">
        <f>_xlfn.RANK.EQ(B51,B51:B103,0)</f>
        <v>2</v>
      </c>
    </row>
    <row r="52" spans="1:6" ht="19.899999999999999" customHeight="1" x14ac:dyDescent="0.2">
      <c r="A52" s="12" t="s">
        <v>228</v>
      </c>
      <c r="B52" s="24">
        <v>111.1122</v>
      </c>
      <c r="C52" s="25">
        <f>ROUND(B52,2)</f>
        <v>111.11</v>
      </c>
      <c r="D52" s="48">
        <f>_xlfn.RANK.EQ(B52,B52:B104,0)</f>
        <v>1</v>
      </c>
    </row>
    <row r="53" spans="1:6" ht="19.899999999999999" customHeight="1" x14ac:dyDescent="0.2">
      <c r="A53" s="12" t="s">
        <v>251</v>
      </c>
      <c r="B53" s="24">
        <v>44.123100000000001</v>
      </c>
      <c r="C53" s="25">
        <f>ROUND(B53,2)</f>
        <v>44.12</v>
      </c>
      <c r="D53" s="48">
        <f>_xlfn.RANK.EQ(B53,B53:B105,0)</f>
        <v>2</v>
      </c>
    </row>
    <row r="54" spans="1:6" ht="19.899999999999999" customHeight="1" x14ac:dyDescent="0.2">
      <c r="A54" s="12" t="s">
        <v>229</v>
      </c>
      <c r="B54" s="24">
        <v>84.453299999999999</v>
      </c>
      <c r="C54" s="25">
        <f>ROUND(B54,2)</f>
        <v>84.45</v>
      </c>
      <c r="D54" s="48">
        <f>_xlfn.RANK.EQ(B54,B54:B106,0)</f>
        <v>1</v>
      </c>
    </row>
    <row r="55" spans="1:6" ht="19.899999999999999" customHeight="1" x14ac:dyDescent="0.2">
      <c r="A55" s="12" t="s">
        <v>230</v>
      </c>
      <c r="B55" s="24">
        <v>32.844761904761903</v>
      </c>
      <c r="C55" s="25">
        <f>ROUND(B55,2)</f>
        <v>32.840000000000003</v>
      </c>
      <c r="D55" s="48">
        <f>_xlfn.RANK.EQ(B55,B55:B107,0)</f>
        <v>1</v>
      </c>
    </row>
    <row r="56" spans="1:6" ht="19.899999999999999" customHeight="1" x14ac:dyDescent="0.2">
      <c r="F56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Data</vt:lpstr>
      <vt:lpstr>Services</vt:lpstr>
      <vt:lpstr>Amount_Paid</vt:lpstr>
      <vt:lpstr>Billed</vt:lpstr>
      <vt:lpstr>Well_Child_Visit_Completed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Poaletti</dc:creator>
  <cp:lastModifiedBy>HP</cp:lastModifiedBy>
  <cp:lastPrinted>2021-11-25T02:48:21Z</cp:lastPrinted>
  <dcterms:created xsi:type="dcterms:W3CDTF">2021-03-05T17:30:30Z</dcterms:created>
  <dcterms:modified xsi:type="dcterms:W3CDTF">2023-04-28T20:48:51Z</dcterms:modified>
</cp:coreProperties>
</file>