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hani\Downloads\Inventory Management\"/>
    </mc:Choice>
  </mc:AlternateContent>
  <xr:revisionPtr revIDLastSave="0" documentId="13_ncr:1_{4846C8B6-25EA-4A44-8A70-D5D4C72DB4F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Raw Data" sheetId="1" r:id="rId1"/>
    <sheet name="Output Format" sheetId="3" r:id="rId2"/>
    <sheet name="Requested" sheetId="2" r:id="rId3"/>
    <sheet name="Dashboard" sheetId="4" r:id="rId4"/>
    <sheet name="Sheet1" sheetId="5" r:id="rId5"/>
  </sheets>
  <definedNames>
    <definedName name="_xlnm._FilterDatabase" localSheetId="0" hidden="1">'Raw Data'!$A$1:$L$381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2" l="1"/>
  <c r="D3" i="2"/>
  <c r="D4" i="2" s="1"/>
  <c r="D5" i="2" s="1"/>
  <c r="D6" i="2" s="1"/>
  <c r="D7" i="2" s="1"/>
  <c r="D8" i="2" s="1"/>
  <c r="D9" i="2" s="1"/>
  <c r="A7" i="4" a="1"/>
  <c r="A7" i="4" s="1"/>
  <c r="T1" i="2" a="1"/>
  <c r="T1" i="2" s="1"/>
  <c r="S1" i="2" a="1"/>
  <c r="S1" i="2" s="1"/>
  <c r="R1" i="2" a="1"/>
  <c r="R1" i="2" s="1"/>
  <c r="H13" i="3"/>
  <c r="H12" i="3"/>
  <c r="H11" i="3"/>
  <c r="C19" i="3"/>
  <c r="C18" i="3"/>
  <c r="B18" i="3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2" i="1"/>
  <c r="G14" i="4" l="1"/>
  <c r="E17" i="4" s="1"/>
  <c r="F17" i="4" s="1"/>
  <c r="B17" i="4" l="1"/>
  <c r="H17" i="4"/>
  <c r="A17" i="4"/>
  <c r="C17" i="4"/>
  <c r="D17" i="4"/>
  <c r="G17" i="4"/>
  <c r="E18" i="4" s="1"/>
  <c r="F18" i="4" s="1"/>
  <c r="G18" i="4" s="1"/>
  <c r="E19" i="4" l="1"/>
  <c r="F19" i="4" s="1"/>
  <c r="B18" i="4"/>
  <c r="H18" i="4"/>
  <c r="A18" i="4"/>
  <c r="C18" i="4"/>
  <c r="D18" i="4"/>
  <c r="B19" i="4" l="1"/>
  <c r="H19" i="4"/>
  <c r="A19" i="4"/>
  <c r="C19" i="4"/>
  <c r="D19" i="4"/>
  <c r="G19" i="4"/>
  <c r="E20" i="4" l="1"/>
  <c r="F20" i="4" s="1"/>
  <c r="B20" i="4" l="1"/>
  <c r="H20" i="4"/>
  <c r="A20" i="4"/>
  <c r="C20" i="4"/>
  <c r="D20" i="4"/>
  <c r="G20" i="4"/>
  <c r="E21" i="4" l="1"/>
  <c r="F21" i="4" s="1"/>
  <c r="B21" i="4" l="1"/>
  <c r="H21" i="4"/>
  <c r="A21" i="4"/>
  <c r="C21" i="4"/>
  <c r="D21" i="4"/>
  <c r="G21" i="4"/>
  <c r="E22" i="4" l="1"/>
  <c r="F22" i="4" s="1"/>
  <c r="G22" i="4" s="1"/>
  <c r="E23" i="4" l="1"/>
  <c r="F23" i="4" s="1"/>
  <c r="B22" i="4"/>
  <c r="H22" i="4"/>
  <c r="A22" i="4"/>
  <c r="C22" i="4"/>
  <c r="D22" i="4"/>
  <c r="A23" i="4" l="1"/>
  <c r="B23" i="4"/>
  <c r="C23" i="4"/>
  <c r="D23" i="4"/>
  <c r="H23" i="4"/>
  <c r="G23" i="4"/>
  <c r="E24" i="4" s="1"/>
  <c r="F24" i="4" s="1"/>
  <c r="G24" i="4" s="1"/>
  <c r="B24" i="4" l="1"/>
  <c r="H24" i="4"/>
  <c r="C3" i="4" s="1"/>
  <c r="I16" i="4" s="1"/>
  <c r="A24" i="4"/>
  <c r="C24" i="4"/>
  <c r="D2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<sst xmlns="http://schemas.openxmlformats.org/spreadsheetml/2006/main" count="1977" uniqueCount="277">
  <si>
    <t>WH</t>
  </si>
  <si>
    <t>Product Category</t>
  </si>
  <si>
    <t>itemNo</t>
  </si>
  <si>
    <t>SKU Description</t>
  </si>
  <si>
    <t>lotNo</t>
  </si>
  <si>
    <t>Total Stock</t>
  </si>
  <si>
    <t>A1.Ghaziabad</t>
  </si>
  <si>
    <t>A.Mayonnaise</t>
  </si>
  <si>
    <t>1-94-190249</t>
  </si>
  <si>
    <t>Egg Mayonnaise Classic 245g</t>
  </si>
  <si>
    <t>K8005</t>
  </si>
  <si>
    <t>1-94-190251</t>
  </si>
  <si>
    <t>Veg Mayo Burger 250g</t>
  </si>
  <si>
    <t>K8010</t>
  </si>
  <si>
    <t>1-94-190245</t>
  </si>
  <si>
    <t>Veg Mayo For Burger 100g</t>
  </si>
  <si>
    <t>K8008</t>
  </si>
  <si>
    <t>1-94-190246</t>
  </si>
  <si>
    <t>Veg Mayo Garlic 100g</t>
  </si>
  <si>
    <t>K8007</t>
  </si>
  <si>
    <t>1-94-190250</t>
  </si>
  <si>
    <t>Veg Mayo Garlic 250g</t>
  </si>
  <si>
    <t>K8012</t>
  </si>
  <si>
    <t>1-94-190252</t>
  </si>
  <si>
    <t>Veg Mayo OliveOil 250g</t>
  </si>
  <si>
    <t>1-94-190289</t>
  </si>
  <si>
    <t>Veg Mayo Original 100g (Box of 18)</t>
  </si>
  <si>
    <t>K8078</t>
  </si>
  <si>
    <t>K8081</t>
  </si>
  <si>
    <t>1-94-190248</t>
  </si>
  <si>
    <t>Veg Mayo Original 250g</t>
  </si>
  <si>
    <t>K8072</t>
  </si>
  <si>
    <t>K8077</t>
  </si>
  <si>
    <t>1-94-190257</t>
  </si>
  <si>
    <t>Veg Mayo Original 400g</t>
  </si>
  <si>
    <t>K8067</t>
  </si>
  <si>
    <t>1-94-190096</t>
  </si>
  <si>
    <t>Veg Mayo Original 500g</t>
  </si>
  <si>
    <t>1-94-190241</t>
  </si>
  <si>
    <t>Veg Mayo Original 60g</t>
  </si>
  <si>
    <t>K8070</t>
  </si>
  <si>
    <t>1-94-190298</t>
  </si>
  <si>
    <t>Veg Mayo Original 875g</t>
  </si>
  <si>
    <t>K8068</t>
  </si>
  <si>
    <t>K8075</t>
  </si>
  <si>
    <t>1-94-190253</t>
  </si>
  <si>
    <t>Veg Mayo Tandoori 245g</t>
  </si>
  <si>
    <t>K8009</t>
  </si>
  <si>
    <t>1-94-190300</t>
  </si>
  <si>
    <t>Veg Mayonnaise De'lite 500g</t>
  </si>
  <si>
    <t>K8030</t>
  </si>
  <si>
    <t>K8031</t>
  </si>
  <si>
    <t>K8041</t>
  </si>
  <si>
    <t>1-94-190301</t>
  </si>
  <si>
    <t>Veg Mayonnaise De'lite 750g</t>
  </si>
  <si>
    <t>K8037</t>
  </si>
  <si>
    <t>K8039</t>
  </si>
  <si>
    <t>K8041.</t>
  </si>
  <si>
    <t>B.Savoury Spreads</t>
  </si>
  <si>
    <t>1-94-190222</t>
  </si>
  <si>
    <t>Garlic Chilli Spread &amp; Dip 250g</t>
  </si>
  <si>
    <t>K8021</t>
  </si>
  <si>
    <t>1-94-190265</t>
  </si>
  <si>
    <t>Spread Veg Cheese &amp; Chilli 250g</t>
  </si>
  <si>
    <t>1-94-190266</t>
  </si>
  <si>
    <t>Spread Veg Cucumber &amp; Carrot 100g</t>
  </si>
  <si>
    <t>1-94-190263</t>
  </si>
  <si>
    <t>Spread Veg Cucumber &amp; Carrot 250g</t>
  </si>
  <si>
    <t>1-94-190264</t>
  </si>
  <si>
    <t>Spread Veg Thousand Island 250g</t>
  </si>
  <si>
    <t>C.Sweet Spreads</t>
  </si>
  <si>
    <t>1-94-190199</t>
  </si>
  <si>
    <t>Chocolate Spread 425g</t>
  </si>
  <si>
    <t>K8004</t>
  </si>
  <si>
    <t>K8006</t>
  </si>
  <si>
    <t>1-94-190193</t>
  </si>
  <si>
    <t>Peanut Butter Chocolate 400g</t>
  </si>
  <si>
    <t>1-94-190292</t>
  </si>
  <si>
    <t>Peanut Butter Creamy 100g</t>
  </si>
  <si>
    <t>CR208</t>
  </si>
  <si>
    <t>1-94-190242</t>
  </si>
  <si>
    <t>Peanut Butter Creamy 220g</t>
  </si>
  <si>
    <t>1-94-190290</t>
  </si>
  <si>
    <t>Peanut Butter Creamy 300g</t>
  </si>
  <si>
    <t>1-94-190287</t>
  </si>
  <si>
    <t>Peanut Butter Creamy 400g</t>
  </si>
  <si>
    <t>1-94-190220</t>
  </si>
  <si>
    <t>Peanut Butter Creamy 925g</t>
  </si>
  <si>
    <t>1-94-190293</t>
  </si>
  <si>
    <t>Peanut Butter Crunchy 100g</t>
  </si>
  <si>
    <t>CU209</t>
  </si>
  <si>
    <t>1-94-190243</t>
  </si>
  <si>
    <t>Peanut Butter Crunchy 220g</t>
  </si>
  <si>
    <t>1-94-190288</t>
  </si>
  <si>
    <t>Peanut Butter Crunchy 400g</t>
  </si>
  <si>
    <t>1-94-190221</t>
  </si>
  <si>
    <t>Peanut Butter Crunchy 925g</t>
  </si>
  <si>
    <t>D.Dressings</t>
  </si>
  <si>
    <t>1-94-190308</t>
  </si>
  <si>
    <t>Creamy Cheese Garlic Dressing 210g</t>
  </si>
  <si>
    <t>K7001</t>
  </si>
  <si>
    <t>K8001</t>
  </si>
  <si>
    <t>1-94-190307</t>
  </si>
  <si>
    <t>Creamy Chipotle Southwest Dressing 210g</t>
  </si>
  <si>
    <t>1-94-190304</t>
  </si>
  <si>
    <t>Creamy Classic Caesar Dressing 210g</t>
  </si>
  <si>
    <t>1-94-190303</t>
  </si>
  <si>
    <t>Creamy Classic Ranch Dressing 210g</t>
  </si>
  <si>
    <t>1-94-190309</t>
  </si>
  <si>
    <t>Creamy Herb Lemon Dressing 210g</t>
  </si>
  <si>
    <t>K8002</t>
  </si>
  <si>
    <t>1-94-190305</t>
  </si>
  <si>
    <t>Creamy Honey Mustard Dressing 210g</t>
  </si>
  <si>
    <t>K7002</t>
  </si>
  <si>
    <t>1-94-190306</t>
  </si>
  <si>
    <t>Creamy Thousand Island Dressing 210g</t>
  </si>
  <si>
    <t>1-94-190302</t>
  </si>
  <si>
    <t>Creamy Yoghurt Mint Dressing 210g</t>
  </si>
  <si>
    <t>E.Italian</t>
  </si>
  <si>
    <t>1-94-192128</t>
  </si>
  <si>
    <t>Pasta Alfredo 275g</t>
  </si>
  <si>
    <t>K8003</t>
  </si>
  <si>
    <t>1-94-192157</t>
  </si>
  <si>
    <t>Pasta Pizza Sauce 325g</t>
  </si>
  <si>
    <t>K8033</t>
  </si>
  <si>
    <t>1-94-192158</t>
  </si>
  <si>
    <t>Pasta Pizza Sauce 800g</t>
  </si>
  <si>
    <t>K8032</t>
  </si>
  <si>
    <t>1-94-192160</t>
  </si>
  <si>
    <t>Pesto Italian Basil 190g</t>
  </si>
  <si>
    <t>1-94-192162</t>
  </si>
  <si>
    <t>Pizza Topping 100g (Box of 12)</t>
  </si>
  <si>
    <t>K8024</t>
  </si>
  <si>
    <t>K8025</t>
  </si>
  <si>
    <t>1-94-192159</t>
  </si>
  <si>
    <t>Pizza Topping 325g</t>
  </si>
  <si>
    <t>K8026</t>
  </si>
  <si>
    <t>F.Condiment Caddie</t>
  </si>
  <si>
    <t>1-94-192144</t>
  </si>
  <si>
    <t>American Mustard 260g</t>
  </si>
  <si>
    <t>1-94-192141</t>
  </si>
  <si>
    <t>English Mustard 250g</t>
  </si>
  <si>
    <t>J.Bake Mixes</t>
  </si>
  <si>
    <t>1-94-100030</t>
  </si>
  <si>
    <t>Bake Mix 11 Cakes 250g</t>
  </si>
  <si>
    <t>1-94-100028</t>
  </si>
  <si>
    <t>Bake Mix Brownie 250g</t>
  </si>
  <si>
    <t>T.Waffles</t>
  </si>
  <si>
    <t>1-94-140014</t>
  </si>
  <si>
    <t>Soft Waffles Chocolate 250g</t>
  </si>
  <si>
    <t>1-94-140016</t>
  </si>
  <si>
    <t>Soft Waffles Cinnamon Sugar 250g</t>
  </si>
  <si>
    <t>1-94-140017</t>
  </si>
  <si>
    <t>Soft Waffles Frosted Chocolate 250g</t>
  </si>
  <si>
    <t>1-94-140015</t>
  </si>
  <si>
    <t>Soft Waffles Frosted Vanilla 250g</t>
  </si>
  <si>
    <t>1-94-140018</t>
  </si>
  <si>
    <t>Soft Waffles Tutti Frutti 250g</t>
  </si>
  <si>
    <t>1-94-140013</t>
  </si>
  <si>
    <t>Soft Waffles Vanilla 250g</t>
  </si>
  <si>
    <t>V.Cakes &amp; Brownie</t>
  </si>
  <si>
    <t>1-94-150006</t>
  </si>
  <si>
    <t>Banana Walnut Cake 125g</t>
  </si>
  <si>
    <t>N3002</t>
  </si>
  <si>
    <t>1-94-150003</t>
  </si>
  <si>
    <t>Confetti Brownie 148g</t>
  </si>
  <si>
    <t>N2037</t>
  </si>
  <si>
    <t>1-94-150011</t>
  </si>
  <si>
    <t>Confetti Brownie 37g</t>
  </si>
  <si>
    <t>N3003</t>
  </si>
  <si>
    <t>1-94-150001</t>
  </si>
  <si>
    <t>Dark Choco Chip Brownie 148g</t>
  </si>
  <si>
    <t>N3008</t>
  </si>
  <si>
    <t>1-94-150012</t>
  </si>
  <si>
    <t>Red Velvet Brownie 37g</t>
  </si>
  <si>
    <t>N2036</t>
  </si>
  <si>
    <t>K8023</t>
  </si>
  <si>
    <t>K8014</t>
  </si>
  <si>
    <t>IN_HAND_QTY</t>
  </si>
  <si>
    <t>IN_TRANSIT_QTY</t>
  </si>
  <si>
    <t>N3010</t>
  </si>
  <si>
    <t>1-94-150005</t>
  </si>
  <si>
    <t>Butter Almond Cake 125g</t>
  </si>
  <si>
    <t>N3009</t>
  </si>
  <si>
    <t>1-94-150009</t>
  </si>
  <si>
    <t>Dark Choco Chip Brownie 37g</t>
  </si>
  <si>
    <t>1-94-150007</t>
  </si>
  <si>
    <t>Fruit &amp; Nut Cake 125g</t>
  </si>
  <si>
    <t>N3011</t>
  </si>
  <si>
    <t>1-94-150008</t>
  </si>
  <si>
    <t>Marble Cake 125g</t>
  </si>
  <si>
    <t>N3013</t>
  </si>
  <si>
    <t>A2.Lucknow</t>
  </si>
  <si>
    <t>K8082</t>
  </si>
  <si>
    <t>K8084</t>
  </si>
  <si>
    <t>K8080</t>
  </si>
  <si>
    <t>K8074</t>
  </si>
  <si>
    <t>K8058</t>
  </si>
  <si>
    <t>K8069</t>
  </si>
  <si>
    <t>K8042</t>
  </si>
  <si>
    <t>K8045</t>
  </si>
  <si>
    <t>K8015</t>
  </si>
  <si>
    <t>K8036</t>
  </si>
  <si>
    <t>K8035</t>
  </si>
  <si>
    <t>K8027</t>
  </si>
  <si>
    <t>K8028</t>
  </si>
  <si>
    <t>1-94-100031</t>
  </si>
  <si>
    <t>Bake Mix Choco Lava 320g</t>
  </si>
  <si>
    <t>1-94-100029</t>
  </si>
  <si>
    <t>Bake Mix Chocolate 250g</t>
  </si>
  <si>
    <t>K7015</t>
  </si>
  <si>
    <t>K7013</t>
  </si>
  <si>
    <t>K7014</t>
  </si>
  <si>
    <t>K7019</t>
  </si>
  <si>
    <t>K7016</t>
  </si>
  <si>
    <t>N2038</t>
  </si>
  <si>
    <t>1-94-150004</t>
  </si>
  <si>
    <t>Red Velvet Brownie 148g</t>
  </si>
  <si>
    <t>N2033</t>
  </si>
  <si>
    <t>N2035</t>
  </si>
  <si>
    <t>A3.Haryana</t>
  </si>
  <si>
    <t>K8011</t>
  </si>
  <si>
    <t>K8061</t>
  </si>
  <si>
    <t>K8083</t>
  </si>
  <si>
    <t>K8073</t>
  </si>
  <si>
    <t>K8043</t>
  </si>
  <si>
    <t>K8044</t>
  </si>
  <si>
    <t>1-94-190291</t>
  </si>
  <si>
    <t>Peanut Butter Crunchy 300g</t>
  </si>
  <si>
    <t>K8034</t>
  </si>
  <si>
    <t>N3006</t>
  </si>
  <si>
    <t>A4.Rajasthan</t>
  </si>
  <si>
    <t>1-94-190299</t>
  </si>
  <si>
    <t>Veg Mayo Original 1.2 kg</t>
  </si>
  <si>
    <t>K7268</t>
  </si>
  <si>
    <t>K8076</t>
  </si>
  <si>
    <t>1-94-190294</t>
  </si>
  <si>
    <t>Veg Mayonnaise Original 120g (Box of 18)</t>
  </si>
  <si>
    <t>K7021</t>
  </si>
  <si>
    <t>1-94-190179</t>
  </si>
  <si>
    <t>Peanut Butter Creamy 125g</t>
  </si>
  <si>
    <t>1-94-190284</t>
  </si>
  <si>
    <t>Peanut Butter Creamy 800g</t>
  </si>
  <si>
    <t>1-94-190180</t>
  </si>
  <si>
    <t>Peanut Butter Crunchy 125g</t>
  </si>
  <si>
    <t>1-94-190285</t>
  </si>
  <si>
    <t>Peanut Butter Crunchy 800g</t>
  </si>
  <si>
    <t>K7027</t>
  </si>
  <si>
    <t>K7028</t>
  </si>
  <si>
    <t>K7017</t>
  </si>
  <si>
    <t>N3004</t>
  </si>
  <si>
    <t>N 2033</t>
  </si>
  <si>
    <t>MFG Date</t>
  </si>
  <si>
    <t>Expiration Date</t>
  </si>
  <si>
    <t>Freshness</t>
  </si>
  <si>
    <t>Upload file</t>
  </si>
  <si>
    <t>Select SKU</t>
  </si>
  <si>
    <t>Requested QTY</t>
  </si>
  <si>
    <t>EDA</t>
  </si>
  <si>
    <t>SKU</t>
  </si>
  <si>
    <t>Lot no</t>
  </si>
  <si>
    <t>Allocation</t>
  </si>
  <si>
    <t>Balance</t>
  </si>
  <si>
    <t>Select WH</t>
  </si>
  <si>
    <t>SKU Name</t>
  </si>
  <si>
    <t>Category</t>
  </si>
  <si>
    <t>Select WH, Category &amp; SKU</t>
  </si>
  <si>
    <t>Available Stock</t>
  </si>
  <si>
    <t>Balance QTY</t>
  </si>
  <si>
    <t>Allocated QTY</t>
  </si>
  <si>
    <t>In Hand QTY</t>
  </si>
  <si>
    <t>Stock Allocation</t>
  </si>
  <si>
    <t>Ordered QTY</t>
  </si>
  <si>
    <t>Inventory Management System</t>
  </si>
  <si>
    <t>Promotion</t>
  </si>
  <si>
    <t>Remarks</t>
  </si>
  <si>
    <t>Ordered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</si>
</sst>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81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0" fontId="18" fillId="0" borderId="0" xfId="0" applyFont="1"/>
    <xf numFmtId="0" fontId="16" fillId="33" borderId="0" xfId="0" applyFont="1" applyFill="1"/>
    <xf numFmtId="9" fontId="0" fillId="0" borderId="0" xfId="42" applyFont="1"/>
    <xf numFmtId="0" fontId="0" fillId="33" borderId="10" xfId="0" applyFill="1" applyBorder="1"/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14" fontId="0" fillId="33" borderId="10" xfId="0" applyNumberFormat="1" applyFill="1" applyBorder="1"/>
    <xf numFmtId="9" fontId="0" fillId="33" borderId="10" xfId="42" applyFont="1" applyFill="1" applyBorder="1"/>
    <xf numFmtId="14" fontId="0" fillId="0" borderId="10" xfId="0" applyNumberFormat="1" applyBorder="1"/>
    <xf numFmtId="9" fontId="0" fillId="0" borderId="10" xfId="42" applyFont="1" applyFill="1" applyBorder="1"/>
    <xf numFmtId="0" fontId="18" fillId="0" borderId="10" xfId="0" applyFont="1" applyBorder="1"/>
    <xf numFmtId="0" fontId="16" fillId="33" borderId="10" xfId="0" applyFont="1" applyFill="1" applyBorder="1"/>
    <xf numFmtId="0" fontId="0" fillId="0" borderId="0" xfId="0" applyAlignment="1">
      <alignment horizontal="center"/>
    </xf>
    <xf numFmtId="0" fontId="0" fillId="0" borderId="27" xfId="0" applyBorder="1"/>
    <xf numFmtId="0" fontId="0" fillId="0" borderId="12" xfId="0" applyBorder="1"/>
    <xf numFmtId="0" fontId="0" fillId="0" borderId="13" xfId="0" applyBorder="1"/>
    <xf numFmtId="0" fontId="0" fillId="0" borderId="32" xfId="0" applyBorder="1"/>
    <xf numFmtId="0" fontId="0" fillId="0" borderId="33" xfId="0" applyBorder="1"/>
    <xf numFmtId="0" fontId="21" fillId="0" borderId="18" xfId="0" applyFont="1" applyBorder="1"/>
    <xf numFmtId="0" fontId="21" fillId="0" borderId="19" xfId="0" applyFont="1" applyBorder="1"/>
    <xf numFmtId="14" fontId="0" fillId="0" borderId="33" xfId="0" applyNumberFormat="1" applyBorder="1"/>
    <xf numFmtId="14" fontId="0" fillId="0" borderId="13" xfId="0" applyNumberFormat="1" applyBorder="1"/>
    <xf numFmtId="0" fontId="21" fillId="0" borderId="19" xfId="0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13" xfId="0" applyBorder="1" applyAlignment="1">
      <alignment horizontal="center"/>
    </xf>
    <xf numFmtId="0" fontId="21" fillId="0" borderId="20" xfId="0" applyFont="1" applyBorder="1" applyAlignment="1">
      <alignment horizontal="center"/>
    </xf>
    <xf numFmtId="9" fontId="0" fillId="0" borderId="34" xfId="42" applyFont="1" applyBorder="1" applyAlignment="1">
      <alignment horizontal="center"/>
    </xf>
    <xf numFmtId="9" fontId="0" fillId="0" borderId="28" xfId="42" applyFont="1" applyBorder="1" applyAlignment="1">
      <alignment horizontal="center"/>
    </xf>
    <xf numFmtId="9" fontId="0" fillId="0" borderId="29" xfId="42" applyFont="1" applyBorder="1" applyAlignment="1">
      <alignment horizontal="center"/>
    </xf>
    <xf numFmtId="0" fontId="0" fillId="0" borderId="35" xfId="0" applyBorder="1"/>
    <xf numFmtId="0" fontId="0" fillId="0" borderId="34" xfId="0" applyBorder="1" applyAlignment="1">
      <alignment horizontal="center"/>
    </xf>
    <xf numFmtId="0" fontId="0" fillId="0" borderId="36" xfId="0" applyBorder="1"/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6" xfId="0" applyBorder="1" applyAlignment="1">
      <alignment horizontal="center"/>
    </xf>
    <xf numFmtId="0" fontId="22" fillId="0" borderId="21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22" xfId="0" applyFont="1" applyBorder="1" applyAlignment="1">
      <alignment horizontal="center" vertical="center" wrapText="1"/>
    </xf>
    <xf numFmtId="0" fontId="22" fillId="0" borderId="23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2" fillId="0" borderId="24" xfId="0" applyFont="1" applyBorder="1" applyAlignment="1">
      <alignment horizontal="center" vertical="center" wrapText="1"/>
    </xf>
    <xf numFmtId="0" fontId="22" fillId="0" borderId="25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22" fillId="0" borderId="26" xfId="0" applyFont="1" applyBorder="1" applyAlignment="1">
      <alignment horizontal="center" vertical="center" wrapText="1"/>
    </xf>
    <xf numFmtId="0" fontId="19" fillId="36" borderId="15" xfId="0" applyFont="1" applyFill="1" applyBorder="1" applyAlignment="1">
      <alignment horizontal="center" vertical="center"/>
    </xf>
    <xf numFmtId="0" fontId="19" fillId="36" borderId="16" xfId="0" applyFont="1" applyFill="1" applyBorder="1" applyAlignment="1">
      <alignment horizontal="center" vertical="center"/>
    </xf>
    <xf numFmtId="0" fontId="19" fillId="36" borderId="1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9" fillId="34" borderId="15" xfId="0" applyFont="1" applyFill="1" applyBorder="1" applyAlignment="1">
      <alignment horizontal="center" vertical="center"/>
    </xf>
    <xf numFmtId="0" fontId="19" fillId="34" borderId="16" xfId="0" applyFont="1" applyFill="1" applyBorder="1" applyAlignment="1">
      <alignment horizontal="center" vertical="center"/>
    </xf>
    <xf numFmtId="0" fontId="19" fillId="34" borderId="17" xfId="0" applyFont="1" applyFill="1" applyBorder="1" applyAlignment="1">
      <alignment horizontal="center" vertical="center"/>
    </xf>
    <xf numFmtId="0" fontId="19" fillId="35" borderId="15" xfId="0" applyFont="1" applyFill="1" applyBorder="1" applyAlignment="1">
      <alignment horizontal="center" vertical="center"/>
    </xf>
    <xf numFmtId="0" fontId="19" fillId="35" borderId="16" xfId="0" applyFont="1" applyFill="1" applyBorder="1" applyAlignment="1">
      <alignment horizontal="center" vertical="center"/>
    </xf>
    <xf numFmtId="0" fontId="19" fillId="35" borderId="17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20" fillId="33" borderId="15" xfId="0" applyFont="1" applyFill="1" applyBorder="1" applyAlignment="1">
      <alignment horizontal="center" vertical="center"/>
    </xf>
    <xf numFmtId="0" fontId="20" fillId="33" borderId="16" xfId="0" applyFont="1" applyFill="1" applyBorder="1" applyAlignment="1">
      <alignment horizontal="center" vertical="center"/>
    </xf>
    <xf numFmtId="0" fontId="20" fillId="33" borderId="17" xfId="0" applyFont="1" applyFill="1" applyBorder="1" applyAlignment="1">
      <alignment horizontal="center" vertical="center"/>
    </xf>
    <xf numFmtId="0" fontId="19" fillId="34" borderId="15" xfId="0" applyFont="1" applyFill="1" applyBorder="1" applyAlignment="1">
      <alignment horizontal="center"/>
    </xf>
    <xf numFmtId="0" fontId="19" fillId="34" borderId="16" xfId="0" applyFont="1" applyFill="1" applyBorder="1" applyAlignment="1">
      <alignment horizontal="center"/>
    </xf>
    <xf numFmtId="0" fontId="19" fillId="34" borderId="17" xfId="0" applyFont="1" applyFill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7" fillId="0" borderId="30" xfId="0" applyFont="1" applyBorder="1" applyAlignment="1">
      <alignment horizontal="center"/>
    </xf>
    <xf numFmtId="0" fontId="17" fillId="0" borderId="31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381"/>
  <sheetViews>
    <sheetView workbookViewId="0">
      <selection activeCell="A268" sqref="A268"/>
    </sheetView>
  </sheetViews>
  <sheetFormatPr defaultRowHeight="14.4" x14ac:dyDescent="0.3"/>
  <cols>
    <col min="1" max="1" width="12.109375" bestFit="1" customWidth="1"/>
    <col min="2" max="2" width="22.5546875" bestFit="1" customWidth="1"/>
    <col min="3" max="3" width="11.33203125" bestFit="1" customWidth="1"/>
    <col min="4" max="4" width="31.44140625" customWidth="1"/>
    <col min="6" max="6" width="15.5546875" bestFit="1" customWidth="1"/>
    <col min="7" max="7" width="17.77734375" bestFit="1" customWidth="1"/>
    <col min="8" max="8" width="10.33203125" bestFit="1" customWidth="1"/>
    <col min="9" max="10" width="15.44140625" bestFit="1" customWidth="1"/>
    <col min="11" max="11" width="11.33203125" bestFit="1" customWidth="1"/>
    <col min="12" max="12" width="10.33203125" bestFit="1" customWidth="1"/>
  </cols>
  <sheetData>
    <row r="1" spans="1:13" x14ac:dyDescent="0.3">
      <c r="A1" s="6" t="s">
        <v>0</v>
      </c>
      <c r="B1" s="6" t="s">
        <v>1</v>
      </c>
      <c r="C1" s="6" t="s">
        <v>2</v>
      </c>
      <c r="D1" s="6" t="s">
        <v>3</v>
      </c>
      <c r="E1" s="2" t="s">
        <v>4</v>
      </c>
      <c r="F1" s="5" t="s">
        <v>178</v>
      </c>
      <c r="G1" s="5" t="s">
        <v>179</v>
      </c>
      <c r="H1" s="2" t="s">
        <v>5</v>
      </c>
      <c r="I1" s="2" t="s">
        <v>252</v>
      </c>
      <c r="J1" s="2" t="s">
        <v>253</v>
      </c>
      <c r="K1" s="5" t="s">
        <v>254</v>
      </c>
      <c r="L1" s="2" t="s">
        <v>275</v>
      </c>
      <c r="M1" s="2"/>
    </row>
    <row r="2" spans="1:13" hidden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311</v>
      </c>
      <c r="G2">
        <v>0</v>
      </c>
      <c r="H2">
        <v>311</v>
      </c>
      <c r="I2" s="1">
        <v>45110</v>
      </c>
      <c r="J2" s="1">
        <v>45262</v>
      </c>
      <c r="K2" s="7">
        <f ca="1">(J2-TODAY())/(J2-I2)</f>
        <v>0.81578947368421051</v>
      </c>
      <c r="L2" s="1"/>
    </row>
    <row r="3" spans="1:13" hidden="1" x14ac:dyDescent="0.3">
      <c r="A3" t="s">
        <v>6</v>
      </c>
      <c r="B3" t="s">
        <v>7</v>
      </c>
      <c r="C3" t="s">
        <v>11</v>
      </c>
      <c r="D3" t="s">
        <v>12</v>
      </c>
      <c r="E3" t="s">
        <v>13</v>
      </c>
      <c r="F3">
        <v>1335</v>
      </c>
      <c r="G3">
        <v>0</v>
      </c>
      <c r="H3">
        <v>1335</v>
      </c>
      <c r="I3" s="1">
        <v>45106</v>
      </c>
      <c r="J3" s="1">
        <v>45288</v>
      </c>
      <c r="K3" s="7">
        <f t="shared" ref="K3:K66" ca="1" si="0">(J3-TODAY())/(J3-I3)</f>
        <v>0.82417582417582413</v>
      </c>
    </row>
    <row r="4" spans="1:13" hidden="1" x14ac:dyDescent="0.3">
      <c r="A4" t="s">
        <v>6</v>
      </c>
      <c r="B4" t="s">
        <v>7</v>
      </c>
      <c r="C4" t="s">
        <v>14</v>
      </c>
      <c r="D4" t="s">
        <v>15</v>
      </c>
      <c r="E4" t="s">
        <v>16</v>
      </c>
      <c r="F4">
        <v>780</v>
      </c>
      <c r="G4">
        <v>0</v>
      </c>
      <c r="H4">
        <v>780</v>
      </c>
      <c r="I4" s="1">
        <v>45083</v>
      </c>
      <c r="J4" s="1">
        <v>45296</v>
      </c>
      <c r="K4" s="7">
        <f t="shared" ca="1" si="0"/>
        <v>0.74178403755868549</v>
      </c>
    </row>
    <row r="5" spans="1:13" hidden="1" x14ac:dyDescent="0.3">
      <c r="A5" t="s">
        <v>6</v>
      </c>
      <c r="B5" t="s">
        <v>7</v>
      </c>
      <c r="C5" t="s">
        <v>17</v>
      </c>
      <c r="D5" t="s">
        <v>18</v>
      </c>
      <c r="E5" t="s">
        <v>19</v>
      </c>
      <c r="F5">
        <v>414</v>
      </c>
      <c r="G5">
        <v>0</v>
      </c>
      <c r="H5">
        <v>414</v>
      </c>
      <c r="I5" s="1">
        <v>45063</v>
      </c>
      <c r="J5" s="1">
        <v>45246</v>
      </c>
      <c r="K5" s="7">
        <f t="shared" ca="1" si="0"/>
        <v>0.5901639344262295</v>
      </c>
    </row>
    <row r="6" spans="1:13" hidden="1" x14ac:dyDescent="0.3">
      <c r="A6" t="s">
        <v>6</v>
      </c>
      <c r="B6" t="s">
        <v>7</v>
      </c>
      <c r="C6" t="s">
        <v>20</v>
      </c>
      <c r="D6" t="s">
        <v>21</v>
      </c>
      <c r="E6" t="s">
        <v>22</v>
      </c>
      <c r="F6">
        <v>664</v>
      </c>
      <c r="G6">
        <v>0</v>
      </c>
      <c r="H6">
        <v>664</v>
      </c>
      <c r="I6" s="1">
        <v>45103</v>
      </c>
      <c r="J6" s="1">
        <v>45255</v>
      </c>
      <c r="K6" s="7">
        <f t="shared" ca="1" si="0"/>
        <v>0.76973684210526316</v>
      </c>
    </row>
    <row r="7" spans="1:13" hidden="1" x14ac:dyDescent="0.3">
      <c r="A7" t="s">
        <v>6</v>
      </c>
      <c r="B7" t="s">
        <v>7</v>
      </c>
      <c r="C7" t="s">
        <v>23</v>
      </c>
      <c r="D7" t="s">
        <v>24</v>
      </c>
      <c r="E7" t="s">
        <v>10</v>
      </c>
      <c r="F7">
        <v>261</v>
      </c>
      <c r="G7">
        <v>0</v>
      </c>
      <c r="H7">
        <v>261</v>
      </c>
      <c r="I7" s="1">
        <v>45110</v>
      </c>
      <c r="J7" s="1">
        <v>45293</v>
      </c>
      <c r="K7" s="7">
        <f t="shared" ca="1" si="0"/>
        <v>0.84699453551912574</v>
      </c>
    </row>
    <row r="8" spans="1:13" hidden="1" x14ac:dyDescent="0.3">
      <c r="A8" t="s">
        <v>6</v>
      </c>
      <c r="B8" t="s">
        <v>7</v>
      </c>
      <c r="C8" t="s">
        <v>25</v>
      </c>
      <c r="D8" t="s">
        <v>26</v>
      </c>
      <c r="E8" t="s">
        <v>27</v>
      </c>
      <c r="F8">
        <v>20215</v>
      </c>
      <c r="G8">
        <v>0</v>
      </c>
      <c r="H8">
        <v>20215</v>
      </c>
      <c r="I8" s="1">
        <v>45108</v>
      </c>
      <c r="J8" s="1">
        <v>45322</v>
      </c>
      <c r="K8" s="7">
        <f t="shared" ca="1" si="0"/>
        <v>0.85981308411214952</v>
      </c>
    </row>
    <row r="9" spans="1:13" hidden="1" x14ac:dyDescent="0.3">
      <c r="A9" t="s">
        <v>6</v>
      </c>
      <c r="B9" t="s">
        <v>7</v>
      </c>
      <c r="C9" t="s">
        <v>25</v>
      </c>
      <c r="D9" t="s">
        <v>26</v>
      </c>
      <c r="E9" t="s">
        <v>28</v>
      </c>
      <c r="F9">
        <v>7920</v>
      </c>
      <c r="G9">
        <v>0</v>
      </c>
      <c r="H9">
        <v>7920</v>
      </c>
      <c r="I9" s="1">
        <v>45113</v>
      </c>
      <c r="J9" s="1">
        <v>45327</v>
      </c>
      <c r="K9" s="7">
        <f t="shared" ca="1" si="0"/>
        <v>0.88317757009345799</v>
      </c>
      <c r="L9" t="s">
        <v>274</v>
      </c>
    </row>
    <row r="10" spans="1:13" hidden="1" x14ac:dyDescent="0.3">
      <c r="A10" t="s">
        <v>6</v>
      </c>
      <c r="B10" t="s">
        <v>7</v>
      </c>
      <c r="C10" t="s">
        <v>29</v>
      </c>
      <c r="D10" t="s">
        <v>30</v>
      </c>
      <c r="E10" t="s">
        <v>31</v>
      </c>
      <c r="F10">
        <v>2929</v>
      </c>
      <c r="G10">
        <v>0</v>
      </c>
      <c r="H10">
        <v>2929</v>
      </c>
      <c r="I10" s="1">
        <v>45100</v>
      </c>
      <c r="J10" s="1">
        <v>45282</v>
      </c>
      <c r="K10" s="7">
        <f t="shared" ca="1" si="0"/>
        <v>0.79120879120879117</v>
      </c>
    </row>
    <row r="11" spans="1:13" hidden="1" x14ac:dyDescent="0.3">
      <c r="A11" t="s">
        <v>6</v>
      </c>
      <c r="B11" t="s">
        <v>7</v>
      </c>
      <c r="C11" t="s">
        <v>29</v>
      </c>
      <c r="D11" t="s">
        <v>30</v>
      </c>
      <c r="E11" t="s">
        <v>32</v>
      </c>
      <c r="F11">
        <v>6100</v>
      </c>
      <c r="G11">
        <v>0</v>
      </c>
      <c r="H11">
        <v>6100</v>
      </c>
      <c r="I11" s="1">
        <v>45107</v>
      </c>
      <c r="J11" s="1">
        <v>45289</v>
      </c>
      <c r="K11" s="7">
        <f t="shared" ca="1" si="0"/>
        <v>0.82967032967032972</v>
      </c>
      <c r="L11" t="s">
        <v>274</v>
      </c>
    </row>
    <row r="12" spans="1:13" hidden="1" x14ac:dyDescent="0.3">
      <c r="A12" t="s">
        <v>6</v>
      </c>
      <c r="B12" t="s">
        <v>7</v>
      </c>
      <c r="C12" t="s">
        <v>33</v>
      </c>
      <c r="D12" t="s">
        <v>34</v>
      </c>
      <c r="E12" t="s">
        <v>35</v>
      </c>
      <c r="F12">
        <v>796</v>
      </c>
      <c r="G12">
        <v>0</v>
      </c>
      <c r="H12">
        <v>796</v>
      </c>
      <c r="I12" s="1">
        <v>45092</v>
      </c>
      <c r="J12" s="1">
        <v>45274</v>
      </c>
      <c r="K12" s="7">
        <f t="shared" ca="1" si="0"/>
        <v>0.74725274725274726</v>
      </c>
    </row>
    <row r="13" spans="1:13" hidden="1" x14ac:dyDescent="0.3">
      <c r="A13" t="s">
        <v>6</v>
      </c>
      <c r="B13" t="s">
        <v>7</v>
      </c>
      <c r="C13" t="s">
        <v>36</v>
      </c>
      <c r="D13" t="s">
        <v>37</v>
      </c>
      <c r="E13" t="s">
        <v>27</v>
      </c>
      <c r="F13">
        <v>228</v>
      </c>
      <c r="G13">
        <v>0</v>
      </c>
      <c r="H13">
        <v>228</v>
      </c>
      <c r="I13" s="1">
        <v>45108</v>
      </c>
      <c r="J13" s="1">
        <v>45291</v>
      </c>
      <c r="K13" s="7">
        <f t="shared" ca="1" si="0"/>
        <v>0.83606557377049184</v>
      </c>
    </row>
    <row r="14" spans="1:13" hidden="1" x14ac:dyDescent="0.3">
      <c r="A14" t="s">
        <v>6</v>
      </c>
      <c r="B14" t="s">
        <v>7</v>
      </c>
      <c r="C14" t="s">
        <v>38</v>
      </c>
      <c r="D14" t="s">
        <v>39</v>
      </c>
      <c r="E14" t="s">
        <v>40</v>
      </c>
      <c r="F14">
        <v>1296</v>
      </c>
      <c r="G14">
        <v>0</v>
      </c>
      <c r="H14">
        <v>1296</v>
      </c>
      <c r="I14" s="1">
        <v>45096</v>
      </c>
      <c r="J14" s="1">
        <v>45309</v>
      </c>
      <c r="K14" s="7">
        <f t="shared" ca="1" si="0"/>
        <v>0.80281690140845074</v>
      </c>
    </row>
    <row r="15" spans="1:13" hidden="1" x14ac:dyDescent="0.3">
      <c r="A15" t="s">
        <v>6</v>
      </c>
      <c r="B15" t="s">
        <v>7</v>
      </c>
      <c r="C15" t="s">
        <v>41</v>
      </c>
      <c r="D15" t="s">
        <v>42</v>
      </c>
      <c r="E15" t="s">
        <v>44</v>
      </c>
      <c r="F15">
        <v>5594</v>
      </c>
      <c r="G15">
        <v>0</v>
      </c>
      <c r="H15">
        <v>5594</v>
      </c>
      <c r="I15" s="1">
        <v>45104</v>
      </c>
      <c r="J15" s="1">
        <v>45317</v>
      </c>
      <c r="K15" s="7">
        <f t="shared" ca="1" si="0"/>
        <v>0.84037558685446012</v>
      </c>
    </row>
    <row r="16" spans="1:13" hidden="1" x14ac:dyDescent="0.3">
      <c r="A16" t="s">
        <v>6</v>
      </c>
      <c r="B16" t="s">
        <v>7</v>
      </c>
      <c r="C16" t="s">
        <v>41</v>
      </c>
      <c r="D16" t="s">
        <v>42</v>
      </c>
      <c r="E16" t="s">
        <v>27</v>
      </c>
      <c r="F16">
        <v>1200</v>
      </c>
      <c r="G16">
        <v>0</v>
      </c>
      <c r="H16">
        <v>1200</v>
      </c>
      <c r="I16" s="1">
        <v>45108</v>
      </c>
      <c r="J16" s="1">
        <v>45322</v>
      </c>
      <c r="K16" s="7">
        <f t="shared" ca="1" si="0"/>
        <v>0.85981308411214952</v>
      </c>
    </row>
    <row r="17" spans="1:12" hidden="1" x14ac:dyDescent="0.3">
      <c r="A17" t="s">
        <v>6</v>
      </c>
      <c r="B17" t="s">
        <v>7</v>
      </c>
      <c r="C17" t="s">
        <v>45</v>
      </c>
      <c r="D17" t="s">
        <v>46</v>
      </c>
      <c r="E17" t="s">
        <v>13</v>
      </c>
      <c r="F17">
        <v>1480</v>
      </c>
      <c r="G17">
        <v>0</v>
      </c>
      <c r="H17">
        <v>1480</v>
      </c>
      <c r="I17" s="1">
        <v>45108</v>
      </c>
      <c r="J17" s="1">
        <v>45291</v>
      </c>
      <c r="K17" s="7">
        <f t="shared" ca="1" si="0"/>
        <v>0.83606557377049184</v>
      </c>
    </row>
    <row r="18" spans="1:12" hidden="1" x14ac:dyDescent="0.3">
      <c r="A18" t="s">
        <v>6</v>
      </c>
      <c r="B18" t="s">
        <v>7</v>
      </c>
      <c r="C18" t="s">
        <v>48</v>
      </c>
      <c r="D18" t="s">
        <v>49</v>
      </c>
      <c r="E18" t="s">
        <v>50</v>
      </c>
      <c r="F18">
        <v>120</v>
      </c>
      <c r="G18">
        <v>0</v>
      </c>
      <c r="H18">
        <v>120</v>
      </c>
      <c r="I18" s="1">
        <v>45084</v>
      </c>
      <c r="J18" s="1">
        <v>45266</v>
      </c>
      <c r="K18" s="7">
        <f t="shared" ca="1" si="0"/>
        <v>0.70329670329670335</v>
      </c>
    </row>
    <row r="19" spans="1:12" hidden="1" x14ac:dyDescent="0.3">
      <c r="A19" t="s">
        <v>6</v>
      </c>
      <c r="B19" t="s">
        <v>7</v>
      </c>
      <c r="C19" t="s">
        <v>48</v>
      </c>
      <c r="D19" t="s">
        <v>49</v>
      </c>
      <c r="E19" t="s">
        <v>51</v>
      </c>
      <c r="F19">
        <v>880</v>
      </c>
      <c r="G19">
        <v>0</v>
      </c>
      <c r="H19">
        <v>880</v>
      </c>
      <c r="I19" s="1">
        <v>45086</v>
      </c>
      <c r="J19" s="1">
        <v>45268</v>
      </c>
      <c r="K19" s="7">
        <f t="shared" ca="1" si="0"/>
        <v>0.7142857142857143</v>
      </c>
    </row>
    <row r="20" spans="1:12" hidden="1" x14ac:dyDescent="0.3">
      <c r="A20" t="s">
        <v>6</v>
      </c>
      <c r="B20" t="s">
        <v>7</v>
      </c>
      <c r="C20" t="s">
        <v>48</v>
      </c>
      <c r="D20" t="s">
        <v>49</v>
      </c>
      <c r="E20" t="s">
        <v>52</v>
      </c>
      <c r="F20">
        <v>736</v>
      </c>
      <c r="G20">
        <v>0</v>
      </c>
      <c r="H20">
        <v>736</v>
      </c>
      <c r="I20" s="1">
        <v>45110</v>
      </c>
      <c r="J20" s="1">
        <v>45293</v>
      </c>
      <c r="K20" s="7">
        <f t="shared" ca="1" si="0"/>
        <v>0.84699453551912574</v>
      </c>
      <c r="L20" t="s">
        <v>274</v>
      </c>
    </row>
    <row r="21" spans="1:12" hidden="1" x14ac:dyDescent="0.3">
      <c r="A21" t="s">
        <v>6</v>
      </c>
      <c r="B21" t="s">
        <v>7</v>
      </c>
      <c r="C21" t="s">
        <v>53</v>
      </c>
      <c r="D21" t="s">
        <v>54</v>
      </c>
      <c r="E21" t="s">
        <v>52</v>
      </c>
      <c r="F21">
        <v>276</v>
      </c>
      <c r="G21">
        <v>0</v>
      </c>
      <c r="H21">
        <v>276</v>
      </c>
      <c r="I21" s="1">
        <v>45080</v>
      </c>
      <c r="J21" s="1">
        <v>45262</v>
      </c>
      <c r="K21" s="7">
        <f t="shared" ca="1" si="0"/>
        <v>0.68131868131868134</v>
      </c>
    </row>
    <row r="22" spans="1:12" hidden="1" x14ac:dyDescent="0.3">
      <c r="A22" t="s">
        <v>6</v>
      </c>
      <c r="B22" t="s">
        <v>7</v>
      </c>
      <c r="C22" t="s">
        <v>53</v>
      </c>
      <c r="D22" t="s">
        <v>54</v>
      </c>
      <c r="E22" t="s">
        <v>55</v>
      </c>
      <c r="F22">
        <v>120</v>
      </c>
      <c r="G22">
        <v>0</v>
      </c>
      <c r="H22">
        <v>120</v>
      </c>
      <c r="I22" s="1">
        <v>45097</v>
      </c>
      <c r="J22" s="1">
        <v>45279</v>
      </c>
      <c r="K22" s="7">
        <f t="shared" ca="1" si="0"/>
        <v>0.77472527472527475</v>
      </c>
    </row>
    <row r="23" spans="1:12" hidden="1" x14ac:dyDescent="0.3">
      <c r="A23" t="s">
        <v>6</v>
      </c>
      <c r="B23" t="s">
        <v>7</v>
      </c>
      <c r="C23" t="s">
        <v>53</v>
      </c>
      <c r="D23" t="s">
        <v>54</v>
      </c>
      <c r="E23" t="s">
        <v>56</v>
      </c>
      <c r="F23">
        <v>288</v>
      </c>
      <c r="G23">
        <v>0</v>
      </c>
      <c r="H23">
        <v>288</v>
      </c>
      <c r="I23" s="1">
        <v>45100</v>
      </c>
      <c r="J23" s="1">
        <v>45282</v>
      </c>
      <c r="K23" s="7">
        <f t="shared" ca="1" si="0"/>
        <v>0.79120879120879117</v>
      </c>
    </row>
    <row r="24" spans="1:12" hidden="1" x14ac:dyDescent="0.3">
      <c r="A24" t="s">
        <v>6</v>
      </c>
      <c r="B24" t="s">
        <v>7</v>
      </c>
      <c r="C24" t="s">
        <v>53</v>
      </c>
      <c r="D24" t="s">
        <v>54</v>
      </c>
      <c r="E24" t="s">
        <v>57</v>
      </c>
      <c r="F24">
        <v>480</v>
      </c>
      <c r="G24">
        <v>0</v>
      </c>
      <c r="H24">
        <v>480</v>
      </c>
      <c r="I24" s="1">
        <v>45110</v>
      </c>
      <c r="J24" s="1">
        <v>45293</v>
      </c>
      <c r="K24" s="7">
        <f t="shared" ca="1" si="0"/>
        <v>0.84699453551912574</v>
      </c>
    </row>
    <row r="25" spans="1:12" hidden="1" x14ac:dyDescent="0.3">
      <c r="A25" t="s">
        <v>6</v>
      </c>
      <c r="B25" t="s">
        <v>58</v>
      </c>
      <c r="C25" t="s">
        <v>59</v>
      </c>
      <c r="D25" t="s">
        <v>60</v>
      </c>
      <c r="E25" t="s">
        <v>61</v>
      </c>
      <c r="F25">
        <v>54</v>
      </c>
      <c r="G25">
        <v>0</v>
      </c>
      <c r="H25">
        <v>54</v>
      </c>
      <c r="I25" s="1">
        <v>45082</v>
      </c>
      <c r="J25" s="1">
        <v>45264</v>
      </c>
      <c r="K25" s="7">
        <f t="shared" ca="1" si="0"/>
        <v>0.69230769230769229</v>
      </c>
    </row>
    <row r="26" spans="1:12" hidden="1" x14ac:dyDescent="0.3">
      <c r="A26" t="s">
        <v>6</v>
      </c>
      <c r="B26" t="s">
        <v>58</v>
      </c>
      <c r="C26" t="s">
        <v>62</v>
      </c>
      <c r="D26" t="s">
        <v>63</v>
      </c>
      <c r="E26" t="s">
        <v>10</v>
      </c>
      <c r="F26">
        <v>399</v>
      </c>
      <c r="G26">
        <v>0</v>
      </c>
      <c r="H26">
        <v>399</v>
      </c>
      <c r="I26" s="1">
        <v>45101</v>
      </c>
      <c r="J26" s="1">
        <v>45283</v>
      </c>
      <c r="K26" s="7">
        <f t="shared" ca="1" si="0"/>
        <v>0.79670329670329665</v>
      </c>
    </row>
    <row r="27" spans="1:12" hidden="1" x14ac:dyDescent="0.3">
      <c r="A27" t="s">
        <v>6</v>
      </c>
      <c r="B27" t="s">
        <v>58</v>
      </c>
      <c r="C27" t="s">
        <v>64</v>
      </c>
      <c r="D27" t="s">
        <v>65</v>
      </c>
      <c r="E27" t="s">
        <v>47</v>
      </c>
      <c r="F27">
        <v>846</v>
      </c>
      <c r="G27">
        <v>0</v>
      </c>
      <c r="H27">
        <v>846</v>
      </c>
      <c r="I27" s="1">
        <v>45104</v>
      </c>
      <c r="J27" s="1">
        <v>45317</v>
      </c>
      <c r="K27" s="7">
        <f t="shared" ca="1" si="0"/>
        <v>0.84037558685446012</v>
      </c>
    </row>
    <row r="28" spans="1:12" hidden="1" x14ac:dyDescent="0.3">
      <c r="A28" t="s">
        <v>6</v>
      </c>
      <c r="B28" t="s">
        <v>58</v>
      </c>
      <c r="C28" t="s">
        <v>66</v>
      </c>
      <c r="D28" t="s">
        <v>67</v>
      </c>
      <c r="E28" t="s">
        <v>16</v>
      </c>
      <c r="F28">
        <v>409</v>
      </c>
      <c r="G28">
        <v>0</v>
      </c>
      <c r="H28">
        <v>409</v>
      </c>
      <c r="I28" s="1">
        <v>45096</v>
      </c>
      <c r="J28" s="1">
        <v>45278</v>
      </c>
      <c r="K28" s="7">
        <f t="shared" ca="1" si="0"/>
        <v>0.76923076923076927</v>
      </c>
    </row>
    <row r="29" spans="1:12" hidden="1" x14ac:dyDescent="0.3">
      <c r="A29" t="s">
        <v>6</v>
      </c>
      <c r="B29" t="s">
        <v>58</v>
      </c>
      <c r="C29" t="s">
        <v>66</v>
      </c>
      <c r="D29" t="s">
        <v>67</v>
      </c>
      <c r="E29" t="s">
        <v>47</v>
      </c>
      <c r="F29">
        <v>1080</v>
      </c>
      <c r="G29">
        <v>0</v>
      </c>
      <c r="H29">
        <v>1080</v>
      </c>
      <c r="I29" s="1">
        <v>45104</v>
      </c>
      <c r="J29" s="1">
        <v>45286</v>
      </c>
      <c r="K29" s="7">
        <f t="shared" ca="1" si="0"/>
        <v>0.81318681318681318</v>
      </c>
    </row>
    <row r="30" spans="1:12" hidden="1" x14ac:dyDescent="0.3">
      <c r="A30" t="s">
        <v>6</v>
      </c>
      <c r="B30" t="s">
        <v>58</v>
      </c>
      <c r="C30" t="s">
        <v>68</v>
      </c>
      <c r="D30" t="s">
        <v>69</v>
      </c>
      <c r="E30" t="s">
        <v>16</v>
      </c>
      <c r="F30">
        <v>675</v>
      </c>
      <c r="G30">
        <v>0</v>
      </c>
      <c r="H30">
        <v>675</v>
      </c>
      <c r="I30" s="1">
        <v>45097</v>
      </c>
      <c r="J30" s="1">
        <v>45279</v>
      </c>
      <c r="K30" s="7">
        <f t="shared" ca="1" si="0"/>
        <v>0.77472527472527475</v>
      </c>
    </row>
    <row r="31" spans="1:12" hidden="1" x14ac:dyDescent="0.3">
      <c r="A31" t="s">
        <v>6</v>
      </c>
      <c r="B31" t="s">
        <v>70</v>
      </c>
      <c r="C31" t="s">
        <v>71</v>
      </c>
      <c r="D31" t="s">
        <v>72</v>
      </c>
      <c r="E31" t="s">
        <v>73</v>
      </c>
      <c r="F31">
        <v>17</v>
      </c>
      <c r="G31">
        <v>0</v>
      </c>
      <c r="H31">
        <v>17</v>
      </c>
      <c r="I31" s="1">
        <v>45083</v>
      </c>
      <c r="J31" s="1">
        <v>45356</v>
      </c>
      <c r="K31" s="7">
        <f t="shared" ca="1" si="0"/>
        <v>0.79853479853479858</v>
      </c>
    </row>
    <row r="32" spans="1:12" hidden="1" x14ac:dyDescent="0.3">
      <c r="A32" t="s">
        <v>6</v>
      </c>
      <c r="B32" t="s">
        <v>70</v>
      </c>
      <c r="C32" t="s">
        <v>71</v>
      </c>
      <c r="D32" t="s">
        <v>72</v>
      </c>
      <c r="E32" t="s">
        <v>74</v>
      </c>
      <c r="F32">
        <v>216</v>
      </c>
      <c r="G32">
        <v>0</v>
      </c>
      <c r="H32">
        <v>216</v>
      </c>
      <c r="I32" s="1">
        <v>45108</v>
      </c>
      <c r="J32" s="1">
        <v>45382</v>
      </c>
      <c r="K32" s="7">
        <f t="shared" ca="1" si="0"/>
        <v>0.89051094890510951</v>
      </c>
    </row>
    <row r="33" spans="1:11" hidden="1" x14ac:dyDescent="0.3">
      <c r="A33" t="s">
        <v>6</v>
      </c>
      <c r="B33" t="s">
        <v>70</v>
      </c>
      <c r="C33" t="s">
        <v>75</v>
      </c>
      <c r="D33" t="s">
        <v>76</v>
      </c>
      <c r="E33">
        <v>49</v>
      </c>
      <c r="F33">
        <v>42</v>
      </c>
      <c r="G33">
        <v>0</v>
      </c>
      <c r="H33">
        <v>42</v>
      </c>
      <c r="I33" s="1">
        <v>45099</v>
      </c>
      <c r="J33" s="1">
        <v>45373</v>
      </c>
      <c r="K33" s="7">
        <f t="shared" ca="1" si="0"/>
        <v>0.85766423357664234</v>
      </c>
    </row>
    <row r="34" spans="1:11" hidden="1" x14ac:dyDescent="0.3">
      <c r="A34" t="s">
        <v>6</v>
      </c>
      <c r="B34" t="s">
        <v>70</v>
      </c>
      <c r="C34" t="s">
        <v>77</v>
      </c>
      <c r="D34" t="s">
        <v>78</v>
      </c>
      <c r="E34" t="s">
        <v>79</v>
      </c>
      <c r="F34">
        <v>456</v>
      </c>
      <c r="G34">
        <v>0</v>
      </c>
      <c r="H34">
        <v>456</v>
      </c>
      <c r="I34" s="1">
        <v>45065</v>
      </c>
      <c r="J34" s="1">
        <v>45431</v>
      </c>
      <c r="K34" s="7">
        <f t="shared" ca="1" si="0"/>
        <v>0.80054644808743169</v>
      </c>
    </row>
    <row r="35" spans="1:11" hidden="1" x14ac:dyDescent="0.3">
      <c r="A35" t="s">
        <v>6</v>
      </c>
      <c r="B35" t="s">
        <v>70</v>
      </c>
      <c r="C35" t="s">
        <v>80</v>
      </c>
      <c r="D35" t="s">
        <v>81</v>
      </c>
      <c r="E35">
        <v>2306268</v>
      </c>
      <c r="F35">
        <v>96</v>
      </c>
      <c r="G35">
        <v>0</v>
      </c>
      <c r="H35">
        <v>96</v>
      </c>
      <c r="I35" s="1">
        <v>45094</v>
      </c>
      <c r="J35" s="1">
        <v>45460</v>
      </c>
      <c r="K35" s="7">
        <f t="shared" ca="1" si="0"/>
        <v>0.8797814207650273</v>
      </c>
    </row>
    <row r="36" spans="1:11" hidden="1" x14ac:dyDescent="0.3">
      <c r="A36" t="s">
        <v>6</v>
      </c>
      <c r="B36" t="s">
        <v>70</v>
      </c>
      <c r="C36" t="s">
        <v>82</v>
      </c>
      <c r="D36" t="s">
        <v>83</v>
      </c>
      <c r="E36">
        <v>30</v>
      </c>
      <c r="F36">
        <v>96</v>
      </c>
      <c r="G36">
        <v>0</v>
      </c>
      <c r="H36">
        <v>96</v>
      </c>
      <c r="I36" s="1">
        <v>45072</v>
      </c>
      <c r="J36" s="1">
        <v>45438</v>
      </c>
      <c r="K36" s="7">
        <f t="shared" ca="1" si="0"/>
        <v>0.81967213114754101</v>
      </c>
    </row>
    <row r="37" spans="1:11" hidden="1" x14ac:dyDescent="0.3">
      <c r="A37" t="s">
        <v>6</v>
      </c>
      <c r="B37" t="s">
        <v>70</v>
      </c>
      <c r="C37" t="s">
        <v>84</v>
      </c>
      <c r="D37" t="s">
        <v>85</v>
      </c>
      <c r="E37">
        <v>46</v>
      </c>
      <c r="F37">
        <v>722</v>
      </c>
      <c r="G37">
        <v>0</v>
      </c>
      <c r="H37">
        <v>722</v>
      </c>
      <c r="I37" s="1">
        <v>45093</v>
      </c>
      <c r="J37" s="1">
        <v>45459</v>
      </c>
      <c r="K37" s="7">
        <f t="shared" ca="1" si="0"/>
        <v>0.87704918032786883</v>
      </c>
    </row>
    <row r="38" spans="1:11" hidden="1" x14ac:dyDescent="0.3">
      <c r="A38" t="s">
        <v>6</v>
      </c>
      <c r="B38" t="s">
        <v>70</v>
      </c>
      <c r="C38" t="s">
        <v>84</v>
      </c>
      <c r="D38" t="s">
        <v>85</v>
      </c>
      <c r="E38">
        <v>2306268</v>
      </c>
      <c r="F38">
        <v>82</v>
      </c>
      <c r="G38">
        <v>0</v>
      </c>
      <c r="H38">
        <v>82</v>
      </c>
      <c r="I38" s="1">
        <v>45094</v>
      </c>
      <c r="J38" s="1">
        <v>45460</v>
      </c>
      <c r="K38" s="7">
        <f t="shared" ca="1" si="0"/>
        <v>0.8797814207650273</v>
      </c>
    </row>
    <row r="39" spans="1:11" hidden="1" x14ac:dyDescent="0.3">
      <c r="A39" t="s">
        <v>6</v>
      </c>
      <c r="B39" t="s">
        <v>70</v>
      </c>
      <c r="C39" t="s">
        <v>86</v>
      </c>
      <c r="D39" t="s">
        <v>87</v>
      </c>
      <c r="E39">
        <v>2306238</v>
      </c>
      <c r="F39">
        <v>310</v>
      </c>
      <c r="G39">
        <v>0</v>
      </c>
      <c r="H39">
        <v>310</v>
      </c>
      <c r="I39" s="1">
        <v>45079</v>
      </c>
      <c r="J39" s="1">
        <v>45445</v>
      </c>
      <c r="K39" s="7">
        <f t="shared" ca="1" si="0"/>
        <v>0.83879781420765032</v>
      </c>
    </row>
    <row r="40" spans="1:11" hidden="1" x14ac:dyDescent="0.3">
      <c r="A40" t="s">
        <v>6</v>
      </c>
      <c r="B40" t="s">
        <v>70</v>
      </c>
      <c r="C40" t="s">
        <v>86</v>
      </c>
      <c r="D40" t="s">
        <v>87</v>
      </c>
      <c r="E40">
        <v>39</v>
      </c>
      <c r="F40">
        <v>600</v>
      </c>
      <c r="G40">
        <v>0</v>
      </c>
      <c r="H40">
        <v>600</v>
      </c>
      <c r="I40" s="1">
        <v>45085</v>
      </c>
      <c r="J40" s="1">
        <v>45451</v>
      </c>
      <c r="K40" s="7">
        <f t="shared" ca="1" si="0"/>
        <v>0.85519125683060104</v>
      </c>
    </row>
    <row r="41" spans="1:11" hidden="1" x14ac:dyDescent="0.3">
      <c r="A41" t="s">
        <v>6</v>
      </c>
      <c r="B41" t="s">
        <v>70</v>
      </c>
      <c r="C41" t="s">
        <v>88</v>
      </c>
      <c r="D41" t="s">
        <v>89</v>
      </c>
      <c r="E41" t="s">
        <v>90</v>
      </c>
      <c r="F41">
        <v>408</v>
      </c>
      <c r="G41">
        <v>0</v>
      </c>
      <c r="H41">
        <v>408</v>
      </c>
      <c r="I41" s="1">
        <v>45068</v>
      </c>
      <c r="J41" s="1">
        <v>45434</v>
      </c>
      <c r="K41" s="7">
        <f t="shared" ca="1" si="0"/>
        <v>0.80874316939890711</v>
      </c>
    </row>
    <row r="42" spans="1:11" hidden="1" x14ac:dyDescent="0.3">
      <c r="A42" t="s">
        <v>6</v>
      </c>
      <c r="B42" t="s">
        <v>70</v>
      </c>
      <c r="C42" t="s">
        <v>93</v>
      </c>
      <c r="D42" t="s">
        <v>94</v>
      </c>
      <c r="E42">
        <v>2306244</v>
      </c>
      <c r="F42">
        <v>775</v>
      </c>
      <c r="G42">
        <v>0</v>
      </c>
      <c r="H42">
        <v>775</v>
      </c>
      <c r="I42" s="1">
        <v>45083</v>
      </c>
      <c r="J42" s="1">
        <v>45449</v>
      </c>
      <c r="K42" s="7">
        <f t="shared" ca="1" si="0"/>
        <v>0.84972677595628421</v>
      </c>
    </row>
    <row r="43" spans="1:11" hidden="1" x14ac:dyDescent="0.3">
      <c r="A43" t="s">
        <v>6</v>
      </c>
      <c r="B43" t="s">
        <v>70</v>
      </c>
      <c r="C43" t="s">
        <v>93</v>
      </c>
      <c r="D43" t="s">
        <v>94</v>
      </c>
      <c r="E43">
        <v>54</v>
      </c>
      <c r="F43">
        <v>768</v>
      </c>
      <c r="G43">
        <v>0</v>
      </c>
      <c r="H43">
        <v>768</v>
      </c>
      <c r="I43" s="1">
        <v>45104</v>
      </c>
      <c r="J43" s="1">
        <v>45470</v>
      </c>
      <c r="K43" s="7">
        <f t="shared" ca="1" si="0"/>
        <v>0.90710382513661203</v>
      </c>
    </row>
    <row r="44" spans="1:11" hidden="1" x14ac:dyDescent="0.3">
      <c r="A44" t="s">
        <v>6</v>
      </c>
      <c r="B44" t="s">
        <v>70</v>
      </c>
      <c r="C44" t="s">
        <v>95</v>
      </c>
      <c r="D44" t="s">
        <v>96</v>
      </c>
      <c r="E44">
        <v>55</v>
      </c>
      <c r="F44">
        <v>274</v>
      </c>
      <c r="G44">
        <v>0</v>
      </c>
      <c r="H44">
        <v>274</v>
      </c>
      <c r="I44" s="1">
        <v>45105</v>
      </c>
      <c r="J44" s="1">
        <v>45471</v>
      </c>
      <c r="K44" s="7">
        <f t="shared" ca="1" si="0"/>
        <v>0.9098360655737705</v>
      </c>
    </row>
    <row r="45" spans="1:11" hidden="1" x14ac:dyDescent="0.3">
      <c r="A45" t="s">
        <v>6</v>
      </c>
      <c r="B45" t="s">
        <v>70</v>
      </c>
      <c r="C45" t="s">
        <v>95</v>
      </c>
      <c r="D45" t="s">
        <v>96</v>
      </c>
      <c r="E45">
        <v>56</v>
      </c>
      <c r="F45">
        <v>1068</v>
      </c>
      <c r="G45">
        <v>0</v>
      </c>
      <c r="H45">
        <v>1068</v>
      </c>
      <c r="I45" s="1">
        <v>45107</v>
      </c>
      <c r="J45" s="1">
        <v>45473</v>
      </c>
      <c r="K45" s="7">
        <f t="shared" ca="1" si="0"/>
        <v>0.91530054644808745</v>
      </c>
    </row>
    <row r="46" spans="1:11" hidden="1" x14ac:dyDescent="0.3">
      <c r="A46" t="s">
        <v>6</v>
      </c>
      <c r="B46" t="s">
        <v>97</v>
      </c>
      <c r="C46" t="s">
        <v>98</v>
      </c>
      <c r="D46" t="s">
        <v>99</v>
      </c>
      <c r="E46" t="s">
        <v>100</v>
      </c>
      <c r="F46">
        <v>333</v>
      </c>
      <c r="G46">
        <v>0</v>
      </c>
      <c r="H46">
        <v>333</v>
      </c>
      <c r="I46" s="1">
        <v>45006</v>
      </c>
      <c r="J46" s="1">
        <v>45158</v>
      </c>
      <c r="K46" s="7">
        <f t="shared" ca="1" si="0"/>
        <v>0.13157894736842105</v>
      </c>
    </row>
    <row r="47" spans="1:11" hidden="1" x14ac:dyDescent="0.3">
      <c r="A47" t="s">
        <v>6</v>
      </c>
      <c r="B47" t="s">
        <v>97</v>
      </c>
      <c r="C47" t="s">
        <v>98</v>
      </c>
      <c r="D47" t="s">
        <v>99</v>
      </c>
      <c r="E47" t="s">
        <v>101</v>
      </c>
      <c r="F47">
        <v>288</v>
      </c>
      <c r="G47">
        <v>0</v>
      </c>
      <c r="H47">
        <v>288</v>
      </c>
      <c r="I47" s="1">
        <v>45022</v>
      </c>
      <c r="J47" s="1">
        <v>45174</v>
      </c>
      <c r="K47" s="7">
        <f t="shared" ca="1" si="0"/>
        <v>0.23684210526315788</v>
      </c>
    </row>
    <row r="48" spans="1:11" hidden="1" x14ac:dyDescent="0.3">
      <c r="A48" t="s">
        <v>6</v>
      </c>
      <c r="B48" t="s">
        <v>97</v>
      </c>
      <c r="C48" t="s">
        <v>102</v>
      </c>
      <c r="D48" t="s">
        <v>103</v>
      </c>
      <c r="E48" t="s">
        <v>101</v>
      </c>
      <c r="F48">
        <v>228</v>
      </c>
      <c r="G48">
        <v>0</v>
      </c>
      <c r="H48">
        <v>228</v>
      </c>
      <c r="I48" s="1">
        <v>45049</v>
      </c>
      <c r="J48" s="1">
        <v>45201</v>
      </c>
      <c r="K48" s="7">
        <f t="shared" ca="1" si="0"/>
        <v>0.41447368421052633</v>
      </c>
    </row>
    <row r="49" spans="1:11" hidden="1" x14ac:dyDescent="0.3">
      <c r="A49" t="s">
        <v>6</v>
      </c>
      <c r="B49" t="s">
        <v>97</v>
      </c>
      <c r="C49" t="s">
        <v>104</v>
      </c>
      <c r="D49" t="s">
        <v>105</v>
      </c>
      <c r="E49" t="s">
        <v>101</v>
      </c>
      <c r="F49">
        <v>228</v>
      </c>
      <c r="G49">
        <v>0</v>
      </c>
      <c r="H49">
        <v>228</v>
      </c>
      <c r="I49" s="1">
        <v>45054</v>
      </c>
      <c r="J49" s="1">
        <v>45206</v>
      </c>
      <c r="K49" s="7">
        <f t="shared" ca="1" si="0"/>
        <v>0.44736842105263158</v>
      </c>
    </row>
    <row r="50" spans="1:11" hidden="1" x14ac:dyDescent="0.3">
      <c r="A50" t="s">
        <v>6</v>
      </c>
      <c r="B50" t="s">
        <v>97</v>
      </c>
      <c r="C50" t="s">
        <v>106</v>
      </c>
      <c r="D50" t="s">
        <v>107</v>
      </c>
      <c r="E50" t="s">
        <v>101</v>
      </c>
      <c r="F50">
        <v>276</v>
      </c>
      <c r="G50">
        <v>0</v>
      </c>
      <c r="H50">
        <v>276</v>
      </c>
      <c r="I50" s="1">
        <v>45061</v>
      </c>
      <c r="J50" s="1">
        <v>45213</v>
      </c>
      <c r="K50" s="7">
        <f t="shared" ca="1" si="0"/>
        <v>0.49342105263157893</v>
      </c>
    </row>
    <row r="51" spans="1:11" hidden="1" x14ac:dyDescent="0.3">
      <c r="A51" t="s">
        <v>6</v>
      </c>
      <c r="B51" t="s">
        <v>97</v>
      </c>
      <c r="C51" t="s">
        <v>108</v>
      </c>
      <c r="D51" t="s">
        <v>109</v>
      </c>
      <c r="E51" t="s">
        <v>101</v>
      </c>
      <c r="F51">
        <v>12</v>
      </c>
      <c r="G51">
        <v>0</v>
      </c>
      <c r="H51">
        <v>12</v>
      </c>
      <c r="I51" s="1">
        <v>45021</v>
      </c>
      <c r="J51" s="1">
        <v>45173</v>
      </c>
      <c r="K51" s="7">
        <f t="shared" ca="1" si="0"/>
        <v>0.23026315789473684</v>
      </c>
    </row>
    <row r="52" spans="1:11" hidden="1" x14ac:dyDescent="0.3">
      <c r="A52" t="s">
        <v>6</v>
      </c>
      <c r="B52" t="s">
        <v>97</v>
      </c>
      <c r="C52" t="s">
        <v>108</v>
      </c>
      <c r="D52" t="s">
        <v>109</v>
      </c>
      <c r="E52" t="s">
        <v>110</v>
      </c>
      <c r="F52">
        <v>240</v>
      </c>
      <c r="G52">
        <v>0</v>
      </c>
      <c r="H52">
        <v>240</v>
      </c>
      <c r="I52" s="1">
        <v>45055</v>
      </c>
      <c r="J52" s="1">
        <v>45207</v>
      </c>
      <c r="K52" s="7">
        <f t="shared" ca="1" si="0"/>
        <v>0.45394736842105265</v>
      </c>
    </row>
    <row r="53" spans="1:11" hidden="1" x14ac:dyDescent="0.3">
      <c r="A53" t="s">
        <v>6</v>
      </c>
      <c r="B53" t="s">
        <v>97</v>
      </c>
      <c r="C53" t="s">
        <v>111</v>
      </c>
      <c r="D53" t="s">
        <v>112</v>
      </c>
      <c r="E53" t="s">
        <v>113</v>
      </c>
      <c r="F53">
        <v>372</v>
      </c>
      <c r="G53">
        <v>0</v>
      </c>
      <c r="H53">
        <v>372</v>
      </c>
      <c r="I53" s="1">
        <v>45007</v>
      </c>
      <c r="J53" s="1">
        <v>45159</v>
      </c>
      <c r="K53" s="7">
        <f t="shared" ca="1" si="0"/>
        <v>0.13815789473684212</v>
      </c>
    </row>
    <row r="54" spans="1:11" hidden="1" x14ac:dyDescent="0.3">
      <c r="A54" t="s">
        <v>6</v>
      </c>
      <c r="B54" t="s">
        <v>97</v>
      </c>
      <c r="C54" t="s">
        <v>114</v>
      </c>
      <c r="D54" t="s">
        <v>115</v>
      </c>
      <c r="E54" t="s">
        <v>101</v>
      </c>
      <c r="F54">
        <v>156</v>
      </c>
      <c r="G54">
        <v>0</v>
      </c>
      <c r="H54">
        <v>156</v>
      </c>
      <c r="I54" s="1">
        <v>45052</v>
      </c>
      <c r="J54" s="1">
        <v>45204</v>
      </c>
      <c r="K54" s="7">
        <f t="shared" ca="1" si="0"/>
        <v>0.43421052631578949</v>
      </c>
    </row>
    <row r="55" spans="1:11" hidden="1" x14ac:dyDescent="0.3">
      <c r="A55" t="s">
        <v>6</v>
      </c>
      <c r="B55" t="s">
        <v>97</v>
      </c>
      <c r="C55" t="s">
        <v>116</v>
      </c>
      <c r="D55" t="s">
        <v>117</v>
      </c>
      <c r="E55" t="s">
        <v>113</v>
      </c>
      <c r="F55">
        <v>132</v>
      </c>
      <c r="G55">
        <v>0</v>
      </c>
      <c r="H55">
        <v>132</v>
      </c>
      <c r="I55" s="1">
        <v>45008</v>
      </c>
      <c r="J55" s="1">
        <v>45160</v>
      </c>
      <c r="K55" s="7">
        <f t="shared" ca="1" si="0"/>
        <v>0.14473684210526316</v>
      </c>
    </row>
    <row r="56" spans="1:11" hidden="1" x14ac:dyDescent="0.3">
      <c r="A56" t="s">
        <v>6</v>
      </c>
      <c r="B56" t="s">
        <v>97</v>
      </c>
      <c r="C56" t="s">
        <v>116</v>
      </c>
      <c r="D56" t="s">
        <v>117</v>
      </c>
      <c r="E56" t="s">
        <v>101</v>
      </c>
      <c r="F56">
        <v>120</v>
      </c>
      <c r="G56">
        <v>0</v>
      </c>
      <c r="H56">
        <v>120</v>
      </c>
      <c r="I56" s="1">
        <v>45051</v>
      </c>
      <c r="J56" s="1">
        <v>45203</v>
      </c>
      <c r="K56" s="7">
        <f t="shared" ca="1" si="0"/>
        <v>0.42763157894736842</v>
      </c>
    </row>
    <row r="57" spans="1:11" hidden="1" x14ac:dyDescent="0.3">
      <c r="A57" t="s">
        <v>6</v>
      </c>
      <c r="B57" t="s">
        <v>118</v>
      </c>
      <c r="C57" t="s">
        <v>119</v>
      </c>
      <c r="D57" t="s">
        <v>120</v>
      </c>
      <c r="E57" t="s">
        <v>121</v>
      </c>
      <c r="F57">
        <v>320</v>
      </c>
      <c r="G57">
        <v>0</v>
      </c>
      <c r="H57">
        <v>320</v>
      </c>
      <c r="I57" s="1">
        <v>45105</v>
      </c>
      <c r="J57" s="1">
        <v>45257</v>
      </c>
      <c r="K57" s="7">
        <f t="shared" ca="1" si="0"/>
        <v>0.78289473684210531</v>
      </c>
    </row>
    <row r="58" spans="1:11" hidden="1" x14ac:dyDescent="0.3">
      <c r="A58" t="s">
        <v>6</v>
      </c>
      <c r="B58" t="s">
        <v>118</v>
      </c>
      <c r="C58" t="s">
        <v>122</v>
      </c>
      <c r="D58" t="s">
        <v>123</v>
      </c>
      <c r="E58" t="s">
        <v>124</v>
      </c>
      <c r="F58">
        <v>4373</v>
      </c>
      <c r="G58">
        <v>0</v>
      </c>
      <c r="H58">
        <v>4373</v>
      </c>
      <c r="I58" s="1">
        <v>45112</v>
      </c>
      <c r="J58" s="1">
        <v>45295</v>
      </c>
      <c r="K58" s="7">
        <f t="shared" ca="1" si="0"/>
        <v>0.85792349726775952</v>
      </c>
    </row>
    <row r="59" spans="1:11" hidden="1" x14ac:dyDescent="0.3">
      <c r="A59" t="s">
        <v>6</v>
      </c>
      <c r="B59" t="s">
        <v>118</v>
      </c>
      <c r="C59" t="s">
        <v>125</v>
      </c>
      <c r="D59" t="s">
        <v>126</v>
      </c>
      <c r="E59" t="s">
        <v>127</v>
      </c>
      <c r="F59">
        <v>348</v>
      </c>
      <c r="G59">
        <v>0</v>
      </c>
      <c r="H59">
        <v>348</v>
      </c>
      <c r="I59" s="1">
        <v>45104</v>
      </c>
      <c r="J59" s="1">
        <v>45286</v>
      </c>
      <c r="K59" s="7">
        <f t="shared" ca="1" si="0"/>
        <v>0.81318681318681318</v>
      </c>
    </row>
    <row r="60" spans="1:11" hidden="1" x14ac:dyDescent="0.3">
      <c r="A60" t="s">
        <v>6</v>
      </c>
      <c r="B60" t="s">
        <v>118</v>
      </c>
      <c r="C60" t="s">
        <v>128</v>
      </c>
      <c r="D60" t="s">
        <v>129</v>
      </c>
      <c r="E60" t="s">
        <v>121</v>
      </c>
      <c r="F60">
        <v>38</v>
      </c>
      <c r="G60">
        <v>0</v>
      </c>
      <c r="H60">
        <v>38</v>
      </c>
      <c r="I60" s="1">
        <v>45064</v>
      </c>
      <c r="J60" s="1">
        <v>45339</v>
      </c>
      <c r="K60" s="7">
        <f t="shared" ca="1" si="0"/>
        <v>0.73090909090909095</v>
      </c>
    </row>
    <row r="61" spans="1:11" hidden="1" x14ac:dyDescent="0.3">
      <c r="A61" t="s">
        <v>6</v>
      </c>
      <c r="B61" t="s">
        <v>118</v>
      </c>
      <c r="C61" t="s">
        <v>130</v>
      </c>
      <c r="D61" t="s">
        <v>131</v>
      </c>
      <c r="E61" t="s">
        <v>133</v>
      </c>
      <c r="F61">
        <v>1980</v>
      </c>
      <c r="G61">
        <v>0</v>
      </c>
      <c r="H61">
        <v>1980</v>
      </c>
      <c r="I61" s="1">
        <v>45110</v>
      </c>
      <c r="J61" s="1">
        <v>45324</v>
      </c>
      <c r="K61" s="7">
        <f t="shared" ca="1" si="0"/>
        <v>0.86915887850467288</v>
      </c>
    </row>
    <row r="62" spans="1:11" hidden="1" x14ac:dyDescent="0.3">
      <c r="A62" t="s">
        <v>6</v>
      </c>
      <c r="B62" t="s">
        <v>118</v>
      </c>
      <c r="C62" t="s">
        <v>134</v>
      </c>
      <c r="D62" t="s">
        <v>135</v>
      </c>
      <c r="E62" t="s">
        <v>136</v>
      </c>
      <c r="F62">
        <v>1880</v>
      </c>
      <c r="G62">
        <v>0</v>
      </c>
      <c r="H62">
        <v>1880</v>
      </c>
      <c r="I62" s="1">
        <v>45111</v>
      </c>
      <c r="J62" s="1">
        <v>45294</v>
      </c>
      <c r="K62" s="7">
        <f t="shared" ca="1" si="0"/>
        <v>0.85245901639344257</v>
      </c>
    </row>
    <row r="63" spans="1:11" hidden="1" x14ac:dyDescent="0.3">
      <c r="A63" t="s">
        <v>6</v>
      </c>
      <c r="B63" t="s">
        <v>137</v>
      </c>
      <c r="C63" t="s">
        <v>138</v>
      </c>
      <c r="D63" t="s">
        <v>139</v>
      </c>
      <c r="E63" t="s">
        <v>10</v>
      </c>
      <c r="F63">
        <v>132</v>
      </c>
      <c r="G63">
        <v>0</v>
      </c>
      <c r="H63">
        <v>132</v>
      </c>
      <c r="I63" s="1">
        <v>45094</v>
      </c>
      <c r="J63" s="1">
        <v>45276</v>
      </c>
      <c r="K63" s="7">
        <f t="shared" ca="1" si="0"/>
        <v>0.75824175824175821</v>
      </c>
    </row>
    <row r="64" spans="1:11" hidden="1" x14ac:dyDescent="0.3">
      <c r="A64" t="s">
        <v>6</v>
      </c>
      <c r="B64" t="s">
        <v>137</v>
      </c>
      <c r="C64" t="s">
        <v>140</v>
      </c>
      <c r="D64" t="s">
        <v>141</v>
      </c>
      <c r="E64" t="s">
        <v>47</v>
      </c>
      <c r="F64">
        <v>270</v>
      </c>
      <c r="G64">
        <v>0</v>
      </c>
      <c r="H64">
        <v>270</v>
      </c>
      <c r="I64" s="1">
        <v>45104</v>
      </c>
      <c r="J64" s="1">
        <v>45286</v>
      </c>
      <c r="K64" s="7">
        <f t="shared" ca="1" si="0"/>
        <v>0.81318681318681318</v>
      </c>
    </row>
    <row r="65" spans="1:11" hidden="1" x14ac:dyDescent="0.3">
      <c r="A65" t="s">
        <v>6</v>
      </c>
      <c r="B65" t="s">
        <v>142</v>
      </c>
      <c r="C65" t="s">
        <v>143</v>
      </c>
      <c r="D65" t="s">
        <v>144</v>
      </c>
      <c r="E65" t="s">
        <v>101</v>
      </c>
      <c r="F65">
        <v>16</v>
      </c>
      <c r="G65">
        <v>0</v>
      </c>
      <c r="H65">
        <v>16</v>
      </c>
      <c r="I65" s="1">
        <v>45064</v>
      </c>
      <c r="J65" s="1">
        <v>45247</v>
      </c>
      <c r="K65" s="7">
        <f t="shared" ca="1" si="0"/>
        <v>0.59562841530054644</v>
      </c>
    </row>
    <row r="66" spans="1:11" hidden="1" x14ac:dyDescent="0.3">
      <c r="A66" t="s">
        <v>6</v>
      </c>
      <c r="B66" t="s">
        <v>142</v>
      </c>
      <c r="C66" t="s">
        <v>145</v>
      </c>
      <c r="D66" t="s">
        <v>146</v>
      </c>
      <c r="E66" t="s">
        <v>73</v>
      </c>
      <c r="F66">
        <v>34</v>
      </c>
      <c r="G66">
        <v>0</v>
      </c>
      <c r="H66">
        <v>34</v>
      </c>
      <c r="I66" s="1">
        <v>45106</v>
      </c>
      <c r="J66" s="1">
        <v>45288</v>
      </c>
      <c r="K66" s="7">
        <f t="shared" ca="1" si="0"/>
        <v>0.82417582417582413</v>
      </c>
    </row>
    <row r="67" spans="1:11" hidden="1" x14ac:dyDescent="0.3">
      <c r="A67" t="s">
        <v>6</v>
      </c>
      <c r="B67" t="s">
        <v>147</v>
      </c>
      <c r="C67" t="s">
        <v>148</v>
      </c>
      <c r="D67" t="s">
        <v>149</v>
      </c>
      <c r="E67" t="s">
        <v>121</v>
      </c>
      <c r="F67">
        <v>2</v>
      </c>
      <c r="G67">
        <v>0</v>
      </c>
      <c r="H67">
        <v>2</v>
      </c>
      <c r="I67" s="1">
        <v>45068</v>
      </c>
      <c r="J67" s="1">
        <v>45220</v>
      </c>
      <c r="K67" s="7">
        <f t="shared" ref="K67:K130" ca="1" si="1">(J67-TODAY())/(J67-I67)</f>
        <v>0.53947368421052633</v>
      </c>
    </row>
    <row r="68" spans="1:11" hidden="1" x14ac:dyDescent="0.3">
      <c r="A68" t="s">
        <v>6</v>
      </c>
      <c r="B68" t="s">
        <v>147</v>
      </c>
      <c r="C68" t="s">
        <v>148</v>
      </c>
      <c r="D68" t="s">
        <v>149</v>
      </c>
      <c r="E68" t="s">
        <v>73</v>
      </c>
      <c r="F68">
        <v>112</v>
      </c>
      <c r="G68">
        <v>0</v>
      </c>
      <c r="H68">
        <v>112</v>
      </c>
      <c r="I68" s="1">
        <v>45112</v>
      </c>
      <c r="J68" s="1">
        <v>45264</v>
      </c>
      <c r="K68" s="7">
        <f t="shared" ca="1" si="1"/>
        <v>0.82894736842105265</v>
      </c>
    </row>
    <row r="69" spans="1:11" hidden="1" x14ac:dyDescent="0.3">
      <c r="A69" t="s">
        <v>6</v>
      </c>
      <c r="B69" t="s">
        <v>147</v>
      </c>
      <c r="C69" t="s">
        <v>150</v>
      </c>
      <c r="D69" t="s">
        <v>151</v>
      </c>
      <c r="E69" t="s">
        <v>110</v>
      </c>
      <c r="F69">
        <v>48</v>
      </c>
      <c r="G69">
        <v>0</v>
      </c>
      <c r="H69">
        <v>48</v>
      </c>
      <c r="I69" s="1">
        <v>45084</v>
      </c>
      <c r="J69" s="1">
        <v>45236</v>
      </c>
      <c r="K69" s="7">
        <f t="shared" ca="1" si="1"/>
        <v>0.64473684210526316</v>
      </c>
    </row>
    <row r="70" spans="1:11" hidden="1" x14ac:dyDescent="0.3">
      <c r="A70" t="s">
        <v>6</v>
      </c>
      <c r="B70" t="s">
        <v>147</v>
      </c>
      <c r="C70" t="s">
        <v>152</v>
      </c>
      <c r="D70" t="s">
        <v>153</v>
      </c>
      <c r="E70" t="s">
        <v>101</v>
      </c>
      <c r="F70">
        <v>32</v>
      </c>
      <c r="G70">
        <v>0</v>
      </c>
      <c r="H70">
        <v>32</v>
      </c>
      <c r="I70" s="1">
        <v>45069</v>
      </c>
      <c r="J70" s="1">
        <v>45221</v>
      </c>
      <c r="K70" s="7">
        <f t="shared" ca="1" si="1"/>
        <v>0.54605263157894735</v>
      </c>
    </row>
    <row r="71" spans="1:11" hidden="1" x14ac:dyDescent="0.3">
      <c r="A71" t="s">
        <v>6</v>
      </c>
      <c r="B71" t="s">
        <v>147</v>
      </c>
      <c r="C71" t="s">
        <v>154</v>
      </c>
      <c r="D71" t="s">
        <v>155</v>
      </c>
      <c r="E71" t="s">
        <v>110</v>
      </c>
      <c r="F71">
        <v>56</v>
      </c>
      <c r="G71">
        <v>0</v>
      </c>
      <c r="H71">
        <v>56</v>
      </c>
      <c r="I71" s="1">
        <v>45084</v>
      </c>
      <c r="J71" s="1">
        <v>45236</v>
      </c>
      <c r="K71" s="7">
        <f t="shared" ca="1" si="1"/>
        <v>0.64473684210526316</v>
      </c>
    </row>
    <row r="72" spans="1:11" x14ac:dyDescent="0.3">
      <c r="A72" t="s">
        <v>6</v>
      </c>
      <c r="B72" t="s">
        <v>147</v>
      </c>
      <c r="C72" t="s">
        <v>156</v>
      </c>
      <c r="D72" t="s">
        <v>157</v>
      </c>
      <c r="E72" t="s">
        <v>121</v>
      </c>
      <c r="F72">
        <v>15</v>
      </c>
      <c r="G72">
        <v>0</v>
      </c>
      <c r="H72">
        <v>15</v>
      </c>
      <c r="I72" s="1">
        <v>45069</v>
      </c>
      <c r="J72" s="1">
        <v>45221</v>
      </c>
      <c r="K72" s="7">
        <f t="shared" ca="1" si="1"/>
        <v>0.54605263157894735</v>
      </c>
    </row>
    <row r="73" spans="1:11" x14ac:dyDescent="0.3">
      <c r="A73" t="s">
        <v>6</v>
      </c>
      <c r="B73" t="s">
        <v>147</v>
      </c>
      <c r="C73" t="s">
        <v>156</v>
      </c>
      <c r="D73" t="s">
        <v>157</v>
      </c>
      <c r="E73" t="s">
        <v>73</v>
      </c>
      <c r="F73">
        <v>40</v>
      </c>
      <c r="G73">
        <v>0</v>
      </c>
      <c r="H73">
        <v>40</v>
      </c>
      <c r="I73" s="1">
        <v>45098</v>
      </c>
      <c r="J73" s="1">
        <v>45250</v>
      </c>
      <c r="K73" s="7">
        <f t="shared" ca="1" si="1"/>
        <v>0.73684210526315785</v>
      </c>
    </row>
    <row r="74" spans="1:11" hidden="1" x14ac:dyDescent="0.3">
      <c r="A74" t="s">
        <v>6</v>
      </c>
      <c r="B74" t="s">
        <v>147</v>
      </c>
      <c r="C74" t="s">
        <v>158</v>
      </c>
      <c r="D74" t="s">
        <v>159</v>
      </c>
      <c r="E74" t="s">
        <v>10</v>
      </c>
      <c r="F74">
        <v>19</v>
      </c>
      <c r="G74">
        <v>0</v>
      </c>
      <c r="H74">
        <v>19</v>
      </c>
      <c r="I74" s="1">
        <v>45084</v>
      </c>
      <c r="J74" s="1">
        <v>45236</v>
      </c>
      <c r="K74" s="7">
        <f t="shared" ca="1" si="1"/>
        <v>0.64473684210526316</v>
      </c>
    </row>
    <row r="75" spans="1:11" hidden="1" x14ac:dyDescent="0.3">
      <c r="A75" t="s">
        <v>6</v>
      </c>
      <c r="B75" t="s">
        <v>147</v>
      </c>
      <c r="C75" t="s">
        <v>158</v>
      </c>
      <c r="D75" t="s">
        <v>159</v>
      </c>
      <c r="E75" t="s">
        <v>19</v>
      </c>
      <c r="F75">
        <v>80</v>
      </c>
      <c r="G75">
        <v>0</v>
      </c>
      <c r="H75">
        <v>80</v>
      </c>
      <c r="I75" s="1">
        <v>45111</v>
      </c>
      <c r="J75" s="1">
        <v>45263</v>
      </c>
      <c r="K75" s="7">
        <f t="shared" ca="1" si="1"/>
        <v>0.82236842105263153</v>
      </c>
    </row>
    <row r="76" spans="1:11" hidden="1" x14ac:dyDescent="0.3">
      <c r="A76" t="s">
        <v>6</v>
      </c>
      <c r="B76" t="s">
        <v>160</v>
      </c>
      <c r="C76" t="s">
        <v>161</v>
      </c>
      <c r="D76" t="s">
        <v>162</v>
      </c>
      <c r="E76" t="s">
        <v>163</v>
      </c>
      <c r="F76">
        <v>24</v>
      </c>
      <c r="G76">
        <v>0</v>
      </c>
      <c r="H76">
        <v>24</v>
      </c>
      <c r="I76" s="1">
        <v>45029</v>
      </c>
      <c r="J76" s="1">
        <v>45119</v>
      </c>
      <c r="K76" s="7">
        <f t="shared" ca="1" si="1"/>
        <v>-0.21111111111111111</v>
      </c>
    </row>
    <row r="77" spans="1:11" hidden="1" x14ac:dyDescent="0.3">
      <c r="A77" t="s">
        <v>6</v>
      </c>
      <c r="B77" t="s">
        <v>160</v>
      </c>
      <c r="C77" t="s">
        <v>161</v>
      </c>
      <c r="D77" t="s">
        <v>162</v>
      </c>
      <c r="E77" t="s">
        <v>180</v>
      </c>
      <c r="F77">
        <v>1428</v>
      </c>
      <c r="G77">
        <v>0</v>
      </c>
      <c r="H77">
        <v>1428</v>
      </c>
      <c r="I77" s="1">
        <v>45121</v>
      </c>
      <c r="J77" s="1">
        <v>45212</v>
      </c>
      <c r="K77" s="7">
        <f t="shared" ca="1" si="1"/>
        <v>0.81318681318681318</v>
      </c>
    </row>
    <row r="78" spans="1:11" hidden="1" x14ac:dyDescent="0.3">
      <c r="A78" t="s">
        <v>6</v>
      </c>
      <c r="B78" t="s">
        <v>160</v>
      </c>
      <c r="C78" t="s">
        <v>181</v>
      </c>
      <c r="D78" t="s">
        <v>182</v>
      </c>
      <c r="E78" t="s">
        <v>183</v>
      </c>
      <c r="F78">
        <v>1368</v>
      </c>
      <c r="G78">
        <v>0</v>
      </c>
      <c r="H78">
        <v>1368</v>
      </c>
      <c r="I78" s="1">
        <v>45121</v>
      </c>
      <c r="J78" s="1">
        <v>45212</v>
      </c>
      <c r="K78" s="7">
        <f t="shared" ca="1" si="1"/>
        <v>0.81318681318681318</v>
      </c>
    </row>
    <row r="79" spans="1:11" hidden="1" x14ac:dyDescent="0.3">
      <c r="A79" t="s">
        <v>6</v>
      </c>
      <c r="B79" t="s">
        <v>160</v>
      </c>
      <c r="C79" t="s">
        <v>164</v>
      </c>
      <c r="D79" t="s">
        <v>165</v>
      </c>
      <c r="E79" t="s">
        <v>166</v>
      </c>
      <c r="F79">
        <v>129</v>
      </c>
      <c r="G79">
        <v>0</v>
      </c>
      <c r="H79">
        <v>129</v>
      </c>
      <c r="I79" s="1">
        <v>44987</v>
      </c>
      <c r="J79" s="1">
        <v>45108</v>
      </c>
      <c r="K79" s="7">
        <f t="shared" ca="1" si="1"/>
        <v>-0.24793388429752067</v>
      </c>
    </row>
    <row r="80" spans="1:11" hidden="1" x14ac:dyDescent="0.3">
      <c r="A80" t="s">
        <v>6</v>
      </c>
      <c r="B80" t="s">
        <v>160</v>
      </c>
      <c r="C80" t="s">
        <v>167</v>
      </c>
      <c r="D80" t="s">
        <v>168</v>
      </c>
      <c r="E80" t="s">
        <v>169</v>
      </c>
      <c r="F80">
        <v>1728</v>
      </c>
      <c r="G80">
        <v>0</v>
      </c>
      <c r="H80">
        <v>1728</v>
      </c>
      <c r="I80" s="1">
        <v>45027</v>
      </c>
      <c r="J80" s="1">
        <v>45148</v>
      </c>
      <c r="K80" s="7">
        <f t="shared" ca="1" si="1"/>
        <v>8.2644628099173556E-2</v>
      </c>
    </row>
    <row r="81" spans="1:11" hidden="1" x14ac:dyDescent="0.3">
      <c r="A81" t="s">
        <v>6</v>
      </c>
      <c r="B81" t="s">
        <v>160</v>
      </c>
      <c r="C81" t="s">
        <v>167</v>
      </c>
      <c r="D81" t="s">
        <v>168</v>
      </c>
      <c r="E81" t="s">
        <v>180</v>
      </c>
      <c r="F81">
        <v>1080</v>
      </c>
      <c r="G81">
        <v>0</v>
      </c>
      <c r="H81">
        <v>1080</v>
      </c>
      <c r="I81" s="1">
        <v>45122</v>
      </c>
      <c r="J81" s="1">
        <v>45244</v>
      </c>
      <c r="K81" s="7">
        <f t="shared" ca="1" si="1"/>
        <v>0.86885245901639341</v>
      </c>
    </row>
    <row r="82" spans="1:11" hidden="1" x14ac:dyDescent="0.3">
      <c r="A82" t="s">
        <v>6</v>
      </c>
      <c r="B82" t="s">
        <v>160</v>
      </c>
      <c r="C82" t="s">
        <v>170</v>
      </c>
      <c r="D82" t="s">
        <v>171</v>
      </c>
      <c r="E82" t="s">
        <v>172</v>
      </c>
      <c r="F82">
        <v>40</v>
      </c>
      <c r="G82">
        <v>0</v>
      </c>
      <c r="H82">
        <v>40</v>
      </c>
      <c r="I82" s="1">
        <v>45103</v>
      </c>
      <c r="J82" s="1">
        <v>45224</v>
      </c>
      <c r="K82" s="7">
        <f t="shared" ca="1" si="1"/>
        <v>0.71074380165289253</v>
      </c>
    </row>
    <row r="83" spans="1:11" hidden="1" x14ac:dyDescent="0.3">
      <c r="A83" t="s">
        <v>6</v>
      </c>
      <c r="B83" t="s">
        <v>160</v>
      </c>
      <c r="C83" t="s">
        <v>184</v>
      </c>
      <c r="D83" t="s">
        <v>185</v>
      </c>
      <c r="E83" t="s">
        <v>183</v>
      </c>
      <c r="F83">
        <v>792</v>
      </c>
      <c r="G83">
        <v>0</v>
      </c>
      <c r="H83">
        <v>792</v>
      </c>
      <c r="I83" s="1">
        <v>45117</v>
      </c>
      <c r="J83" s="1">
        <v>45239</v>
      </c>
      <c r="K83" s="7">
        <f t="shared" ca="1" si="1"/>
        <v>0.82786885245901642</v>
      </c>
    </row>
    <row r="84" spans="1:11" hidden="1" x14ac:dyDescent="0.3">
      <c r="A84" t="s">
        <v>6</v>
      </c>
      <c r="B84" t="s">
        <v>160</v>
      </c>
      <c r="C84" t="s">
        <v>186</v>
      </c>
      <c r="D84" t="s">
        <v>187</v>
      </c>
      <c r="E84" t="s">
        <v>188</v>
      </c>
      <c r="F84">
        <v>1368</v>
      </c>
      <c r="G84">
        <v>0</v>
      </c>
      <c r="H84">
        <v>1368</v>
      </c>
      <c r="I84" s="1">
        <v>45119</v>
      </c>
      <c r="J84" s="1">
        <v>45210</v>
      </c>
      <c r="K84" s="7">
        <f t="shared" ca="1" si="1"/>
        <v>0.79120879120879117</v>
      </c>
    </row>
    <row r="85" spans="1:11" hidden="1" x14ac:dyDescent="0.3">
      <c r="A85" t="s">
        <v>6</v>
      </c>
      <c r="B85" t="s">
        <v>160</v>
      </c>
      <c r="C85" t="s">
        <v>189</v>
      </c>
      <c r="D85" t="s">
        <v>190</v>
      </c>
      <c r="E85" t="s">
        <v>191</v>
      </c>
      <c r="F85">
        <v>1380</v>
      </c>
      <c r="G85">
        <v>0</v>
      </c>
      <c r="H85">
        <v>1380</v>
      </c>
      <c r="I85" s="1">
        <v>45120</v>
      </c>
      <c r="J85" s="1">
        <v>45211</v>
      </c>
      <c r="K85" s="7">
        <f t="shared" ca="1" si="1"/>
        <v>0.80219780219780223</v>
      </c>
    </row>
    <row r="86" spans="1:11" hidden="1" x14ac:dyDescent="0.3">
      <c r="A86" t="s">
        <v>6</v>
      </c>
      <c r="B86" t="s">
        <v>160</v>
      </c>
      <c r="C86" t="s">
        <v>173</v>
      </c>
      <c r="D86" t="s">
        <v>174</v>
      </c>
      <c r="E86" t="s">
        <v>175</v>
      </c>
      <c r="F86">
        <v>3096</v>
      </c>
      <c r="G86">
        <v>0</v>
      </c>
      <c r="H86">
        <v>3096</v>
      </c>
      <c r="I86" s="1">
        <v>45013</v>
      </c>
      <c r="J86" s="1">
        <v>45134</v>
      </c>
      <c r="K86" s="7">
        <f t="shared" ca="1" si="1"/>
        <v>-3.3057851239669422E-2</v>
      </c>
    </row>
    <row r="87" spans="1:11" hidden="1" x14ac:dyDescent="0.3">
      <c r="A87" t="s">
        <v>192</v>
      </c>
      <c r="B87" t="s">
        <v>7</v>
      </c>
      <c r="C87" t="s">
        <v>8</v>
      </c>
      <c r="D87" t="s">
        <v>9</v>
      </c>
      <c r="E87" t="s">
        <v>10</v>
      </c>
      <c r="F87">
        <v>280</v>
      </c>
      <c r="G87">
        <v>0</v>
      </c>
      <c r="H87">
        <v>280</v>
      </c>
      <c r="I87" s="1">
        <v>45110</v>
      </c>
      <c r="J87" s="1">
        <v>45262</v>
      </c>
      <c r="K87" s="7">
        <f t="shared" ca="1" si="1"/>
        <v>0.81578947368421051</v>
      </c>
    </row>
    <row r="88" spans="1:11" hidden="1" x14ac:dyDescent="0.3">
      <c r="A88" t="s">
        <v>192</v>
      </c>
      <c r="B88" t="s">
        <v>7</v>
      </c>
      <c r="C88" t="s">
        <v>11</v>
      </c>
      <c r="D88" t="s">
        <v>12</v>
      </c>
      <c r="E88" t="s">
        <v>13</v>
      </c>
      <c r="F88">
        <v>458</v>
      </c>
      <c r="G88">
        <v>0</v>
      </c>
      <c r="H88">
        <v>458</v>
      </c>
      <c r="I88" s="1">
        <v>45106</v>
      </c>
      <c r="J88" s="1">
        <v>45288</v>
      </c>
      <c r="K88" s="7">
        <f t="shared" ca="1" si="1"/>
        <v>0.82417582417582413</v>
      </c>
    </row>
    <row r="89" spans="1:11" hidden="1" x14ac:dyDescent="0.3">
      <c r="A89" t="s">
        <v>192</v>
      </c>
      <c r="B89" t="s">
        <v>7</v>
      </c>
      <c r="C89" t="s">
        <v>14</v>
      </c>
      <c r="D89" t="s">
        <v>15</v>
      </c>
      <c r="E89" t="s">
        <v>13</v>
      </c>
      <c r="F89">
        <v>859</v>
      </c>
      <c r="G89">
        <v>0</v>
      </c>
      <c r="H89">
        <v>859</v>
      </c>
      <c r="I89" s="1">
        <v>45106</v>
      </c>
      <c r="J89" s="1">
        <v>45319</v>
      </c>
      <c r="K89" s="7">
        <f t="shared" ca="1" si="1"/>
        <v>0.84976525821596249</v>
      </c>
    </row>
    <row r="90" spans="1:11" hidden="1" x14ac:dyDescent="0.3">
      <c r="A90" t="s">
        <v>192</v>
      </c>
      <c r="B90" t="s">
        <v>7</v>
      </c>
      <c r="C90" t="s">
        <v>17</v>
      </c>
      <c r="D90" t="s">
        <v>18</v>
      </c>
      <c r="E90" t="s">
        <v>19</v>
      </c>
      <c r="F90">
        <v>404</v>
      </c>
      <c r="G90">
        <v>0</v>
      </c>
      <c r="H90">
        <v>404</v>
      </c>
      <c r="I90" s="1">
        <v>45063</v>
      </c>
      <c r="J90" s="1">
        <v>45246</v>
      </c>
      <c r="K90" s="7">
        <f t="shared" ca="1" si="1"/>
        <v>0.5901639344262295</v>
      </c>
    </row>
    <row r="91" spans="1:11" hidden="1" x14ac:dyDescent="0.3">
      <c r="A91" t="s">
        <v>192</v>
      </c>
      <c r="B91" t="s">
        <v>7</v>
      </c>
      <c r="C91" t="s">
        <v>20</v>
      </c>
      <c r="D91" t="s">
        <v>21</v>
      </c>
      <c r="E91" t="s">
        <v>22</v>
      </c>
      <c r="F91">
        <v>206</v>
      </c>
      <c r="G91">
        <v>0</v>
      </c>
      <c r="H91">
        <v>206</v>
      </c>
      <c r="I91" s="1">
        <v>45103</v>
      </c>
      <c r="J91" s="1">
        <v>45255</v>
      </c>
      <c r="K91" s="7">
        <f t="shared" ca="1" si="1"/>
        <v>0.76973684210526316</v>
      </c>
    </row>
    <row r="92" spans="1:11" hidden="1" x14ac:dyDescent="0.3">
      <c r="A92" t="s">
        <v>192</v>
      </c>
      <c r="B92" t="s">
        <v>7</v>
      </c>
      <c r="C92" t="s">
        <v>20</v>
      </c>
      <c r="D92" t="s">
        <v>21</v>
      </c>
      <c r="E92" t="s">
        <v>177</v>
      </c>
      <c r="F92">
        <v>540</v>
      </c>
      <c r="G92">
        <v>0</v>
      </c>
      <c r="H92">
        <v>540</v>
      </c>
      <c r="I92" s="1">
        <v>45113</v>
      </c>
      <c r="J92" s="1">
        <v>45265</v>
      </c>
      <c r="K92" s="7">
        <f t="shared" ca="1" si="1"/>
        <v>0.83552631578947367</v>
      </c>
    </row>
    <row r="93" spans="1:11" hidden="1" x14ac:dyDescent="0.3">
      <c r="A93" t="s">
        <v>192</v>
      </c>
      <c r="B93" t="s">
        <v>7</v>
      </c>
      <c r="C93" t="s">
        <v>23</v>
      </c>
      <c r="D93" t="s">
        <v>24</v>
      </c>
      <c r="E93" t="s">
        <v>10</v>
      </c>
      <c r="F93">
        <v>360</v>
      </c>
      <c r="G93">
        <v>0</v>
      </c>
      <c r="H93">
        <v>360</v>
      </c>
      <c r="I93" s="1">
        <v>45110</v>
      </c>
      <c r="J93" s="1">
        <v>45293</v>
      </c>
      <c r="K93" s="7">
        <f t="shared" ca="1" si="1"/>
        <v>0.84699453551912574</v>
      </c>
    </row>
    <row r="94" spans="1:11" hidden="1" x14ac:dyDescent="0.3">
      <c r="A94" t="s">
        <v>192</v>
      </c>
      <c r="B94" t="s">
        <v>7</v>
      </c>
      <c r="C94" t="s">
        <v>25</v>
      </c>
      <c r="D94" t="s">
        <v>26</v>
      </c>
      <c r="E94" t="s">
        <v>27</v>
      </c>
      <c r="F94">
        <v>12385</v>
      </c>
      <c r="G94">
        <v>0</v>
      </c>
      <c r="H94">
        <v>12385</v>
      </c>
      <c r="I94" s="1">
        <v>45108</v>
      </c>
      <c r="J94" s="1">
        <v>45322</v>
      </c>
      <c r="K94" s="7">
        <f t="shared" ca="1" si="1"/>
        <v>0.85981308411214952</v>
      </c>
    </row>
    <row r="95" spans="1:11" hidden="1" x14ac:dyDescent="0.3">
      <c r="A95" t="s">
        <v>192</v>
      </c>
      <c r="B95" t="s">
        <v>7</v>
      </c>
      <c r="C95" t="s">
        <v>25</v>
      </c>
      <c r="D95" t="s">
        <v>26</v>
      </c>
      <c r="E95" t="s">
        <v>193</v>
      </c>
      <c r="F95">
        <v>11520</v>
      </c>
      <c r="G95">
        <v>0</v>
      </c>
      <c r="H95">
        <v>11520</v>
      </c>
      <c r="I95" s="1">
        <v>45114</v>
      </c>
      <c r="J95" s="1">
        <v>45328</v>
      </c>
      <c r="K95" s="7">
        <f t="shared" ca="1" si="1"/>
        <v>0.88785046728971961</v>
      </c>
    </row>
    <row r="96" spans="1:11" hidden="1" x14ac:dyDescent="0.3">
      <c r="A96" t="s">
        <v>192</v>
      </c>
      <c r="B96" t="s">
        <v>7</v>
      </c>
      <c r="C96" t="s">
        <v>25</v>
      </c>
      <c r="D96" t="s">
        <v>26</v>
      </c>
      <c r="E96" t="s">
        <v>194</v>
      </c>
      <c r="F96">
        <v>8640</v>
      </c>
      <c r="G96">
        <v>0</v>
      </c>
      <c r="H96">
        <v>8640</v>
      </c>
      <c r="I96" s="1">
        <v>45117</v>
      </c>
      <c r="J96" s="1">
        <v>45331</v>
      </c>
      <c r="K96" s="7">
        <f t="shared" ca="1" si="1"/>
        <v>0.90186915887850472</v>
      </c>
    </row>
    <row r="97" spans="1:11" hidden="1" x14ac:dyDescent="0.3">
      <c r="A97" t="s">
        <v>192</v>
      </c>
      <c r="B97" t="s">
        <v>7</v>
      </c>
      <c r="C97" t="s">
        <v>29</v>
      </c>
      <c r="D97" t="s">
        <v>30</v>
      </c>
      <c r="E97" t="s">
        <v>31</v>
      </c>
      <c r="F97">
        <v>3123</v>
      </c>
      <c r="G97">
        <v>0</v>
      </c>
      <c r="H97">
        <v>3123</v>
      </c>
      <c r="I97" s="1">
        <v>45100</v>
      </c>
      <c r="J97" s="1">
        <v>45282</v>
      </c>
      <c r="K97" s="7">
        <f t="shared" ca="1" si="1"/>
        <v>0.79120879120879117</v>
      </c>
    </row>
    <row r="98" spans="1:11" hidden="1" x14ac:dyDescent="0.3">
      <c r="A98" t="s">
        <v>192</v>
      </c>
      <c r="B98" t="s">
        <v>7</v>
      </c>
      <c r="C98" t="s">
        <v>29</v>
      </c>
      <c r="D98" t="s">
        <v>30</v>
      </c>
      <c r="E98" t="s">
        <v>32</v>
      </c>
      <c r="F98">
        <v>4860</v>
      </c>
      <c r="G98">
        <v>0</v>
      </c>
      <c r="H98">
        <v>4860</v>
      </c>
      <c r="I98" s="1">
        <v>45107</v>
      </c>
      <c r="J98" s="1">
        <v>45289</v>
      </c>
      <c r="K98" s="7">
        <f t="shared" ca="1" si="1"/>
        <v>0.82967032967032972</v>
      </c>
    </row>
    <row r="99" spans="1:11" hidden="1" x14ac:dyDescent="0.3">
      <c r="A99" t="s">
        <v>192</v>
      </c>
      <c r="B99" t="s">
        <v>7</v>
      </c>
      <c r="C99" t="s">
        <v>29</v>
      </c>
      <c r="D99" t="s">
        <v>30</v>
      </c>
      <c r="E99" t="s">
        <v>193</v>
      </c>
      <c r="F99">
        <v>2440</v>
      </c>
      <c r="G99">
        <v>0</v>
      </c>
      <c r="H99">
        <v>2440</v>
      </c>
      <c r="I99" s="1">
        <v>45114</v>
      </c>
      <c r="J99" s="1">
        <v>45297</v>
      </c>
      <c r="K99" s="7">
        <f t="shared" ca="1" si="1"/>
        <v>0.86885245901639341</v>
      </c>
    </row>
    <row r="100" spans="1:11" hidden="1" x14ac:dyDescent="0.3">
      <c r="A100" t="s">
        <v>192</v>
      </c>
      <c r="B100" t="s">
        <v>7</v>
      </c>
      <c r="C100" t="s">
        <v>33</v>
      </c>
      <c r="D100" t="s">
        <v>34</v>
      </c>
      <c r="E100" t="s">
        <v>35</v>
      </c>
      <c r="F100">
        <v>755</v>
      </c>
      <c r="G100">
        <v>0</v>
      </c>
      <c r="H100">
        <v>755</v>
      </c>
      <c r="I100" s="1">
        <v>45092</v>
      </c>
      <c r="J100" s="1">
        <v>45274</v>
      </c>
      <c r="K100" s="7">
        <f t="shared" ca="1" si="1"/>
        <v>0.74725274725274726</v>
      </c>
    </row>
    <row r="101" spans="1:11" hidden="1" x14ac:dyDescent="0.3">
      <c r="A101" t="s">
        <v>192</v>
      </c>
      <c r="B101" t="s">
        <v>7</v>
      </c>
      <c r="C101" t="s">
        <v>33</v>
      </c>
      <c r="D101" t="s">
        <v>34</v>
      </c>
      <c r="E101" t="s">
        <v>195</v>
      </c>
      <c r="F101">
        <v>396</v>
      </c>
      <c r="G101">
        <v>0</v>
      </c>
      <c r="H101">
        <v>396</v>
      </c>
      <c r="I101" s="1">
        <v>45112</v>
      </c>
      <c r="J101" s="1">
        <v>45295</v>
      </c>
      <c r="K101" s="7">
        <f t="shared" ca="1" si="1"/>
        <v>0.85792349726775952</v>
      </c>
    </row>
    <row r="102" spans="1:11" hidden="1" x14ac:dyDescent="0.3">
      <c r="A102" t="s">
        <v>192</v>
      </c>
      <c r="B102" t="s">
        <v>7</v>
      </c>
      <c r="C102" t="s">
        <v>36</v>
      </c>
      <c r="D102" t="s">
        <v>37</v>
      </c>
      <c r="E102" t="s">
        <v>27</v>
      </c>
      <c r="F102">
        <v>446</v>
      </c>
      <c r="G102">
        <v>0</v>
      </c>
      <c r="H102">
        <v>446</v>
      </c>
      <c r="I102" s="1">
        <v>45108</v>
      </c>
      <c r="J102" s="1">
        <v>45291</v>
      </c>
      <c r="K102" s="7">
        <f t="shared" ca="1" si="1"/>
        <v>0.83606557377049184</v>
      </c>
    </row>
    <row r="103" spans="1:11" hidden="1" x14ac:dyDescent="0.3">
      <c r="A103" t="s">
        <v>192</v>
      </c>
      <c r="B103" t="s">
        <v>7</v>
      </c>
      <c r="C103" t="s">
        <v>38</v>
      </c>
      <c r="D103" t="s">
        <v>39</v>
      </c>
      <c r="E103" t="s">
        <v>40</v>
      </c>
      <c r="F103">
        <v>1235</v>
      </c>
      <c r="G103">
        <v>0</v>
      </c>
      <c r="H103">
        <v>1235</v>
      </c>
      <c r="I103" s="1">
        <v>45096</v>
      </c>
      <c r="J103" s="1">
        <v>45309</v>
      </c>
      <c r="K103" s="7">
        <f t="shared" ca="1" si="1"/>
        <v>0.80281690140845074</v>
      </c>
    </row>
    <row r="104" spans="1:11" hidden="1" x14ac:dyDescent="0.3">
      <c r="A104" t="s">
        <v>192</v>
      </c>
      <c r="B104" t="s">
        <v>7</v>
      </c>
      <c r="C104" t="s">
        <v>38</v>
      </c>
      <c r="D104" t="s">
        <v>39</v>
      </c>
      <c r="E104" t="s">
        <v>196</v>
      </c>
      <c r="F104">
        <v>1224</v>
      </c>
      <c r="G104">
        <v>0</v>
      </c>
      <c r="H104">
        <v>1224</v>
      </c>
      <c r="I104" s="1">
        <v>45103</v>
      </c>
      <c r="J104" s="1">
        <v>45316</v>
      </c>
      <c r="K104" s="7">
        <f t="shared" ca="1" si="1"/>
        <v>0.83568075117370888</v>
      </c>
    </row>
    <row r="105" spans="1:11" hidden="1" x14ac:dyDescent="0.3">
      <c r="A105" t="s">
        <v>192</v>
      </c>
      <c r="B105" t="s">
        <v>7</v>
      </c>
      <c r="C105" t="s">
        <v>38</v>
      </c>
      <c r="D105" t="s">
        <v>39</v>
      </c>
      <c r="E105" t="s">
        <v>27</v>
      </c>
      <c r="F105">
        <v>432</v>
      </c>
      <c r="G105">
        <v>0</v>
      </c>
      <c r="H105">
        <v>432</v>
      </c>
      <c r="I105" s="1">
        <v>45108</v>
      </c>
      <c r="J105" s="1">
        <v>45322</v>
      </c>
      <c r="K105" s="7">
        <f t="shared" ca="1" si="1"/>
        <v>0.85981308411214952</v>
      </c>
    </row>
    <row r="106" spans="1:11" hidden="1" x14ac:dyDescent="0.3">
      <c r="A106" t="s">
        <v>192</v>
      </c>
      <c r="B106" t="s">
        <v>7</v>
      </c>
      <c r="C106" t="s">
        <v>41</v>
      </c>
      <c r="D106" t="s">
        <v>42</v>
      </c>
      <c r="E106" t="s">
        <v>197</v>
      </c>
      <c r="F106">
        <v>121</v>
      </c>
      <c r="G106">
        <v>0</v>
      </c>
      <c r="H106">
        <v>121</v>
      </c>
      <c r="I106" s="1">
        <v>45080</v>
      </c>
      <c r="J106" s="1">
        <v>45293</v>
      </c>
      <c r="K106" s="7">
        <f t="shared" ca="1" si="1"/>
        <v>0.72769953051643188</v>
      </c>
    </row>
    <row r="107" spans="1:11" hidden="1" x14ac:dyDescent="0.3">
      <c r="A107" t="s">
        <v>192</v>
      </c>
      <c r="B107" t="s">
        <v>7</v>
      </c>
      <c r="C107" t="s">
        <v>41</v>
      </c>
      <c r="D107" t="s">
        <v>42</v>
      </c>
      <c r="E107" t="s">
        <v>198</v>
      </c>
      <c r="F107">
        <v>2880</v>
      </c>
      <c r="G107">
        <v>0</v>
      </c>
      <c r="H107">
        <v>2880</v>
      </c>
      <c r="I107" s="1">
        <v>45094</v>
      </c>
      <c r="J107" s="1">
        <v>45307</v>
      </c>
      <c r="K107" s="7">
        <f t="shared" ca="1" si="1"/>
        <v>0.79342723004694837</v>
      </c>
    </row>
    <row r="108" spans="1:11" hidden="1" x14ac:dyDescent="0.3">
      <c r="A108" t="s">
        <v>192</v>
      </c>
      <c r="B108" t="s">
        <v>7</v>
      </c>
      <c r="C108" t="s">
        <v>41</v>
      </c>
      <c r="D108" t="s">
        <v>42</v>
      </c>
      <c r="E108" t="s">
        <v>28</v>
      </c>
      <c r="F108">
        <v>1464</v>
      </c>
      <c r="G108">
        <v>0</v>
      </c>
      <c r="H108">
        <v>1464</v>
      </c>
      <c r="I108" s="1">
        <v>45113</v>
      </c>
      <c r="J108" s="1">
        <v>45327</v>
      </c>
      <c r="K108" s="7">
        <f t="shared" ca="1" si="1"/>
        <v>0.88317757009345799</v>
      </c>
    </row>
    <row r="109" spans="1:11" hidden="1" x14ac:dyDescent="0.3">
      <c r="A109" t="s">
        <v>192</v>
      </c>
      <c r="B109" t="s">
        <v>7</v>
      </c>
      <c r="C109" t="s">
        <v>41</v>
      </c>
      <c r="D109" t="s">
        <v>42</v>
      </c>
      <c r="E109" t="s">
        <v>193</v>
      </c>
      <c r="F109">
        <v>1620</v>
      </c>
      <c r="G109">
        <v>0</v>
      </c>
      <c r="H109">
        <v>1620</v>
      </c>
      <c r="I109" s="1">
        <v>45114</v>
      </c>
      <c r="J109" s="1">
        <v>45328</v>
      </c>
      <c r="K109" s="7">
        <f t="shared" ca="1" si="1"/>
        <v>0.88785046728971961</v>
      </c>
    </row>
    <row r="110" spans="1:11" hidden="1" x14ac:dyDescent="0.3">
      <c r="A110" t="s">
        <v>192</v>
      </c>
      <c r="B110" t="s">
        <v>7</v>
      </c>
      <c r="C110" t="s">
        <v>45</v>
      </c>
      <c r="D110" t="s">
        <v>46</v>
      </c>
      <c r="E110" t="s">
        <v>13</v>
      </c>
      <c r="F110">
        <v>1420</v>
      </c>
      <c r="G110">
        <v>0</v>
      </c>
      <c r="H110">
        <v>1420</v>
      </c>
      <c r="I110" s="1">
        <v>45108</v>
      </c>
      <c r="J110" s="1">
        <v>45291</v>
      </c>
      <c r="K110" s="7">
        <f t="shared" ca="1" si="1"/>
        <v>0.83606557377049184</v>
      </c>
    </row>
    <row r="111" spans="1:11" hidden="1" x14ac:dyDescent="0.3">
      <c r="A111" t="s">
        <v>192</v>
      </c>
      <c r="B111" t="s">
        <v>7</v>
      </c>
      <c r="C111" t="s">
        <v>48</v>
      </c>
      <c r="D111" t="s">
        <v>49</v>
      </c>
      <c r="E111" t="s">
        <v>132</v>
      </c>
      <c r="F111">
        <v>728</v>
      </c>
      <c r="G111">
        <v>0</v>
      </c>
      <c r="H111">
        <v>728</v>
      </c>
      <c r="I111" s="1">
        <v>45069</v>
      </c>
      <c r="J111" s="1">
        <v>45252</v>
      </c>
      <c r="K111" s="7">
        <f t="shared" ca="1" si="1"/>
        <v>0.62295081967213117</v>
      </c>
    </row>
    <row r="112" spans="1:11" hidden="1" x14ac:dyDescent="0.3">
      <c r="A112" t="s">
        <v>192</v>
      </c>
      <c r="B112" t="s">
        <v>7</v>
      </c>
      <c r="C112" t="s">
        <v>48</v>
      </c>
      <c r="D112" t="s">
        <v>49</v>
      </c>
      <c r="E112" t="s">
        <v>50</v>
      </c>
      <c r="F112">
        <v>480</v>
      </c>
      <c r="G112">
        <v>0</v>
      </c>
      <c r="H112">
        <v>480</v>
      </c>
      <c r="I112" s="1">
        <v>45084</v>
      </c>
      <c r="J112" s="1">
        <v>45266</v>
      </c>
      <c r="K112" s="7">
        <f t="shared" ca="1" si="1"/>
        <v>0.70329670329670335</v>
      </c>
    </row>
    <row r="113" spans="1:11" hidden="1" x14ac:dyDescent="0.3">
      <c r="A113" t="s">
        <v>192</v>
      </c>
      <c r="B113" t="s">
        <v>7</v>
      </c>
      <c r="C113" t="s">
        <v>53</v>
      </c>
      <c r="D113" t="s">
        <v>54</v>
      </c>
      <c r="E113" t="s">
        <v>199</v>
      </c>
      <c r="F113">
        <v>1496</v>
      </c>
      <c r="G113">
        <v>0</v>
      </c>
      <c r="H113">
        <v>1496</v>
      </c>
      <c r="I113" s="1">
        <v>45114</v>
      </c>
      <c r="J113" s="1">
        <v>45297</v>
      </c>
      <c r="K113" s="7">
        <f t="shared" ca="1" si="1"/>
        <v>0.86885245901639341</v>
      </c>
    </row>
    <row r="114" spans="1:11" hidden="1" x14ac:dyDescent="0.3">
      <c r="A114" t="s">
        <v>192</v>
      </c>
      <c r="B114" t="s">
        <v>7</v>
      </c>
      <c r="C114" t="s">
        <v>53</v>
      </c>
      <c r="D114" t="s">
        <v>54</v>
      </c>
      <c r="E114" t="s">
        <v>200</v>
      </c>
      <c r="F114">
        <v>1440</v>
      </c>
      <c r="G114">
        <v>0</v>
      </c>
      <c r="H114">
        <v>1440</v>
      </c>
      <c r="I114" s="1">
        <v>45118</v>
      </c>
      <c r="J114" s="1">
        <v>45301</v>
      </c>
      <c r="K114" s="7">
        <f t="shared" ca="1" si="1"/>
        <v>0.89071038251366119</v>
      </c>
    </row>
    <row r="115" spans="1:11" hidden="1" x14ac:dyDescent="0.3">
      <c r="A115" t="s">
        <v>192</v>
      </c>
      <c r="B115" t="s">
        <v>58</v>
      </c>
      <c r="C115" t="s">
        <v>59</v>
      </c>
      <c r="D115" t="s">
        <v>60</v>
      </c>
      <c r="E115" t="s">
        <v>201</v>
      </c>
      <c r="F115">
        <v>20</v>
      </c>
      <c r="G115">
        <v>0</v>
      </c>
      <c r="H115">
        <v>20</v>
      </c>
      <c r="I115" s="1">
        <v>45071</v>
      </c>
      <c r="J115" s="1">
        <v>45254</v>
      </c>
      <c r="K115" s="7">
        <f t="shared" ca="1" si="1"/>
        <v>0.63387978142076506</v>
      </c>
    </row>
    <row r="116" spans="1:11" hidden="1" x14ac:dyDescent="0.3">
      <c r="A116" t="s">
        <v>192</v>
      </c>
      <c r="B116" t="s">
        <v>58</v>
      </c>
      <c r="C116" t="s">
        <v>59</v>
      </c>
      <c r="D116" t="s">
        <v>60</v>
      </c>
      <c r="E116" t="s">
        <v>61</v>
      </c>
      <c r="F116">
        <v>60</v>
      </c>
      <c r="G116">
        <v>0</v>
      </c>
      <c r="H116">
        <v>60</v>
      </c>
      <c r="I116" s="1">
        <v>45082</v>
      </c>
      <c r="J116" s="1">
        <v>45264</v>
      </c>
      <c r="K116" s="7">
        <f t="shared" ca="1" si="1"/>
        <v>0.69230769230769229</v>
      </c>
    </row>
    <row r="117" spans="1:11" hidden="1" x14ac:dyDescent="0.3">
      <c r="A117" t="s">
        <v>192</v>
      </c>
      <c r="B117" t="s">
        <v>58</v>
      </c>
      <c r="C117" t="s">
        <v>59</v>
      </c>
      <c r="D117" t="s">
        <v>60</v>
      </c>
      <c r="E117" t="s">
        <v>133</v>
      </c>
      <c r="F117">
        <v>120</v>
      </c>
      <c r="G117">
        <v>0</v>
      </c>
      <c r="H117">
        <v>120</v>
      </c>
      <c r="I117" s="1">
        <v>45101</v>
      </c>
      <c r="J117" s="1">
        <v>45283</v>
      </c>
      <c r="K117" s="7">
        <f t="shared" ca="1" si="1"/>
        <v>0.79670329670329665</v>
      </c>
    </row>
    <row r="118" spans="1:11" hidden="1" x14ac:dyDescent="0.3">
      <c r="A118" t="s">
        <v>192</v>
      </c>
      <c r="B118" t="s">
        <v>58</v>
      </c>
      <c r="C118" t="s">
        <v>62</v>
      </c>
      <c r="D118" t="s">
        <v>63</v>
      </c>
      <c r="E118" t="s">
        <v>10</v>
      </c>
      <c r="F118">
        <v>174</v>
      </c>
      <c r="G118">
        <v>0</v>
      </c>
      <c r="H118">
        <v>174</v>
      </c>
      <c r="I118" s="1">
        <v>45101</v>
      </c>
      <c r="J118" s="1">
        <v>45283</v>
      </c>
      <c r="K118" s="7">
        <f t="shared" ca="1" si="1"/>
        <v>0.79670329670329665</v>
      </c>
    </row>
    <row r="119" spans="1:11" hidden="1" x14ac:dyDescent="0.3">
      <c r="A119" t="s">
        <v>192</v>
      </c>
      <c r="B119" t="s">
        <v>58</v>
      </c>
      <c r="C119" t="s">
        <v>62</v>
      </c>
      <c r="D119" t="s">
        <v>63</v>
      </c>
      <c r="E119" t="s">
        <v>74</v>
      </c>
      <c r="F119">
        <v>600</v>
      </c>
      <c r="G119">
        <v>0</v>
      </c>
      <c r="H119">
        <v>600</v>
      </c>
      <c r="I119" s="1">
        <v>45112</v>
      </c>
      <c r="J119" s="1">
        <v>45295</v>
      </c>
      <c r="K119" s="7">
        <f t="shared" ca="1" si="1"/>
        <v>0.85792349726775952</v>
      </c>
    </row>
    <row r="120" spans="1:11" hidden="1" x14ac:dyDescent="0.3">
      <c r="A120" t="s">
        <v>192</v>
      </c>
      <c r="B120" t="s">
        <v>58</v>
      </c>
      <c r="C120" t="s">
        <v>64</v>
      </c>
      <c r="D120" t="s">
        <v>65</v>
      </c>
      <c r="E120" t="s">
        <v>47</v>
      </c>
      <c r="F120">
        <v>48</v>
      </c>
      <c r="G120">
        <v>0</v>
      </c>
      <c r="H120">
        <v>48</v>
      </c>
      <c r="I120" s="1">
        <v>45104</v>
      </c>
      <c r="J120" s="1">
        <v>45317</v>
      </c>
      <c r="K120" s="7">
        <f t="shared" ca="1" si="1"/>
        <v>0.84037558685446012</v>
      </c>
    </row>
    <row r="121" spans="1:11" hidden="1" x14ac:dyDescent="0.3">
      <c r="A121" t="s">
        <v>192</v>
      </c>
      <c r="B121" t="s">
        <v>58</v>
      </c>
      <c r="C121" t="s">
        <v>64</v>
      </c>
      <c r="D121" t="s">
        <v>65</v>
      </c>
      <c r="E121" t="s">
        <v>13</v>
      </c>
      <c r="F121">
        <v>360</v>
      </c>
      <c r="G121">
        <v>0</v>
      </c>
      <c r="H121">
        <v>360</v>
      </c>
      <c r="I121" s="1">
        <v>45111</v>
      </c>
      <c r="J121" s="1">
        <v>45325</v>
      </c>
      <c r="K121" s="7">
        <f t="shared" ca="1" si="1"/>
        <v>0.87383177570093462</v>
      </c>
    </row>
    <row r="122" spans="1:11" hidden="1" x14ac:dyDescent="0.3">
      <c r="A122" t="s">
        <v>192</v>
      </c>
      <c r="B122" t="s">
        <v>58</v>
      </c>
      <c r="C122" t="s">
        <v>66</v>
      </c>
      <c r="D122" t="s">
        <v>67</v>
      </c>
      <c r="E122" t="s">
        <v>13</v>
      </c>
      <c r="F122">
        <v>1163</v>
      </c>
      <c r="G122">
        <v>0</v>
      </c>
      <c r="H122">
        <v>1163</v>
      </c>
      <c r="I122" s="1">
        <v>45111</v>
      </c>
      <c r="J122" s="1">
        <v>45294</v>
      </c>
      <c r="K122" s="7">
        <f t="shared" ca="1" si="1"/>
        <v>0.85245901639344257</v>
      </c>
    </row>
    <row r="123" spans="1:11" hidden="1" x14ac:dyDescent="0.3">
      <c r="A123" t="s">
        <v>192</v>
      </c>
      <c r="B123" t="s">
        <v>58</v>
      </c>
      <c r="C123" t="s">
        <v>68</v>
      </c>
      <c r="D123" t="s">
        <v>69</v>
      </c>
      <c r="E123" t="s">
        <v>16</v>
      </c>
      <c r="F123">
        <v>106</v>
      </c>
      <c r="G123">
        <v>0</v>
      </c>
      <c r="H123">
        <v>106</v>
      </c>
      <c r="I123" s="1">
        <v>45097</v>
      </c>
      <c r="J123" s="1">
        <v>45279</v>
      </c>
      <c r="K123" s="7">
        <f t="shared" ca="1" si="1"/>
        <v>0.77472527472527475</v>
      </c>
    </row>
    <row r="124" spans="1:11" hidden="1" x14ac:dyDescent="0.3">
      <c r="A124" t="s">
        <v>192</v>
      </c>
      <c r="B124" t="s">
        <v>58</v>
      </c>
      <c r="C124" t="s">
        <v>68</v>
      </c>
      <c r="D124" t="s">
        <v>69</v>
      </c>
      <c r="E124" t="s">
        <v>47</v>
      </c>
      <c r="F124">
        <v>240</v>
      </c>
      <c r="G124">
        <v>0</v>
      </c>
      <c r="H124">
        <v>240</v>
      </c>
      <c r="I124" s="1">
        <v>45114</v>
      </c>
      <c r="J124" s="1">
        <v>45297</v>
      </c>
      <c r="K124" s="7">
        <f t="shared" ca="1" si="1"/>
        <v>0.86885245901639341</v>
      </c>
    </row>
    <row r="125" spans="1:11" hidden="1" x14ac:dyDescent="0.3">
      <c r="A125" t="s">
        <v>192</v>
      </c>
      <c r="B125" t="s">
        <v>70</v>
      </c>
      <c r="C125" t="s">
        <v>71</v>
      </c>
      <c r="D125" t="s">
        <v>72</v>
      </c>
      <c r="E125" t="s">
        <v>74</v>
      </c>
      <c r="F125">
        <v>372</v>
      </c>
      <c r="G125">
        <v>0</v>
      </c>
      <c r="H125">
        <v>372</v>
      </c>
      <c r="I125" s="1">
        <v>45108</v>
      </c>
      <c r="J125" s="1">
        <v>45382</v>
      </c>
      <c r="K125" s="7">
        <f t="shared" ca="1" si="1"/>
        <v>0.89051094890510951</v>
      </c>
    </row>
    <row r="126" spans="1:11" hidden="1" x14ac:dyDescent="0.3">
      <c r="A126" t="s">
        <v>192</v>
      </c>
      <c r="B126" t="s">
        <v>70</v>
      </c>
      <c r="C126" t="s">
        <v>75</v>
      </c>
      <c r="D126" t="s">
        <v>76</v>
      </c>
      <c r="E126">
        <v>49</v>
      </c>
      <c r="F126">
        <v>36</v>
      </c>
      <c r="G126">
        <v>0</v>
      </c>
      <c r="H126">
        <v>36</v>
      </c>
      <c r="I126" s="1">
        <v>45099</v>
      </c>
      <c r="J126" s="1">
        <v>45373</v>
      </c>
      <c r="K126" s="7">
        <f t="shared" ca="1" si="1"/>
        <v>0.85766423357664234</v>
      </c>
    </row>
    <row r="127" spans="1:11" hidden="1" x14ac:dyDescent="0.3">
      <c r="A127" t="s">
        <v>192</v>
      </c>
      <c r="B127" t="s">
        <v>70</v>
      </c>
      <c r="C127" t="s">
        <v>80</v>
      </c>
      <c r="D127" t="s">
        <v>81</v>
      </c>
      <c r="E127">
        <v>2306268</v>
      </c>
      <c r="F127">
        <v>48</v>
      </c>
      <c r="G127">
        <v>0</v>
      </c>
      <c r="H127">
        <v>48</v>
      </c>
      <c r="I127" s="1">
        <v>45094</v>
      </c>
      <c r="J127" s="1">
        <v>45460</v>
      </c>
      <c r="K127" s="7">
        <f t="shared" ca="1" si="1"/>
        <v>0.8797814207650273</v>
      </c>
    </row>
    <row r="128" spans="1:11" hidden="1" x14ac:dyDescent="0.3">
      <c r="A128" t="s">
        <v>192</v>
      </c>
      <c r="B128" t="s">
        <v>70</v>
      </c>
      <c r="C128" t="s">
        <v>84</v>
      </c>
      <c r="D128" t="s">
        <v>85</v>
      </c>
      <c r="E128">
        <v>47</v>
      </c>
      <c r="F128">
        <v>48</v>
      </c>
      <c r="G128">
        <v>0</v>
      </c>
      <c r="H128">
        <v>48</v>
      </c>
      <c r="I128" s="1">
        <v>45096</v>
      </c>
      <c r="J128" s="1">
        <v>45462</v>
      </c>
      <c r="K128" s="7">
        <f t="shared" ca="1" si="1"/>
        <v>0.88524590163934425</v>
      </c>
    </row>
    <row r="129" spans="1:11" hidden="1" x14ac:dyDescent="0.3">
      <c r="A129" t="s">
        <v>192</v>
      </c>
      <c r="B129" t="s">
        <v>70</v>
      </c>
      <c r="C129" t="s">
        <v>84</v>
      </c>
      <c r="D129" t="s">
        <v>85</v>
      </c>
      <c r="E129">
        <v>48</v>
      </c>
      <c r="F129">
        <v>591</v>
      </c>
      <c r="G129">
        <v>0</v>
      </c>
      <c r="H129">
        <v>591</v>
      </c>
      <c r="I129" s="1">
        <v>45097</v>
      </c>
      <c r="J129" s="1">
        <v>45463</v>
      </c>
      <c r="K129" s="7">
        <f t="shared" ca="1" si="1"/>
        <v>0.88797814207650272</v>
      </c>
    </row>
    <row r="130" spans="1:11" hidden="1" x14ac:dyDescent="0.3">
      <c r="A130" t="s">
        <v>192</v>
      </c>
      <c r="B130" t="s">
        <v>70</v>
      </c>
      <c r="C130" t="s">
        <v>86</v>
      </c>
      <c r="D130" t="s">
        <v>87</v>
      </c>
      <c r="E130">
        <v>38</v>
      </c>
      <c r="F130">
        <v>230</v>
      </c>
      <c r="G130">
        <v>0</v>
      </c>
      <c r="H130">
        <v>230</v>
      </c>
      <c r="I130" s="1">
        <v>45084</v>
      </c>
      <c r="J130" s="1">
        <v>45450</v>
      </c>
      <c r="K130" s="7">
        <f t="shared" ca="1" si="1"/>
        <v>0.85245901639344257</v>
      </c>
    </row>
    <row r="131" spans="1:11" hidden="1" x14ac:dyDescent="0.3">
      <c r="A131" t="s">
        <v>192</v>
      </c>
      <c r="B131" t="s">
        <v>70</v>
      </c>
      <c r="C131" t="s">
        <v>86</v>
      </c>
      <c r="D131" t="s">
        <v>87</v>
      </c>
      <c r="E131">
        <v>39</v>
      </c>
      <c r="F131">
        <v>528</v>
      </c>
      <c r="G131">
        <v>0</v>
      </c>
      <c r="H131">
        <v>528</v>
      </c>
      <c r="I131" s="1">
        <v>45085</v>
      </c>
      <c r="J131" s="1">
        <v>45451</v>
      </c>
      <c r="K131" s="7">
        <f t="shared" ref="K131:K194" ca="1" si="2">(J131-TODAY())/(J131-I131)</f>
        <v>0.85519125683060104</v>
      </c>
    </row>
    <row r="132" spans="1:11" hidden="1" x14ac:dyDescent="0.3">
      <c r="A132" t="s">
        <v>192</v>
      </c>
      <c r="B132" t="s">
        <v>70</v>
      </c>
      <c r="C132" t="s">
        <v>93</v>
      </c>
      <c r="D132" t="s">
        <v>94</v>
      </c>
      <c r="E132">
        <v>52</v>
      </c>
      <c r="F132">
        <v>292</v>
      </c>
      <c r="G132">
        <v>0</v>
      </c>
      <c r="H132">
        <v>292</v>
      </c>
      <c r="I132" s="1">
        <v>45101</v>
      </c>
      <c r="J132" s="1">
        <v>45467</v>
      </c>
      <c r="K132" s="7">
        <f t="shared" ca="1" si="2"/>
        <v>0.89890710382513661</v>
      </c>
    </row>
    <row r="133" spans="1:11" hidden="1" x14ac:dyDescent="0.3">
      <c r="A133" t="s">
        <v>192</v>
      </c>
      <c r="B133" t="s">
        <v>70</v>
      </c>
      <c r="C133" t="s">
        <v>93</v>
      </c>
      <c r="D133" t="s">
        <v>94</v>
      </c>
      <c r="E133">
        <v>54</v>
      </c>
      <c r="F133">
        <v>696</v>
      </c>
      <c r="G133">
        <v>0</v>
      </c>
      <c r="H133">
        <v>696</v>
      </c>
      <c r="I133" s="1">
        <v>45104</v>
      </c>
      <c r="J133" s="1">
        <v>45470</v>
      </c>
      <c r="K133" s="7">
        <f t="shared" ca="1" si="2"/>
        <v>0.90710382513661203</v>
      </c>
    </row>
    <row r="134" spans="1:11" hidden="1" x14ac:dyDescent="0.3">
      <c r="A134" t="s">
        <v>192</v>
      </c>
      <c r="B134" t="s">
        <v>70</v>
      </c>
      <c r="C134" t="s">
        <v>95</v>
      </c>
      <c r="D134" t="s">
        <v>96</v>
      </c>
      <c r="E134">
        <v>2305215</v>
      </c>
      <c r="F134">
        <v>1</v>
      </c>
      <c r="G134">
        <v>0</v>
      </c>
      <c r="H134">
        <v>1</v>
      </c>
      <c r="I134" s="1">
        <v>45064</v>
      </c>
      <c r="J134" s="1">
        <v>45430</v>
      </c>
      <c r="K134" s="7">
        <f t="shared" ca="1" si="2"/>
        <v>0.79781420765027322</v>
      </c>
    </row>
    <row r="135" spans="1:11" hidden="1" x14ac:dyDescent="0.3">
      <c r="A135" t="s">
        <v>192</v>
      </c>
      <c r="B135" t="s">
        <v>70</v>
      </c>
      <c r="C135" t="s">
        <v>95</v>
      </c>
      <c r="D135" t="s">
        <v>96</v>
      </c>
      <c r="E135">
        <v>55</v>
      </c>
      <c r="F135">
        <v>325</v>
      </c>
      <c r="G135">
        <v>0</v>
      </c>
      <c r="H135">
        <v>325</v>
      </c>
      <c r="I135" s="1">
        <v>45105</v>
      </c>
      <c r="J135" s="1">
        <v>45471</v>
      </c>
      <c r="K135" s="7">
        <f t="shared" ca="1" si="2"/>
        <v>0.9098360655737705</v>
      </c>
    </row>
    <row r="136" spans="1:11" hidden="1" x14ac:dyDescent="0.3">
      <c r="A136" t="s">
        <v>192</v>
      </c>
      <c r="B136" t="s">
        <v>70</v>
      </c>
      <c r="C136" t="s">
        <v>95</v>
      </c>
      <c r="D136" t="s">
        <v>96</v>
      </c>
      <c r="E136">
        <v>57</v>
      </c>
      <c r="F136">
        <v>972</v>
      </c>
      <c r="G136">
        <v>0</v>
      </c>
      <c r="H136">
        <v>972</v>
      </c>
      <c r="I136" s="1">
        <v>45108</v>
      </c>
      <c r="J136" s="1">
        <v>45474</v>
      </c>
      <c r="K136" s="7">
        <f t="shared" ca="1" si="2"/>
        <v>0.91803278688524592</v>
      </c>
    </row>
    <row r="137" spans="1:11" hidden="1" x14ac:dyDescent="0.3">
      <c r="A137" t="s">
        <v>192</v>
      </c>
      <c r="B137" t="s">
        <v>97</v>
      </c>
      <c r="C137" t="s">
        <v>98</v>
      </c>
      <c r="D137" t="s">
        <v>99</v>
      </c>
      <c r="E137" t="s">
        <v>101</v>
      </c>
      <c r="F137">
        <v>168</v>
      </c>
      <c r="G137">
        <v>0</v>
      </c>
      <c r="H137">
        <v>168</v>
      </c>
      <c r="I137" s="1">
        <v>45022</v>
      </c>
      <c r="J137" s="1">
        <v>45174</v>
      </c>
      <c r="K137" s="7">
        <f t="shared" ca="1" si="2"/>
        <v>0.23684210526315788</v>
      </c>
    </row>
    <row r="138" spans="1:11" hidden="1" x14ac:dyDescent="0.3">
      <c r="A138" t="s">
        <v>192</v>
      </c>
      <c r="B138" t="s">
        <v>97</v>
      </c>
      <c r="C138" t="s">
        <v>98</v>
      </c>
      <c r="D138" t="s">
        <v>99</v>
      </c>
      <c r="E138" t="s">
        <v>110</v>
      </c>
      <c r="F138">
        <v>192</v>
      </c>
      <c r="G138">
        <v>0</v>
      </c>
      <c r="H138">
        <v>192</v>
      </c>
      <c r="I138" s="1">
        <v>45050</v>
      </c>
      <c r="J138" s="1">
        <v>45202</v>
      </c>
      <c r="K138" s="7">
        <f t="shared" ca="1" si="2"/>
        <v>0.42105263157894735</v>
      </c>
    </row>
    <row r="139" spans="1:11" hidden="1" x14ac:dyDescent="0.3">
      <c r="A139" t="s">
        <v>192</v>
      </c>
      <c r="B139" t="s">
        <v>97</v>
      </c>
      <c r="C139" t="s">
        <v>102</v>
      </c>
      <c r="D139" t="s">
        <v>103</v>
      </c>
      <c r="E139" t="s">
        <v>113</v>
      </c>
      <c r="F139">
        <v>120</v>
      </c>
      <c r="G139">
        <v>0</v>
      </c>
      <c r="H139">
        <v>120</v>
      </c>
      <c r="I139" s="1">
        <v>45013</v>
      </c>
      <c r="J139" s="1">
        <v>45165</v>
      </c>
      <c r="K139" s="7">
        <f t="shared" ca="1" si="2"/>
        <v>0.17763157894736842</v>
      </c>
    </row>
    <row r="140" spans="1:11" hidden="1" x14ac:dyDescent="0.3">
      <c r="A140" t="s">
        <v>192</v>
      </c>
      <c r="B140" t="s">
        <v>97</v>
      </c>
      <c r="C140" t="s">
        <v>102</v>
      </c>
      <c r="D140" t="s">
        <v>103</v>
      </c>
      <c r="E140" t="s">
        <v>101</v>
      </c>
      <c r="F140">
        <v>96</v>
      </c>
      <c r="G140">
        <v>0</v>
      </c>
      <c r="H140">
        <v>96</v>
      </c>
      <c r="I140" s="1">
        <v>45049</v>
      </c>
      <c r="J140" s="1">
        <v>45201</v>
      </c>
      <c r="K140" s="7">
        <f t="shared" ca="1" si="2"/>
        <v>0.41447368421052633</v>
      </c>
    </row>
    <row r="141" spans="1:11" hidden="1" x14ac:dyDescent="0.3">
      <c r="A141" t="s">
        <v>192</v>
      </c>
      <c r="B141" t="s">
        <v>97</v>
      </c>
      <c r="C141" t="s">
        <v>104</v>
      </c>
      <c r="D141" t="s">
        <v>105</v>
      </c>
      <c r="E141" t="s">
        <v>113</v>
      </c>
      <c r="F141">
        <v>192</v>
      </c>
      <c r="G141">
        <v>0</v>
      </c>
      <c r="H141">
        <v>192</v>
      </c>
      <c r="I141" s="1">
        <v>45010</v>
      </c>
      <c r="J141" s="1">
        <v>45162</v>
      </c>
      <c r="K141" s="7">
        <f t="shared" ca="1" si="2"/>
        <v>0.15789473684210525</v>
      </c>
    </row>
    <row r="142" spans="1:11" hidden="1" x14ac:dyDescent="0.3">
      <c r="A142" t="s">
        <v>192</v>
      </c>
      <c r="B142" t="s">
        <v>97</v>
      </c>
      <c r="C142" t="s">
        <v>104</v>
      </c>
      <c r="D142" t="s">
        <v>105</v>
      </c>
      <c r="E142" t="s">
        <v>101</v>
      </c>
      <c r="F142">
        <v>120</v>
      </c>
      <c r="G142">
        <v>0</v>
      </c>
      <c r="H142">
        <v>120</v>
      </c>
      <c r="I142" s="1">
        <v>45054</v>
      </c>
      <c r="J142" s="1">
        <v>45206</v>
      </c>
      <c r="K142" s="7">
        <f t="shared" ca="1" si="2"/>
        <v>0.44736842105263158</v>
      </c>
    </row>
    <row r="143" spans="1:11" hidden="1" x14ac:dyDescent="0.3">
      <c r="A143" t="s">
        <v>192</v>
      </c>
      <c r="B143" t="s">
        <v>97</v>
      </c>
      <c r="C143" t="s">
        <v>106</v>
      </c>
      <c r="D143" t="s">
        <v>107</v>
      </c>
      <c r="E143" t="s">
        <v>113</v>
      </c>
      <c r="F143">
        <v>204</v>
      </c>
      <c r="G143">
        <v>0</v>
      </c>
      <c r="H143">
        <v>204</v>
      </c>
      <c r="I143" s="1">
        <v>45012</v>
      </c>
      <c r="J143" s="1">
        <v>45164</v>
      </c>
      <c r="K143" s="7">
        <f t="shared" ca="1" si="2"/>
        <v>0.17105263157894737</v>
      </c>
    </row>
    <row r="144" spans="1:11" hidden="1" x14ac:dyDescent="0.3">
      <c r="A144" t="s">
        <v>192</v>
      </c>
      <c r="B144" t="s">
        <v>97</v>
      </c>
      <c r="C144" t="s">
        <v>108</v>
      </c>
      <c r="D144" t="s">
        <v>109</v>
      </c>
      <c r="E144" t="s">
        <v>101</v>
      </c>
      <c r="F144">
        <v>168</v>
      </c>
      <c r="G144">
        <v>0</v>
      </c>
      <c r="H144">
        <v>168</v>
      </c>
      <c r="I144" s="1">
        <v>45021</v>
      </c>
      <c r="J144" s="1">
        <v>45173</v>
      </c>
      <c r="K144" s="7">
        <f t="shared" ca="1" si="2"/>
        <v>0.23026315789473684</v>
      </c>
    </row>
    <row r="145" spans="1:11" hidden="1" x14ac:dyDescent="0.3">
      <c r="A145" t="s">
        <v>192</v>
      </c>
      <c r="B145" t="s">
        <v>97</v>
      </c>
      <c r="C145" t="s">
        <v>108</v>
      </c>
      <c r="D145" t="s">
        <v>109</v>
      </c>
      <c r="E145" t="s">
        <v>110</v>
      </c>
      <c r="F145">
        <v>96</v>
      </c>
      <c r="G145">
        <v>0</v>
      </c>
      <c r="H145">
        <v>96</v>
      </c>
      <c r="I145" s="1">
        <v>45055</v>
      </c>
      <c r="J145" s="1">
        <v>45207</v>
      </c>
      <c r="K145" s="7">
        <f t="shared" ca="1" si="2"/>
        <v>0.45394736842105265</v>
      </c>
    </row>
    <row r="146" spans="1:11" hidden="1" x14ac:dyDescent="0.3">
      <c r="A146" t="s">
        <v>192</v>
      </c>
      <c r="B146" t="s">
        <v>97</v>
      </c>
      <c r="C146" t="s">
        <v>111</v>
      </c>
      <c r="D146" t="s">
        <v>112</v>
      </c>
      <c r="E146" t="s">
        <v>113</v>
      </c>
      <c r="F146">
        <v>576</v>
      </c>
      <c r="G146">
        <v>0</v>
      </c>
      <c r="H146">
        <v>576</v>
      </c>
      <c r="I146" s="1">
        <v>45007</v>
      </c>
      <c r="J146" s="1">
        <v>45159</v>
      </c>
      <c r="K146" s="7">
        <f t="shared" ca="1" si="2"/>
        <v>0.13815789473684212</v>
      </c>
    </row>
    <row r="147" spans="1:11" hidden="1" x14ac:dyDescent="0.3">
      <c r="A147" t="s">
        <v>192</v>
      </c>
      <c r="B147" t="s">
        <v>97</v>
      </c>
      <c r="C147" t="s">
        <v>114</v>
      </c>
      <c r="D147" t="s">
        <v>115</v>
      </c>
      <c r="E147" t="s">
        <v>101</v>
      </c>
      <c r="F147">
        <v>168</v>
      </c>
      <c r="G147">
        <v>0</v>
      </c>
      <c r="H147">
        <v>168</v>
      </c>
      <c r="I147" s="1">
        <v>45052</v>
      </c>
      <c r="J147" s="1">
        <v>45204</v>
      </c>
      <c r="K147" s="7">
        <f t="shared" ca="1" si="2"/>
        <v>0.43421052631578949</v>
      </c>
    </row>
    <row r="148" spans="1:11" hidden="1" x14ac:dyDescent="0.3">
      <c r="A148" t="s">
        <v>192</v>
      </c>
      <c r="B148" t="s">
        <v>97</v>
      </c>
      <c r="C148" t="s">
        <v>116</v>
      </c>
      <c r="D148" t="s">
        <v>117</v>
      </c>
      <c r="E148" t="s">
        <v>113</v>
      </c>
      <c r="F148">
        <v>228</v>
      </c>
      <c r="G148">
        <v>0</v>
      </c>
      <c r="H148">
        <v>228</v>
      </c>
      <c r="I148" s="1">
        <v>45008</v>
      </c>
      <c r="J148" s="1">
        <v>45160</v>
      </c>
      <c r="K148" s="7">
        <f t="shared" ca="1" si="2"/>
        <v>0.14473684210526316</v>
      </c>
    </row>
    <row r="149" spans="1:11" hidden="1" x14ac:dyDescent="0.3">
      <c r="A149" t="s">
        <v>192</v>
      </c>
      <c r="B149" t="s">
        <v>97</v>
      </c>
      <c r="C149" t="s">
        <v>116</v>
      </c>
      <c r="D149" t="s">
        <v>117</v>
      </c>
      <c r="E149" t="s">
        <v>101</v>
      </c>
      <c r="F149">
        <v>48</v>
      </c>
      <c r="G149">
        <v>0</v>
      </c>
      <c r="H149">
        <v>48</v>
      </c>
      <c r="I149" s="1">
        <v>45051</v>
      </c>
      <c r="J149" s="1">
        <v>45203</v>
      </c>
      <c r="K149" s="7">
        <f t="shared" ca="1" si="2"/>
        <v>0.42763157894736842</v>
      </c>
    </row>
    <row r="150" spans="1:11" hidden="1" x14ac:dyDescent="0.3">
      <c r="A150" t="s">
        <v>192</v>
      </c>
      <c r="B150" t="s">
        <v>118</v>
      </c>
      <c r="C150" t="s">
        <v>119</v>
      </c>
      <c r="D150" t="s">
        <v>120</v>
      </c>
      <c r="E150" t="s">
        <v>121</v>
      </c>
      <c r="F150">
        <v>60</v>
      </c>
      <c r="G150">
        <v>0</v>
      </c>
      <c r="H150">
        <v>60</v>
      </c>
      <c r="I150" s="1">
        <v>45105</v>
      </c>
      <c r="J150" s="1">
        <v>45257</v>
      </c>
      <c r="K150" s="7">
        <f t="shared" ca="1" si="2"/>
        <v>0.78289473684210531</v>
      </c>
    </row>
    <row r="151" spans="1:11" hidden="1" x14ac:dyDescent="0.3">
      <c r="A151" t="s">
        <v>192</v>
      </c>
      <c r="B151" t="s">
        <v>118</v>
      </c>
      <c r="C151" t="s">
        <v>122</v>
      </c>
      <c r="D151" t="s">
        <v>123</v>
      </c>
      <c r="E151" t="s">
        <v>202</v>
      </c>
      <c r="F151">
        <v>4525</v>
      </c>
      <c r="G151">
        <v>0</v>
      </c>
      <c r="H151">
        <v>4525</v>
      </c>
      <c r="I151" s="1">
        <v>45117</v>
      </c>
      <c r="J151" s="1">
        <v>45300</v>
      </c>
      <c r="K151" s="7">
        <f t="shared" ca="1" si="2"/>
        <v>0.88524590163934425</v>
      </c>
    </row>
    <row r="152" spans="1:11" hidden="1" x14ac:dyDescent="0.3">
      <c r="A152" t="s">
        <v>192</v>
      </c>
      <c r="B152" t="s">
        <v>118</v>
      </c>
      <c r="C152" t="s">
        <v>125</v>
      </c>
      <c r="D152" t="s">
        <v>126</v>
      </c>
      <c r="E152" t="s">
        <v>133</v>
      </c>
      <c r="F152">
        <v>12</v>
      </c>
      <c r="G152">
        <v>0</v>
      </c>
      <c r="H152">
        <v>12</v>
      </c>
      <c r="I152" s="1">
        <v>45079</v>
      </c>
      <c r="J152" s="1">
        <v>45261</v>
      </c>
      <c r="K152" s="7">
        <f t="shared" ca="1" si="2"/>
        <v>0.67582417582417587</v>
      </c>
    </row>
    <row r="153" spans="1:11" hidden="1" x14ac:dyDescent="0.3">
      <c r="A153" t="s">
        <v>192</v>
      </c>
      <c r="B153" t="s">
        <v>118</v>
      </c>
      <c r="C153" t="s">
        <v>125</v>
      </c>
      <c r="D153" t="s">
        <v>126</v>
      </c>
      <c r="E153" t="s">
        <v>127</v>
      </c>
      <c r="F153">
        <v>60</v>
      </c>
      <c r="G153">
        <v>0</v>
      </c>
      <c r="H153">
        <v>60</v>
      </c>
      <c r="I153" s="1">
        <v>45104</v>
      </c>
      <c r="J153" s="1">
        <v>45286</v>
      </c>
      <c r="K153" s="7">
        <f t="shared" ca="1" si="2"/>
        <v>0.81318681318681318</v>
      </c>
    </row>
    <row r="154" spans="1:11" hidden="1" x14ac:dyDescent="0.3">
      <c r="A154" t="s">
        <v>192</v>
      </c>
      <c r="B154" t="s">
        <v>118</v>
      </c>
      <c r="C154" t="s">
        <v>125</v>
      </c>
      <c r="D154" t="s">
        <v>126</v>
      </c>
      <c r="E154" t="s">
        <v>203</v>
      </c>
      <c r="F154">
        <v>84</v>
      </c>
      <c r="G154">
        <v>0</v>
      </c>
      <c r="H154">
        <v>84</v>
      </c>
      <c r="I154" s="1">
        <v>45114</v>
      </c>
      <c r="J154" s="1">
        <v>45297</v>
      </c>
      <c r="K154" s="7">
        <f t="shared" ca="1" si="2"/>
        <v>0.86885245901639341</v>
      </c>
    </row>
    <row r="155" spans="1:11" hidden="1" x14ac:dyDescent="0.3">
      <c r="A155" t="s">
        <v>192</v>
      </c>
      <c r="B155" t="s">
        <v>118</v>
      </c>
      <c r="C155" t="s">
        <v>128</v>
      </c>
      <c r="D155" t="s">
        <v>129</v>
      </c>
      <c r="E155" t="s">
        <v>74</v>
      </c>
      <c r="F155">
        <v>15</v>
      </c>
      <c r="G155">
        <v>0</v>
      </c>
      <c r="H155">
        <v>15</v>
      </c>
      <c r="I155" s="1">
        <v>45084</v>
      </c>
      <c r="J155" s="1">
        <v>45357</v>
      </c>
      <c r="K155" s="7">
        <f t="shared" ca="1" si="2"/>
        <v>0.80219780219780223</v>
      </c>
    </row>
    <row r="156" spans="1:11" hidden="1" x14ac:dyDescent="0.3">
      <c r="A156" t="s">
        <v>192</v>
      </c>
      <c r="B156" t="s">
        <v>118</v>
      </c>
      <c r="C156" t="s">
        <v>130</v>
      </c>
      <c r="D156" t="s">
        <v>131</v>
      </c>
      <c r="E156" t="s">
        <v>204</v>
      </c>
      <c r="F156">
        <v>1644</v>
      </c>
      <c r="G156">
        <v>0</v>
      </c>
      <c r="H156">
        <v>1644</v>
      </c>
      <c r="I156" s="1">
        <v>45114</v>
      </c>
      <c r="J156" s="1">
        <v>45328</v>
      </c>
      <c r="K156" s="7">
        <f t="shared" ca="1" si="2"/>
        <v>0.88785046728971961</v>
      </c>
    </row>
    <row r="157" spans="1:11" hidden="1" x14ac:dyDescent="0.3">
      <c r="A157" t="s">
        <v>192</v>
      </c>
      <c r="B157" t="s">
        <v>118</v>
      </c>
      <c r="C157" t="s">
        <v>134</v>
      </c>
      <c r="D157" t="s">
        <v>135</v>
      </c>
      <c r="E157" t="s">
        <v>205</v>
      </c>
      <c r="F157">
        <v>1663</v>
      </c>
      <c r="G157">
        <v>0</v>
      </c>
      <c r="H157">
        <v>1663</v>
      </c>
      <c r="I157" s="1">
        <v>45115</v>
      </c>
      <c r="J157" s="1">
        <v>45298</v>
      </c>
      <c r="K157" s="7">
        <f t="shared" ca="1" si="2"/>
        <v>0.87431693989071035</v>
      </c>
    </row>
    <row r="158" spans="1:11" hidden="1" x14ac:dyDescent="0.3">
      <c r="A158" t="s">
        <v>192</v>
      </c>
      <c r="B158" t="s">
        <v>137</v>
      </c>
      <c r="C158" t="s">
        <v>138</v>
      </c>
      <c r="D158" t="s">
        <v>139</v>
      </c>
      <c r="E158" t="s">
        <v>74</v>
      </c>
      <c r="F158">
        <v>76</v>
      </c>
      <c r="G158">
        <v>0</v>
      </c>
      <c r="H158">
        <v>76</v>
      </c>
      <c r="I158" s="1">
        <v>45110</v>
      </c>
      <c r="J158" s="1">
        <v>45293</v>
      </c>
      <c r="K158" s="7">
        <f t="shared" ca="1" si="2"/>
        <v>0.84699453551912574</v>
      </c>
    </row>
    <row r="159" spans="1:11" hidden="1" x14ac:dyDescent="0.3">
      <c r="A159" t="s">
        <v>192</v>
      </c>
      <c r="B159" t="s">
        <v>137</v>
      </c>
      <c r="C159" t="s">
        <v>140</v>
      </c>
      <c r="D159" t="s">
        <v>141</v>
      </c>
      <c r="E159" t="s">
        <v>47</v>
      </c>
      <c r="F159">
        <v>240</v>
      </c>
      <c r="G159">
        <v>0</v>
      </c>
      <c r="H159">
        <v>240</v>
      </c>
      <c r="I159" s="1">
        <v>45104</v>
      </c>
      <c r="J159" s="1">
        <v>45286</v>
      </c>
      <c r="K159" s="7">
        <f t="shared" ca="1" si="2"/>
        <v>0.81318681318681318</v>
      </c>
    </row>
    <row r="160" spans="1:11" hidden="1" x14ac:dyDescent="0.3">
      <c r="A160" t="s">
        <v>192</v>
      </c>
      <c r="B160" t="s">
        <v>142</v>
      </c>
      <c r="C160" t="s">
        <v>143</v>
      </c>
      <c r="D160" t="s">
        <v>144</v>
      </c>
      <c r="E160" t="s">
        <v>101</v>
      </c>
      <c r="F160">
        <v>24</v>
      </c>
      <c r="G160">
        <v>0</v>
      </c>
      <c r="H160">
        <v>24</v>
      </c>
      <c r="I160" s="1">
        <v>45064</v>
      </c>
      <c r="J160" s="1">
        <v>45247</v>
      </c>
      <c r="K160" s="7">
        <f t="shared" ca="1" si="2"/>
        <v>0.59562841530054644</v>
      </c>
    </row>
    <row r="161" spans="1:11" hidden="1" x14ac:dyDescent="0.3">
      <c r="A161" t="s">
        <v>192</v>
      </c>
      <c r="B161" t="s">
        <v>142</v>
      </c>
      <c r="C161" t="s">
        <v>143</v>
      </c>
      <c r="D161" t="s">
        <v>144</v>
      </c>
      <c r="E161" t="s">
        <v>110</v>
      </c>
      <c r="F161">
        <v>16</v>
      </c>
      <c r="G161">
        <v>0</v>
      </c>
      <c r="H161">
        <v>16</v>
      </c>
      <c r="I161" s="1">
        <v>45108</v>
      </c>
      <c r="J161" s="1">
        <v>45291</v>
      </c>
      <c r="K161" s="7">
        <f t="shared" ca="1" si="2"/>
        <v>0.83606557377049184</v>
      </c>
    </row>
    <row r="162" spans="1:11" hidden="1" x14ac:dyDescent="0.3">
      <c r="A162" t="s">
        <v>192</v>
      </c>
      <c r="B162" t="s">
        <v>142</v>
      </c>
      <c r="C162" t="s">
        <v>145</v>
      </c>
      <c r="D162" t="s">
        <v>146</v>
      </c>
      <c r="E162" t="s">
        <v>10</v>
      </c>
      <c r="F162">
        <v>144</v>
      </c>
      <c r="G162">
        <v>0</v>
      </c>
      <c r="H162">
        <v>144</v>
      </c>
      <c r="I162" s="1">
        <v>45115</v>
      </c>
      <c r="J162" s="1">
        <v>45298</v>
      </c>
      <c r="K162" s="7">
        <f t="shared" ca="1" si="2"/>
        <v>0.87431693989071035</v>
      </c>
    </row>
    <row r="163" spans="1:11" hidden="1" x14ac:dyDescent="0.3">
      <c r="A163" t="s">
        <v>192</v>
      </c>
      <c r="B163" t="s">
        <v>142</v>
      </c>
      <c r="C163" t="s">
        <v>206</v>
      </c>
      <c r="D163" t="s">
        <v>207</v>
      </c>
      <c r="E163" t="s">
        <v>110</v>
      </c>
      <c r="F163">
        <v>90</v>
      </c>
      <c r="G163">
        <v>0</v>
      </c>
      <c r="H163">
        <v>90</v>
      </c>
      <c r="I163" s="1">
        <v>45115</v>
      </c>
      <c r="J163" s="1">
        <v>45298</v>
      </c>
      <c r="K163" s="7">
        <f t="shared" ca="1" si="2"/>
        <v>0.87431693989071035</v>
      </c>
    </row>
    <row r="164" spans="1:11" hidden="1" x14ac:dyDescent="0.3">
      <c r="A164" t="s">
        <v>192</v>
      </c>
      <c r="B164" t="s">
        <v>142</v>
      </c>
      <c r="C164" t="s">
        <v>208</v>
      </c>
      <c r="D164" t="s">
        <v>209</v>
      </c>
      <c r="E164" t="s">
        <v>10</v>
      </c>
      <c r="F164">
        <v>16</v>
      </c>
      <c r="G164">
        <v>0</v>
      </c>
      <c r="H164">
        <v>16</v>
      </c>
      <c r="I164" s="1">
        <v>45114</v>
      </c>
      <c r="J164" s="1">
        <v>45297</v>
      </c>
      <c r="K164" s="7">
        <f t="shared" ca="1" si="2"/>
        <v>0.86885245901639341</v>
      </c>
    </row>
    <row r="165" spans="1:11" hidden="1" x14ac:dyDescent="0.3">
      <c r="A165" t="s">
        <v>192</v>
      </c>
      <c r="B165" t="s">
        <v>147</v>
      </c>
      <c r="C165" t="s">
        <v>148</v>
      </c>
      <c r="D165" t="s">
        <v>149</v>
      </c>
      <c r="E165" t="s">
        <v>110</v>
      </c>
      <c r="F165">
        <v>6</v>
      </c>
      <c r="G165">
        <v>0</v>
      </c>
      <c r="H165">
        <v>6</v>
      </c>
      <c r="I165" s="1">
        <v>45054</v>
      </c>
      <c r="J165" s="1">
        <v>45206</v>
      </c>
      <c r="K165" s="7">
        <f t="shared" ca="1" si="2"/>
        <v>0.44736842105263158</v>
      </c>
    </row>
    <row r="166" spans="1:11" hidden="1" x14ac:dyDescent="0.3">
      <c r="A166" t="s">
        <v>192</v>
      </c>
      <c r="B166" t="s">
        <v>147</v>
      </c>
      <c r="C166" t="s">
        <v>148</v>
      </c>
      <c r="D166" t="s">
        <v>149</v>
      </c>
      <c r="E166" t="s">
        <v>10</v>
      </c>
      <c r="F166">
        <v>67</v>
      </c>
      <c r="G166">
        <v>0</v>
      </c>
      <c r="H166">
        <v>67</v>
      </c>
      <c r="I166" s="1">
        <v>45117</v>
      </c>
      <c r="J166" s="1">
        <v>45269</v>
      </c>
      <c r="K166" s="7">
        <f t="shared" ca="1" si="2"/>
        <v>0.86184210526315785</v>
      </c>
    </row>
    <row r="167" spans="1:11" hidden="1" x14ac:dyDescent="0.3">
      <c r="A167" t="s">
        <v>192</v>
      </c>
      <c r="B167" t="s">
        <v>147</v>
      </c>
      <c r="C167" t="s">
        <v>150</v>
      </c>
      <c r="D167" t="s">
        <v>151</v>
      </c>
      <c r="E167" t="s">
        <v>210</v>
      </c>
      <c r="F167">
        <v>8</v>
      </c>
      <c r="G167">
        <v>0</v>
      </c>
      <c r="H167">
        <v>8</v>
      </c>
      <c r="I167" s="1">
        <v>45001</v>
      </c>
      <c r="J167" s="1">
        <v>45153</v>
      </c>
      <c r="K167" s="7">
        <f t="shared" ca="1" si="2"/>
        <v>9.8684210526315791E-2</v>
      </c>
    </row>
    <row r="168" spans="1:11" hidden="1" x14ac:dyDescent="0.3">
      <c r="A168" t="s">
        <v>192</v>
      </c>
      <c r="B168" t="s">
        <v>147</v>
      </c>
      <c r="C168" t="s">
        <v>150</v>
      </c>
      <c r="D168" t="s">
        <v>151</v>
      </c>
      <c r="E168" t="s">
        <v>110</v>
      </c>
      <c r="F168">
        <v>1</v>
      </c>
      <c r="G168">
        <v>0</v>
      </c>
      <c r="H168">
        <v>1</v>
      </c>
      <c r="I168" s="1">
        <v>45084</v>
      </c>
      <c r="J168" s="1">
        <v>45236</v>
      </c>
      <c r="K168" s="7">
        <f t="shared" ca="1" si="2"/>
        <v>0.64473684210526316</v>
      </c>
    </row>
    <row r="169" spans="1:11" hidden="1" x14ac:dyDescent="0.3">
      <c r="A169" t="s">
        <v>192</v>
      </c>
      <c r="B169" t="s">
        <v>147</v>
      </c>
      <c r="C169" t="s">
        <v>152</v>
      </c>
      <c r="D169" t="s">
        <v>153</v>
      </c>
      <c r="E169" t="s">
        <v>211</v>
      </c>
      <c r="F169">
        <v>3</v>
      </c>
      <c r="G169">
        <v>0</v>
      </c>
      <c r="H169">
        <v>3</v>
      </c>
      <c r="I169" s="1">
        <v>44966</v>
      </c>
      <c r="J169" s="1">
        <v>45115</v>
      </c>
      <c r="K169" s="7">
        <f t="shared" ca="1" si="2"/>
        <v>-0.15436241610738255</v>
      </c>
    </row>
    <row r="170" spans="1:11" hidden="1" x14ac:dyDescent="0.3">
      <c r="A170" t="s">
        <v>192</v>
      </c>
      <c r="B170" t="s">
        <v>147</v>
      </c>
      <c r="C170" t="s">
        <v>152</v>
      </c>
      <c r="D170" t="s">
        <v>153</v>
      </c>
      <c r="E170" t="s">
        <v>212</v>
      </c>
      <c r="F170">
        <v>40</v>
      </c>
      <c r="G170">
        <v>0</v>
      </c>
      <c r="H170">
        <v>40</v>
      </c>
      <c r="I170" s="1">
        <v>45000</v>
      </c>
      <c r="J170" s="1">
        <v>45152</v>
      </c>
      <c r="K170" s="7">
        <f t="shared" ca="1" si="2"/>
        <v>9.2105263157894732E-2</v>
      </c>
    </row>
    <row r="171" spans="1:11" hidden="1" x14ac:dyDescent="0.3">
      <c r="A171" t="s">
        <v>192</v>
      </c>
      <c r="B171" t="s">
        <v>147</v>
      </c>
      <c r="C171" t="s">
        <v>154</v>
      </c>
      <c r="D171" t="s">
        <v>155</v>
      </c>
      <c r="E171" t="s">
        <v>213</v>
      </c>
      <c r="F171">
        <v>32</v>
      </c>
      <c r="G171">
        <v>0</v>
      </c>
      <c r="H171">
        <v>32</v>
      </c>
      <c r="I171" s="1">
        <v>44999</v>
      </c>
      <c r="J171" s="1">
        <v>45151</v>
      </c>
      <c r="K171" s="7">
        <f t="shared" ca="1" si="2"/>
        <v>8.5526315789473686E-2</v>
      </c>
    </row>
    <row r="172" spans="1:11" x14ac:dyDescent="0.3">
      <c r="A172" t="s">
        <v>192</v>
      </c>
      <c r="B172" t="s">
        <v>147</v>
      </c>
      <c r="C172" t="s">
        <v>156</v>
      </c>
      <c r="D172" t="s">
        <v>157</v>
      </c>
      <c r="E172" t="s">
        <v>214</v>
      </c>
      <c r="F172">
        <v>6</v>
      </c>
      <c r="G172">
        <v>0</v>
      </c>
      <c r="H172">
        <v>6</v>
      </c>
      <c r="I172" s="1">
        <v>44996</v>
      </c>
      <c r="J172" s="1">
        <v>45148</v>
      </c>
      <c r="K172" s="7">
        <f t="shared" ca="1" si="2"/>
        <v>6.5789473684210523E-2</v>
      </c>
    </row>
    <row r="173" spans="1:11" x14ac:dyDescent="0.3">
      <c r="A173" t="s">
        <v>192</v>
      </c>
      <c r="B173" t="s">
        <v>147</v>
      </c>
      <c r="C173" t="s">
        <v>156</v>
      </c>
      <c r="D173" t="s">
        <v>157</v>
      </c>
      <c r="E173" t="s">
        <v>73</v>
      </c>
      <c r="F173">
        <v>4</v>
      </c>
      <c r="G173">
        <v>0</v>
      </c>
      <c r="H173">
        <v>4</v>
      </c>
      <c r="I173" s="1">
        <v>45098</v>
      </c>
      <c r="J173" s="1">
        <v>45250</v>
      </c>
      <c r="K173" s="7">
        <f t="shared" ca="1" si="2"/>
        <v>0.73684210526315785</v>
      </c>
    </row>
    <row r="174" spans="1:11" hidden="1" x14ac:dyDescent="0.3">
      <c r="A174" t="s">
        <v>192</v>
      </c>
      <c r="B174" t="s">
        <v>147</v>
      </c>
      <c r="C174" t="s">
        <v>158</v>
      </c>
      <c r="D174" t="s">
        <v>159</v>
      </c>
      <c r="E174" t="s">
        <v>19</v>
      </c>
      <c r="F174">
        <v>2</v>
      </c>
      <c r="G174">
        <v>0</v>
      </c>
      <c r="H174">
        <v>2</v>
      </c>
      <c r="I174" s="1">
        <v>45111</v>
      </c>
      <c r="J174" s="1">
        <v>45263</v>
      </c>
      <c r="K174" s="7">
        <f t="shared" ca="1" si="2"/>
        <v>0.82236842105263153</v>
      </c>
    </row>
    <row r="175" spans="1:11" hidden="1" x14ac:dyDescent="0.3">
      <c r="A175" t="s">
        <v>192</v>
      </c>
      <c r="B175" t="s">
        <v>160</v>
      </c>
      <c r="C175" t="s">
        <v>161</v>
      </c>
      <c r="D175" t="s">
        <v>162</v>
      </c>
      <c r="E175" t="s">
        <v>163</v>
      </c>
      <c r="F175">
        <v>648</v>
      </c>
      <c r="G175">
        <v>0</v>
      </c>
      <c r="H175">
        <v>648</v>
      </c>
      <c r="I175" s="1">
        <v>45029</v>
      </c>
      <c r="J175" s="1">
        <v>45119</v>
      </c>
      <c r="K175" s="7">
        <f t="shared" ca="1" si="2"/>
        <v>-0.21111111111111111</v>
      </c>
    </row>
    <row r="176" spans="1:11" hidden="1" x14ac:dyDescent="0.3">
      <c r="A176" t="s">
        <v>192</v>
      </c>
      <c r="B176" t="s">
        <v>160</v>
      </c>
      <c r="C176" t="s">
        <v>161</v>
      </c>
      <c r="D176" t="s">
        <v>162</v>
      </c>
      <c r="E176" t="s">
        <v>183</v>
      </c>
      <c r="F176">
        <v>24</v>
      </c>
      <c r="G176">
        <v>0</v>
      </c>
      <c r="H176">
        <v>24</v>
      </c>
      <c r="I176" s="1">
        <v>45112</v>
      </c>
      <c r="J176" s="1">
        <v>45203</v>
      </c>
      <c r="K176" s="7">
        <f t="shared" ca="1" si="2"/>
        <v>0.7142857142857143</v>
      </c>
    </row>
    <row r="177" spans="1:11" hidden="1" x14ac:dyDescent="0.3">
      <c r="A177" t="s">
        <v>192</v>
      </c>
      <c r="B177" t="s">
        <v>160</v>
      </c>
      <c r="C177" t="s">
        <v>181</v>
      </c>
      <c r="D177" t="s">
        <v>182</v>
      </c>
      <c r="E177" t="s">
        <v>163</v>
      </c>
      <c r="F177">
        <v>676</v>
      </c>
      <c r="G177">
        <v>0</v>
      </c>
      <c r="H177">
        <v>676</v>
      </c>
      <c r="I177" s="1">
        <v>45028</v>
      </c>
      <c r="J177" s="1">
        <v>45118</v>
      </c>
      <c r="K177" s="7">
        <f t="shared" ca="1" si="2"/>
        <v>-0.22222222222222221</v>
      </c>
    </row>
    <row r="178" spans="1:11" hidden="1" x14ac:dyDescent="0.3">
      <c r="A178" t="s">
        <v>192</v>
      </c>
      <c r="B178" t="s">
        <v>160</v>
      </c>
      <c r="C178" t="s">
        <v>167</v>
      </c>
      <c r="D178" t="s">
        <v>168</v>
      </c>
      <c r="E178" t="s">
        <v>166</v>
      </c>
      <c r="F178">
        <v>6456</v>
      </c>
      <c r="G178">
        <v>0</v>
      </c>
      <c r="H178">
        <v>6456</v>
      </c>
      <c r="I178" s="1">
        <v>44987</v>
      </c>
      <c r="J178" s="1">
        <v>45108</v>
      </c>
      <c r="K178" s="7">
        <f t="shared" ca="1" si="2"/>
        <v>-0.24793388429752067</v>
      </c>
    </row>
    <row r="179" spans="1:11" hidden="1" x14ac:dyDescent="0.3">
      <c r="A179" t="s">
        <v>192</v>
      </c>
      <c r="B179" t="s">
        <v>160</v>
      </c>
      <c r="C179" t="s">
        <v>167</v>
      </c>
      <c r="D179" t="s">
        <v>168</v>
      </c>
      <c r="E179" t="s">
        <v>215</v>
      </c>
      <c r="F179">
        <v>9720</v>
      </c>
      <c r="G179">
        <v>0</v>
      </c>
      <c r="H179">
        <v>9720</v>
      </c>
      <c r="I179" s="1">
        <v>44996</v>
      </c>
      <c r="J179" s="1">
        <v>45117</v>
      </c>
      <c r="K179" s="7">
        <f t="shared" ca="1" si="2"/>
        <v>-0.17355371900826447</v>
      </c>
    </row>
    <row r="180" spans="1:11" hidden="1" x14ac:dyDescent="0.3">
      <c r="A180" t="s">
        <v>192</v>
      </c>
      <c r="B180" t="s">
        <v>160</v>
      </c>
      <c r="C180" t="s">
        <v>186</v>
      </c>
      <c r="D180" t="s">
        <v>187</v>
      </c>
      <c r="E180" t="s">
        <v>169</v>
      </c>
      <c r="F180">
        <v>79</v>
      </c>
      <c r="G180">
        <v>0</v>
      </c>
      <c r="H180">
        <v>79</v>
      </c>
      <c r="I180" s="1">
        <v>45031</v>
      </c>
      <c r="J180" s="1">
        <v>45121</v>
      </c>
      <c r="K180" s="7">
        <f t="shared" ca="1" si="2"/>
        <v>-0.18888888888888888</v>
      </c>
    </row>
    <row r="181" spans="1:11" hidden="1" x14ac:dyDescent="0.3">
      <c r="A181" t="s">
        <v>192</v>
      </c>
      <c r="B181" t="s">
        <v>160</v>
      </c>
      <c r="C181" t="s">
        <v>189</v>
      </c>
      <c r="D181" t="s">
        <v>190</v>
      </c>
      <c r="E181" t="s">
        <v>163</v>
      </c>
      <c r="F181">
        <v>1031</v>
      </c>
      <c r="G181">
        <v>0</v>
      </c>
      <c r="H181">
        <v>1031</v>
      </c>
      <c r="I181" s="1">
        <v>45030</v>
      </c>
      <c r="J181" s="1">
        <v>45120</v>
      </c>
      <c r="K181" s="7">
        <f t="shared" ca="1" si="2"/>
        <v>-0.2</v>
      </c>
    </row>
    <row r="182" spans="1:11" hidden="1" x14ac:dyDescent="0.3">
      <c r="A182" t="s">
        <v>192</v>
      </c>
      <c r="B182" t="s">
        <v>160</v>
      </c>
      <c r="C182" t="s">
        <v>216</v>
      </c>
      <c r="D182" t="s">
        <v>217</v>
      </c>
      <c r="E182" t="s">
        <v>218</v>
      </c>
      <c r="F182">
        <v>1</v>
      </c>
      <c r="G182">
        <v>0</v>
      </c>
      <c r="H182">
        <v>1</v>
      </c>
      <c r="I182" s="1">
        <v>44978</v>
      </c>
      <c r="J182" s="1">
        <v>45097</v>
      </c>
      <c r="K182" s="7">
        <f t="shared" ca="1" si="2"/>
        <v>-0.34453781512605042</v>
      </c>
    </row>
    <row r="183" spans="1:11" hidden="1" x14ac:dyDescent="0.3">
      <c r="A183" t="s">
        <v>192</v>
      </c>
      <c r="B183" t="s">
        <v>160</v>
      </c>
      <c r="C183" t="s">
        <v>173</v>
      </c>
      <c r="D183" t="s">
        <v>174</v>
      </c>
      <c r="E183" t="s">
        <v>219</v>
      </c>
      <c r="F183">
        <v>720</v>
      </c>
      <c r="G183">
        <v>0</v>
      </c>
      <c r="H183">
        <v>720</v>
      </c>
      <c r="I183" s="1">
        <v>45003</v>
      </c>
      <c r="J183" s="1">
        <v>45124</v>
      </c>
      <c r="K183" s="7">
        <f t="shared" ca="1" si="2"/>
        <v>-0.11570247933884298</v>
      </c>
    </row>
    <row r="184" spans="1:11" hidden="1" x14ac:dyDescent="0.3">
      <c r="A184" t="s">
        <v>220</v>
      </c>
      <c r="B184" t="s">
        <v>7</v>
      </c>
      <c r="C184" t="s">
        <v>8</v>
      </c>
      <c r="D184" t="s">
        <v>9</v>
      </c>
      <c r="E184" t="s">
        <v>10</v>
      </c>
      <c r="F184">
        <v>1400</v>
      </c>
      <c r="G184">
        <v>0</v>
      </c>
      <c r="H184">
        <v>1400</v>
      </c>
      <c r="I184" s="1">
        <v>45110</v>
      </c>
      <c r="J184" s="1">
        <v>45262</v>
      </c>
      <c r="K184" s="7">
        <f t="shared" ca="1" si="2"/>
        <v>0.81578947368421051</v>
      </c>
    </row>
    <row r="185" spans="1:11" hidden="1" x14ac:dyDescent="0.3">
      <c r="A185" t="s">
        <v>220</v>
      </c>
      <c r="B185" t="s">
        <v>7</v>
      </c>
      <c r="C185" t="s">
        <v>11</v>
      </c>
      <c r="D185" t="s">
        <v>12</v>
      </c>
      <c r="E185" t="s">
        <v>13</v>
      </c>
      <c r="F185">
        <v>1260</v>
      </c>
      <c r="G185">
        <v>0</v>
      </c>
      <c r="H185">
        <v>1260</v>
      </c>
      <c r="I185" s="1">
        <v>45106</v>
      </c>
      <c r="J185" s="1">
        <v>45288</v>
      </c>
      <c r="K185" s="7">
        <f t="shared" ca="1" si="2"/>
        <v>0.82417582417582413</v>
      </c>
    </row>
    <row r="186" spans="1:11" hidden="1" x14ac:dyDescent="0.3">
      <c r="A186" t="s">
        <v>220</v>
      </c>
      <c r="B186" t="s">
        <v>7</v>
      </c>
      <c r="C186" t="s">
        <v>11</v>
      </c>
      <c r="D186" t="s">
        <v>12</v>
      </c>
      <c r="E186" t="s">
        <v>221</v>
      </c>
      <c r="F186">
        <v>1600</v>
      </c>
      <c r="G186">
        <v>0</v>
      </c>
      <c r="H186">
        <v>1600</v>
      </c>
      <c r="I186" s="1">
        <v>45115</v>
      </c>
      <c r="J186" s="1">
        <v>45298</v>
      </c>
      <c r="K186" s="7">
        <f t="shared" ca="1" si="2"/>
        <v>0.87431693989071035</v>
      </c>
    </row>
    <row r="187" spans="1:11" hidden="1" x14ac:dyDescent="0.3">
      <c r="A187" t="s">
        <v>220</v>
      </c>
      <c r="B187" t="s">
        <v>7</v>
      </c>
      <c r="C187" t="s">
        <v>14</v>
      </c>
      <c r="D187" t="s">
        <v>15</v>
      </c>
      <c r="E187" t="s">
        <v>13</v>
      </c>
      <c r="F187">
        <v>1620</v>
      </c>
      <c r="G187">
        <v>0</v>
      </c>
      <c r="H187">
        <v>1620</v>
      </c>
      <c r="I187" s="1">
        <v>45106</v>
      </c>
      <c r="J187" s="1">
        <v>45319</v>
      </c>
      <c r="K187" s="7">
        <f t="shared" ca="1" si="2"/>
        <v>0.84976525821596249</v>
      </c>
    </row>
    <row r="188" spans="1:11" hidden="1" x14ac:dyDescent="0.3">
      <c r="A188" t="s">
        <v>220</v>
      </c>
      <c r="B188" t="s">
        <v>7</v>
      </c>
      <c r="C188" t="s">
        <v>17</v>
      </c>
      <c r="D188" t="s">
        <v>18</v>
      </c>
      <c r="E188" t="s">
        <v>177</v>
      </c>
      <c r="F188">
        <v>288</v>
      </c>
      <c r="G188">
        <v>0</v>
      </c>
      <c r="H188">
        <v>288</v>
      </c>
      <c r="I188" s="1">
        <v>45113</v>
      </c>
      <c r="J188" s="1">
        <v>45296</v>
      </c>
      <c r="K188" s="7">
        <f t="shared" ca="1" si="2"/>
        <v>0.86338797814207646</v>
      </c>
    </row>
    <row r="189" spans="1:11" hidden="1" x14ac:dyDescent="0.3">
      <c r="A189" t="s">
        <v>220</v>
      </c>
      <c r="B189" t="s">
        <v>7</v>
      </c>
      <c r="C189" t="s">
        <v>20</v>
      </c>
      <c r="D189" t="s">
        <v>21</v>
      </c>
      <c r="E189" t="s">
        <v>22</v>
      </c>
      <c r="F189">
        <v>1640</v>
      </c>
      <c r="G189">
        <v>0</v>
      </c>
      <c r="H189">
        <v>1640</v>
      </c>
      <c r="I189" s="1">
        <v>45103</v>
      </c>
      <c r="J189" s="1">
        <v>45255</v>
      </c>
      <c r="K189" s="7">
        <f t="shared" ca="1" si="2"/>
        <v>0.76973684210526316</v>
      </c>
    </row>
    <row r="190" spans="1:11" hidden="1" x14ac:dyDescent="0.3">
      <c r="A190" t="s">
        <v>220</v>
      </c>
      <c r="B190" t="s">
        <v>7</v>
      </c>
      <c r="C190" t="s">
        <v>20</v>
      </c>
      <c r="D190" t="s">
        <v>21</v>
      </c>
      <c r="E190" t="s">
        <v>177</v>
      </c>
      <c r="F190">
        <v>1100</v>
      </c>
      <c r="G190">
        <v>0</v>
      </c>
      <c r="H190">
        <v>1100</v>
      </c>
      <c r="I190" s="1">
        <v>45113</v>
      </c>
      <c r="J190" s="1">
        <v>45265</v>
      </c>
      <c r="K190" s="7">
        <f t="shared" ca="1" si="2"/>
        <v>0.83552631578947367</v>
      </c>
    </row>
    <row r="191" spans="1:11" hidden="1" x14ac:dyDescent="0.3">
      <c r="A191" t="s">
        <v>220</v>
      </c>
      <c r="B191" t="s">
        <v>7</v>
      </c>
      <c r="C191" t="s">
        <v>23</v>
      </c>
      <c r="D191" t="s">
        <v>24</v>
      </c>
      <c r="E191" t="s">
        <v>10</v>
      </c>
      <c r="F191">
        <v>720</v>
      </c>
      <c r="G191">
        <v>0</v>
      </c>
      <c r="H191">
        <v>720</v>
      </c>
      <c r="I191" s="1">
        <v>45110</v>
      </c>
      <c r="J191" s="1">
        <v>45293</v>
      </c>
      <c r="K191" s="7">
        <f t="shared" ca="1" si="2"/>
        <v>0.84699453551912574</v>
      </c>
    </row>
    <row r="192" spans="1:11" hidden="1" x14ac:dyDescent="0.3">
      <c r="A192" t="s">
        <v>220</v>
      </c>
      <c r="B192" t="s">
        <v>7</v>
      </c>
      <c r="C192" t="s">
        <v>25</v>
      </c>
      <c r="D192" t="s">
        <v>26</v>
      </c>
      <c r="E192" t="s">
        <v>222</v>
      </c>
      <c r="F192">
        <v>72</v>
      </c>
      <c r="G192">
        <v>0</v>
      </c>
      <c r="H192">
        <v>72</v>
      </c>
      <c r="I192" s="1">
        <v>45085</v>
      </c>
      <c r="J192" s="1">
        <v>45298</v>
      </c>
      <c r="K192" s="7">
        <f t="shared" ca="1" si="2"/>
        <v>0.75117370892018775</v>
      </c>
    </row>
    <row r="193" spans="1:11" hidden="1" x14ac:dyDescent="0.3">
      <c r="A193" t="s">
        <v>220</v>
      </c>
      <c r="B193" t="s">
        <v>7</v>
      </c>
      <c r="C193" t="s">
        <v>25</v>
      </c>
      <c r="D193" t="s">
        <v>26</v>
      </c>
      <c r="E193" t="s">
        <v>43</v>
      </c>
      <c r="F193">
        <v>1656</v>
      </c>
      <c r="G193">
        <v>0</v>
      </c>
      <c r="H193">
        <v>1656</v>
      </c>
      <c r="I193" s="1">
        <v>45093</v>
      </c>
      <c r="J193" s="1">
        <v>45306</v>
      </c>
      <c r="K193" s="7">
        <f t="shared" ca="1" si="2"/>
        <v>0.78873239436619713</v>
      </c>
    </row>
    <row r="194" spans="1:11" hidden="1" x14ac:dyDescent="0.3">
      <c r="A194" t="s">
        <v>220</v>
      </c>
      <c r="B194" t="s">
        <v>7</v>
      </c>
      <c r="C194" t="s">
        <v>25</v>
      </c>
      <c r="D194" t="s">
        <v>26</v>
      </c>
      <c r="E194" t="s">
        <v>195</v>
      </c>
      <c r="F194">
        <v>16776</v>
      </c>
      <c r="G194">
        <v>0</v>
      </c>
      <c r="H194">
        <v>16776</v>
      </c>
      <c r="I194" s="1">
        <v>45112</v>
      </c>
      <c r="J194" s="1">
        <v>45326</v>
      </c>
      <c r="K194" s="7">
        <f t="shared" ca="1" si="2"/>
        <v>0.87850467289719625</v>
      </c>
    </row>
    <row r="195" spans="1:11" hidden="1" x14ac:dyDescent="0.3">
      <c r="A195" t="s">
        <v>220</v>
      </c>
      <c r="B195" t="s">
        <v>7</v>
      </c>
      <c r="C195" t="s">
        <v>25</v>
      </c>
      <c r="D195" t="s">
        <v>26</v>
      </c>
      <c r="E195" t="s">
        <v>28</v>
      </c>
      <c r="F195">
        <v>4320</v>
      </c>
      <c r="G195">
        <v>0</v>
      </c>
      <c r="H195">
        <v>4320</v>
      </c>
      <c r="I195" s="1">
        <v>45113</v>
      </c>
      <c r="J195" s="1">
        <v>45327</v>
      </c>
      <c r="K195" s="7">
        <f t="shared" ref="K195:K258" ca="1" si="3">(J195-TODAY())/(J195-I195)</f>
        <v>0.88317757009345799</v>
      </c>
    </row>
    <row r="196" spans="1:11" hidden="1" x14ac:dyDescent="0.3">
      <c r="A196" t="s">
        <v>220</v>
      </c>
      <c r="B196" t="s">
        <v>7</v>
      </c>
      <c r="C196" t="s">
        <v>25</v>
      </c>
      <c r="D196" t="s">
        <v>26</v>
      </c>
      <c r="E196" t="s">
        <v>223</v>
      </c>
      <c r="F196">
        <v>7920</v>
      </c>
      <c r="G196">
        <v>0</v>
      </c>
      <c r="H196">
        <v>7920</v>
      </c>
      <c r="I196" s="1">
        <v>45115</v>
      </c>
      <c r="J196" s="1">
        <v>45329</v>
      </c>
      <c r="K196" s="7">
        <f t="shared" ca="1" si="3"/>
        <v>0.89252336448598135</v>
      </c>
    </row>
    <row r="197" spans="1:11" hidden="1" x14ac:dyDescent="0.3">
      <c r="A197" t="s">
        <v>220</v>
      </c>
      <c r="B197" t="s">
        <v>7</v>
      </c>
      <c r="C197" t="s">
        <v>29</v>
      </c>
      <c r="D197" t="s">
        <v>30</v>
      </c>
      <c r="E197" t="s">
        <v>198</v>
      </c>
      <c r="F197">
        <v>908</v>
      </c>
      <c r="G197">
        <v>0</v>
      </c>
      <c r="H197">
        <v>908</v>
      </c>
      <c r="I197" s="1">
        <v>45094</v>
      </c>
      <c r="J197" s="1">
        <v>45276</v>
      </c>
      <c r="K197" s="7">
        <f t="shared" ca="1" si="3"/>
        <v>0.75824175824175821</v>
      </c>
    </row>
    <row r="198" spans="1:11" hidden="1" x14ac:dyDescent="0.3">
      <c r="A198" t="s">
        <v>220</v>
      </c>
      <c r="B198" t="s">
        <v>7</v>
      </c>
      <c r="C198" t="s">
        <v>29</v>
      </c>
      <c r="D198" t="s">
        <v>30</v>
      </c>
      <c r="E198" t="s">
        <v>28</v>
      </c>
      <c r="F198">
        <v>13100</v>
      </c>
      <c r="G198">
        <v>0</v>
      </c>
      <c r="H198">
        <v>13100</v>
      </c>
      <c r="I198" s="1">
        <v>45113</v>
      </c>
      <c r="J198" s="1">
        <v>45296</v>
      </c>
      <c r="K198" s="7">
        <f t="shared" ca="1" si="3"/>
        <v>0.86338797814207646</v>
      </c>
    </row>
    <row r="199" spans="1:11" hidden="1" x14ac:dyDescent="0.3">
      <c r="A199" t="s">
        <v>220</v>
      </c>
      <c r="B199" t="s">
        <v>7</v>
      </c>
      <c r="C199" t="s">
        <v>33</v>
      </c>
      <c r="D199" t="s">
        <v>34</v>
      </c>
      <c r="E199" t="s">
        <v>195</v>
      </c>
      <c r="F199">
        <v>1368</v>
      </c>
      <c r="G199">
        <v>0</v>
      </c>
      <c r="H199">
        <v>1368</v>
      </c>
      <c r="I199" s="1">
        <v>45112</v>
      </c>
      <c r="J199" s="1">
        <v>45295</v>
      </c>
      <c r="K199" s="7">
        <f t="shared" ca="1" si="3"/>
        <v>0.85792349726775952</v>
      </c>
    </row>
    <row r="200" spans="1:11" hidden="1" x14ac:dyDescent="0.3">
      <c r="A200" t="s">
        <v>220</v>
      </c>
      <c r="B200" t="s">
        <v>7</v>
      </c>
      <c r="C200" t="s">
        <v>36</v>
      </c>
      <c r="D200" t="s">
        <v>37</v>
      </c>
      <c r="E200" t="s">
        <v>224</v>
      </c>
      <c r="F200">
        <v>864</v>
      </c>
      <c r="G200">
        <v>0</v>
      </c>
      <c r="H200">
        <v>864</v>
      </c>
      <c r="I200" s="1">
        <v>45101</v>
      </c>
      <c r="J200" s="1">
        <v>45283</v>
      </c>
      <c r="K200" s="7">
        <f t="shared" ca="1" si="3"/>
        <v>0.79670329670329665</v>
      </c>
    </row>
    <row r="201" spans="1:11" hidden="1" x14ac:dyDescent="0.3">
      <c r="A201" t="s">
        <v>220</v>
      </c>
      <c r="B201" t="s">
        <v>7</v>
      </c>
      <c r="C201" t="s">
        <v>36</v>
      </c>
      <c r="D201" t="s">
        <v>37</v>
      </c>
      <c r="E201" t="s">
        <v>27</v>
      </c>
      <c r="F201">
        <v>504</v>
      </c>
      <c r="G201">
        <v>0</v>
      </c>
      <c r="H201">
        <v>504</v>
      </c>
      <c r="I201" s="1">
        <v>45108</v>
      </c>
      <c r="J201" s="1">
        <v>45291</v>
      </c>
      <c r="K201" s="7">
        <f t="shared" ca="1" si="3"/>
        <v>0.83606557377049184</v>
      </c>
    </row>
    <row r="202" spans="1:11" hidden="1" x14ac:dyDescent="0.3">
      <c r="A202" t="s">
        <v>220</v>
      </c>
      <c r="B202" t="s">
        <v>7</v>
      </c>
      <c r="C202" t="s">
        <v>38</v>
      </c>
      <c r="D202" t="s">
        <v>39</v>
      </c>
      <c r="E202" t="s">
        <v>196</v>
      </c>
      <c r="F202">
        <v>1152</v>
      </c>
      <c r="G202">
        <v>0</v>
      </c>
      <c r="H202">
        <v>1152</v>
      </c>
      <c r="I202" s="1">
        <v>45103</v>
      </c>
      <c r="J202" s="1">
        <v>45316</v>
      </c>
      <c r="K202" s="7">
        <f t="shared" ca="1" si="3"/>
        <v>0.83568075117370888</v>
      </c>
    </row>
    <row r="203" spans="1:11" hidden="1" x14ac:dyDescent="0.3">
      <c r="A203" t="s">
        <v>220</v>
      </c>
      <c r="B203" t="s">
        <v>7</v>
      </c>
      <c r="C203" t="s">
        <v>38</v>
      </c>
      <c r="D203" t="s">
        <v>39</v>
      </c>
      <c r="E203" t="s">
        <v>27</v>
      </c>
      <c r="F203">
        <v>864</v>
      </c>
      <c r="G203">
        <v>0</v>
      </c>
      <c r="H203">
        <v>864</v>
      </c>
      <c r="I203" s="1">
        <v>45108</v>
      </c>
      <c r="J203" s="1">
        <v>45322</v>
      </c>
      <c r="K203" s="7">
        <f t="shared" ca="1" si="3"/>
        <v>0.85981308411214952</v>
      </c>
    </row>
    <row r="204" spans="1:11" hidden="1" x14ac:dyDescent="0.3">
      <c r="A204" t="s">
        <v>220</v>
      </c>
      <c r="B204" t="s">
        <v>7</v>
      </c>
      <c r="C204" t="s">
        <v>41</v>
      </c>
      <c r="D204" t="s">
        <v>42</v>
      </c>
      <c r="E204" t="s">
        <v>31</v>
      </c>
      <c r="F204">
        <v>4656</v>
      </c>
      <c r="G204">
        <v>0</v>
      </c>
      <c r="H204">
        <v>4656</v>
      </c>
      <c r="I204" s="1">
        <v>45100</v>
      </c>
      <c r="J204" s="1">
        <v>45313</v>
      </c>
      <c r="K204" s="7">
        <f t="shared" ca="1" si="3"/>
        <v>0.82159624413145538</v>
      </c>
    </row>
    <row r="205" spans="1:11" hidden="1" x14ac:dyDescent="0.3">
      <c r="A205" t="s">
        <v>220</v>
      </c>
      <c r="B205" t="s">
        <v>7</v>
      </c>
      <c r="C205" t="s">
        <v>41</v>
      </c>
      <c r="D205" t="s">
        <v>42</v>
      </c>
      <c r="E205" t="s">
        <v>27</v>
      </c>
      <c r="F205">
        <v>1648</v>
      </c>
      <c r="G205">
        <v>0</v>
      </c>
      <c r="H205">
        <v>1648</v>
      </c>
      <c r="I205" s="1">
        <v>45108</v>
      </c>
      <c r="J205" s="1">
        <v>45322</v>
      </c>
      <c r="K205" s="7">
        <f t="shared" ca="1" si="3"/>
        <v>0.85981308411214952</v>
      </c>
    </row>
    <row r="206" spans="1:11" hidden="1" x14ac:dyDescent="0.3">
      <c r="A206" t="s">
        <v>220</v>
      </c>
      <c r="B206" t="s">
        <v>7</v>
      </c>
      <c r="C206" t="s">
        <v>41</v>
      </c>
      <c r="D206" t="s">
        <v>42</v>
      </c>
      <c r="E206" t="s">
        <v>195</v>
      </c>
      <c r="F206">
        <v>15966</v>
      </c>
      <c r="G206">
        <v>0</v>
      </c>
      <c r="H206">
        <v>15966</v>
      </c>
      <c r="I206" s="1">
        <v>45112</v>
      </c>
      <c r="J206" s="1">
        <v>45326</v>
      </c>
      <c r="K206" s="7">
        <f t="shared" ca="1" si="3"/>
        <v>0.87850467289719625</v>
      </c>
    </row>
    <row r="207" spans="1:11" hidden="1" x14ac:dyDescent="0.3">
      <c r="A207" t="s">
        <v>220</v>
      </c>
      <c r="B207" t="s">
        <v>7</v>
      </c>
      <c r="C207" t="s">
        <v>41</v>
      </c>
      <c r="D207" t="s">
        <v>42</v>
      </c>
      <c r="E207" t="s">
        <v>28</v>
      </c>
      <c r="F207">
        <v>386</v>
      </c>
      <c r="G207">
        <v>0</v>
      </c>
      <c r="H207">
        <v>386</v>
      </c>
      <c r="I207" s="1">
        <v>45113</v>
      </c>
      <c r="J207" s="1">
        <v>45327</v>
      </c>
      <c r="K207" s="7">
        <f t="shared" ca="1" si="3"/>
        <v>0.88317757009345799</v>
      </c>
    </row>
    <row r="208" spans="1:11" hidden="1" x14ac:dyDescent="0.3">
      <c r="A208" t="s">
        <v>220</v>
      </c>
      <c r="B208" t="s">
        <v>7</v>
      </c>
      <c r="C208" t="s">
        <v>41</v>
      </c>
      <c r="D208" t="s">
        <v>42</v>
      </c>
      <c r="E208" t="s">
        <v>193</v>
      </c>
      <c r="F208">
        <v>8352</v>
      </c>
      <c r="G208">
        <v>0</v>
      </c>
      <c r="H208">
        <v>8352</v>
      </c>
      <c r="I208" s="1">
        <v>45114</v>
      </c>
      <c r="J208" s="1">
        <v>45328</v>
      </c>
      <c r="K208" s="7">
        <f t="shared" ca="1" si="3"/>
        <v>0.88785046728971961</v>
      </c>
    </row>
    <row r="209" spans="1:11" hidden="1" x14ac:dyDescent="0.3">
      <c r="A209" t="s">
        <v>220</v>
      </c>
      <c r="B209" t="s">
        <v>7</v>
      </c>
      <c r="C209" t="s">
        <v>45</v>
      </c>
      <c r="D209" t="s">
        <v>46</v>
      </c>
      <c r="E209" t="s">
        <v>47</v>
      </c>
      <c r="F209">
        <v>520</v>
      </c>
      <c r="G209">
        <v>0</v>
      </c>
      <c r="H209">
        <v>520</v>
      </c>
      <c r="I209" s="1">
        <v>45100</v>
      </c>
      <c r="J209" s="1">
        <v>45282</v>
      </c>
      <c r="K209" s="7">
        <f t="shared" ca="1" si="3"/>
        <v>0.79120879120879117</v>
      </c>
    </row>
    <row r="210" spans="1:11" hidden="1" x14ac:dyDescent="0.3">
      <c r="A210" t="s">
        <v>220</v>
      </c>
      <c r="B210" t="s">
        <v>7</v>
      </c>
      <c r="C210" t="s">
        <v>45</v>
      </c>
      <c r="D210" t="s">
        <v>46</v>
      </c>
      <c r="E210" t="s">
        <v>13</v>
      </c>
      <c r="F210">
        <v>5100</v>
      </c>
      <c r="G210">
        <v>0</v>
      </c>
      <c r="H210">
        <v>5100</v>
      </c>
      <c r="I210" s="1">
        <v>45108</v>
      </c>
      <c r="J210" s="1">
        <v>45291</v>
      </c>
      <c r="K210" s="7">
        <f t="shared" ca="1" si="3"/>
        <v>0.83606557377049184</v>
      </c>
    </row>
    <row r="211" spans="1:11" hidden="1" x14ac:dyDescent="0.3">
      <c r="A211" t="s">
        <v>220</v>
      </c>
      <c r="B211" t="s">
        <v>7</v>
      </c>
      <c r="C211" t="s">
        <v>48</v>
      </c>
      <c r="D211" t="s">
        <v>49</v>
      </c>
      <c r="E211" t="s">
        <v>51</v>
      </c>
      <c r="F211">
        <v>736</v>
      </c>
      <c r="G211">
        <v>0</v>
      </c>
      <c r="H211">
        <v>736</v>
      </c>
      <c r="I211" s="1">
        <v>45086</v>
      </c>
      <c r="J211" s="1">
        <v>45268</v>
      </c>
      <c r="K211" s="7">
        <f t="shared" ca="1" si="3"/>
        <v>0.7142857142857143</v>
      </c>
    </row>
    <row r="212" spans="1:11" hidden="1" x14ac:dyDescent="0.3">
      <c r="A212" t="s">
        <v>220</v>
      </c>
      <c r="B212" t="s">
        <v>7</v>
      </c>
      <c r="C212" t="s">
        <v>48</v>
      </c>
      <c r="D212" t="s">
        <v>49</v>
      </c>
      <c r="E212" t="s">
        <v>52</v>
      </c>
      <c r="F212">
        <v>704</v>
      </c>
      <c r="G212">
        <v>0</v>
      </c>
      <c r="H212">
        <v>704</v>
      </c>
      <c r="I212" s="1">
        <v>45110</v>
      </c>
      <c r="J212" s="1">
        <v>45293</v>
      </c>
      <c r="K212" s="7">
        <f t="shared" ca="1" si="3"/>
        <v>0.84699453551912574</v>
      </c>
    </row>
    <row r="213" spans="1:11" hidden="1" x14ac:dyDescent="0.3">
      <c r="A213" t="s">
        <v>220</v>
      </c>
      <c r="B213" t="s">
        <v>7</v>
      </c>
      <c r="C213" t="s">
        <v>53</v>
      </c>
      <c r="D213" t="s">
        <v>54</v>
      </c>
      <c r="E213" t="s">
        <v>57</v>
      </c>
      <c r="F213">
        <v>2988</v>
      </c>
      <c r="G213">
        <v>0</v>
      </c>
      <c r="H213">
        <v>2988</v>
      </c>
      <c r="I213" s="1">
        <v>45110</v>
      </c>
      <c r="J213" s="1">
        <v>45293</v>
      </c>
      <c r="K213" s="7">
        <f t="shared" ca="1" si="3"/>
        <v>0.84699453551912574</v>
      </c>
    </row>
    <row r="214" spans="1:11" hidden="1" x14ac:dyDescent="0.3">
      <c r="A214" t="s">
        <v>220</v>
      </c>
      <c r="B214" t="s">
        <v>7</v>
      </c>
      <c r="C214" t="s">
        <v>53</v>
      </c>
      <c r="D214" t="s">
        <v>54</v>
      </c>
      <c r="E214" t="s">
        <v>225</v>
      </c>
      <c r="F214">
        <v>1272</v>
      </c>
      <c r="G214">
        <v>0</v>
      </c>
      <c r="H214">
        <v>1272</v>
      </c>
      <c r="I214" s="1">
        <v>45115</v>
      </c>
      <c r="J214" s="1">
        <v>45298</v>
      </c>
      <c r="K214" s="7">
        <f t="shared" ca="1" si="3"/>
        <v>0.87431693989071035</v>
      </c>
    </row>
    <row r="215" spans="1:11" hidden="1" x14ac:dyDescent="0.3">
      <c r="A215" t="s">
        <v>220</v>
      </c>
      <c r="B215" t="s">
        <v>7</v>
      </c>
      <c r="C215" t="s">
        <v>53</v>
      </c>
      <c r="D215" t="s">
        <v>54</v>
      </c>
      <c r="E215" t="s">
        <v>226</v>
      </c>
      <c r="F215">
        <v>2688</v>
      </c>
      <c r="G215">
        <v>0</v>
      </c>
      <c r="H215">
        <v>2688</v>
      </c>
      <c r="I215" s="1">
        <v>45117</v>
      </c>
      <c r="J215" s="1">
        <v>45300</v>
      </c>
      <c r="K215" s="7">
        <f t="shared" ca="1" si="3"/>
        <v>0.88524590163934425</v>
      </c>
    </row>
    <row r="216" spans="1:11" hidden="1" x14ac:dyDescent="0.3">
      <c r="A216" t="s">
        <v>220</v>
      </c>
      <c r="B216" t="s">
        <v>58</v>
      </c>
      <c r="C216" t="s">
        <v>59</v>
      </c>
      <c r="D216" t="s">
        <v>60</v>
      </c>
      <c r="E216" t="s">
        <v>133</v>
      </c>
      <c r="F216">
        <v>240</v>
      </c>
      <c r="G216">
        <v>0</v>
      </c>
      <c r="H216">
        <v>240</v>
      </c>
      <c r="I216" s="1">
        <v>45101</v>
      </c>
      <c r="J216" s="1">
        <v>45283</v>
      </c>
      <c r="K216" s="7">
        <f t="shared" ca="1" si="3"/>
        <v>0.79670329670329665</v>
      </c>
    </row>
    <row r="217" spans="1:11" hidden="1" x14ac:dyDescent="0.3">
      <c r="A217" t="s">
        <v>220</v>
      </c>
      <c r="B217" t="s">
        <v>58</v>
      </c>
      <c r="C217" t="s">
        <v>62</v>
      </c>
      <c r="D217" t="s">
        <v>63</v>
      </c>
      <c r="E217" t="s">
        <v>74</v>
      </c>
      <c r="F217">
        <v>3080</v>
      </c>
      <c r="G217">
        <v>0</v>
      </c>
      <c r="H217">
        <v>3080</v>
      </c>
      <c r="I217" s="1">
        <v>45112</v>
      </c>
      <c r="J217" s="1">
        <v>45295</v>
      </c>
      <c r="K217" s="7">
        <f t="shared" ca="1" si="3"/>
        <v>0.85792349726775952</v>
      </c>
    </row>
    <row r="218" spans="1:11" hidden="1" x14ac:dyDescent="0.3">
      <c r="A218" t="s">
        <v>220</v>
      </c>
      <c r="B218" t="s">
        <v>58</v>
      </c>
      <c r="C218" t="s">
        <v>64</v>
      </c>
      <c r="D218" t="s">
        <v>65</v>
      </c>
      <c r="E218" t="s">
        <v>19</v>
      </c>
      <c r="F218">
        <v>108</v>
      </c>
      <c r="G218">
        <v>0</v>
      </c>
      <c r="H218">
        <v>108</v>
      </c>
      <c r="I218" s="1">
        <v>45082</v>
      </c>
      <c r="J218" s="1">
        <v>45295</v>
      </c>
      <c r="K218" s="7">
        <f t="shared" ca="1" si="3"/>
        <v>0.73708920187793425</v>
      </c>
    </row>
    <row r="219" spans="1:11" hidden="1" x14ac:dyDescent="0.3">
      <c r="A219" t="s">
        <v>220</v>
      </c>
      <c r="B219" t="s">
        <v>58</v>
      </c>
      <c r="C219" t="s">
        <v>64</v>
      </c>
      <c r="D219" t="s">
        <v>65</v>
      </c>
      <c r="E219" t="s">
        <v>16</v>
      </c>
      <c r="F219">
        <v>720</v>
      </c>
      <c r="G219">
        <v>0</v>
      </c>
      <c r="H219">
        <v>720</v>
      </c>
      <c r="I219" s="1">
        <v>45096</v>
      </c>
      <c r="J219" s="1">
        <v>45309</v>
      </c>
      <c r="K219" s="7">
        <f t="shared" ca="1" si="3"/>
        <v>0.80281690140845074</v>
      </c>
    </row>
    <row r="220" spans="1:11" hidden="1" x14ac:dyDescent="0.3">
      <c r="A220" t="s">
        <v>220</v>
      </c>
      <c r="B220" t="s">
        <v>58</v>
      </c>
      <c r="C220" t="s">
        <v>64</v>
      </c>
      <c r="D220" t="s">
        <v>65</v>
      </c>
      <c r="E220" t="s">
        <v>13</v>
      </c>
      <c r="F220">
        <v>432</v>
      </c>
      <c r="G220">
        <v>0</v>
      </c>
      <c r="H220">
        <v>432</v>
      </c>
      <c r="I220" s="1">
        <v>45111</v>
      </c>
      <c r="J220" s="1">
        <v>45325</v>
      </c>
      <c r="K220" s="7">
        <f t="shared" ca="1" si="3"/>
        <v>0.87383177570093462</v>
      </c>
    </row>
    <row r="221" spans="1:11" hidden="1" x14ac:dyDescent="0.3">
      <c r="A221" t="s">
        <v>220</v>
      </c>
      <c r="B221" t="s">
        <v>58</v>
      </c>
      <c r="C221" t="s">
        <v>66</v>
      </c>
      <c r="D221" t="s">
        <v>67</v>
      </c>
      <c r="E221" t="s">
        <v>13</v>
      </c>
      <c r="F221">
        <v>5020</v>
      </c>
      <c r="G221">
        <v>0</v>
      </c>
      <c r="H221">
        <v>5020</v>
      </c>
      <c r="I221" s="1">
        <v>45111</v>
      </c>
      <c r="J221" s="1">
        <v>45294</v>
      </c>
      <c r="K221" s="7">
        <f t="shared" ca="1" si="3"/>
        <v>0.85245901639344257</v>
      </c>
    </row>
    <row r="222" spans="1:11" hidden="1" x14ac:dyDescent="0.3">
      <c r="A222" t="s">
        <v>220</v>
      </c>
      <c r="B222" t="s">
        <v>58</v>
      </c>
      <c r="C222" t="s">
        <v>68</v>
      </c>
      <c r="D222" t="s">
        <v>69</v>
      </c>
      <c r="E222" t="s">
        <v>47</v>
      </c>
      <c r="F222">
        <v>2040</v>
      </c>
      <c r="G222">
        <v>0</v>
      </c>
      <c r="H222">
        <v>2040</v>
      </c>
      <c r="I222" s="1">
        <v>45114</v>
      </c>
      <c r="J222" s="1">
        <v>45297</v>
      </c>
      <c r="K222" s="7">
        <f t="shared" ca="1" si="3"/>
        <v>0.86885245901639341</v>
      </c>
    </row>
    <row r="223" spans="1:11" hidden="1" x14ac:dyDescent="0.3">
      <c r="A223" t="s">
        <v>220</v>
      </c>
      <c r="B223" t="s">
        <v>70</v>
      </c>
      <c r="C223" t="s">
        <v>71</v>
      </c>
      <c r="D223" t="s">
        <v>72</v>
      </c>
      <c r="E223" t="s">
        <v>74</v>
      </c>
      <c r="F223">
        <v>288</v>
      </c>
      <c r="G223">
        <v>0</v>
      </c>
      <c r="H223">
        <v>288</v>
      </c>
      <c r="I223" s="1">
        <v>45108</v>
      </c>
      <c r="J223" s="1">
        <v>45382</v>
      </c>
      <c r="K223" s="7">
        <f t="shared" ca="1" si="3"/>
        <v>0.89051094890510951</v>
      </c>
    </row>
    <row r="224" spans="1:11" hidden="1" x14ac:dyDescent="0.3">
      <c r="A224" t="s">
        <v>220</v>
      </c>
      <c r="B224" t="s">
        <v>70</v>
      </c>
      <c r="C224" t="s">
        <v>75</v>
      </c>
      <c r="D224" t="s">
        <v>76</v>
      </c>
      <c r="E224">
        <v>49</v>
      </c>
      <c r="F224">
        <v>288</v>
      </c>
      <c r="G224">
        <v>0</v>
      </c>
      <c r="H224">
        <v>288</v>
      </c>
      <c r="I224" s="1">
        <v>45099</v>
      </c>
      <c r="J224" s="1">
        <v>45373</v>
      </c>
      <c r="K224" s="7">
        <f t="shared" ca="1" si="3"/>
        <v>0.85766423357664234</v>
      </c>
    </row>
    <row r="225" spans="1:11" hidden="1" x14ac:dyDescent="0.3">
      <c r="A225" t="s">
        <v>220</v>
      </c>
      <c r="B225" t="s">
        <v>70</v>
      </c>
      <c r="C225" t="s">
        <v>82</v>
      </c>
      <c r="D225" t="s">
        <v>83</v>
      </c>
      <c r="E225">
        <v>223</v>
      </c>
      <c r="F225">
        <v>216</v>
      </c>
      <c r="G225">
        <v>0</v>
      </c>
      <c r="H225">
        <v>216</v>
      </c>
      <c r="I225" s="1">
        <v>44977</v>
      </c>
      <c r="J225" s="1">
        <v>45342</v>
      </c>
      <c r="K225" s="7">
        <f t="shared" ca="1" si="3"/>
        <v>0.55890410958904113</v>
      </c>
    </row>
    <row r="226" spans="1:11" hidden="1" x14ac:dyDescent="0.3">
      <c r="A226" t="s">
        <v>220</v>
      </c>
      <c r="B226" t="s">
        <v>70</v>
      </c>
      <c r="C226" t="s">
        <v>84</v>
      </c>
      <c r="D226" t="s">
        <v>85</v>
      </c>
      <c r="E226">
        <v>47</v>
      </c>
      <c r="F226">
        <v>1752</v>
      </c>
      <c r="G226">
        <v>0</v>
      </c>
      <c r="H226">
        <v>1752</v>
      </c>
      <c r="I226" s="1">
        <v>45096</v>
      </c>
      <c r="J226" s="1">
        <v>45462</v>
      </c>
      <c r="K226" s="7">
        <f t="shared" ca="1" si="3"/>
        <v>0.88524590163934425</v>
      </c>
    </row>
    <row r="227" spans="1:11" hidden="1" x14ac:dyDescent="0.3">
      <c r="A227" t="s">
        <v>220</v>
      </c>
      <c r="B227" t="s">
        <v>70</v>
      </c>
      <c r="C227" t="s">
        <v>84</v>
      </c>
      <c r="D227" t="s">
        <v>85</v>
      </c>
      <c r="E227">
        <v>48</v>
      </c>
      <c r="F227">
        <v>624</v>
      </c>
      <c r="G227">
        <v>0</v>
      </c>
      <c r="H227">
        <v>624</v>
      </c>
      <c r="I227" s="1">
        <v>45097</v>
      </c>
      <c r="J227" s="1">
        <v>45463</v>
      </c>
      <c r="K227" s="7">
        <f t="shared" ca="1" si="3"/>
        <v>0.88797814207650272</v>
      </c>
    </row>
    <row r="228" spans="1:11" hidden="1" x14ac:dyDescent="0.3">
      <c r="A228" t="s">
        <v>220</v>
      </c>
      <c r="B228" t="s">
        <v>70</v>
      </c>
      <c r="C228" t="s">
        <v>86</v>
      </c>
      <c r="D228" t="s">
        <v>87</v>
      </c>
      <c r="E228">
        <v>38</v>
      </c>
      <c r="F228">
        <v>936</v>
      </c>
      <c r="G228">
        <v>0</v>
      </c>
      <c r="H228">
        <v>936</v>
      </c>
      <c r="I228" s="1">
        <v>45084</v>
      </c>
      <c r="J228" s="1">
        <v>45450</v>
      </c>
      <c r="K228" s="7">
        <f t="shared" ca="1" si="3"/>
        <v>0.85245901639344257</v>
      </c>
    </row>
    <row r="229" spans="1:11" hidden="1" x14ac:dyDescent="0.3">
      <c r="A229" t="s">
        <v>220</v>
      </c>
      <c r="B229" t="s">
        <v>70</v>
      </c>
      <c r="C229" t="s">
        <v>86</v>
      </c>
      <c r="D229" t="s">
        <v>87</v>
      </c>
      <c r="E229">
        <v>39</v>
      </c>
      <c r="F229">
        <v>768</v>
      </c>
      <c r="G229">
        <v>0</v>
      </c>
      <c r="H229">
        <v>768</v>
      </c>
      <c r="I229" s="1">
        <v>45085</v>
      </c>
      <c r="J229" s="1">
        <v>45451</v>
      </c>
      <c r="K229" s="7">
        <f t="shared" ca="1" si="3"/>
        <v>0.85519125683060104</v>
      </c>
    </row>
    <row r="230" spans="1:11" hidden="1" x14ac:dyDescent="0.3">
      <c r="A230" t="s">
        <v>220</v>
      </c>
      <c r="B230" t="s">
        <v>70</v>
      </c>
      <c r="C230" t="s">
        <v>227</v>
      </c>
      <c r="D230" t="s">
        <v>228</v>
      </c>
      <c r="E230">
        <v>221</v>
      </c>
      <c r="F230">
        <v>528</v>
      </c>
      <c r="G230">
        <v>0</v>
      </c>
      <c r="H230">
        <v>528</v>
      </c>
      <c r="I230" s="1">
        <v>44974</v>
      </c>
      <c r="J230" s="1">
        <v>45339</v>
      </c>
      <c r="K230" s="7">
        <f t="shared" ca="1" si="3"/>
        <v>0.55068493150684927</v>
      </c>
    </row>
    <row r="231" spans="1:11" hidden="1" x14ac:dyDescent="0.3">
      <c r="A231" t="s">
        <v>220</v>
      </c>
      <c r="B231" t="s">
        <v>70</v>
      </c>
      <c r="C231" t="s">
        <v>93</v>
      </c>
      <c r="D231" t="s">
        <v>94</v>
      </c>
      <c r="E231">
        <v>53</v>
      </c>
      <c r="F231">
        <v>1329</v>
      </c>
      <c r="G231">
        <v>0</v>
      </c>
      <c r="H231">
        <v>1329</v>
      </c>
      <c r="I231" s="1">
        <v>45103</v>
      </c>
      <c r="J231" s="1">
        <v>45469</v>
      </c>
      <c r="K231" s="7">
        <f t="shared" ca="1" si="3"/>
        <v>0.90437158469945356</v>
      </c>
    </row>
    <row r="232" spans="1:11" hidden="1" x14ac:dyDescent="0.3">
      <c r="A232" t="s">
        <v>220</v>
      </c>
      <c r="B232" t="s">
        <v>70</v>
      </c>
      <c r="C232" t="s">
        <v>93</v>
      </c>
      <c r="D232" t="s">
        <v>94</v>
      </c>
      <c r="E232">
        <v>54</v>
      </c>
      <c r="F232">
        <v>951</v>
      </c>
      <c r="G232">
        <v>0</v>
      </c>
      <c r="H232">
        <v>951</v>
      </c>
      <c r="I232" s="1">
        <v>45104</v>
      </c>
      <c r="J232" s="1">
        <v>45470</v>
      </c>
      <c r="K232" s="7">
        <f t="shared" ca="1" si="3"/>
        <v>0.90710382513661203</v>
      </c>
    </row>
    <row r="233" spans="1:11" hidden="1" x14ac:dyDescent="0.3">
      <c r="A233" t="s">
        <v>220</v>
      </c>
      <c r="B233" t="s">
        <v>70</v>
      </c>
      <c r="C233" t="s">
        <v>95</v>
      </c>
      <c r="D233" t="s">
        <v>96</v>
      </c>
      <c r="E233">
        <v>56</v>
      </c>
      <c r="F233">
        <v>30</v>
      </c>
      <c r="G233">
        <v>0</v>
      </c>
      <c r="H233">
        <v>30</v>
      </c>
      <c r="I233" s="1">
        <v>45107</v>
      </c>
      <c r="J233" s="1">
        <v>45473</v>
      </c>
      <c r="K233" s="7">
        <f t="shared" ca="1" si="3"/>
        <v>0.91530054644808745</v>
      </c>
    </row>
    <row r="234" spans="1:11" hidden="1" x14ac:dyDescent="0.3">
      <c r="A234" t="s">
        <v>220</v>
      </c>
      <c r="B234" t="s">
        <v>70</v>
      </c>
      <c r="C234" t="s">
        <v>95</v>
      </c>
      <c r="D234" t="s">
        <v>96</v>
      </c>
      <c r="E234">
        <v>57</v>
      </c>
      <c r="F234">
        <v>4218</v>
      </c>
      <c r="G234">
        <v>0</v>
      </c>
      <c r="H234">
        <v>4218</v>
      </c>
      <c r="I234" s="1">
        <v>45108</v>
      </c>
      <c r="J234" s="1">
        <v>45474</v>
      </c>
      <c r="K234" s="7">
        <f t="shared" ca="1" si="3"/>
        <v>0.91803278688524592</v>
      </c>
    </row>
    <row r="235" spans="1:11" hidden="1" x14ac:dyDescent="0.3">
      <c r="A235" t="s">
        <v>220</v>
      </c>
      <c r="B235" t="s">
        <v>97</v>
      </c>
      <c r="C235" t="s">
        <v>98</v>
      </c>
      <c r="D235" t="s">
        <v>99</v>
      </c>
      <c r="E235" t="s">
        <v>110</v>
      </c>
      <c r="F235">
        <v>48</v>
      </c>
      <c r="G235">
        <v>0</v>
      </c>
      <c r="H235">
        <v>48</v>
      </c>
      <c r="I235" s="1">
        <v>45050</v>
      </c>
      <c r="J235" s="1">
        <v>45202</v>
      </c>
      <c r="K235" s="7">
        <f t="shared" ca="1" si="3"/>
        <v>0.42105263157894735</v>
      </c>
    </row>
    <row r="236" spans="1:11" hidden="1" x14ac:dyDescent="0.3">
      <c r="A236" t="s">
        <v>220</v>
      </c>
      <c r="B236" t="s">
        <v>97</v>
      </c>
      <c r="C236" t="s">
        <v>102</v>
      </c>
      <c r="D236" t="s">
        <v>103</v>
      </c>
      <c r="E236" t="s">
        <v>101</v>
      </c>
      <c r="F236">
        <v>384</v>
      </c>
      <c r="G236">
        <v>0</v>
      </c>
      <c r="H236">
        <v>384</v>
      </c>
      <c r="I236" s="1">
        <v>45049</v>
      </c>
      <c r="J236" s="1">
        <v>45201</v>
      </c>
      <c r="K236" s="7">
        <f t="shared" ca="1" si="3"/>
        <v>0.41447368421052633</v>
      </c>
    </row>
    <row r="237" spans="1:11" hidden="1" x14ac:dyDescent="0.3">
      <c r="A237" t="s">
        <v>220</v>
      </c>
      <c r="B237" t="s">
        <v>97</v>
      </c>
      <c r="C237" t="s">
        <v>104</v>
      </c>
      <c r="D237" t="s">
        <v>105</v>
      </c>
      <c r="E237" t="s">
        <v>101</v>
      </c>
      <c r="F237">
        <v>432</v>
      </c>
      <c r="G237">
        <v>0</v>
      </c>
      <c r="H237">
        <v>432</v>
      </c>
      <c r="I237" s="1">
        <v>45054</v>
      </c>
      <c r="J237" s="1">
        <v>45206</v>
      </c>
      <c r="K237" s="7">
        <f t="shared" ca="1" si="3"/>
        <v>0.44736842105263158</v>
      </c>
    </row>
    <row r="238" spans="1:11" hidden="1" x14ac:dyDescent="0.3">
      <c r="A238" t="s">
        <v>220</v>
      </c>
      <c r="B238" t="s">
        <v>97</v>
      </c>
      <c r="C238" t="s">
        <v>106</v>
      </c>
      <c r="D238" t="s">
        <v>107</v>
      </c>
      <c r="E238" t="s">
        <v>101</v>
      </c>
      <c r="F238">
        <v>264</v>
      </c>
      <c r="G238">
        <v>0</v>
      </c>
      <c r="H238">
        <v>264</v>
      </c>
      <c r="I238" s="1">
        <v>45061</v>
      </c>
      <c r="J238" s="1">
        <v>45213</v>
      </c>
      <c r="K238" s="7">
        <f t="shared" ca="1" si="3"/>
        <v>0.49342105263157893</v>
      </c>
    </row>
    <row r="239" spans="1:11" hidden="1" x14ac:dyDescent="0.3">
      <c r="A239" t="s">
        <v>220</v>
      </c>
      <c r="B239" t="s">
        <v>97</v>
      </c>
      <c r="C239" t="s">
        <v>108</v>
      </c>
      <c r="D239" t="s">
        <v>109</v>
      </c>
      <c r="E239" t="s">
        <v>110</v>
      </c>
      <c r="F239">
        <v>288</v>
      </c>
      <c r="G239">
        <v>0</v>
      </c>
      <c r="H239">
        <v>288</v>
      </c>
      <c r="I239" s="1">
        <v>45055</v>
      </c>
      <c r="J239" s="1">
        <v>45207</v>
      </c>
      <c r="K239" s="7">
        <f t="shared" ca="1" si="3"/>
        <v>0.45394736842105265</v>
      </c>
    </row>
    <row r="240" spans="1:11" hidden="1" x14ac:dyDescent="0.3">
      <c r="A240" t="s">
        <v>220</v>
      </c>
      <c r="B240" t="s">
        <v>97</v>
      </c>
      <c r="C240" t="s">
        <v>111</v>
      </c>
      <c r="D240" t="s">
        <v>112</v>
      </c>
      <c r="E240" t="s">
        <v>101</v>
      </c>
      <c r="F240">
        <v>72</v>
      </c>
      <c r="G240">
        <v>0</v>
      </c>
      <c r="H240">
        <v>72</v>
      </c>
      <c r="I240" s="1">
        <v>45049</v>
      </c>
      <c r="J240" s="1">
        <v>45201</v>
      </c>
      <c r="K240" s="7">
        <f t="shared" ca="1" si="3"/>
        <v>0.41447368421052633</v>
      </c>
    </row>
    <row r="241" spans="1:11" hidden="1" x14ac:dyDescent="0.3">
      <c r="A241" t="s">
        <v>220</v>
      </c>
      <c r="B241" t="s">
        <v>97</v>
      </c>
      <c r="C241" t="s">
        <v>114</v>
      </c>
      <c r="D241" t="s">
        <v>115</v>
      </c>
      <c r="E241" t="s">
        <v>101</v>
      </c>
      <c r="F241">
        <v>72</v>
      </c>
      <c r="G241">
        <v>0</v>
      </c>
      <c r="H241">
        <v>72</v>
      </c>
      <c r="I241" s="1">
        <v>45052</v>
      </c>
      <c r="J241" s="1">
        <v>45204</v>
      </c>
      <c r="K241" s="7">
        <f t="shared" ca="1" si="3"/>
        <v>0.43421052631578949</v>
      </c>
    </row>
    <row r="242" spans="1:11" hidden="1" x14ac:dyDescent="0.3">
      <c r="A242" t="s">
        <v>220</v>
      </c>
      <c r="B242" t="s">
        <v>97</v>
      </c>
      <c r="C242" t="s">
        <v>116</v>
      </c>
      <c r="D242" t="s">
        <v>117</v>
      </c>
      <c r="E242" t="s">
        <v>101</v>
      </c>
      <c r="F242">
        <v>312</v>
      </c>
      <c r="G242">
        <v>0</v>
      </c>
      <c r="H242">
        <v>312</v>
      </c>
      <c r="I242" s="1">
        <v>45051</v>
      </c>
      <c r="J242" s="1">
        <v>45203</v>
      </c>
      <c r="K242" s="7">
        <f t="shared" ca="1" si="3"/>
        <v>0.42763157894736842</v>
      </c>
    </row>
    <row r="243" spans="1:11" hidden="1" x14ac:dyDescent="0.3">
      <c r="A243" t="s">
        <v>220</v>
      </c>
      <c r="B243" t="s">
        <v>118</v>
      </c>
      <c r="C243" t="s">
        <v>122</v>
      </c>
      <c r="D243" t="s">
        <v>123</v>
      </c>
      <c r="E243" t="s">
        <v>51</v>
      </c>
      <c r="F243">
        <v>40</v>
      </c>
      <c r="G243">
        <v>0</v>
      </c>
      <c r="H243">
        <v>40</v>
      </c>
      <c r="I243" s="1">
        <v>45101</v>
      </c>
      <c r="J243" s="1">
        <v>45283</v>
      </c>
      <c r="K243" s="7">
        <f t="shared" ca="1" si="3"/>
        <v>0.79670329670329665</v>
      </c>
    </row>
    <row r="244" spans="1:11" hidden="1" x14ac:dyDescent="0.3">
      <c r="A244" t="s">
        <v>220</v>
      </c>
      <c r="B244" t="s">
        <v>118</v>
      </c>
      <c r="C244" t="s">
        <v>122</v>
      </c>
      <c r="D244" t="s">
        <v>123</v>
      </c>
      <c r="E244" t="s">
        <v>229</v>
      </c>
      <c r="F244">
        <v>6260</v>
      </c>
      <c r="G244">
        <v>0</v>
      </c>
      <c r="H244">
        <v>6260</v>
      </c>
      <c r="I244" s="1">
        <v>45113</v>
      </c>
      <c r="J244" s="1">
        <v>45296</v>
      </c>
      <c r="K244" s="7">
        <f t="shared" ca="1" si="3"/>
        <v>0.86338797814207646</v>
      </c>
    </row>
    <row r="245" spans="1:11" hidden="1" x14ac:dyDescent="0.3">
      <c r="A245" t="s">
        <v>220</v>
      </c>
      <c r="B245" t="s">
        <v>118</v>
      </c>
      <c r="C245" t="s">
        <v>125</v>
      </c>
      <c r="D245" t="s">
        <v>126</v>
      </c>
      <c r="E245" t="s">
        <v>127</v>
      </c>
      <c r="F245">
        <v>696</v>
      </c>
      <c r="G245">
        <v>0</v>
      </c>
      <c r="H245">
        <v>696</v>
      </c>
      <c r="I245" s="1">
        <v>45104</v>
      </c>
      <c r="J245" s="1">
        <v>45286</v>
      </c>
      <c r="K245" s="7">
        <f t="shared" ca="1" si="3"/>
        <v>0.81318681318681318</v>
      </c>
    </row>
    <row r="246" spans="1:11" hidden="1" x14ac:dyDescent="0.3">
      <c r="A246" t="s">
        <v>220</v>
      </c>
      <c r="B246" t="s">
        <v>118</v>
      </c>
      <c r="C246" t="s">
        <v>125</v>
      </c>
      <c r="D246" t="s">
        <v>126</v>
      </c>
      <c r="E246" t="s">
        <v>203</v>
      </c>
      <c r="F246">
        <v>420</v>
      </c>
      <c r="G246">
        <v>0</v>
      </c>
      <c r="H246">
        <v>420</v>
      </c>
      <c r="I246" s="1">
        <v>45114</v>
      </c>
      <c r="J246" s="1">
        <v>45297</v>
      </c>
      <c r="K246" s="7">
        <f t="shared" ca="1" si="3"/>
        <v>0.86885245901639341</v>
      </c>
    </row>
    <row r="247" spans="1:11" hidden="1" x14ac:dyDescent="0.3">
      <c r="A247" t="s">
        <v>220</v>
      </c>
      <c r="B247" t="s">
        <v>118</v>
      </c>
      <c r="C247" t="s">
        <v>130</v>
      </c>
      <c r="D247" t="s">
        <v>131</v>
      </c>
      <c r="E247" t="s">
        <v>176</v>
      </c>
      <c r="F247">
        <v>192</v>
      </c>
      <c r="G247">
        <v>0</v>
      </c>
      <c r="H247">
        <v>192</v>
      </c>
      <c r="I247" s="1">
        <v>45092</v>
      </c>
      <c r="J247" s="1">
        <v>45305</v>
      </c>
      <c r="K247" s="7">
        <f t="shared" ca="1" si="3"/>
        <v>0.784037558685446</v>
      </c>
    </row>
    <row r="248" spans="1:11" hidden="1" x14ac:dyDescent="0.3">
      <c r="A248" t="s">
        <v>220</v>
      </c>
      <c r="B248" t="s">
        <v>118</v>
      </c>
      <c r="C248" t="s">
        <v>130</v>
      </c>
      <c r="D248" t="s">
        <v>131</v>
      </c>
      <c r="E248" t="s">
        <v>132</v>
      </c>
      <c r="F248">
        <v>528</v>
      </c>
      <c r="G248">
        <v>0</v>
      </c>
      <c r="H248">
        <v>528</v>
      </c>
      <c r="I248" s="1">
        <v>45097</v>
      </c>
      <c r="J248" s="1">
        <v>45310</v>
      </c>
      <c r="K248" s="7">
        <f t="shared" ca="1" si="3"/>
        <v>0.80751173708920188</v>
      </c>
    </row>
    <row r="249" spans="1:11" hidden="1" x14ac:dyDescent="0.3">
      <c r="A249" t="s">
        <v>220</v>
      </c>
      <c r="B249" t="s">
        <v>118</v>
      </c>
      <c r="C249" t="s">
        <v>130</v>
      </c>
      <c r="D249" t="s">
        <v>131</v>
      </c>
      <c r="E249" t="s">
        <v>204</v>
      </c>
      <c r="F249">
        <v>960</v>
      </c>
      <c r="G249">
        <v>0</v>
      </c>
      <c r="H249">
        <v>960</v>
      </c>
      <c r="I249" s="1">
        <v>45114</v>
      </c>
      <c r="J249" s="1">
        <v>45328</v>
      </c>
      <c r="K249" s="7">
        <f t="shared" ca="1" si="3"/>
        <v>0.88785046728971961</v>
      </c>
    </row>
    <row r="250" spans="1:11" hidden="1" x14ac:dyDescent="0.3">
      <c r="A250" t="s">
        <v>220</v>
      </c>
      <c r="B250" t="s">
        <v>118</v>
      </c>
      <c r="C250" t="s">
        <v>134</v>
      </c>
      <c r="D250" t="s">
        <v>135</v>
      </c>
      <c r="E250" t="s">
        <v>136</v>
      </c>
      <c r="F250">
        <v>1680</v>
      </c>
      <c r="G250">
        <v>0</v>
      </c>
      <c r="H250">
        <v>1680</v>
      </c>
      <c r="I250" s="1">
        <v>45111</v>
      </c>
      <c r="J250" s="1">
        <v>45294</v>
      </c>
      <c r="K250" s="7">
        <f t="shared" ca="1" si="3"/>
        <v>0.85245901639344257</v>
      </c>
    </row>
    <row r="251" spans="1:11" hidden="1" x14ac:dyDescent="0.3">
      <c r="A251" t="s">
        <v>220</v>
      </c>
      <c r="B251" t="s">
        <v>118</v>
      </c>
      <c r="C251" t="s">
        <v>134</v>
      </c>
      <c r="D251" t="s">
        <v>135</v>
      </c>
      <c r="E251" t="s">
        <v>205</v>
      </c>
      <c r="F251">
        <v>1000</v>
      </c>
      <c r="G251">
        <v>0</v>
      </c>
      <c r="H251">
        <v>1000</v>
      </c>
      <c r="I251" s="1">
        <v>45115</v>
      </c>
      <c r="J251" s="1">
        <v>45298</v>
      </c>
      <c r="K251" s="7">
        <f t="shared" ca="1" si="3"/>
        <v>0.87431693989071035</v>
      </c>
    </row>
    <row r="252" spans="1:11" hidden="1" x14ac:dyDescent="0.3">
      <c r="A252" t="s">
        <v>220</v>
      </c>
      <c r="B252" t="s">
        <v>137</v>
      </c>
      <c r="C252" t="s">
        <v>138</v>
      </c>
      <c r="D252" t="s">
        <v>139</v>
      </c>
      <c r="E252" t="s">
        <v>74</v>
      </c>
      <c r="F252">
        <v>384</v>
      </c>
      <c r="G252">
        <v>0</v>
      </c>
      <c r="H252">
        <v>384</v>
      </c>
      <c r="I252" s="1">
        <v>45110</v>
      </c>
      <c r="J252" s="1">
        <v>45293</v>
      </c>
      <c r="K252" s="7">
        <f t="shared" ca="1" si="3"/>
        <v>0.84699453551912574</v>
      </c>
    </row>
    <row r="253" spans="1:11" hidden="1" x14ac:dyDescent="0.3">
      <c r="A253" t="s">
        <v>220</v>
      </c>
      <c r="B253" t="s">
        <v>137</v>
      </c>
      <c r="C253" t="s">
        <v>140</v>
      </c>
      <c r="D253" t="s">
        <v>141</v>
      </c>
      <c r="E253" t="s">
        <v>47</v>
      </c>
      <c r="F253">
        <v>640</v>
      </c>
      <c r="G253">
        <v>0</v>
      </c>
      <c r="H253">
        <v>640</v>
      </c>
      <c r="I253" s="1">
        <v>45104</v>
      </c>
      <c r="J253" s="1">
        <v>45286</v>
      </c>
      <c r="K253" s="7">
        <f t="shared" ca="1" si="3"/>
        <v>0.81318681318681318</v>
      </c>
    </row>
    <row r="254" spans="1:11" hidden="1" x14ac:dyDescent="0.3">
      <c r="A254" t="s">
        <v>220</v>
      </c>
      <c r="B254" t="s">
        <v>142</v>
      </c>
      <c r="C254" t="s">
        <v>143</v>
      </c>
      <c r="D254" t="s">
        <v>144</v>
      </c>
      <c r="E254" t="s">
        <v>101</v>
      </c>
      <c r="F254">
        <v>64</v>
      </c>
      <c r="G254">
        <v>0</v>
      </c>
      <c r="H254">
        <v>64</v>
      </c>
      <c r="I254" s="1">
        <v>45064</v>
      </c>
      <c r="J254" s="1">
        <v>45247</v>
      </c>
      <c r="K254" s="7">
        <f t="shared" ca="1" si="3"/>
        <v>0.59562841530054644</v>
      </c>
    </row>
    <row r="255" spans="1:11" hidden="1" x14ac:dyDescent="0.3">
      <c r="A255" t="s">
        <v>220</v>
      </c>
      <c r="B255" t="s">
        <v>142</v>
      </c>
      <c r="C255" t="s">
        <v>143</v>
      </c>
      <c r="D255" t="s">
        <v>144</v>
      </c>
      <c r="E255" t="s">
        <v>110</v>
      </c>
      <c r="F255">
        <v>16</v>
      </c>
      <c r="G255">
        <v>0</v>
      </c>
      <c r="H255">
        <v>16</v>
      </c>
      <c r="I255" s="1">
        <v>45108</v>
      </c>
      <c r="J255" s="1">
        <v>45291</v>
      </c>
      <c r="K255" s="7">
        <f t="shared" ca="1" si="3"/>
        <v>0.83606557377049184</v>
      </c>
    </row>
    <row r="256" spans="1:11" hidden="1" x14ac:dyDescent="0.3">
      <c r="A256" t="s">
        <v>220</v>
      </c>
      <c r="B256" t="s">
        <v>142</v>
      </c>
      <c r="C256" t="s">
        <v>145</v>
      </c>
      <c r="D256" t="s">
        <v>146</v>
      </c>
      <c r="E256" t="s">
        <v>73</v>
      </c>
      <c r="F256">
        <v>64</v>
      </c>
      <c r="G256">
        <v>0</v>
      </c>
      <c r="H256">
        <v>64</v>
      </c>
      <c r="I256" s="1">
        <v>45106</v>
      </c>
      <c r="J256" s="1">
        <v>45288</v>
      </c>
      <c r="K256" s="7">
        <f t="shared" ca="1" si="3"/>
        <v>0.82417582417582413</v>
      </c>
    </row>
    <row r="257" spans="1:12" hidden="1" x14ac:dyDescent="0.3">
      <c r="A257" t="s">
        <v>220</v>
      </c>
      <c r="B257" t="s">
        <v>142</v>
      </c>
      <c r="C257" t="s">
        <v>145</v>
      </c>
      <c r="D257" t="s">
        <v>146</v>
      </c>
      <c r="E257" t="s">
        <v>10</v>
      </c>
      <c r="F257">
        <v>48</v>
      </c>
      <c r="G257">
        <v>0</v>
      </c>
      <c r="H257">
        <v>48</v>
      </c>
      <c r="I257" s="1">
        <v>45115</v>
      </c>
      <c r="J257" s="1">
        <v>45298</v>
      </c>
      <c r="K257" s="7">
        <f t="shared" ca="1" si="3"/>
        <v>0.87431693989071035</v>
      </c>
      <c r="L257" t="s">
        <v>274</v>
      </c>
    </row>
    <row r="258" spans="1:12" hidden="1" x14ac:dyDescent="0.3">
      <c r="A258" t="s">
        <v>220</v>
      </c>
      <c r="B258" t="s">
        <v>142</v>
      </c>
      <c r="C258" t="s">
        <v>206</v>
      </c>
      <c r="D258" t="s">
        <v>207</v>
      </c>
      <c r="E258" t="s">
        <v>110</v>
      </c>
      <c r="F258">
        <v>80</v>
      </c>
      <c r="G258">
        <v>0</v>
      </c>
      <c r="H258">
        <v>80</v>
      </c>
      <c r="I258" s="1">
        <v>45115</v>
      </c>
      <c r="J258" s="1">
        <v>45298</v>
      </c>
      <c r="K258" s="7">
        <f t="shared" ca="1" si="3"/>
        <v>0.87431693989071035</v>
      </c>
    </row>
    <row r="259" spans="1:12" hidden="1" x14ac:dyDescent="0.3">
      <c r="A259" t="s">
        <v>220</v>
      </c>
      <c r="B259" t="s">
        <v>142</v>
      </c>
      <c r="C259" t="s">
        <v>208</v>
      </c>
      <c r="D259" t="s">
        <v>209</v>
      </c>
      <c r="E259" t="s">
        <v>10</v>
      </c>
      <c r="F259">
        <v>112</v>
      </c>
      <c r="G259">
        <v>0</v>
      </c>
      <c r="H259">
        <v>112</v>
      </c>
      <c r="I259" s="1">
        <v>45114</v>
      </c>
      <c r="J259" s="1">
        <v>45297</v>
      </c>
      <c r="K259" s="7">
        <f t="shared" ref="K259:K322" ca="1" si="4">(J259-TODAY())/(J259-I259)</f>
        <v>0.86885245901639341</v>
      </c>
    </row>
    <row r="260" spans="1:12" hidden="1" x14ac:dyDescent="0.3">
      <c r="A260" t="s">
        <v>220</v>
      </c>
      <c r="B260" t="s">
        <v>147</v>
      </c>
      <c r="C260" t="s">
        <v>148</v>
      </c>
      <c r="D260" t="s">
        <v>149</v>
      </c>
      <c r="E260" t="s">
        <v>73</v>
      </c>
      <c r="F260">
        <v>168</v>
      </c>
      <c r="G260">
        <v>0</v>
      </c>
      <c r="H260">
        <v>168</v>
      </c>
      <c r="I260" s="1">
        <v>45112</v>
      </c>
      <c r="J260" s="1">
        <v>45264</v>
      </c>
      <c r="K260" s="7">
        <f t="shared" ca="1" si="4"/>
        <v>0.82894736842105265</v>
      </c>
    </row>
    <row r="261" spans="1:12" hidden="1" x14ac:dyDescent="0.3">
      <c r="A261" t="s">
        <v>220</v>
      </c>
      <c r="B261" t="s">
        <v>147</v>
      </c>
      <c r="C261" t="s">
        <v>148</v>
      </c>
      <c r="D261" t="s">
        <v>149</v>
      </c>
      <c r="E261" t="s">
        <v>10</v>
      </c>
      <c r="F261">
        <v>272</v>
      </c>
      <c r="G261">
        <v>0</v>
      </c>
      <c r="H261">
        <v>272</v>
      </c>
      <c r="I261" s="1">
        <v>45117</v>
      </c>
      <c r="J261" s="1">
        <v>45269</v>
      </c>
      <c r="K261" s="7">
        <f t="shared" ca="1" si="4"/>
        <v>0.86184210526315785</v>
      </c>
    </row>
    <row r="262" spans="1:12" hidden="1" x14ac:dyDescent="0.3">
      <c r="A262" t="s">
        <v>220</v>
      </c>
      <c r="B262" t="s">
        <v>147</v>
      </c>
      <c r="C262" t="s">
        <v>150</v>
      </c>
      <c r="D262" t="s">
        <v>151</v>
      </c>
      <c r="E262" t="s">
        <v>101</v>
      </c>
      <c r="F262">
        <v>16</v>
      </c>
      <c r="G262">
        <v>0</v>
      </c>
      <c r="H262">
        <v>16</v>
      </c>
      <c r="I262" s="1">
        <v>45055</v>
      </c>
      <c r="J262" s="1">
        <v>45207</v>
      </c>
      <c r="K262" s="7">
        <f t="shared" ca="1" si="4"/>
        <v>0.45394736842105265</v>
      </c>
    </row>
    <row r="263" spans="1:12" hidden="1" x14ac:dyDescent="0.3">
      <c r="A263" t="s">
        <v>220</v>
      </c>
      <c r="B263" t="s">
        <v>147</v>
      </c>
      <c r="C263" t="s">
        <v>150</v>
      </c>
      <c r="D263" t="s">
        <v>151</v>
      </c>
      <c r="E263" t="s">
        <v>110</v>
      </c>
      <c r="F263">
        <v>24</v>
      </c>
      <c r="G263">
        <v>0</v>
      </c>
      <c r="H263">
        <v>24</v>
      </c>
      <c r="I263" s="1">
        <v>45084</v>
      </c>
      <c r="J263" s="1">
        <v>45236</v>
      </c>
      <c r="K263" s="7">
        <f t="shared" ca="1" si="4"/>
        <v>0.64473684210526316</v>
      </c>
    </row>
    <row r="264" spans="1:12" hidden="1" x14ac:dyDescent="0.3">
      <c r="A264" t="s">
        <v>220</v>
      </c>
      <c r="B264" t="s">
        <v>147</v>
      </c>
      <c r="C264" t="s">
        <v>152</v>
      </c>
      <c r="D264" t="s">
        <v>153</v>
      </c>
      <c r="E264" t="s">
        <v>101</v>
      </c>
      <c r="F264">
        <v>24</v>
      </c>
      <c r="G264">
        <v>0</v>
      </c>
      <c r="H264">
        <v>24</v>
      </c>
      <c r="I264" s="1">
        <v>45069</v>
      </c>
      <c r="J264" s="1">
        <v>45221</v>
      </c>
      <c r="K264" s="7">
        <f t="shared" ca="1" si="4"/>
        <v>0.54605263157894735</v>
      </c>
    </row>
    <row r="265" spans="1:12" hidden="1" x14ac:dyDescent="0.3">
      <c r="A265" t="s">
        <v>220</v>
      </c>
      <c r="B265" t="s">
        <v>147</v>
      </c>
      <c r="C265" t="s">
        <v>152</v>
      </c>
      <c r="D265" t="s">
        <v>153</v>
      </c>
      <c r="E265" t="s">
        <v>110</v>
      </c>
      <c r="F265">
        <v>24</v>
      </c>
      <c r="G265">
        <v>0</v>
      </c>
      <c r="H265">
        <v>24</v>
      </c>
      <c r="I265" s="1">
        <v>45117</v>
      </c>
      <c r="J265" s="1">
        <v>45269</v>
      </c>
      <c r="K265" s="7">
        <f t="shared" ca="1" si="4"/>
        <v>0.86184210526315785</v>
      </c>
    </row>
    <row r="266" spans="1:12" hidden="1" x14ac:dyDescent="0.3">
      <c r="A266" t="s">
        <v>220</v>
      </c>
      <c r="B266" t="s">
        <v>147</v>
      </c>
      <c r="C266" t="s">
        <v>154</v>
      </c>
      <c r="D266" t="s">
        <v>155</v>
      </c>
      <c r="E266" t="s">
        <v>101</v>
      </c>
      <c r="F266">
        <v>16</v>
      </c>
      <c r="G266">
        <v>0</v>
      </c>
      <c r="H266">
        <v>16</v>
      </c>
      <c r="I266" s="1">
        <v>45055</v>
      </c>
      <c r="J266" s="1">
        <v>45207</v>
      </c>
      <c r="K266" s="7">
        <f t="shared" ca="1" si="4"/>
        <v>0.45394736842105265</v>
      </c>
    </row>
    <row r="267" spans="1:12" hidden="1" x14ac:dyDescent="0.3">
      <c r="A267" t="s">
        <v>220</v>
      </c>
      <c r="B267" t="s">
        <v>147</v>
      </c>
      <c r="C267" t="s">
        <v>154</v>
      </c>
      <c r="D267" t="s">
        <v>155</v>
      </c>
      <c r="E267" t="s">
        <v>110</v>
      </c>
      <c r="F267">
        <v>56</v>
      </c>
      <c r="G267">
        <v>0</v>
      </c>
      <c r="H267">
        <v>56</v>
      </c>
      <c r="I267" s="1">
        <v>45084</v>
      </c>
      <c r="J267" s="1">
        <v>45236</v>
      </c>
      <c r="K267" s="7">
        <f t="shared" ca="1" si="4"/>
        <v>0.64473684210526316</v>
      </c>
    </row>
    <row r="268" spans="1:12" x14ac:dyDescent="0.3">
      <c r="A268" t="s">
        <v>220</v>
      </c>
      <c r="B268" t="s">
        <v>147</v>
      </c>
      <c r="C268" t="s">
        <v>156</v>
      </c>
      <c r="D268" t="s">
        <v>157</v>
      </c>
      <c r="E268" t="s">
        <v>73</v>
      </c>
      <c r="F268">
        <v>80</v>
      </c>
      <c r="G268">
        <v>0</v>
      </c>
      <c r="H268">
        <v>80</v>
      </c>
      <c r="I268" s="1">
        <v>45098</v>
      </c>
      <c r="J268" s="1">
        <v>45250</v>
      </c>
      <c r="K268" s="7">
        <f t="shared" ca="1" si="4"/>
        <v>0.73684210526315785</v>
      </c>
    </row>
    <row r="269" spans="1:12" hidden="1" x14ac:dyDescent="0.3">
      <c r="A269" t="s">
        <v>220</v>
      </c>
      <c r="B269" t="s">
        <v>147</v>
      </c>
      <c r="C269" t="s">
        <v>158</v>
      </c>
      <c r="D269" t="s">
        <v>159</v>
      </c>
      <c r="E269" t="s">
        <v>19</v>
      </c>
      <c r="F269">
        <v>576</v>
      </c>
      <c r="G269">
        <v>0</v>
      </c>
      <c r="H269">
        <v>576</v>
      </c>
      <c r="I269" s="1">
        <v>45111</v>
      </c>
      <c r="J269" s="1">
        <v>45263</v>
      </c>
      <c r="K269" s="7">
        <f t="shared" ca="1" si="4"/>
        <v>0.82236842105263153</v>
      </c>
    </row>
    <row r="270" spans="1:12" hidden="1" x14ac:dyDescent="0.3">
      <c r="A270" t="s">
        <v>220</v>
      </c>
      <c r="B270" t="s">
        <v>160</v>
      </c>
      <c r="C270" t="s">
        <v>161</v>
      </c>
      <c r="D270" t="s">
        <v>162</v>
      </c>
      <c r="E270" t="s">
        <v>183</v>
      </c>
      <c r="F270">
        <v>2328</v>
      </c>
      <c r="G270">
        <v>0</v>
      </c>
      <c r="H270">
        <v>2328</v>
      </c>
      <c r="I270" s="1">
        <v>45112</v>
      </c>
      <c r="J270" s="1">
        <v>45203</v>
      </c>
      <c r="K270" s="7">
        <f t="shared" ca="1" si="4"/>
        <v>0.7142857142857143</v>
      </c>
    </row>
    <row r="271" spans="1:12" hidden="1" x14ac:dyDescent="0.3">
      <c r="A271" t="s">
        <v>220</v>
      </c>
      <c r="B271" t="s">
        <v>160</v>
      </c>
      <c r="C271" t="s">
        <v>181</v>
      </c>
      <c r="D271" t="s">
        <v>182</v>
      </c>
      <c r="E271" t="s">
        <v>172</v>
      </c>
      <c r="F271">
        <v>2376</v>
      </c>
      <c r="G271">
        <v>0</v>
      </c>
      <c r="H271">
        <v>2376</v>
      </c>
      <c r="I271" s="1">
        <v>45113</v>
      </c>
      <c r="J271" s="1">
        <v>45204</v>
      </c>
      <c r="K271" s="7">
        <f t="shared" ca="1" si="4"/>
        <v>0.72527472527472525</v>
      </c>
    </row>
    <row r="272" spans="1:12" hidden="1" x14ac:dyDescent="0.3">
      <c r="A272" t="s">
        <v>220</v>
      </c>
      <c r="B272" t="s">
        <v>160</v>
      </c>
      <c r="C272" t="s">
        <v>167</v>
      </c>
      <c r="D272" t="s">
        <v>168</v>
      </c>
      <c r="E272" t="s">
        <v>215</v>
      </c>
      <c r="F272">
        <v>1728</v>
      </c>
      <c r="G272">
        <v>0</v>
      </c>
      <c r="H272">
        <v>1728</v>
      </c>
      <c r="I272" s="1">
        <v>44996</v>
      </c>
      <c r="J272" s="1">
        <v>45117</v>
      </c>
      <c r="K272" s="7">
        <f t="shared" ca="1" si="4"/>
        <v>-0.17355371900826447</v>
      </c>
    </row>
    <row r="273" spans="1:11" hidden="1" x14ac:dyDescent="0.3">
      <c r="A273" t="s">
        <v>220</v>
      </c>
      <c r="B273" t="s">
        <v>160</v>
      </c>
      <c r="C273" t="s">
        <v>167</v>
      </c>
      <c r="D273" t="s">
        <v>168</v>
      </c>
      <c r="E273" t="s">
        <v>169</v>
      </c>
      <c r="F273">
        <v>1296</v>
      </c>
      <c r="G273">
        <v>0</v>
      </c>
      <c r="H273">
        <v>1296</v>
      </c>
      <c r="I273" s="1">
        <v>45027</v>
      </c>
      <c r="J273" s="1">
        <v>45148</v>
      </c>
      <c r="K273" s="7">
        <f t="shared" ca="1" si="4"/>
        <v>8.2644628099173556E-2</v>
      </c>
    </row>
    <row r="274" spans="1:11" hidden="1" x14ac:dyDescent="0.3">
      <c r="A274" t="s">
        <v>220</v>
      </c>
      <c r="B274" t="s">
        <v>160</v>
      </c>
      <c r="C274" t="s">
        <v>184</v>
      </c>
      <c r="D274" t="s">
        <v>185</v>
      </c>
      <c r="E274" t="s">
        <v>183</v>
      </c>
      <c r="F274">
        <v>10080</v>
      </c>
      <c r="G274">
        <v>0</v>
      </c>
      <c r="H274">
        <v>10080</v>
      </c>
      <c r="I274" s="1">
        <v>45117</v>
      </c>
      <c r="J274" s="1">
        <v>45239</v>
      </c>
      <c r="K274" s="7">
        <f t="shared" ca="1" si="4"/>
        <v>0.82786885245901642</v>
      </c>
    </row>
    <row r="275" spans="1:11" hidden="1" x14ac:dyDescent="0.3">
      <c r="A275" t="s">
        <v>220</v>
      </c>
      <c r="B275" t="s">
        <v>160</v>
      </c>
      <c r="C275" t="s">
        <v>186</v>
      </c>
      <c r="D275" t="s">
        <v>187</v>
      </c>
      <c r="E275" t="s">
        <v>180</v>
      </c>
      <c r="F275">
        <v>2496</v>
      </c>
      <c r="G275">
        <v>0</v>
      </c>
      <c r="H275">
        <v>2496</v>
      </c>
      <c r="I275" s="1">
        <v>45115</v>
      </c>
      <c r="J275" s="1">
        <v>45206</v>
      </c>
      <c r="K275" s="7">
        <f t="shared" ca="1" si="4"/>
        <v>0.74725274725274726</v>
      </c>
    </row>
    <row r="276" spans="1:11" hidden="1" x14ac:dyDescent="0.3">
      <c r="A276" t="s">
        <v>220</v>
      </c>
      <c r="B276" t="s">
        <v>160</v>
      </c>
      <c r="C276" t="s">
        <v>189</v>
      </c>
      <c r="D276" t="s">
        <v>190</v>
      </c>
      <c r="E276" t="s">
        <v>188</v>
      </c>
      <c r="F276">
        <v>1272</v>
      </c>
      <c r="G276">
        <v>0</v>
      </c>
      <c r="H276">
        <v>1272</v>
      </c>
      <c r="I276" s="1">
        <v>45114</v>
      </c>
      <c r="J276" s="1">
        <v>45205</v>
      </c>
      <c r="K276" s="7">
        <f t="shared" ca="1" si="4"/>
        <v>0.73626373626373631</v>
      </c>
    </row>
    <row r="277" spans="1:11" hidden="1" x14ac:dyDescent="0.3">
      <c r="A277" t="s">
        <v>220</v>
      </c>
      <c r="B277" t="s">
        <v>160</v>
      </c>
      <c r="C277" t="s">
        <v>173</v>
      </c>
      <c r="D277" t="s">
        <v>174</v>
      </c>
      <c r="E277" t="s">
        <v>230</v>
      </c>
      <c r="F277">
        <v>2016</v>
      </c>
      <c r="G277">
        <v>0</v>
      </c>
      <c r="H277">
        <v>2016</v>
      </c>
      <c r="I277" s="1">
        <v>45097</v>
      </c>
      <c r="J277" s="1">
        <v>45218</v>
      </c>
      <c r="K277" s="7">
        <f t="shared" ca="1" si="4"/>
        <v>0.66115702479338845</v>
      </c>
    </row>
    <row r="278" spans="1:11" hidden="1" x14ac:dyDescent="0.3">
      <c r="A278" t="s">
        <v>231</v>
      </c>
      <c r="B278" t="s">
        <v>7</v>
      </c>
      <c r="C278" t="s">
        <v>8</v>
      </c>
      <c r="D278" t="s">
        <v>9</v>
      </c>
      <c r="E278" t="s">
        <v>73</v>
      </c>
      <c r="F278">
        <v>240</v>
      </c>
      <c r="G278">
        <v>0</v>
      </c>
      <c r="H278">
        <v>240</v>
      </c>
      <c r="I278" s="1">
        <v>45087</v>
      </c>
      <c r="J278" s="1">
        <v>45239</v>
      </c>
      <c r="K278" s="7">
        <f t="shared" ca="1" si="4"/>
        <v>0.66447368421052633</v>
      </c>
    </row>
    <row r="279" spans="1:11" hidden="1" x14ac:dyDescent="0.3">
      <c r="A279" t="s">
        <v>231</v>
      </c>
      <c r="B279" t="s">
        <v>7</v>
      </c>
      <c r="C279" t="s">
        <v>11</v>
      </c>
      <c r="D279" t="s">
        <v>12</v>
      </c>
      <c r="E279" t="s">
        <v>13</v>
      </c>
      <c r="F279">
        <v>477</v>
      </c>
      <c r="G279">
        <v>0</v>
      </c>
      <c r="H279">
        <v>477</v>
      </c>
      <c r="I279" s="1">
        <v>45106</v>
      </c>
      <c r="J279" s="1">
        <v>45288</v>
      </c>
      <c r="K279" s="7">
        <f t="shared" ca="1" si="4"/>
        <v>0.82417582417582413</v>
      </c>
    </row>
    <row r="280" spans="1:11" hidden="1" x14ac:dyDescent="0.3">
      <c r="A280" t="s">
        <v>231</v>
      </c>
      <c r="B280" t="s">
        <v>7</v>
      </c>
      <c r="C280" t="s">
        <v>11</v>
      </c>
      <c r="D280" t="s">
        <v>12</v>
      </c>
      <c r="E280" t="s">
        <v>221</v>
      </c>
      <c r="F280">
        <v>1260</v>
      </c>
      <c r="G280">
        <v>0</v>
      </c>
      <c r="H280">
        <v>1260</v>
      </c>
      <c r="I280" s="1">
        <v>45115</v>
      </c>
      <c r="J280" s="1">
        <v>45298</v>
      </c>
      <c r="K280" s="7">
        <f t="shared" ca="1" si="4"/>
        <v>0.87431693989071035</v>
      </c>
    </row>
    <row r="281" spans="1:11" hidden="1" x14ac:dyDescent="0.3">
      <c r="A281" t="s">
        <v>231</v>
      </c>
      <c r="B281" t="s">
        <v>7</v>
      </c>
      <c r="C281" t="s">
        <v>14</v>
      </c>
      <c r="D281" t="s">
        <v>15</v>
      </c>
      <c r="E281" t="s">
        <v>13</v>
      </c>
      <c r="F281">
        <v>1180</v>
      </c>
      <c r="G281">
        <v>0</v>
      </c>
      <c r="H281">
        <v>1180</v>
      </c>
      <c r="I281" s="1">
        <v>45106</v>
      </c>
      <c r="J281" s="1">
        <v>45319</v>
      </c>
      <c r="K281" s="7">
        <f t="shared" ca="1" si="4"/>
        <v>0.84976525821596249</v>
      </c>
    </row>
    <row r="282" spans="1:11" hidden="1" x14ac:dyDescent="0.3">
      <c r="A282" t="s">
        <v>231</v>
      </c>
      <c r="B282" t="s">
        <v>7</v>
      </c>
      <c r="C282" t="s">
        <v>17</v>
      </c>
      <c r="D282" t="s">
        <v>18</v>
      </c>
      <c r="E282" t="s">
        <v>19</v>
      </c>
      <c r="F282">
        <v>488</v>
      </c>
      <c r="G282">
        <v>0</v>
      </c>
      <c r="H282">
        <v>488</v>
      </c>
      <c r="I282" s="1">
        <v>45063</v>
      </c>
      <c r="J282" s="1">
        <v>45246</v>
      </c>
      <c r="K282" s="7">
        <f t="shared" ca="1" si="4"/>
        <v>0.5901639344262295</v>
      </c>
    </row>
    <row r="283" spans="1:11" hidden="1" x14ac:dyDescent="0.3">
      <c r="A283" t="s">
        <v>231</v>
      </c>
      <c r="B283" t="s">
        <v>7</v>
      </c>
      <c r="C283" t="s">
        <v>20</v>
      </c>
      <c r="D283" t="s">
        <v>21</v>
      </c>
      <c r="E283" t="s">
        <v>22</v>
      </c>
      <c r="F283">
        <v>461</v>
      </c>
      <c r="G283">
        <v>0</v>
      </c>
      <c r="H283">
        <v>461</v>
      </c>
      <c r="I283" s="1">
        <v>45103</v>
      </c>
      <c r="J283" s="1">
        <v>45255</v>
      </c>
      <c r="K283" s="7">
        <f t="shared" ca="1" si="4"/>
        <v>0.76973684210526316</v>
      </c>
    </row>
    <row r="284" spans="1:11" hidden="1" x14ac:dyDescent="0.3">
      <c r="A284" t="s">
        <v>231</v>
      </c>
      <c r="B284" t="s">
        <v>7</v>
      </c>
      <c r="C284" t="s">
        <v>20</v>
      </c>
      <c r="D284" t="s">
        <v>21</v>
      </c>
      <c r="E284" t="s">
        <v>177</v>
      </c>
      <c r="F284">
        <v>760</v>
      </c>
      <c r="G284">
        <v>0</v>
      </c>
      <c r="H284">
        <v>760</v>
      </c>
      <c r="I284" s="1">
        <v>45113</v>
      </c>
      <c r="J284" s="1">
        <v>45265</v>
      </c>
      <c r="K284" s="7">
        <f t="shared" ca="1" si="4"/>
        <v>0.83552631578947367</v>
      </c>
    </row>
    <row r="285" spans="1:11" hidden="1" x14ac:dyDescent="0.3">
      <c r="A285" t="s">
        <v>231</v>
      </c>
      <c r="B285" t="s">
        <v>7</v>
      </c>
      <c r="C285" t="s">
        <v>23</v>
      </c>
      <c r="D285" t="s">
        <v>24</v>
      </c>
      <c r="E285" t="s">
        <v>10</v>
      </c>
      <c r="F285">
        <v>250</v>
      </c>
      <c r="G285">
        <v>0</v>
      </c>
      <c r="H285">
        <v>250</v>
      </c>
      <c r="I285" s="1">
        <v>45110</v>
      </c>
      <c r="J285" s="1">
        <v>45293</v>
      </c>
      <c r="K285" s="7">
        <f t="shared" ca="1" si="4"/>
        <v>0.84699453551912574</v>
      </c>
    </row>
    <row r="286" spans="1:11" hidden="1" x14ac:dyDescent="0.3">
      <c r="A286" t="s">
        <v>231</v>
      </c>
      <c r="B286" t="s">
        <v>7</v>
      </c>
      <c r="C286" t="s">
        <v>232</v>
      </c>
      <c r="D286" t="s">
        <v>233</v>
      </c>
      <c r="E286" t="s">
        <v>194</v>
      </c>
      <c r="F286">
        <v>167</v>
      </c>
      <c r="G286">
        <v>0</v>
      </c>
      <c r="H286">
        <v>167</v>
      </c>
      <c r="I286" s="1">
        <v>45117</v>
      </c>
      <c r="J286" s="1">
        <v>45331</v>
      </c>
      <c r="K286" s="7">
        <f t="shared" ca="1" si="4"/>
        <v>0.90186915887850472</v>
      </c>
    </row>
    <row r="287" spans="1:11" hidden="1" x14ac:dyDescent="0.3">
      <c r="A287" t="s">
        <v>231</v>
      </c>
      <c r="B287" t="s">
        <v>7</v>
      </c>
      <c r="C287" t="s">
        <v>25</v>
      </c>
      <c r="D287" t="s">
        <v>26</v>
      </c>
      <c r="E287" t="s">
        <v>40</v>
      </c>
      <c r="F287">
        <v>954</v>
      </c>
      <c r="G287">
        <v>0</v>
      </c>
      <c r="H287">
        <v>954</v>
      </c>
      <c r="I287" s="1">
        <v>45096</v>
      </c>
      <c r="J287" s="1">
        <v>45309</v>
      </c>
      <c r="K287" s="7">
        <f t="shared" ca="1" si="4"/>
        <v>0.80281690140845074</v>
      </c>
    </row>
    <row r="288" spans="1:11" hidden="1" x14ac:dyDescent="0.3">
      <c r="A288" t="s">
        <v>231</v>
      </c>
      <c r="B288" t="s">
        <v>7</v>
      </c>
      <c r="C288" t="s">
        <v>25</v>
      </c>
      <c r="D288" t="s">
        <v>26</v>
      </c>
      <c r="E288" t="s">
        <v>28</v>
      </c>
      <c r="F288">
        <v>18000</v>
      </c>
      <c r="G288">
        <v>0</v>
      </c>
      <c r="H288">
        <v>18000</v>
      </c>
      <c r="I288" s="1">
        <v>45113</v>
      </c>
      <c r="J288" s="1">
        <v>45327</v>
      </c>
      <c r="K288" s="7">
        <f t="shared" ca="1" si="4"/>
        <v>0.88317757009345799</v>
      </c>
    </row>
    <row r="289" spans="1:11" hidden="1" x14ac:dyDescent="0.3">
      <c r="A289" t="s">
        <v>231</v>
      </c>
      <c r="B289" t="s">
        <v>7</v>
      </c>
      <c r="C289" t="s">
        <v>25</v>
      </c>
      <c r="D289" t="s">
        <v>26</v>
      </c>
      <c r="E289" t="s">
        <v>223</v>
      </c>
      <c r="F289">
        <v>1944</v>
      </c>
      <c r="G289">
        <v>0</v>
      </c>
      <c r="H289">
        <v>1944</v>
      </c>
      <c r="I289" s="1">
        <v>45115</v>
      </c>
      <c r="J289" s="1">
        <v>45329</v>
      </c>
      <c r="K289" s="7">
        <f t="shared" ca="1" si="4"/>
        <v>0.89252336448598135</v>
      </c>
    </row>
    <row r="290" spans="1:11" hidden="1" x14ac:dyDescent="0.3">
      <c r="A290" t="s">
        <v>231</v>
      </c>
      <c r="B290" t="s">
        <v>7</v>
      </c>
      <c r="C290" t="s">
        <v>25</v>
      </c>
      <c r="D290" t="s">
        <v>26</v>
      </c>
      <c r="E290" t="s">
        <v>194</v>
      </c>
      <c r="F290">
        <v>12096</v>
      </c>
      <c r="G290">
        <v>0</v>
      </c>
      <c r="H290">
        <v>12096</v>
      </c>
      <c r="I290" s="1">
        <v>45117</v>
      </c>
      <c r="J290" s="1">
        <v>45331</v>
      </c>
      <c r="K290" s="7">
        <f t="shared" ca="1" si="4"/>
        <v>0.90186915887850472</v>
      </c>
    </row>
    <row r="291" spans="1:11" hidden="1" x14ac:dyDescent="0.3">
      <c r="A291" t="s">
        <v>231</v>
      </c>
      <c r="B291" t="s">
        <v>7</v>
      </c>
      <c r="C291" t="s">
        <v>29</v>
      </c>
      <c r="D291" t="s">
        <v>30</v>
      </c>
      <c r="E291" t="s">
        <v>196</v>
      </c>
      <c r="F291">
        <v>4095</v>
      </c>
      <c r="G291">
        <v>0</v>
      </c>
      <c r="H291">
        <v>4095</v>
      </c>
      <c r="I291" s="1">
        <v>45103</v>
      </c>
      <c r="J291" s="1">
        <v>45285</v>
      </c>
      <c r="K291" s="7">
        <f t="shared" ca="1" si="4"/>
        <v>0.80769230769230771</v>
      </c>
    </row>
    <row r="292" spans="1:11" hidden="1" x14ac:dyDescent="0.3">
      <c r="A292" t="s">
        <v>231</v>
      </c>
      <c r="B292" t="s">
        <v>7</v>
      </c>
      <c r="C292" t="s">
        <v>29</v>
      </c>
      <c r="D292" t="s">
        <v>30</v>
      </c>
      <c r="E292" t="s">
        <v>28</v>
      </c>
      <c r="F292">
        <v>7960</v>
      </c>
      <c r="G292">
        <v>0</v>
      </c>
      <c r="H292">
        <v>7960</v>
      </c>
      <c r="I292" s="1">
        <v>45113</v>
      </c>
      <c r="J292" s="1">
        <v>45296</v>
      </c>
      <c r="K292" s="7">
        <f t="shared" ca="1" si="4"/>
        <v>0.86338797814207646</v>
      </c>
    </row>
    <row r="293" spans="1:11" hidden="1" x14ac:dyDescent="0.3">
      <c r="A293" t="s">
        <v>231</v>
      </c>
      <c r="B293" t="s">
        <v>7</v>
      </c>
      <c r="C293" t="s">
        <v>33</v>
      </c>
      <c r="D293" t="s">
        <v>34</v>
      </c>
      <c r="E293" t="s">
        <v>35</v>
      </c>
      <c r="F293">
        <v>549</v>
      </c>
      <c r="G293">
        <v>0</v>
      </c>
      <c r="H293">
        <v>549</v>
      </c>
      <c r="I293" s="1">
        <v>45092</v>
      </c>
      <c r="J293" s="1">
        <v>45274</v>
      </c>
      <c r="K293" s="7">
        <f t="shared" ca="1" si="4"/>
        <v>0.74725274725274726</v>
      </c>
    </row>
    <row r="294" spans="1:11" hidden="1" x14ac:dyDescent="0.3">
      <c r="A294" t="s">
        <v>231</v>
      </c>
      <c r="B294" t="s">
        <v>7</v>
      </c>
      <c r="C294" t="s">
        <v>36</v>
      </c>
      <c r="D294" t="s">
        <v>37</v>
      </c>
      <c r="E294" t="s">
        <v>127</v>
      </c>
      <c r="F294">
        <v>24</v>
      </c>
      <c r="G294">
        <v>0</v>
      </c>
      <c r="H294">
        <v>24</v>
      </c>
      <c r="I294" s="1">
        <v>45048</v>
      </c>
      <c r="J294" s="1">
        <v>45231</v>
      </c>
      <c r="K294" s="7">
        <f t="shared" ca="1" si="4"/>
        <v>0.50819672131147542</v>
      </c>
    </row>
    <row r="295" spans="1:11" hidden="1" x14ac:dyDescent="0.3">
      <c r="A295" t="s">
        <v>231</v>
      </c>
      <c r="B295" t="s">
        <v>7</v>
      </c>
      <c r="C295" t="s">
        <v>36</v>
      </c>
      <c r="D295" t="s">
        <v>37</v>
      </c>
      <c r="E295" t="s">
        <v>224</v>
      </c>
      <c r="F295">
        <v>53</v>
      </c>
      <c r="G295">
        <v>0</v>
      </c>
      <c r="H295">
        <v>53</v>
      </c>
      <c r="I295" s="1">
        <v>45101</v>
      </c>
      <c r="J295" s="1">
        <v>45283</v>
      </c>
      <c r="K295" s="7">
        <f t="shared" ca="1" si="4"/>
        <v>0.79670329670329665</v>
      </c>
    </row>
    <row r="296" spans="1:11" hidden="1" x14ac:dyDescent="0.3">
      <c r="A296" t="s">
        <v>231</v>
      </c>
      <c r="B296" t="s">
        <v>7</v>
      </c>
      <c r="C296" t="s">
        <v>36</v>
      </c>
      <c r="D296" t="s">
        <v>37</v>
      </c>
      <c r="E296" t="s">
        <v>27</v>
      </c>
      <c r="F296">
        <v>36</v>
      </c>
      <c r="G296">
        <v>0</v>
      </c>
      <c r="H296">
        <v>36</v>
      </c>
      <c r="I296" s="1">
        <v>45108</v>
      </c>
      <c r="J296" s="1">
        <v>45291</v>
      </c>
      <c r="K296" s="7">
        <f t="shared" ca="1" si="4"/>
        <v>0.83606557377049184</v>
      </c>
    </row>
    <row r="297" spans="1:11" hidden="1" x14ac:dyDescent="0.3">
      <c r="A297" t="s">
        <v>231</v>
      </c>
      <c r="B297" t="s">
        <v>7</v>
      </c>
      <c r="C297" t="s">
        <v>38</v>
      </c>
      <c r="D297" t="s">
        <v>39</v>
      </c>
      <c r="E297" t="s">
        <v>234</v>
      </c>
      <c r="F297">
        <v>576</v>
      </c>
      <c r="G297">
        <v>0</v>
      </c>
      <c r="H297">
        <v>576</v>
      </c>
      <c r="I297" s="1">
        <v>45000</v>
      </c>
      <c r="J297" s="1">
        <v>45213</v>
      </c>
      <c r="K297" s="7">
        <f t="shared" ca="1" si="4"/>
        <v>0.352112676056338</v>
      </c>
    </row>
    <row r="298" spans="1:11" hidden="1" x14ac:dyDescent="0.3">
      <c r="A298" t="s">
        <v>231</v>
      </c>
      <c r="B298" t="s">
        <v>7</v>
      </c>
      <c r="C298" t="s">
        <v>38</v>
      </c>
      <c r="D298" t="s">
        <v>39</v>
      </c>
      <c r="E298" t="s">
        <v>40</v>
      </c>
      <c r="F298">
        <v>1365</v>
      </c>
      <c r="G298">
        <v>0</v>
      </c>
      <c r="H298">
        <v>1365</v>
      </c>
      <c r="I298" s="1">
        <v>45096</v>
      </c>
      <c r="J298" s="1">
        <v>45309</v>
      </c>
      <c r="K298" s="7">
        <f t="shared" ca="1" si="4"/>
        <v>0.80281690140845074</v>
      </c>
    </row>
    <row r="299" spans="1:11" hidden="1" x14ac:dyDescent="0.3">
      <c r="A299" t="s">
        <v>231</v>
      </c>
      <c r="B299" t="s">
        <v>7</v>
      </c>
      <c r="C299" t="s">
        <v>41</v>
      </c>
      <c r="D299" t="s">
        <v>42</v>
      </c>
      <c r="E299" t="s">
        <v>197</v>
      </c>
      <c r="F299">
        <v>12</v>
      </c>
      <c r="G299">
        <v>0</v>
      </c>
      <c r="H299">
        <v>12</v>
      </c>
      <c r="I299" s="1">
        <v>45080</v>
      </c>
      <c r="J299" s="1">
        <v>45293</v>
      </c>
      <c r="K299" s="7">
        <f t="shared" ca="1" si="4"/>
        <v>0.72769953051643188</v>
      </c>
    </row>
    <row r="300" spans="1:11" hidden="1" x14ac:dyDescent="0.3">
      <c r="A300" t="s">
        <v>231</v>
      </c>
      <c r="B300" t="s">
        <v>7</v>
      </c>
      <c r="C300" t="s">
        <v>41</v>
      </c>
      <c r="D300" t="s">
        <v>42</v>
      </c>
      <c r="E300" t="s">
        <v>44</v>
      </c>
      <c r="F300">
        <v>2282</v>
      </c>
      <c r="G300">
        <v>0</v>
      </c>
      <c r="H300">
        <v>2282</v>
      </c>
      <c r="I300" s="1">
        <v>45104</v>
      </c>
      <c r="J300" s="1">
        <v>45317</v>
      </c>
      <c r="K300" s="7">
        <f t="shared" ca="1" si="4"/>
        <v>0.84037558685446012</v>
      </c>
    </row>
    <row r="301" spans="1:11" hidden="1" x14ac:dyDescent="0.3">
      <c r="A301" t="s">
        <v>231</v>
      </c>
      <c r="B301" t="s">
        <v>7</v>
      </c>
      <c r="C301" t="s">
        <v>41</v>
      </c>
      <c r="D301" t="s">
        <v>42</v>
      </c>
      <c r="E301" t="s">
        <v>235</v>
      </c>
      <c r="F301">
        <v>793</v>
      </c>
      <c r="G301">
        <v>0</v>
      </c>
      <c r="H301">
        <v>793</v>
      </c>
      <c r="I301" s="1">
        <v>45105</v>
      </c>
      <c r="J301" s="1">
        <v>45318</v>
      </c>
      <c r="K301" s="7">
        <f t="shared" ca="1" si="4"/>
        <v>0.84507042253521125</v>
      </c>
    </row>
    <row r="302" spans="1:11" hidden="1" x14ac:dyDescent="0.3">
      <c r="A302" t="s">
        <v>231</v>
      </c>
      <c r="B302" t="s">
        <v>7</v>
      </c>
      <c r="C302" t="s">
        <v>41</v>
      </c>
      <c r="D302" t="s">
        <v>42</v>
      </c>
      <c r="E302" t="s">
        <v>32</v>
      </c>
      <c r="F302">
        <v>1703</v>
      </c>
      <c r="G302">
        <v>0</v>
      </c>
      <c r="H302">
        <v>1703</v>
      </c>
      <c r="I302" s="1">
        <v>45107</v>
      </c>
      <c r="J302" s="1">
        <v>45320</v>
      </c>
      <c r="K302" s="7">
        <f t="shared" ca="1" si="4"/>
        <v>0.85446009389671362</v>
      </c>
    </row>
    <row r="303" spans="1:11" hidden="1" x14ac:dyDescent="0.3">
      <c r="A303" t="s">
        <v>231</v>
      </c>
      <c r="B303" t="s">
        <v>7</v>
      </c>
      <c r="C303" t="s">
        <v>45</v>
      </c>
      <c r="D303" t="s">
        <v>46</v>
      </c>
      <c r="E303" t="s">
        <v>13</v>
      </c>
      <c r="F303">
        <v>1927</v>
      </c>
      <c r="G303">
        <v>0</v>
      </c>
      <c r="H303">
        <v>1927</v>
      </c>
      <c r="I303" s="1">
        <v>45108</v>
      </c>
      <c r="J303" s="1">
        <v>45291</v>
      </c>
      <c r="K303" s="7">
        <f t="shared" ca="1" si="4"/>
        <v>0.83606557377049184</v>
      </c>
    </row>
    <row r="304" spans="1:11" hidden="1" x14ac:dyDescent="0.3">
      <c r="A304" t="s">
        <v>231</v>
      </c>
      <c r="B304" t="s">
        <v>7</v>
      </c>
      <c r="C304" t="s">
        <v>45</v>
      </c>
      <c r="D304" t="s">
        <v>46</v>
      </c>
      <c r="E304" t="s">
        <v>221</v>
      </c>
      <c r="F304">
        <v>635</v>
      </c>
      <c r="G304">
        <v>0</v>
      </c>
      <c r="H304">
        <v>635</v>
      </c>
      <c r="I304" s="1">
        <v>45118</v>
      </c>
      <c r="J304" s="1">
        <v>45301</v>
      </c>
      <c r="K304" s="7">
        <f t="shared" ca="1" si="4"/>
        <v>0.89071038251366119</v>
      </c>
    </row>
    <row r="305" spans="1:11" hidden="1" x14ac:dyDescent="0.3">
      <c r="A305" t="s">
        <v>231</v>
      </c>
      <c r="B305" t="s">
        <v>7</v>
      </c>
      <c r="C305" t="s">
        <v>48</v>
      </c>
      <c r="D305" t="s">
        <v>49</v>
      </c>
      <c r="E305" t="s">
        <v>51</v>
      </c>
      <c r="F305">
        <v>1242</v>
      </c>
      <c r="G305">
        <v>0</v>
      </c>
      <c r="H305">
        <v>1242</v>
      </c>
      <c r="I305" s="1">
        <v>45086</v>
      </c>
      <c r="J305" s="1">
        <v>45268</v>
      </c>
      <c r="K305" s="7">
        <f t="shared" ca="1" si="4"/>
        <v>0.7142857142857143</v>
      </c>
    </row>
    <row r="306" spans="1:11" hidden="1" x14ac:dyDescent="0.3">
      <c r="A306" t="s">
        <v>231</v>
      </c>
      <c r="B306" t="s">
        <v>7</v>
      </c>
      <c r="C306" t="s">
        <v>48</v>
      </c>
      <c r="D306" t="s">
        <v>49</v>
      </c>
      <c r="E306" t="s">
        <v>52</v>
      </c>
      <c r="F306">
        <v>432</v>
      </c>
      <c r="G306">
        <v>0</v>
      </c>
      <c r="H306">
        <v>432</v>
      </c>
      <c r="I306" s="1">
        <v>45110</v>
      </c>
      <c r="J306" s="1">
        <v>45293</v>
      </c>
      <c r="K306" s="7">
        <f t="shared" ca="1" si="4"/>
        <v>0.84699453551912574</v>
      </c>
    </row>
    <row r="307" spans="1:11" hidden="1" x14ac:dyDescent="0.3">
      <c r="A307" t="s">
        <v>231</v>
      </c>
      <c r="B307" t="s">
        <v>7</v>
      </c>
      <c r="C307" t="s">
        <v>53</v>
      </c>
      <c r="D307" t="s">
        <v>54</v>
      </c>
      <c r="E307" t="s">
        <v>200</v>
      </c>
      <c r="F307">
        <v>628</v>
      </c>
      <c r="G307">
        <v>0</v>
      </c>
      <c r="H307">
        <v>628</v>
      </c>
      <c r="I307" s="1">
        <v>45118</v>
      </c>
      <c r="J307" s="1">
        <v>45301</v>
      </c>
      <c r="K307" s="7">
        <f t="shared" ca="1" si="4"/>
        <v>0.89071038251366119</v>
      </c>
    </row>
    <row r="308" spans="1:11" hidden="1" x14ac:dyDescent="0.3">
      <c r="A308" t="s">
        <v>231</v>
      </c>
      <c r="B308" t="s">
        <v>7</v>
      </c>
      <c r="C308" t="s">
        <v>236</v>
      </c>
      <c r="D308" t="s">
        <v>237</v>
      </c>
      <c r="E308" t="s">
        <v>224</v>
      </c>
      <c r="F308">
        <v>62</v>
      </c>
      <c r="G308">
        <v>0</v>
      </c>
      <c r="H308">
        <v>62</v>
      </c>
      <c r="I308" s="1">
        <v>45101</v>
      </c>
      <c r="J308" s="1">
        <v>45314</v>
      </c>
      <c r="K308" s="7">
        <f t="shared" ca="1" si="4"/>
        <v>0.82629107981220662</v>
      </c>
    </row>
    <row r="309" spans="1:11" hidden="1" x14ac:dyDescent="0.3">
      <c r="A309" t="s">
        <v>231</v>
      </c>
      <c r="B309" t="s">
        <v>58</v>
      </c>
      <c r="C309" t="s">
        <v>59</v>
      </c>
      <c r="D309" t="s">
        <v>60</v>
      </c>
      <c r="E309" t="s">
        <v>61</v>
      </c>
      <c r="F309">
        <v>280</v>
      </c>
      <c r="G309">
        <v>0</v>
      </c>
      <c r="H309">
        <v>280</v>
      </c>
      <c r="I309" s="1">
        <v>45082</v>
      </c>
      <c r="J309" s="1">
        <v>45264</v>
      </c>
      <c r="K309" s="7">
        <f t="shared" ca="1" si="4"/>
        <v>0.69230769230769229</v>
      </c>
    </row>
    <row r="310" spans="1:11" hidden="1" x14ac:dyDescent="0.3">
      <c r="A310" t="s">
        <v>231</v>
      </c>
      <c r="B310" t="s">
        <v>58</v>
      </c>
      <c r="C310" t="s">
        <v>62</v>
      </c>
      <c r="D310" t="s">
        <v>63</v>
      </c>
      <c r="E310" t="s">
        <v>238</v>
      </c>
      <c r="F310">
        <v>20</v>
      </c>
      <c r="G310">
        <v>0</v>
      </c>
      <c r="H310">
        <v>20</v>
      </c>
      <c r="I310" s="1">
        <v>45010</v>
      </c>
      <c r="J310" s="1">
        <v>45193</v>
      </c>
      <c r="K310" s="7">
        <f t="shared" ca="1" si="4"/>
        <v>0.30054644808743169</v>
      </c>
    </row>
    <row r="311" spans="1:11" hidden="1" x14ac:dyDescent="0.3">
      <c r="A311" t="s">
        <v>231</v>
      </c>
      <c r="B311" t="s">
        <v>58</v>
      </c>
      <c r="C311" t="s">
        <v>62</v>
      </c>
      <c r="D311" t="s">
        <v>63</v>
      </c>
      <c r="E311" t="s">
        <v>74</v>
      </c>
      <c r="F311">
        <v>757</v>
      </c>
      <c r="G311">
        <v>0</v>
      </c>
      <c r="H311">
        <v>757</v>
      </c>
      <c r="I311" s="1">
        <v>45112</v>
      </c>
      <c r="J311" s="1">
        <v>45295</v>
      </c>
      <c r="K311" s="7">
        <f t="shared" ca="1" si="4"/>
        <v>0.85792349726775952</v>
      </c>
    </row>
    <row r="312" spans="1:11" hidden="1" x14ac:dyDescent="0.3">
      <c r="A312" t="s">
        <v>231</v>
      </c>
      <c r="B312" t="s">
        <v>58</v>
      </c>
      <c r="C312" t="s">
        <v>64</v>
      </c>
      <c r="D312" t="s">
        <v>65</v>
      </c>
      <c r="E312" t="s">
        <v>13</v>
      </c>
      <c r="F312">
        <v>420</v>
      </c>
      <c r="G312">
        <v>0</v>
      </c>
      <c r="H312">
        <v>420</v>
      </c>
      <c r="I312" s="1">
        <v>45111</v>
      </c>
      <c r="J312" s="1">
        <v>45325</v>
      </c>
      <c r="K312" s="7">
        <f t="shared" ca="1" si="4"/>
        <v>0.87383177570093462</v>
      </c>
    </row>
    <row r="313" spans="1:11" hidden="1" x14ac:dyDescent="0.3">
      <c r="A313" t="s">
        <v>231</v>
      </c>
      <c r="B313" t="s">
        <v>58</v>
      </c>
      <c r="C313" t="s">
        <v>66</v>
      </c>
      <c r="D313" t="s">
        <v>67</v>
      </c>
      <c r="E313" t="s">
        <v>47</v>
      </c>
      <c r="F313">
        <v>3032</v>
      </c>
      <c r="G313">
        <v>0</v>
      </c>
      <c r="H313">
        <v>3032</v>
      </c>
      <c r="I313" s="1">
        <v>45104</v>
      </c>
      <c r="J313" s="1">
        <v>45286</v>
      </c>
      <c r="K313" s="7">
        <f t="shared" ca="1" si="4"/>
        <v>0.81318681318681318</v>
      </c>
    </row>
    <row r="314" spans="1:11" hidden="1" x14ac:dyDescent="0.3">
      <c r="A314" t="s">
        <v>231</v>
      </c>
      <c r="B314" t="s">
        <v>58</v>
      </c>
      <c r="C314" t="s">
        <v>68</v>
      </c>
      <c r="D314" t="s">
        <v>69</v>
      </c>
      <c r="E314" t="s">
        <v>16</v>
      </c>
      <c r="F314">
        <v>390</v>
      </c>
      <c r="G314">
        <v>0</v>
      </c>
      <c r="H314">
        <v>390</v>
      </c>
      <c r="I314" s="1">
        <v>45097</v>
      </c>
      <c r="J314" s="1">
        <v>45279</v>
      </c>
      <c r="K314" s="7">
        <f t="shared" ca="1" si="4"/>
        <v>0.77472527472527475</v>
      </c>
    </row>
    <row r="315" spans="1:11" hidden="1" x14ac:dyDescent="0.3">
      <c r="A315" t="s">
        <v>231</v>
      </c>
      <c r="B315" t="s">
        <v>58</v>
      </c>
      <c r="C315" t="s">
        <v>68</v>
      </c>
      <c r="D315" t="s">
        <v>69</v>
      </c>
      <c r="E315" t="s">
        <v>47</v>
      </c>
      <c r="F315">
        <v>480</v>
      </c>
      <c r="G315">
        <v>0</v>
      </c>
      <c r="H315">
        <v>480</v>
      </c>
      <c r="I315" s="1">
        <v>45114</v>
      </c>
      <c r="J315" s="1">
        <v>45297</v>
      </c>
      <c r="K315" s="7">
        <f t="shared" ca="1" si="4"/>
        <v>0.86885245901639341</v>
      </c>
    </row>
    <row r="316" spans="1:11" hidden="1" x14ac:dyDescent="0.3">
      <c r="A316" t="s">
        <v>231</v>
      </c>
      <c r="B316" t="s">
        <v>70</v>
      </c>
      <c r="C316" t="s">
        <v>71</v>
      </c>
      <c r="D316" t="s">
        <v>72</v>
      </c>
      <c r="E316" t="s">
        <v>74</v>
      </c>
      <c r="F316">
        <v>259</v>
      </c>
      <c r="G316">
        <v>0</v>
      </c>
      <c r="H316">
        <v>259</v>
      </c>
      <c r="I316" s="1">
        <v>45108</v>
      </c>
      <c r="J316" s="1">
        <v>45382</v>
      </c>
      <c r="K316" s="7">
        <f t="shared" ca="1" si="4"/>
        <v>0.89051094890510951</v>
      </c>
    </row>
    <row r="317" spans="1:11" hidden="1" x14ac:dyDescent="0.3">
      <c r="A317" t="s">
        <v>231</v>
      </c>
      <c r="B317" t="s">
        <v>70</v>
      </c>
      <c r="C317" t="s">
        <v>75</v>
      </c>
      <c r="D317" t="s">
        <v>76</v>
      </c>
      <c r="E317">
        <v>49</v>
      </c>
      <c r="F317">
        <v>324</v>
      </c>
      <c r="G317">
        <v>0</v>
      </c>
      <c r="H317">
        <v>324</v>
      </c>
      <c r="I317" s="1">
        <v>45099</v>
      </c>
      <c r="J317" s="1">
        <v>45373</v>
      </c>
      <c r="K317" s="7">
        <f t="shared" ca="1" si="4"/>
        <v>0.85766423357664234</v>
      </c>
    </row>
    <row r="318" spans="1:11" hidden="1" x14ac:dyDescent="0.3">
      <c r="A318" t="s">
        <v>231</v>
      </c>
      <c r="B318" t="s">
        <v>70</v>
      </c>
      <c r="C318" t="s">
        <v>239</v>
      </c>
      <c r="D318" t="s">
        <v>240</v>
      </c>
      <c r="E318">
        <v>2305195</v>
      </c>
      <c r="F318">
        <v>36</v>
      </c>
      <c r="G318">
        <v>0</v>
      </c>
      <c r="H318">
        <v>36</v>
      </c>
      <c r="I318" s="1">
        <v>45051</v>
      </c>
      <c r="J318" s="1">
        <v>45417</v>
      </c>
      <c r="K318" s="7">
        <f t="shared" ca="1" si="4"/>
        <v>0.76229508196721307</v>
      </c>
    </row>
    <row r="319" spans="1:11" hidden="1" x14ac:dyDescent="0.3">
      <c r="A319" t="s">
        <v>231</v>
      </c>
      <c r="B319" t="s">
        <v>70</v>
      </c>
      <c r="C319" t="s">
        <v>80</v>
      </c>
      <c r="D319" t="s">
        <v>81</v>
      </c>
      <c r="E319">
        <v>2306268</v>
      </c>
      <c r="F319">
        <v>16</v>
      </c>
      <c r="G319">
        <v>0</v>
      </c>
      <c r="H319">
        <v>16</v>
      </c>
      <c r="I319" s="1">
        <v>45094</v>
      </c>
      <c r="J319" s="1">
        <v>45460</v>
      </c>
      <c r="K319" s="7">
        <f t="shared" ca="1" si="4"/>
        <v>0.8797814207650273</v>
      </c>
    </row>
    <row r="320" spans="1:11" hidden="1" x14ac:dyDescent="0.3">
      <c r="A320" t="s">
        <v>231</v>
      </c>
      <c r="B320" t="s">
        <v>70</v>
      </c>
      <c r="C320" t="s">
        <v>84</v>
      </c>
      <c r="D320" t="s">
        <v>85</v>
      </c>
      <c r="E320">
        <v>48</v>
      </c>
      <c r="F320">
        <v>466</v>
      </c>
      <c r="G320">
        <v>0</v>
      </c>
      <c r="H320">
        <v>466</v>
      </c>
      <c r="I320" s="1">
        <v>45097</v>
      </c>
      <c r="J320" s="1">
        <v>45463</v>
      </c>
      <c r="K320" s="7">
        <f t="shared" ca="1" si="4"/>
        <v>0.88797814207650272</v>
      </c>
    </row>
    <row r="321" spans="1:11" hidden="1" x14ac:dyDescent="0.3">
      <c r="A321" t="s">
        <v>231</v>
      </c>
      <c r="B321" t="s">
        <v>70</v>
      </c>
      <c r="C321" t="s">
        <v>84</v>
      </c>
      <c r="D321" t="s">
        <v>85</v>
      </c>
      <c r="E321">
        <v>63</v>
      </c>
      <c r="F321">
        <v>446</v>
      </c>
      <c r="G321">
        <v>0</v>
      </c>
      <c r="H321">
        <v>446</v>
      </c>
      <c r="I321" s="1">
        <v>45117</v>
      </c>
      <c r="J321" s="1">
        <v>45483</v>
      </c>
      <c r="K321" s="7">
        <f t="shared" ca="1" si="4"/>
        <v>0.94262295081967218</v>
      </c>
    </row>
    <row r="322" spans="1:11" hidden="1" x14ac:dyDescent="0.3">
      <c r="A322" t="s">
        <v>231</v>
      </c>
      <c r="B322" t="s">
        <v>70</v>
      </c>
      <c r="C322" t="s">
        <v>241</v>
      </c>
      <c r="D322" t="s">
        <v>242</v>
      </c>
      <c r="E322">
        <v>31</v>
      </c>
      <c r="F322">
        <v>167</v>
      </c>
      <c r="G322">
        <v>0</v>
      </c>
      <c r="H322">
        <v>167</v>
      </c>
      <c r="I322" s="1">
        <v>45072</v>
      </c>
      <c r="J322" s="1">
        <v>45438</v>
      </c>
      <c r="K322" s="7">
        <f t="shared" ca="1" si="4"/>
        <v>0.81967213114754101</v>
      </c>
    </row>
    <row r="323" spans="1:11" hidden="1" x14ac:dyDescent="0.3">
      <c r="A323" t="s">
        <v>231</v>
      </c>
      <c r="B323" t="s">
        <v>70</v>
      </c>
      <c r="C323" t="s">
        <v>241</v>
      </c>
      <c r="D323" t="s">
        <v>242</v>
      </c>
      <c r="E323">
        <v>62</v>
      </c>
      <c r="F323">
        <v>1465</v>
      </c>
      <c r="G323">
        <v>0</v>
      </c>
      <c r="H323">
        <v>1465</v>
      </c>
      <c r="I323" s="1">
        <v>45114</v>
      </c>
      <c r="J323" s="1">
        <v>45480</v>
      </c>
      <c r="K323" s="7">
        <f t="shared" ref="K323:K381" ca="1" si="5">(J323-TODAY())/(J323-I323)</f>
        <v>0.93442622950819676</v>
      </c>
    </row>
    <row r="324" spans="1:11" hidden="1" x14ac:dyDescent="0.3">
      <c r="A324" t="s">
        <v>231</v>
      </c>
      <c r="B324" t="s">
        <v>70</v>
      </c>
      <c r="C324" t="s">
        <v>86</v>
      </c>
      <c r="D324" t="s">
        <v>87</v>
      </c>
      <c r="E324">
        <v>38</v>
      </c>
      <c r="F324">
        <v>717</v>
      </c>
      <c r="G324">
        <v>0</v>
      </c>
      <c r="H324">
        <v>717</v>
      </c>
      <c r="I324" s="1">
        <v>45084</v>
      </c>
      <c r="J324" s="1">
        <v>45450</v>
      </c>
      <c r="K324" s="7">
        <f t="shared" ca="1" si="5"/>
        <v>0.85245901639344257</v>
      </c>
    </row>
    <row r="325" spans="1:11" hidden="1" x14ac:dyDescent="0.3">
      <c r="A325" t="s">
        <v>231</v>
      </c>
      <c r="B325" t="s">
        <v>70</v>
      </c>
      <c r="C325" t="s">
        <v>88</v>
      </c>
      <c r="D325" t="s">
        <v>89</v>
      </c>
      <c r="E325" t="s">
        <v>90</v>
      </c>
      <c r="F325">
        <v>24</v>
      </c>
      <c r="G325">
        <v>0</v>
      </c>
      <c r="H325">
        <v>24</v>
      </c>
      <c r="I325" s="1">
        <v>45068</v>
      </c>
      <c r="J325" s="1">
        <v>45434</v>
      </c>
      <c r="K325" s="7">
        <f t="shared" ca="1" si="5"/>
        <v>0.80874316939890711</v>
      </c>
    </row>
    <row r="326" spans="1:11" hidden="1" x14ac:dyDescent="0.3">
      <c r="A326" t="s">
        <v>231</v>
      </c>
      <c r="B326" t="s">
        <v>70</v>
      </c>
      <c r="C326" t="s">
        <v>243</v>
      </c>
      <c r="D326" t="s">
        <v>244</v>
      </c>
      <c r="E326">
        <v>2306268</v>
      </c>
      <c r="F326">
        <v>36</v>
      </c>
      <c r="G326">
        <v>0</v>
      </c>
      <c r="H326">
        <v>36</v>
      </c>
      <c r="I326" s="1">
        <v>45094</v>
      </c>
      <c r="J326" s="1">
        <v>45460</v>
      </c>
      <c r="K326" s="7">
        <f t="shared" ca="1" si="5"/>
        <v>0.8797814207650273</v>
      </c>
    </row>
    <row r="327" spans="1:11" hidden="1" x14ac:dyDescent="0.3">
      <c r="A327" t="s">
        <v>231</v>
      </c>
      <c r="B327" t="s">
        <v>70</v>
      </c>
      <c r="C327" t="s">
        <v>91</v>
      </c>
      <c r="D327" t="s">
        <v>92</v>
      </c>
      <c r="E327">
        <v>2306268</v>
      </c>
      <c r="F327">
        <v>12</v>
      </c>
      <c r="G327">
        <v>0</v>
      </c>
      <c r="H327">
        <v>12</v>
      </c>
      <c r="I327" s="1">
        <v>45094</v>
      </c>
      <c r="J327" s="1">
        <v>45460</v>
      </c>
      <c r="K327" s="7">
        <f t="shared" ca="1" si="5"/>
        <v>0.8797814207650273</v>
      </c>
    </row>
    <row r="328" spans="1:11" hidden="1" x14ac:dyDescent="0.3">
      <c r="A328" t="s">
        <v>231</v>
      </c>
      <c r="B328" t="s">
        <v>70</v>
      </c>
      <c r="C328" t="s">
        <v>93</v>
      </c>
      <c r="D328" t="s">
        <v>94</v>
      </c>
      <c r="E328">
        <v>53</v>
      </c>
      <c r="F328">
        <v>504</v>
      </c>
      <c r="G328">
        <v>0</v>
      </c>
      <c r="H328">
        <v>504</v>
      </c>
      <c r="I328" s="1">
        <v>45103</v>
      </c>
      <c r="J328" s="1">
        <v>45469</v>
      </c>
      <c r="K328" s="7">
        <f t="shared" ca="1" si="5"/>
        <v>0.90437158469945356</v>
      </c>
    </row>
    <row r="329" spans="1:11" hidden="1" x14ac:dyDescent="0.3">
      <c r="A329" t="s">
        <v>231</v>
      </c>
      <c r="B329" t="s">
        <v>70</v>
      </c>
      <c r="C329" t="s">
        <v>245</v>
      </c>
      <c r="D329" t="s">
        <v>246</v>
      </c>
      <c r="E329">
        <v>61</v>
      </c>
      <c r="F329">
        <v>1154</v>
      </c>
      <c r="G329">
        <v>0</v>
      </c>
      <c r="H329">
        <v>1154</v>
      </c>
      <c r="I329" s="1">
        <v>45113</v>
      </c>
      <c r="J329" s="1">
        <v>45479</v>
      </c>
      <c r="K329" s="7">
        <f t="shared" ca="1" si="5"/>
        <v>0.93169398907103829</v>
      </c>
    </row>
    <row r="330" spans="1:11" hidden="1" x14ac:dyDescent="0.3">
      <c r="A330" t="s">
        <v>231</v>
      </c>
      <c r="B330" t="s">
        <v>70</v>
      </c>
      <c r="C330" t="s">
        <v>95</v>
      </c>
      <c r="D330" t="s">
        <v>96</v>
      </c>
      <c r="E330">
        <v>51</v>
      </c>
      <c r="F330">
        <v>294</v>
      </c>
      <c r="G330">
        <v>0</v>
      </c>
      <c r="H330">
        <v>294</v>
      </c>
      <c r="I330" s="1">
        <v>45101</v>
      </c>
      <c r="J330" s="1">
        <v>45467</v>
      </c>
      <c r="K330" s="7">
        <f t="shared" ca="1" si="5"/>
        <v>0.89890710382513661</v>
      </c>
    </row>
    <row r="331" spans="1:11" hidden="1" x14ac:dyDescent="0.3">
      <c r="A331" t="s">
        <v>231</v>
      </c>
      <c r="B331" t="s">
        <v>70</v>
      </c>
      <c r="C331" t="s">
        <v>95</v>
      </c>
      <c r="D331" t="s">
        <v>96</v>
      </c>
      <c r="E331">
        <v>55</v>
      </c>
      <c r="F331">
        <v>1056</v>
      </c>
      <c r="G331">
        <v>0</v>
      </c>
      <c r="H331">
        <v>1056</v>
      </c>
      <c r="I331" s="1">
        <v>45105</v>
      </c>
      <c r="J331" s="1">
        <v>45471</v>
      </c>
      <c r="K331" s="7">
        <f t="shared" ca="1" si="5"/>
        <v>0.9098360655737705</v>
      </c>
    </row>
    <row r="332" spans="1:11" hidden="1" x14ac:dyDescent="0.3">
      <c r="A332" t="s">
        <v>231</v>
      </c>
      <c r="B332" t="s">
        <v>97</v>
      </c>
      <c r="C332" t="s">
        <v>98</v>
      </c>
      <c r="D332" t="s">
        <v>99</v>
      </c>
      <c r="E332" t="s">
        <v>101</v>
      </c>
      <c r="F332">
        <v>450</v>
      </c>
      <c r="G332">
        <v>0</v>
      </c>
      <c r="H332">
        <v>450</v>
      </c>
      <c r="I332" s="1">
        <v>45022</v>
      </c>
      <c r="J332" s="1">
        <v>45174</v>
      </c>
      <c r="K332" s="7">
        <f t="shared" ca="1" si="5"/>
        <v>0.23684210526315788</v>
      </c>
    </row>
    <row r="333" spans="1:11" hidden="1" x14ac:dyDescent="0.3">
      <c r="A333" t="s">
        <v>231</v>
      </c>
      <c r="B333" t="s">
        <v>97</v>
      </c>
      <c r="C333" t="s">
        <v>102</v>
      </c>
      <c r="D333" t="s">
        <v>103</v>
      </c>
      <c r="E333" t="s">
        <v>113</v>
      </c>
      <c r="F333">
        <v>198</v>
      </c>
      <c r="G333">
        <v>0</v>
      </c>
      <c r="H333">
        <v>198</v>
      </c>
      <c r="I333" s="1">
        <v>45013</v>
      </c>
      <c r="J333" s="1">
        <v>45165</v>
      </c>
      <c r="K333" s="7">
        <f t="shared" ca="1" si="5"/>
        <v>0.17763157894736842</v>
      </c>
    </row>
    <row r="334" spans="1:11" hidden="1" x14ac:dyDescent="0.3">
      <c r="A334" t="s">
        <v>231</v>
      </c>
      <c r="B334" t="s">
        <v>97</v>
      </c>
      <c r="C334" t="s">
        <v>102</v>
      </c>
      <c r="D334" t="s">
        <v>103</v>
      </c>
      <c r="E334" t="s">
        <v>101</v>
      </c>
      <c r="F334">
        <v>72</v>
      </c>
      <c r="G334">
        <v>0</v>
      </c>
      <c r="H334">
        <v>72</v>
      </c>
      <c r="I334" s="1">
        <v>45049</v>
      </c>
      <c r="J334" s="1">
        <v>45201</v>
      </c>
      <c r="K334" s="7">
        <f t="shared" ca="1" si="5"/>
        <v>0.41447368421052633</v>
      </c>
    </row>
    <row r="335" spans="1:11" hidden="1" x14ac:dyDescent="0.3">
      <c r="A335" t="s">
        <v>231</v>
      </c>
      <c r="B335" t="s">
        <v>97</v>
      </c>
      <c r="C335" t="s">
        <v>104</v>
      </c>
      <c r="D335" t="s">
        <v>105</v>
      </c>
      <c r="E335" t="s">
        <v>113</v>
      </c>
      <c r="F335">
        <v>222</v>
      </c>
      <c r="G335">
        <v>0</v>
      </c>
      <c r="H335">
        <v>222</v>
      </c>
      <c r="I335" s="1">
        <v>45010</v>
      </c>
      <c r="J335" s="1">
        <v>45162</v>
      </c>
      <c r="K335" s="7">
        <f t="shared" ca="1" si="5"/>
        <v>0.15789473684210525</v>
      </c>
    </row>
    <row r="336" spans="1:11" hidden="1" x14ac:dyDescent="0.3">
      <c r="A336" t="s">
        <v>231</v>
      </c>
      <c r="B336" t="s">
        <v>97</v>
      </c>
      <c r="C336" t="s">
        <v>104</v>
      </c>
      <c r="D336" t="s">
        <v>105</v>
      </c>
      <c r="E336" t="s">
        <v>101</v>
      </c>
      <c r="F336">
        <v>96</v>
      </c>
      <c r="G336">
        <v>0</v>
      </c>
      <c r="H336">
        <v>96</v>
      </c>
      <c r="I336" s="1">
        <v>45054</v>
      </c>
      <c r="J336" s="1">
        <v>45206</v>
      </c>
      <c r="K336" s="7">
        <f t="shared" ca="1" si="5"/>
        <v>0.44736842105263158</v>
      </c>
    </row>
    <row r="337" spans="1:11" hidden="1" x14ac:dyDescent="0.3">
      <c r="A337" t="s">
        <v>231</v>
      </c>
      <c r="B337" t="s">
        <v>97</v>
      </c>
      <c r="C337" t="s">
        <v>106</v>
      </c>
      <c r="D337" t="s">
        <v>107</v>
      </c>
      <c r="E337" t="s">
        <v>113</v>
      </c>
      <c r="F337">
        <v>198</v>
      </c>
      <c r="G337">
        <v>0</v>
      </c>
      <c r="H337">
        <v>198</v>
      </c>
      <c r="I337" s="1">
        <v>45012</v>
      </c>
      <c r="J337" s="1">
        <v>45164</v>
      </c>
      <c r="K337" s="7">
        <f t="shared" ca="1" si="5"/>
        <v>0.17105263157894737</v>
      </c>
    </row>
    <row r="338" spans="1:11" hidden="1" x14ac:dyDescent="0.3">
      <c r="A338" t="s">
        <v>231</v>
      </c>
      <c r="B338" t="s">
        <v>97</v>
      </c>
      <c r="C338" t="s">
        <v>108</v>
      </c>
      <c r="D338" t="s">
        <v>109</v>
      </c>
      <c r="E338" t="s">
        <v>113</v>
      </c>
      <c r="F338">
        <v>198</v>
      </c>
      <c r="G338">
        <v>0</v>
      </c>
      <c r="H338">
        <v>198</v>
      </c>
      <c r="I338" s="1">
        <v>45014</v>
      </c>
      <c r="J338" s="1">
        <v>45166</v>
      </c>
      <c r="K338" s="7">
        <f t="shared" ca="1" si="5"/>
        <v>0.18421052631578946</v>
      </c>
    </row>
    <row r="339" spans="1:11" hidden="1" x14ac:dyDescent="0.3">
      <c r="A339" t="s">
        <v>231</v>
      </c>
      <c r="B339" t="s">
        <v>97</v>
      </c>
      <c r="C339" t="s">
        <v>108</v>
      </c>
      <c r="D339" t="s">
        <v>109</v>
      </c>
      <c r="E339" t="s">
        <v>101</v>
      </c>
      <c r="F339">
        <v>48</v>
      </c>
      <c r="G339">
        <v>0</v>
      </c>
      <c r="H339">
        <v>48</v>
      </c>
      <c r="I339" s="1">
        <v>45021</v>
      </c>
      <c r="J339" s="1">
        <v>45173</v>
      </c>
      <c r="K339" s="7">
        <f t="shared" ca="1" si="5"/>
        <v>0.23026315789473684</v>
      </c>
    </row>
    <row r="340" spans="1:11" hidden="1" x14ac:dyDescent="0.3">
      <c r="A340" t="s">
        <v>231</v>
      </c>
      <c r="B340" t="s">
        <v>97</v>
      </c>
      <c r="C340" t="s">
        <v>108</v>
      </c>
      <c r="D340" t="s">
        <v>109</v>
      </c>
      <c r="E340" t="s">
        <v>110</v>
      </c>
      <c r="F340">
        <v>24</v>
      </c>
      <c r="G340">
        <v>0</v>
      </c>
      <c r="H340">
        <v>24</v>
      </c>
      <c r="I340" s="1">
        <v>45055</v>
      </c>
      <c r="J340" s="1">
        <v>45207</v>
      </c>
      <c r="K340" s="7">
        <f t="shared" ca="1" si="5"/>
        <v>0.45394736842105265</v>
      </c>
    </row>
    <row r="341" spans="1:11" hidden="1" x14ac:dyDescent="0.3">
      <c r="A341" t="s">
        <v>231</v>
      </c>
      <c r="B341" t="s">
        <v>97</v>
      </c>
      <c r="C341" t="s">
        <v>111</v>
      </c>
      <c r="D341" t="s">
        <v>112</v>
      </c>
      <c r="E341" t="s">
        <v>100</v>
      </c>
      <c r="F341">
        <v>150</v>
      </c>
      <c r="G341">
        <v>0</v>
      </c>
      <c r="H341">
        <v>150</v>
      </c>
      <c r="I341" s="1">
        <v>44998</v>
      </c>
      <c r="J341" s="1">
        <v>45150</v>
      </c>
      <c r="K341" s="7">
        <f t="shared" ca="1" si="5"/>
        <v>7.8947368421052627E-2</v>
      </c>
    </row>
    <row r="342" spans="1:11" hidden="1" x14ac:dyDescent="0.3">
      <c r="A342" t="s">
        <v>231</v>
      </c>
      <c r="B342" t="s">
        <v>97</v>
      </c>
      <c r="C342" t="s">
        <v>111</v>
      </c>
      <c r="D342" t="s">
        <v>112</v>
      </c>
      <c r="E342" t="s">
        <v>101</v>
      </c>
      <c r="F342">
        <v>96</v>
      </c>
      <c r="G342">
        <v>0</v>
      </c>
      <c r="H342">
        <v>96</v>
      </c>
      <c r="I342" s="1">
        <v>45049</v>
      </c>
      <c r="J342" s="1">
        <v>45201</v>
      </c>
      <c r="K342" s="7">
        <f t="shared" ca="1" si="5"/>
        <v>0.41447368421052633</v>
      </c>
    </row>
    <row r="343" spans="1:11" hidden="1" x14ac:dyDescent="0.3">
      <c r="A343" t="s">
        <v>231</v>
      </c>
      <c r="B343" t="s">
        <v>97</v>
      </c>
      <c r="C343" t="s">
        <v>114</v>
      </c>
      <c r="D343" t="s">
        <v>115</v>
      </c>
      <c r="E343" t="s">
        <v>113</v>
      </c>
      <c r="F343">
        <v>138</v>
      </c>
      <c r="G343">
        <v>0</v>
      </c>
      <c r="H343">
        <v>138</v>
      </c>
      <c r="I343" s="1">
        <v>45009</v>
      </c>
      <c r="J343" s="1">
        <v>45161</v>
      </c>
      <c r="K343" s="7">
        <f t="shared" ca="1" si="5"/>
        <v>0.15131578947368421</v>
      </c>
    </row>
    <row r="344" spans="1:11" hidden="1" x14ac:dyDescent="0.3">
      <c r="A344" t="s">
        <v>231</v>
      </c>
      <c r="B344" t="s">
        <v>97</v>
      </c>
      <c r="C344" t="s">
        <v>114</v>
      </c>
      <c r="D344" t="s">
        <v>115</v>
      </c>
      <c r="E344" t="s">
        <v>101</v>
      </c>
      <c r="F344">
        <v>144</v>
      </c>
      <c r="G344">
        <v>0</v>
      </c>
      <c r="H344">
        <v>144</v>
      </c>
      <c r="I344" s="1">
        <v>45052</v>
      </c>
      <c r="J344" s="1">
        <v>45204</v>
      </c>
      <c r="K344" s="7">
        <f t="shared" ca="1" si="5"/>
        <v>0.43421052631578949</v>
      </c>
    </row>
    <row r="345" spans="1:11" hidden="1" x14ac:dyDescent="0.3">
      <c r="A345" t="s">
        <v>231</v>
      </c>
      <c r="B345" t="s">
        <v>97</v>
      </c>
      <c r="C345" t="s">
        <v>116</v>
      </c>
      <c r="D345" t="s">
        <v>117</v>
      </c>
      <c r="E345" t="s">
        <v>113</v>
      </c>
      <c r="F345">
        <v>246</v>
      </c>
      <c r="G345">
        <v>0</v>
      </c>
      <c r="H345">
        <v>246</v>
      </c>
      <c r="I345" s="1">
        <v>45008</v>
      </c>
      <c r="J345" s="1">
        <v>45160</v>
      </c>
      <c r="K345" s="7">
        <f t="shared" ca="1" si="5"/>
        <v>0.14473684210526316</v>
      </c>
    </row>
    <row r="346" spans="1:11" hidden="1" x14ac:dyDescent="0.3">
      <c r="A346" t="s">
        <v>231</v>
      </c>
      <c r="B346" t="s">
        <v>97</v>
      </c>
      <c r="C346" t="s">
        <v>116</v>
      </c>
      <c r="D346" t="s">
        <v>117</v>
      </c>
      <c r="E346" t="s">
        <v>101</v>
      </c>
      <c r="F346">
        <v>24</v>
      </c>
      <c r="G346">
        <v>0</v>
      </c>
      <c r="H346">
        <v>24</v>
      </c>
      <c r="I346" s="1">
        <v>45051</v>
      </c>
      <c r="J346" s="1">
        <v>45203</v>
      </c>
      <c r="K346" s="7">
        <f t="shared" ca="1" si="5"/>
        <v>0.42763157894736842</v>
      </c>
    </row>
    <row r="347" spans="1:11" hidden="1" x14ac:dyDescent="0.3">
      <c r="A347" t="s">
        <v>231</v>
      </c>
      <c r="B347" t="s">
        <v>118</v>
      </c>
      <c r="C347" t="s">
        <v>119</v>
      </c>
      <c r="D347" t="s">
        <v>120</v>
      </c>
      <c r="E347" t="s">
        <v>121</v>
      </c>
      <c r="F347">
        <v>112</v>
      </c>
      <c r="G347">
        <v>0</v>
      </c>
      <c r="H347">
        <v>112</v>
      </c>
      <c r="I347" s="1">
        <v>45105</v>
      </c>
      <c r="J347" s="1">
        <v>45257</v>
      </c>
      <c r="K347" s="7">
        <f t="shared" ca="1" si="5"/>
        <v>0.78289473684210531</v>
      </c>
    </row>
    <row r="348" spans="1:11" hidden="1" x14ac:dyDescent="0.3">
      <c r="A348" t="s">
        <v>231</v>
      </c>
      <c r="B348" t="s">
        <v>118</v>
      </c>
      <c r="C348" t="s">
        <v>122</v>
      </c>
      <c r="D348" t="s">
        <v>123</v>
      </c>
      <c r="E348" t="s">
        <v>229</v>
      </c>
      <c r="F348">
        <v>5231</v>
      </c>
      <c r="G348">
        <v>0</v>
      </c>
      <c r="H348">
        <v>5231</v>
      </c>
      <c r="I348" s="1">
        <v>45113</v>
      </c>
      <c r="J348" s="1">
        <v>45296</v>
      </c>
      <c r="K348" s="7">
        <f t="shared" ca="1" si="5"/>
        <v>0.86338797814207646</v>
      </c>
    </row>
    <row r="349" spans="1:11" hidden="1" x14ac:dyDescent="0.3">
      <c r="A349" t="s">
        <v>231</v>
      </c>
      <c r="B349" t="s">
        <v>118</v>
      </c>
      <c r="C349" t="s">
        <v>125</v>
      </c>
      <c r="D349" t="s">
        <v>126</v>
      </c>
      <c r="E349" t="s">
        <v>127</v>
      </c>
      <c r="F349">
        <v>3</v>
      </c>
      <c r="G349">
        <v>0</v>
      </c>
      <c r="H349">
        <v>3</v>
      </c>
      <c r="I349" s="1">
        <v>45104</v>
      </c>
      <c r="J349" s="1">
        <v>45286</v>
      </c>
      <c r="K349" s="7">
        <f t="shared" ca="1" si="5"/>
        <v>0.81318681318681318</v>
      </c>
    </row>
    <row r="350" spans="1:11" hidden="1" x14ac:dyDescent="0.3">
      <c r="A350" t="s">
        <v>231</v>
      </c>
      <c r="B350" t="s">
        <v>118</v>
      </c>
      <c r="C350" t="s">
        <v>125</v>
      </c>
      <c r="D350" t="s">
        <v>126</v>
      </c>
      <c r="E350" t="s">
        <v>203</v>
      </c>
      <c r="F350">
        <v>384</v>
      </c>
      <c r="G350">
        <v>0</v>
      </c>
      <c r="H350">
        <v>384</v>
      </c>
      <c r="I350" s="1">
        <v>45114</v>
      </c>
      <c r="J350" s="1">
        <v>45297</v>
      </c>
      <c r="K350" s="7">
        <f t="shared" ca="1" si="5"/>
        <v>0.86885245901639341</v>
      </c>
    </row>
    <row r="351" spans="1:11" hidden="1" x14ac:dyDescent="0.3">
      <c r="A351" t="s">
        <v>231</v>
      </c>
      <c r="B351" t="s">
        <v>118</v>
      </c>
      <c r="C351" t="s">
        <v>130</v>
      </c>
      <c r="D351" t="s">
        <v>131</v>
      </c>
      <c r="E351" t="s">
        <v>133</v>
      </c>
      <c r="F351">
        <v>3384</v>
      </c>
      <c r="G351">
        <v>0</v>
      </c>
      <c r="H351">
        <v>3384</v>
      </c>
      <c r="I351" s="1">
        <v>45110</v>
      </c>
      <c r="J351" s="1">
        <v>45324</v>
      </c>
      <c r="K351" s="7">
        <f t="shared" ca="1" si="5"/>
        <v>0.86915887850467288</v>
      </c>
    </row>
    <row r="352" spans="1:11" hidden="1" x14ac:dyDescent="0.3">
      <c r="A352" t="s">
        <v>231</v>
      </c>
      <c r="B352" t="s">
        <v>118</v>
      </c>
      <c r="C352" t="s">
        <v>130</v>
      </c>
      <c r="D352" t="s">
        <v>131</v>
      </c>
      <c r="E352" t="s">
        <v>204</v>
      </c>
      <c r="F352">
        <v>1032</v>
      </c>
      <c r="G352">
        <v>0</v>
      </c>
      <c r="H352">
        <v>1032</v>
      </c>
      <c r="I352" s="1">
        <v>45114</v>
      </c>
      <c r="J352" s="1">
        <v>45328</v>
      </c>
      <c r="K352" s="7">
        <f t="shared" ca="1" si="5"/>
        <v>0.88785046728971961</v>
      </c>
    </row>
    <row r="353" spans="1:11" hidden="1" x14ac:dyDescent="0.3">
      <c r="A353" t="s">
        <v>231</v>
      </c>
      <c r="B353" t="s">
        <v>118</v>
      </c>
      <c r="C353" t="s">
        <v>134</v>
      </c>
      <c r="D353" t="s">
        <v>135</v>
      </c>
      <c r="E353" t="s">
        <v>136</v>
      </c>
      <c r="F353">
        <v>2440</v>
      </c>
      <c r="G353">
        <v>0</v>
      </c>
      <c r="H353">
        <v>2440</v>
      </c>
      <c r="I353" s="1">
        <v>45111</v>
      </c>
      <c r="J353" s="1">
        <v>45294</v>
      </c>
      <c r="K353" s="7">
        <f t="shared" ca="1" si="5"/>
        <v>0.85245901639344257</v>
      </c>
    </row>
    <row r="354" spans="1:11" hidden="1" x14ac:dyDescent="0.3">
      <c r="A354" t="s">
        <v>231</v>
      </c>
      <c r="B354" t="s">
        <v>137</v>
      </c>
      <c r="C354" t="s">
        <v>138</v>
      </c>
      <c r="D354" t="s">
        <v>139</v>
      </c>
      <c r="E354" t="s">
        <v>10</v>
      </c>
      <c r="F354">
        <v>144</v>
      </c>
      <c r="G354">
        <v>0</v>
      </c>
      <c r="H354">
        <v>144</v>
      </c>
      <c r="I354" s="1">
        <v>45094</v>
      </c>
      <c r="J354" s="1">
        <v>45276</v>
      </c>
      <c r="K354" s="7">
        <f t="shared" ca="1" si="5"/>
        <v>0.75824175824175821</v>
      </c>
    </row>
    <row r="355" spans="1:11" hidden="1" x14ac:dyDescent="0.3">
      <c r="A355" t="s">
        <v>231</v>
      </c>
      <c r="B355" t="s">
        <v>137</v>
      </c>
      <c r="C355" t="s">
        <v>140</v>
      </c>
      <c r="D355" t="s">
        <v>141</v>
      </c>
      <c r="E355" t="s">
        <v>47</v>
      </c>
      <c r="F355">
        <v>180</v>
      </c>
      <c r="G355">
        <v>0</v>
      </c>
      <c r="H355">
        <v>180</v>
      </c>
      <c r="I355" s="1">
        <v>45104</v>
      </c>
      <c r="J355" s="1">
        <v>45286</v>
      </c>
      <c r="K355" s="7">
        <f t="shared" ca="1" si="5"/>
        <v>0.81318681318681318</v>
      </c>
    </row>
    <row r="356" spans="1:11" hidden="1" x14ac:dyDescent="0.3">
      <c r="A356" t="s">
        <v>231</v>
      </c>
      <c r="B356" t="s">
        <v>142</v>
      </c>
      <c r="C356" t="s">
        <v>143</v>
      </c>
      <c r="D356" t="s">
        <v>144</v>
      </c>
      <c r="E356" t="s">
        <v>110</v>
      </c>
      <c r="F356">
        <v>64</v>
      </c>
      <c r="G356">
        <v>0</v>
      </c>
      <c r="H356">
        <v>64</v>
      </c>
      <c r="I356" s="1">
        <v>45108</v>
      </c>
      <c r="J356" s="1">
        <v>45291</v>
      </c>
      <c r="K356" s="7">
        <f t="shared" ca="1" si="5"/>
        <v>0.83606557377049184</v>
      </c>
    </row>
    <row r="357" spans="1:11" hidden="1" x14ac:dyDescent="0.3">
      <c r="A357" t="s">
        <v>231</v>
      </c>
      <c r="B357" t="s">
        <v>142</v>
      </c>
      <c r="C357" t="s">
        <v>145</v>
      </c>
      <c r="D357" t="s">
        <v>146</v>
      </c>
      <c r="E357" t="s">
        <v>73</v>
      </c>
      <c r="F357">
        <v>72</v>
      </c>
      <c r="G357">
        <v>0</v>
      </c>
      <c r="H357">
        <v>72</v>
      </c>
      <c r="I357" s="1">
        <v>45106</v>
      </c>
      <c r="J357" s="1">
        <v>45288</v>
      </c>
      <c r="K357" s="7">
        <f t="shared" ca="1" si="5"/>
        <v>0.82417582417582413</v>
      </c>
    </row>
    <row r="358" spans="1:11" hidden="1" x14ac:dyDescent="0.3">
      <c r="A358" t="s">
        <v>231</v>
      </c>
      <c r="B358" t="s">
        <v>142</v>
      </c>
      <c r="C358" t="s">
        <v>206</v>
      </c>
      <c r="D358" t="s">
        <v>207</v>
      </c>
      <c r="E358" t="s">
        <v>110</v>
      </c>
      <c r="F358">
        <v>45</v>
      </c>
      <c r="G358">
        <v>0</v>
      </c>
      <c r="H358">
        <v>45</v>
      </c>
      <c r="I358" s="1">
        <v>45115</v>
      </c>
      <c r="J358" s="1">
        <v>45298</v>
      </c>
      <c r="K358" s="7">
        <f t="shared" ca="1" si="5"/>
        <v>0.87431693989071035</v>
      </c>
    </row>
    <row r="359" spans="1:11" hidden="1" x14ac:dyDescent="0.3">
      <c r="A359" t="s">
        <v>231</v>
      </c>
      <c r="B359" t="s">
        <v>142</v>
      </c>
      <c r="C359" t="s">
        <v>208</v>
      </c>
      <c r="D359" t="s">
        <v>209</v>
      </c>
      <c r="E359" t="s">
        <v>73</v>
      </c>
      <c r="F359">
        <v>8</v>
      </c>
      <c r="G359">
        <v>0</v>
      </c>
      <c r="H359">
        <v>8</v>
      </c>
      <c r="I359" s="1">
        <v>45103</v>
      </c>
      <c r="J359" s="1">
        <v>45285</v>
      </c>
      <c r="K359" s="7">
        <f t="shared" ca="1" si="5"/>
        <v>0.80769230769230771</v>
      </c>
    </row>
    <row r="360" spans="1:11" hidden="1" x14ac:dyDescent="0.3">
      <c r="A360" t="s">
        <v>231</v>
      </c>
      <c r="B360" t="s">
        <v>142</v>
      </c>
      <c r="C360" t="s">
        <v>208</v>
      </c>
      <c r="D360" t="s">
        <v>209</v>
      </c>
      <c r="E360" t="s">
        <v>10</v>
      </c>
      <c r="F360">
        <v>64</v>
      </c>
      <c r="G360">
        <v>0</v>
      </c>
      <c r="H360">
        <v>64</v>
      </c>
      <c r="I360" s="1">
        <v>45114</v>
      </c>
      <c r="J360" s="1">
        <v>45297</v>
      </c>
      <c r="K360" s="7">
        <f t="shared" ca="1" si="5"/>
        <v>0.86885245901639341</v>
      </c>
    </row>
    <row r="361" spans="1:11" hidden="1" x14ac:dyDescent="0.3">
      <c r="A361" t="s">
        <v>231</v>
      </c>
      <c r="B361" t="s">
        <v>147</v>
      </c>
      <c r="C361" t="s">
        <v>148</v>
      </c>
      <c r="D361" t="s">
        <v>149</v>
      </c>
      <c r="E361" t="s">
        <v>247</v>
      </c>
      <c r="F361">
        <v>8</v>
      </c>
      <c r="G361">
        <v>0</v>
      </c>
      <c r="H361">
        <v>8</v>
      </c>
      <c r="I361" s="1">
        <v>44994</v>
      </c>
      <c r="J361" s="1">
        <v>45146</v>
      </c>
      <c r="K361" s="7">
        <f t="shared" ca="1" si="5"/>
        <v>5.2631578947368418E-2</v>
      </c>
    </row>
    <row r="362" spans="1:11" hidden="1" x14ac:dyDescent="0.3">
      <c r="A362" t="s">
        <v>231</v>
      </c>
      <c r="B362" t="s">
        <v>147</v>
      </c>
      <c r="C362" t="s">
        <v>148</v>
      </c>
      <c r="D362" t="s">
        <v>149</v>
      </c>
      <c r="E362" t="s">
        <v>248</v>
      </c>
      <c r="F362">
        <v>8</v>
      </c>
      <c r="G362">
        <v>0</v>
      </c>
      <c r="H362">
        <v>8</v>
      </c>
      <c r="I362" s="1">
        <v>44995</v>
      </c>
      <c r="J362" s="1">
        <v>45147</v>
      </c>
      <c r="K362" s="7">
        <f t="shared" ca="1" si="5"/>
        <v>5.921052631578947E-2</v>
      </c>
    </row>
    <row r="363" spans="1:11" hidden="1" x14ac:dyDescent="0.3">
      <c r="A363" t="s">
        <v>231</v>
      </c>
      <c r="B363" t="s">
        <v>147</v>
      </c>
      <c r="C363" t="s">
        <v>148</v>
      </c>
      <c r="D363" t="s">
        <v>149</v>
      </c>
      <c r="E363" t="s">
        <v>101</v>
      </c>
      <c r="F363">
        <v>4</v>
      </c>
      <c r="G363">
        <v>0</v>
      </c>
      <c r="H363">
        <v>4</v>
      </c>
      <c r="I363" s="1">
        <v>45037</v>
      </c>
      <c r="J363" s="1">
        <v>45189</v>
      </c>
      <c r="K363" s="7">
        <f t="shared" ca="1" si="5"/>
        <v>0.33552631578947367</v>
      </c>
    </row>
    <row r="364" spans="1:11" hidden="1" x14ac:dyDescent="0.3">
      <c r="A364" t="s">
        <v>231</v>
      </c>
      <c r="B364" t="s">
        <v>147</v>
      </c>
      <c r="C364" t="s">
        <v>150</v>
      </c>
      <c r="D364" t="s">
        <v>151</v>
      </c>
      <c r="E364" t="s">
        <v>101</v>
      </c>
      <c r="F364">
        <v>8</v>
      </c>
      <c r="G364">
        <v>0</v>
      </c>
      <c r="H364">
        <v>8</v>
      </c>
      <c r="I364" s="1">
        <v>45055</v>
      </c>
      <c r="J364" s="1">
        <v>45207</v>
      </c>
      <c r="K364" s="7">
        <f t="shared" ca="1" si="5"/>
        <v>0.45394736842105265</v>
      </c>
    </row>
    <row r="365" spans="1:11" hidden="1" x14ac:dyDescent="0.3">
      <c r="A365" t="s">
        <v>231</v>
      </c>
      <c r="B365" t="s">
        <v>147</v>
      </c>
      <c r="C365" t="s">
        <v>152</v>
      </c>
      <c r="D365" t="s">
        <v>153</v>
      </c>
      <c r="E365" t="s">
        <v>212</v>
      </c>
      <c r="F365">
        <v>16</v>
      </c>
      <c r="G365">
        <v>0</v>
      </c>
      <c r="H365">
        <v>16</v>
      </c>
      <c r="I365" s="1">
        <v>45000</v>
      </c>
      <c r="J365" s="1">
        <v>45152</v>
      </c>
      <c r="K365" s="7">
        <f t="shared" ca="1" si="5"/>
        <v>9.2105263157894732E-2</v>
      </c>
    </row>
    <row r="366" spans="1:11" hidden="1" x14ac:dyDescent="0.3">
      <c r="A366" t="s">
        <v>231</v>
      </c>
      <c r="B366" t="s">
        <v>147</v>
      </c>
      <c r="C366" t="s">
        <v>154</v>
      </c>
      <c r="D366" t="s">
        <v>155</v>
      </c>
      <c r="E366" t="s">
        <v>249</v>
      </c>
      <c r="F366">
        <v>16</v>
      </c>
      <c r="G366">
        <v>0</v>
      </c>
      <c r="H366">
        <v>16</v>
      </c>
      <c r="I366" s="1">
        <v>44946</v>
      </c>
      <c r="J366" s="1">
        <v>45096</v>
      </c>
      <c r="K366" s="7">
        <f t="shared" ca="1" si="5"/>
        <v>-0.28000000000000003</v>
      </c>
    </row>
    <row r="367" spans="1:11" hidden="1" x14ac:dyDescent="0.3">
      <c r="A367" t="s">
        <v>231</v>
      </c>
      <c r="B367" t="s">
        <v>147</v>
      </c>
      <c r="C367" t="s">
        <v>154</v>
      </c>
      <c r="D367" t="s">
        <v>155</v>
      </c>
      <c r="E367" t="s">
        <v>213</v>
      </c>
      <c r="F367">
        <v>28</v>
      </c>
      <c r="G367">
        <v>0</v>
      </c>
      <c r="H367">
        <v>28</v>
      </c>
      <c r="I367" s="1">
        <v>44999</v>
      </c>
      <c r="J367" s="1">
        <v>45151</v>
      </c>
      <c r="K367" s="7">
        <f t="shared" ca="1" si="5"/>
        <v>8.5526315789473686E-2</v>
      </c>
    </row>
    <row r="368" spans="1:11" x14ac:dyDescent="0.3">
      <c r="A368" t="s">
        <v>231</v>
      </c>
      <c r="B368" t="s">
        <v>147</v>
      </c>
      <c r="C368" t="s">
        <v>156</v>
      </c>
      <c r="D368" t="s">
        <v>157</v>
      </c>
      <c r="E368" t="s">
        <v>101</v>
      </c>
      <c r="F368">
        <v>36</v>
      </c>
      <c r="G368">
        <v>0</v>
      </c>
      <c r="H368">
        <v>36</v>
      </c>
      <c r="I368" s="1">
        <v>45036</v>
      </c>
      <c r="J368" s="1">
        <v>45188</v>
      </c>
      <c r="K368" s="7">
        <f t="shared" ca="1" si="5"/>
        <v>0.32894736842105265</v>
      </c>
    </row>
    <row r="369" spans="1:11" hidden="1" x14ac:dyDescent="0.3">
      <c r="A369" t="s">
        <v>231</v>
      </c>
      <c r="B369" t="s">
        <v>147</v>
      </c>
      <c r="C369" t="s">
        <v>158</v>
      </c>
      <c r="D369" t="s">
        <v>159</v>
      </c>
      <c r="E369" t="s">
        <v>101</v>
      </c>
      <c r="F369">
        <v>36</v>
      </c>
      <c r="G369">
        <v>0</v>
      </c>
      <c r="H369">
        <v>36</v>
      </c>
      <c r="I369" s="1">
        <v>45036</v>
      </c>
      <c r="J369" s="1">
        <v>45188</v>
      </c>
      <c r="K369" s="7">
        <f t="shared" ca="1" si="5"/>
        <v>0.32894736842105265</v>
      </c>
    </row>
    <row r="370" spans="1:11" hidden="1" x14ac:dyDescent="0.3">
      <c r="A370" t="s">
        <v>231</v>
      </c>
      <c r="B370" t="s">
        <v>160</v>
      </c>
      <c r="C370" t="s">
        <v>161</v>
      </c>
      <c r="D370" t="s">
        <v>162</v>
      </c>
      <c r="E370" t="s">
        <v>183</v>
      </c>
      <c r="F370">
        <v>664</v>
      </c>
      <c r="G370">
        <v>0</v>
      </c>
      <c r="H370">
        <v>664</v>
      </c>
      <c r="I370" s="1">
        <v>45112</v>
      </c>
      <c r="J370" s="1">
        <v>45203</v>
      </c>
      <c r="K370" s="7">
        <f t="shared" ca="1" si="5"/>
        <v>0.7142857142857143</v>
      </c>
    </row>
    <row r="371" spans="1:11" hidden="1" x14ac:dyDescent="0.3">
      <c r="A371" t="s">
        <v>231</v>
      </c>
      <c r="B371" t="s">
        <v>160</v>
      </c>
      <c r="C371" t="s">
        <v>181</v>
      </c>
      <c r="D371" t="s">
        <v>182</v>
      </c>
      <c r="E371" t="s">
        <v>172</v>
      </c>
      <c r="F371">
        <v>648</v>
      </c>
      <c r="G371">
        <v>0</v>
      </c>
      <c r="H371">
        <v>648</v>
      </c>
      <c r="I371" s="1">
        <v>45113</v>
      </c>
      <c r="J371" s="1">
        <v>45204</v>
      </c>
      <c r="K371" s="7">
        <f t="shared" ca="1" si="5"/>
        <v>0.72527472527472525</v>
      </c>
    </row>
    <row r="372" spans="1:11" hidden="1" x14ac:dyDescent="0.3">
      <c r="A372" t="s">
        <v>231</v>
      </c>
      <c r="B372" t="s">
        <v>160</v>
      </c>
      <c r="C372" t="s">
        <v>164</v>
      </c>
      <c r="D372" t="s">
        <v>165</v>
      </c>
      <c r="E372" t="s">
        <v>175</v>
      </c>
      <c r="F372">
        <v>760</v>
      </c>
      <c r="G372">
        <v>0</v>
      </c>
      <c r="H372">
        <v>760</v>
      </c>
      <c r="I372" s="1">
        <v>44981</v>
      </c>
      <c r="J372" s="1">
        <v>45100</v>
      </c>
      <c r="K372" s="7">
        <f t="shared" ca="1" si="5"/>
        <v>-0.31932773109243695</v>
      </c>
    </row>
    <row r="373" spans="1:11" hidden="1" x14ac:dyDescent="0.3">
      <c r="A373" t="s">
        <v>231</v>
      </c>
      <c r="B373" t="s">
        <v>160</v>
      </c>
      <c r="C373" t="s">
        <v>167</v>
      </c>
      <c r="D373" t="s">
        <v>168</v>
      </c>
      <c r="E373" t="s">
        <v>183</v>
      </c>
      <c r="F373">
        <v>145</v>
      </c>
      <c r="G373">
        <v>0</v>
      </c>
      <c r="H373">
        <v>145</v>
      </c>
      <c r="I373" s="1">
        <v>45118</v>
      </c>
      <c r="J373" s="1">
        <v>45240</v>
      </c>
      <c r="K373" s="7">
        <f t="shared" ca="1" si="5"/>
        <v>0.83606557377049184</v>
      </c>
    </row>
    <row r="374" spans="1:11" hidden="1" x14ac:dyDescent="0.3">
      <c r="A374" t="s">
        <v>231</v>
      </c>
      <c r="B374" t="s">
        <v>160</v>
      </c>
      <c r="C374" t="s">
        <v>170</v>
      </c>
      <c r="D374" t="s">
        <v>171</v>
      </c>
      <c r="E374" t="s">
        <v>250</v>
      </c>
      <c r="F374">
        <v>225</v>
      </c>
      <c r="G374">
        <v>0</v>
      </c>
      <c r="H374">
        <v>225</v>
      </c>
      <c r="I374" s="1">
        <v>45063</v>
      </c>
      <c r="J374" s="1">
        <v>45185</v>
      </c>
      <c r="K374" s="7">
        <f t="shared" ca="1" si="5"/>
        <v>0.38524590163934425</v>
      </c>
    </row>
    <row r="375" spans="1:11" hidden="1" x14ac:dyDescent="0.3">
      <c r="A375" t="s">
        <v>231</v>
      </c>
      <c r="B375" t="s">
        <v>160</v>
      </c>
      <c r="C375" t="s">
        <v>184</v>
      </c>
      <c r="D375" t="s">
        <v>185</v>
      </c>
      <c r="E375" t="s">
        <v>183</v>
      </c>
      <c r="F375">
        <v>960</v>
      </c>
      <c r="G375">
        <v>0</v>
      </c>
      <c r="H375">
        <v>960</v>
      </c>
      <c r="I375" s="1">
        <v>45117</v>
      </c>
      <c r="J375" s="1">
        <v>45239</v>
      </c>
      <c r="K375" s="7">
        <f t="shared" ca="1" si="5"/>
        <v>0.82786885245901642</v>
      </c>
    </row>
    <row r="376" spans="1:11" hidden="1" x14ac:dyDescent="0.3">
      <c r="A376" t="s">
        <v>231</v>
      </c>
      <c r="B376" t="s">
        <v>160</v>
      </c>
      <c r="C376" t="s">
        <v>186</v>
      </c>
      <c r="D376" t="s">
        <v>187</v>
      </c>
      <c r="E376" t="s">
        <v>180</v>
      </c>
      <c r="F376">
        <v>812</v>
      </c>
      <c r="G376">
        <v>0</v>
      </c>
      <c r="H376">
        <v>812</v>
      </c>
      <c r="I376" s="1">
        <v>45115</v>
      </c>
      <c r="J376" s="1">
        <v>45206</v>
      </c>
      <c r="K376" s="7">
        <f t="shared" ca="1" si="5"/>
        <v>0.74725274725274726</v>
      </c>
    </row>
    <row r="377" spans="1:11" hidden="1" x14ac:dyDescent="0.3">
      <c r="A377" t="s">
        <v>231</v>
      </c>
      <c r="B377" t="s">
        <v>160</v>
      </c>
      <c r="C377" t="s">
        <v>189</v>
      </c>
      <c r="D377" t="s">
        <v>190</v>
      </c>
      <c r="E377" t="s">
        <v>188</v>
      </c>
      <c r="F377">
        <v>504</v>
      </c>
      <c r="G377">
        <v>0</v>
      </c>
      <c r="H377">
        <v>504</v>
      </c>
      <c r="I377" s="1">
        <v>45114</v>
      </c>
      <c r="J377" s="1">
        <v>45205</v>
      </c>
      <c r="K377" s="7">
        <f t="shared" ca="1" si="5"/>
        <v>0.73626373626373631</v>
      </c>
    </row>
    <row r="378" spans="1:11" hidden="1" x14ac:dyDescent="0.3">
      <c r="A378" t="s">
        <v>231</v>
      </c>
      <c r="B378" t="s">
        <v>160</v>
      </c>
      <c r="C378" t="s">
        <v>216</v>
      </c>
      <c r="D378" t="s">
        <v>217</v>
      </c>
      <c r="E378" t="s">
        <v>218</v>
      </c>
      <c r="F378">
        <v>130</v>
      </c>
      <c r="G378">
        <v>0</v>
      </c>
      <c r="H378">
        <v>130</v>
      </c>
      <c r="I378" s="1">
        <v>44978</v>
      </c>
      <c r="J378" s="1">
        <v>45097</v>
      </c>
      <c r="K378" s="7">
        <f t="shared" ca="1" si="5"/>
        <v>-0.34453781512605042</v>
      </c>
    </row>
    <row r="379" spans="1:11" hidden="1" x14ac:dyDescent="0.3">
      <c r="A379" t="s">
        <v>231</v>
      </c>
      <c r="B379" t="s">
        <v>160</v>
      </c>
      <c r="C379" t="s">
        <v>173</v>
      </c>
      <c r="D379" t="s">
        <v>174</v>
      </c>
      <c r="E379" t="s">
        <v>251</v>
      </c>
      <c r="F379">
        <v>900</v>
      </c>
      <c r="G379">
        <v>0</v>
      </c>
      <c r="H379">
        <v>900</v>
      </c>
      <c r="I379" s="1">
        <v>44978</v>
      </c>
      <c r="J379" s="1">
        <v>45097</v>
      </c>
      <c r="K379" s="7">
        <f t="shared" ca="1" si="5"/>
        <v>-0.34453781512605042</v>
      </c>
    </row>
    <row r="380" spans="1:11" hidden="1" x14ac:dyDescent="0.3">
      <c r="A380" t="s">
        <v>231</v>
      </c>
      <c r="B380" t="s">
        <v>160</v>
      </c>
      <c r="C380" t="s">
        <v>173</v>
      </c>
      <c r="D380" t="s">
        <v>174</v>
      </c>
      <c r="E380" t="s">
        <v>219</v>
      </c>
      <c r="F380">
        <v>1008</v>
      </c>
      <c r="G380">
        <v>0</v>
      </c>
      <c r="H380">
        <v>1008</v>
      </c>
      <c r="I380" s="1">
        <v>45003</v>
      </c>
      <c r="J380" s="1">
        <v>45124</v>
      </c>
      <c r="K380" s="7">
        <f t="shared" ca="1" si="5"/>
        <v>-0.11570247933884298</v>
      </c>
    </row>
    <row r="381" spans="1:11" hidden="1" x14ac:dyDescent="0.3">
      <c r="A381" t="s">
        <v>231</v>
      </c>
      <c r="B381" t="s">
        <v>160</v>
      </c>
      <c r="C381" t="s">
        <v>173</v>
      </c>
      <c r="D381" t="s">
        <v>174</v>
      </c>
      <c r="E381" t="s">
        <v>175</v>
      </c>
      <c r="F381">
        <v>1224</v>
      </c>
      <c r="G381">
        <v>0</v>
      </c>
      <c r="H381">
        <v>1224</v>
      </c>
      <c r="I381" s="1">
        <v>45013</v>
      </c>
      <c r="J381" s="1">
        <v>45134</v>
      </c>
      <c r="K381" s="7">
        <f t="shared" ca="1" si="5"/>
        <v>-3.3057851239669422E-2</v>
      </c>
    </row>
  </sheetData>
  <autoFilter ref="A1:L381" xr:uid="{00000000-0001-0000-0000-000000000000}">
    <filterColumn colId="3">
      <filters>
        <filter val="Soft Waffles Tutti Frutti 250g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8CAB3-6561-4769-95FB-E16F82946F9C}">
  <dimension ref="A1:K20"/>
  <sheetViews>
    <sheetView workbookViewId="0">
      <selection activeCell="E18" sqref="E18"/>
    </sheetView>
  </sheetViews>
  <sheetFormatPr defaultRowHeight="14.4" x14ac:dyDescent="0.3"/>
  <cols>
    <col min="1" max="1" width="12.109375" bestFit="1" customWidth="1"/>
    <col min="2" max="2" width="24.6640625" bestFit="1" customWidth="1"/>
    <col min="3" max="3" width="13.77734375" bestFit="1" customWidth="1"/>
    <col min="4" max="4" width="24.6640625" bestFit="1" customWidth="1"/>
    <col min="5" max="5" width="10.33203125" bestFit="1" customWidth="1"/>
    <col min="6" max="6" width="13.33203125" bestFit="1" customWidth="1"/>
    <col min="7" max="7" width="15.5546875" bestFit="1" customWidth="1"/>
    <col min="8" max="9" width="10.33203125" bestFit="1" customWidth="1"/>
    <col min="10" max="10" width="13.88671875" bestFit="1" customWidth="1"/>
    <col min="11" max="11" width="9.109375" bestFit="1" customWidth="1"/>
  </cols>
  <sheetData>
    <row r="1" spans="1:11" x14ac:dyDescent="0.3">
      <c r="A1" s="2" t="s">
        <v>255</v>
      </c>
    </row>
    <row r="2" spans="1:11" x14ac:dyDescent="0.3">
      <c r="A2" s="19" t="s">
        <v>0</v>
      </c>
      <c r="B2" s="19" t="s">
        <v>1</v>
      </c>
      <c r="C2" s="19" t="s">
        <v>2</v>
      </c>
      <c r="D2" s="19" t="s">
        <v>3</v>
      </c>
      <c r="E2" s="3" t="s">
        <v>4</v>
      </c>
      <c r="F2" s="18" t="s">
        <v>178</v>
      </c>
      <c r="G2" s="18" t="s">
        <v>179</v>
      </c>
      <c r="H2" s="3" t="s">
        <v>5</v>
      </c>
      <c r="I2" s="3" t="s">
        <v>252</v>
      </c>
      <c r="J2" s="3" t="s">
        <v>253</v>
      </c>
      <c r="K2" s="18" t="s">
        <v>254</v>
      </c>
    </row>
    <row r="3" spans="1:11" x14ac:dyDescent="0.3">
      <c r="A3" s="8" t="s">
        <v>6</v>
      </c>
      <c r="B3" s="8" t="s">
        <v>7</v>
      </c>
      <c r="C3" s="8" t="s">
        <v>48</v>
      </c>
      <c r="D3" s="8" t="s">
        <v>49</v>
      </c>
      <c r="E3" s="8" t="s">
        <v>50</v>
      </c>
      <c r="F3" s="8">
        <v>120</v>
      </c>
      <c r="G3" s="8">
        <v>0</v>
      </c>
      <c r="H3" s="8">
        <v>120</v>
      </c>
      <c r="I3" s="14">
        <v>45084</v>
      </c>
      <c r="J3" s="14">
        <v>45266</v>
      </c>
      <c r="K3" s="15">
        <v>0.77472527472527475</v>
      </c>
    </row>
    <row r="5" spans="1:11" x14ac:dyDescent="0.3">
      <c r="A5" s="3" t="s">
        <v>256</v>
      </c>
      <c r="B5" s="3" t="s">
        <v>263</v>
      </c>
      <c r="C5" s="4"/>
    </row>
    <row r="6" spans="1:11" x14ac:dyDescent="0.3">
      <c r="A6" s="19" t="s">
        <v>2</v>
      </c>
      <c r="B6" s="19" t="s">
        <v>3</v>
      </c>
      <c r="C6" s="3" t="s">
        <v>257</v>
      </c>
    </row>
    <row r="7" spans="1:11" x14ac:dyDescent="0.3">
      <c r="A7" s="8"/>
      <c r="B7" s="8" t="s">
        <v>49</v>
      </c>
      <c r="C7" s="4">
        <v>1050</v>
      </c>
    </row>
    <row r="9" spans="1:11" x14ac:dyDescent="0.3">
      <c r="A9" s="2" t="s">
        <v>258</v>
      </c>
    </row>
    <row r="10" spans="1:11" x14ac:dyDescent="0.3">
      <c r="A10" s="11" t="s">
        <v>259</v>
      </c>
      <c r="B10" s="11" t="s">
        <v>260</v>
      </c>
      <c r="C10" s="13" t="s">
        <v>178</v>
      </c>
      <c r="D10" s="13" t="s">
        <v>179</v>
      </c>
      <c r="E10" s="11" t="s">
        <v>5</v>
      </c>
      <c r="F10" s="3" t="s">
        <v>252</v>
      </c>
      <c r="G10" s="3" t="s">
        <v>253</v>
      </c>
      <c r="H10" s="18" t="s">
        <v>254</v>
      </c>
    </row>
    <row r="11" spans="1:11" x14ac:dyDescent="0.3">
      <c r="A11" s="9" t="s">
        <v>49</v>
      </c>
      <c r="B11" s="9" t="s">
        <v>50</v>
      </c>
      <c r="C11" s="9">
        <v>120</v>
      </c>
      <c r="D11" s="9">
        <v>0</v>
      </c>
      <c r="E11" s="9">
        <v>120</v>
      </c>
      <c r="F11" s="16">
        <v>45084</v>
      </c>
      <c r="G11" s="16">
        <v>45266</v>
      </c>
      <c r="H11" s="17">
        <f t="shared" ref="H11:H13" ca="1" si="0">(G11-TODAY())/(G11-F11)</f>
        <v>0.70329670329670335</v>
      </c>
    </row>
    <row r="12" spans="1:11" x14ac:dyDescent="0.3">
      <c r="A12" s="9" t="s">
        <v>49</v>
      </c>
      <c r="B12" s="9" t="s">
        <v>51</v>
      </c>
      <c r="C12" s="9">
        <v>880</v>
      </c>
      <c r="D12" s="9">
        <v>0</v>
      </c>
      <c r="E12" s="9">
        <v>880</v>
      </c>
      <c r="F12" s="16">
        <v>45086</v>
      </c>
      <c r="G12" s="16">
        <v>45268</v>
      </c>
      <c r="H12" s="17">
        <f t="shared" ca="1" si="0"/>
        <v>0.7142857142857143</v>
      </c>
    </row>
    <row r="13" spans="1:11" x14ac:dyDescent="0.3">
      <c r="A13" s="9" t="s">
        <v>49</v>
      </c>
      <c r="B13" s="9" t="s">
        <v>52</v>
      </c>
      <c r="C13" s="9">
        <v>736</v>
      </c>
      <c r="D13" s="9">
        <v>0</v>
      </c>
      <c r="E13" s="9">
        <v>736</v>
      </c>
      <c r="F13" s="16">
        <v>45110</v>
      </c>
      <c r="G13" s="16">
        <v>45293</v>
      </c>
      <c r="H13" s="17">
        <f t="shared" ca="1" si="0"/>
        <v>0.84699453551912574</v>
      </c>
    </row>
    <row r="16" spans="1:11" x14ac:dyDescent="0.3">
      <c r="A16" s="12" t="s">
        <v>261</v>
      </c>
    </row>
    <row r="17" spans="1:3" x14ac:dyDescent="0.3">
      <c r="A17" s="9"/>
      <c r="B17" s="11">
        <v>1050</v>
      </c>
      <c r="C17" s="11" t="s">
        <v>262</v>
      </c>
    </row>
    <row r="18" spans="1:3" x14ac:dyDescent="0.3">
      <c r="A18" s="10" t="s">
        <v>50</v>
      </c>
      <c r="B18" s="10">
        <f>C11</f>
        <v>120</v>
      </c>
      <c r="C18" s="9">
        <f>B17-B18</f>
        <v>930</v>
      </c>
    </row>
    <row r="19" spans="1:3" x14ac:dyDescent="0.3">
      <c r="A19" s="10" t="s">
        <v>51</v>
      </c>
      <c r="B19" s="9">
        <v>880</v>
      </c>
      <c r="C19" s="9">
        <f>C18-B19</f>
        <v>50</v>
      </c>
    </row>
    <row r="20" spans="1:3" x14ac:dyDescent="0.3">
      <c r="A20" s="10" t="s">
        <v>52</v>
      </c>
      <c r="B20" s="10">
        <v>50</v>
      </c>
      <c r="C20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7"/>
  <sheetViews>
    <sheetView tabSelected="1" workbookViewId="0">
      <selection activeCell="C9" sqref="C9"/>
    </sheetView>
  </sheetViews>
  <sheetFormatPr defaultRowHeight="14.4" x14ac:dyDescent="0.3"/>
  <cols>
    <col min="1" max="1" width="12.109375" bestFit="1" customWidth="1"/>
    <col min="2" max="2" width="11.33203125" bestFit="1" customWidth="1"/>
    <col min="3" max="3" width="31.33203125" bestFit="1" customWidth="1"/>
    <col min="4" max="4" width="12.21875" bestFit="1" customWidth="1"/>
    <col min="5" max="5" width="13.77734375" style="20" bestFit="1" customWidth="1"/>
    <col min="10" max="10" width="11.33203125" bestFit="1" customWidth="1"/>
    <col min="11" max="11" width="31.33203125" bestFit="1" customWidth="1"/>
    <col min="18" max="18" width="12.109375" hidden="1" customWidth="1"/>
    <col min="19" max="19" width="17.5546875" hidden="1" customWidth="1"/>
    <col min="20" max="20" width="35.6640625" hidden="1" customWidth="1"/>
  </cols>
  <sheetData>
    <row r="1" spans="1:20" x14ac:dyDescent="0.3">
      <c r="A1" s="3" t="s">
        <v>0</v>
      </c>
      <c r="B1" s="3" t="s">
        <v>2</v>
      </c>
      <c r="C1" s="3" t="s">
        <v>3</v>
      </c>
      <c r="D1" s="3" t="s">
        <v>276</v>
      </c>
      <c r="E1" s="11" t="s">
        <v>257</v>
      </c>
      <c r="J1" s="2"/>
      <c r="K1" s="2"/>
      <c r="L1" s="2"/>
      <c r="M1" s="2"/>
      <c r="N1" s="2"/>
      <c r="O1" s="2"/>
      <c r="R1" s="2" t="str" cm="1">
        <f t="array" ref="R1:R6">_xlfn.UNIQUE('Raw Data'!A:A)</f>
        <v>WH</v>
      </c>
      <c r="S1" s="2" t="str" cm="1">
        <f t="array" ref="S1:S11">_xlfn.UNIQUE('Raw Data'!B:B)</f>
        <v>Product Category</v>
      </c>
      <c r="T1" t="str" cm="1">
        <f t="array" ref="T1:T17">_xlfn.UNIQUE(_xlfn._xlws.FILTER('Raw Data'!D:D,'Raw Data'!B:B=Dashboard!D4))</f>
        <v>Egg Mayonnaise Classic 245g</v>
      </c>
    </row>
    <row r="2" spans="1:20" x14ac:dyDescent="0.3">
      <c r="A2" s="4" t="s">
        <v>220</v>
      </c>
      <c r="B2" s="4" t="s">
        <v>145</v>
      </c>
      <c r="C2" s="4" t="s">
        <v>146</v>
      </c>
      <c r="D2" s="16">
        <v>45126</v>
      </c>
      <c r="E2" s="9">
        <v>50</v>
      </c>
      <c r="J2" s="2"/>
      <c r="K2" s="2"/>
      <c r="M2" s="1"/>
      <c r="N2" s="1"/>
      <c r="R2" t="str">
        <v>A1.Ghaziabad</v>
      </c>
      <c r="S2" t="str">
        <v>A.Mayonnaise</v>
      </c>
      <c r="T2" t="str">
        <v>Veg Mayo Burger 250g</v>
      </c>
    </row>
    <row r="3" spans="1:20" x14ac:dyDescent="0.3">
      <c r="A3" s="4" t="s">
        <v>6</v>
      </c>
      <c r="B3" s="4" t="s">
        <v>143</v>
      </c>
      <c r="C3" s="4" t="s">
        <v>144</v>
      </c>
      <c r="D3" s="16">
        <f>D2-1</f>
        <v>45125</v>
      </c>
      <c r="E3" s="9">
        <v>40</v>
      </c>
      <c r="J3" s="2"/>
      <c r="K3" s="2"/>
      <c r="M3" s="1"/>
      <c r="N3" s="1"/>
      <c r="R3" t="str">
        <v>A2.Lucknow</v>
      </c>
      <c r="S3" t="str">
        <v>B.Savoury Spreads</v>
      </c>
      <c r="T3" t="str">
        <v>Veg Mayo For Burger 100g</v>
      </c>
    </row>
    <row r="4" spans="1:20" x14ac:dyDescent="0.3">
      <c r="A4" s="4" t="s">
        <v>6</v>
      </c>
      <c r="B4" s="4" t="s">
        <v>158</v>
      </c>
      <c r="C4" s="4" t="s">
        <v>159</v>
      </c>
      <c r="D4" s="16">
        <f t="shared" ref="D4:D11" si="0">D3-1</f>
        <v>45124</v>
      </c>
      <c r="E4" s="9">
        <v>30</v>
      </c>
      <c r="J4" s="2"/>
      <c r="M4" s="1"/>
      <c r="N4" s="1"/>
      <c r="R4" t="str">
        <v>A3.Haryana</v>
      </c>
      <c r="S4" t="str">
        <v>C.Sweet Spreads</v>
      </c>
      <c r="T4" t="str">
        <v>Veg Mayo Garlic 100g</v>
      </c>
    </row>
    <row r="5" spans="1:20" x14ac:dyDescent="0.3">
      <c r="A5" s="4" t="s">
        <v>6</v>
      </c>
      <c r="B5" s="4" t="s">
        <v>148</v>
      </c>
      <c r="C5" s="4" t="s">
        <v>149</v>
      </c>
      <c r="D5" s="16">
        <f t="shared" si="0"/>
        <v>45123</v>
      </c>
      <c r="E5" s="9">
        <v>10</v>
      </c>
      <c r="M5" s="1"/>
      <c r="N5" s="1"/>
      <c r="R5" t="str">
        <v>A4.Rajasthan</v>
      </c>
      <c r="S5" t="str">
        <v>D.Dressings</v>
      </c>
      <c r="T5" t="str">
        <v>Veg Mayo Garlic 250g</v>
      </c>
    </row>
    <row r="6" spans="1:20" x14ac:dyDescent="0.3">
      <c r="A6" s="4" t="s">
        <v>6</v>
      </c>
      <c r="B6" s="4" t="s">
        <v>154</v>
      </c>
      <c r="C6" s="4" t="s">
        <v>155</v>
      </c>
      <c r="D6" s="16">
        <f t="shared" si="0"/>
        <v>45122</v>
      </c>
      <c r="E6" s="9">
        <v>40</v>
      </c>
      <c r="M6" s="1"/>
      <c r="N6" s="1"/>
      <c r="R6">
        <v>0</v>
      </c>
      <c r="S6" t="str">
        <v>E.Italian</v>
      </c>
      <c r="T6" t="str">
        <v>Veg Mayo OliveOil 250g</v>
      </c>
    </row>
    <row r="7" spans="1:20" x14ac:dyDescent="0.3">
      <c r="A7" s="4" t="s">
        <v>6</v>
      </c>
      <c r="B7" s="4" t="s">
        <v>150</v>
      </c>
      <c r="C7" s="4" t="s">
        <v>151</v>
      </c>
      <c r="D7" s="16">
        <f t="shared" si="0"/>
        <v>45121</v>
      </c>
      <c r="E7" s="9">
        <v>23</v>
      </c>
      <c r="M7" s="1"/>
      <c r="N7" s="1"/>
      <c r="S7" t="str">
        <v>F.Condiment Caddie</v>
      </c>
      <c r="T7" t="str">
        <v>Veg Mayo Original 100g (Box of 18)</v>
      </c>
    </row>
    <row r="8" spans="1:20" x14ac:dyDescent="0.3">
      <c r="A8" t="s">
        <v>192</v>
      </c>
      <c r="B8" s="4" t="s">
        <v>152</v>
      </c>
      <c r="C8" s="4" t="s">
        <v>153</v>
      </c>
      <c r="D8" s="16">
        <f t="shared" si="0"/>
        <v>45120</v>
      </c>
      <c r="E8" s="9">
        <v>35</v>
      </c>
      <c r="M8" s="1"/>
      <c r="N8" s="1"/>
      <c r="S8" t="str">
        <v>J.Bake Mixes</v>
      </c>
      <c r="T8" t="str">
        <v>Veg Mayo Original 250g</v>
      </c>
    </row>
    <row r="9" spans="1:20" x14ac:dyDescent="0.3">
      <c r="A9" s="4" t="s">
        <v>220</v>
      </c>
      <c r="B9" s="4" t="s">
        <v>156</v>
      </c>
      <c r="C9" s="4" t="s">
        <v>157</v>
      </c>
      <c r="D9" s="16">
        <f t="shared" si="0"/>
        <v>45119</v>
      </c>
      <c r="E9" s="9">
        <v>25</v>
      </c>
      <c r="M9" s="1"/>
      <c r="N9" s="1"/>
      <c r="S9" t="str">
        <v>T.Waffles</v>
      </c>
      <c r="T9" t="str">
        <v>Veg Mayo Original 400g</v>
      </c>
    </row>
    <row r="10" spans="1:20" x14ac:dyDescent="0.3">
      <c r="A10" s="4" t="s">
        <v>6</v>
      </c>
      <c r="B10" s="4" t="s">
        <v>48</v>
      </c>
      <c r="C10" s="4" t="s">
        <v>49</v>
      </c>
      <c r="D10" s="16">
        <v>45121</v>
      </c>
      <c r="E10" s="9">
        <v>1050</v>
      </c>
      <c r="M10" s="1"/>
      <c r="N10" s="1"/>
      <c r="S10" t="str">
        <v>V.Cakes &amp; Brownie</v>
      </c>
      <c r="T10" t="str">
        <v>Veg Mayo Original 500g</v>
      </c>
    </row>
    <row r="11" spans="1:20" x14ac:dyDescent="0.3">
      <c r="A11" s="4" t="s">
        <v>6</v>
      </c>
      <c r="B11" s="4" t="s">
        <v>29</v>
      </c>
      <c r="C11" s="4" t="s">
        <v>30</v>
      </c>
      <c r="D11" s="16">
        <f t="shared" si="0"/>
        <v>45120</v>
      </c>
      <c r="E11" s="9">
        <v>6500</v>
      </c>
      <c r="M11" s="1"/>
      <c r="N11" s="1"/>
      <c r="S11">
        <v>0</v>
      </c>
      <c r="T11" t="str">
        <v>Veg Mayo Original 60g</v>
      </c>
    </row>
    <row r="12" spans="1:20" x14ac:dyDescent="0.3">
      <c r="M12" s="1"/>
      <c r="N12" s="1"/>
      <c r="T12" t="str">
        <v>Veg Mayo Original 875g</v>
      </c>
    </row>
    <row r="13" spans="1:20" x14ac:dyDescent="0.3">
      <c r="T13" t="str">
        <v>Veg Mayo Tandoori 245g</v>
      </c>
    </row>
    <row r="14" spans="1:20" x14ac:dyDescent="0.3">
      <c r="T14" t="str">
        <v>Veg Mayonnaise De'lite 500g</v>
      </c>
    </row>
    <row r="15" spans="1:20" x14ac:dyDescent="0.3">
      <c r="T15" t="str">
        <v>Veg Mayonnaise De'lite 750g</v>
      </c>
    </row>
    <row r="16" spans="1:20" x14ac:dyDescent="0.3">
      <c r="T16" t="str">
        <v>Veg Mayo Original 1.2 kg</v>
      </c>
    </row>
    <row r="17" spans="3:20" x14ac:dyDescent="0.3">
      <c r="C17" s="4"/>
      <c r="T17" t="str">
        <v>Veg Mayonnaise Original 120g (Box of 18)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B6CA2-7565-4CBE-9412-B92B5E36EEF0}">
  <dimension ref="A1:XFC31"/>
  <sheetViews>
    <sheetView zoomScaleNormal="100" workbookViewId="0">
      <selection activeCell="A14" sqref="A14:F14"/>
    </sheetView>
  </sheetViews>
  <sheetFormatPr defaultColWidth="0" defaultRowHeight="14.4" x14ac:dyDescent="0.3"/>
  <cols>
    <col min="1" max="1" width="12.109375" bestFit="1" customWidth="1"/>
    <col min="2" max="2" width="15.77734375" bestFit="1" customWidth="1"/>
    <col min="3" max="3" width="12.6640625" style="20" customWidth="1"/>
    <col min="4" max="4" width="24.6640625" bestFit="1" customWidth="1"/>
    <col min="5" max="5" width="8.88671875" style="20" customWidth="1"/>
    <col min="6" max="6" width="13.33203125" style="20" bestFit="1" customWidth="1"/>
    <col min="7" max="7" width="15.5546875" style="20" bestFit="1" customWidth="1"/>
    <col min="8" max="8" width="11.33203125" style="20" bestFit="1" customWidth="1"/>
    <col min="9" max="9" width="11.21875" bestFit="1" customWidth="1"/>
    <col min="10" max="10" width="14" bestFit="1" customWidth="1"/>
    <col min="11" max="11" width="12" style="20" customWidth="1"/>
    <col min="12" max="12" width="77.44140625" style="60" customWidth="1"/>
    <col min="13" max="16382" width="8.88671875" style="20" hidden="1"/>
    <col min="16383" max="16383" width="3.5546875" style="20" hidden="1" customWidth="1"/>
    <col min="16384" max="16384" width="76.88671875" style="20" hidden="1" customWidth="1"/>
  </cols>
  <sheetData>
    <row r="1" spans="1:11" ht="29.4" thickBot="1" x14ac:dyDescent="0.35">
      <c r="A1" s="70" t="s">
        <v>273</v>
      </c>
      <c r="B1" s="71"/>
      <c r="C1" s="71"/>
      <c r="D1" s="71"/>
      <c r="E1" s="71"/>
      <c r="F1" s="71"/>
      <c r="G1" s="71"/>
      <c r="H1" s="71"/>
      <c r="I1" s="71"/>
      <c r="J1" s="71"/>
      <c r="K1" s="72"/>
    </row>
    <row r="2" spans="1:11" ht="21.6" thickBot="1" x14ac:dyDescent="0.45">
      <c r="A2" s="73" t="s">
        <v>266</v>
      </c>
      <c r="B2" s="74"/>
      <c r="C2" s="74"/>
      <c r="D2" s="74"/>
      <c r="E2" s="74"/>
      <c r="F2" s="74"/>
      <c r="G2" s="74"/>
      <c r="H2" s="74"/>
      <c r="I2" s="74"/>
      <c r="J2" s="74"/>
      <c r="K2" s="75"/>
    </row>
    <row r="3" spans="1:11" ht="15" thickBot="1" x14ac:dyDescent="0.35">
      <c r="A3" s="76" t="s">
        <v>0</v>
      </c>
      <c r="B3" s="78"/>
      <c r="C3" s="79">
        <f ca="1">SUM(H17:H24)</f>
        <v>0</v>
      </c>
      <c r="D3" s="76" t="s">
        <v>265</v>
      </c>
      <c r="E3" s="78"/>
      <c r="F3" s="42"/>
      <c r="G3" s="43"/>
      <c r="H3" s="44"/>
      <c r="I3" s="76" t="s">
        <v>264</v>
      </c>
      <c r="J3" s="77"/>
      <c r="K3" s="78"/>
    </row>
    <row r="4" spans="1:11" ht="15" thickBot="1" x14ac:dyDescent="0.35">
      <c r="A4" s="67" t="s">
        <v>6</v>
      </c>
      <c r="B4" s="68"/>
      <c r="C4" s="80"/>
      <c r="D4" s="67" t="s">
        <v>7</v>
      </c>
      <c r="E4" s="68"/>
      <c r="F4" s="45"/>
      <c r="G4" s="46"/>
      <c r="H4" s="47"/>
      <c r="I4" s="67" t="s">
        <v>49</v>
      </c>
      <c r="J4" s="69"/>
      <c r="K4" s="68"/>
    </row>
    <row r="5" spans="1:11" ht="21.6" thickBot="1" x14ac:dyDescent="0.45">
      <c r="A5" s="73" t="s">
        <v>267</v>
      </c>
      <c r="B5" s="74"/>
      <c r="C5" s="74"/>
      <c r="D5" s="74"/>
      <c r="E5" s="74"/>
      <c r="F5" s="74"/>
      <c r="G5" s="74"/>
      <c r="H5" s="74"/>
      <c r="I5" s="74"/>
      <c r="J5" s="74"/>
      <c r="K5" s="75"/>
    </row>
    <row r="6" spans="1:11" ht="15" thickBot="1" x14ac:dyDescent="0.35">
      <c r="A6" s="26" t="s">
        <v>0</v>
      </c>
      <c r="B6" s="27" t="s">
        <v>1</v>
      </c>
      <c r="C6" s="30" t="s">
        <v>2</v>
      </c>
      <c r="D6" s="27" t="s">
        <v>3</v>
      </c>
      <c r="E6" s="30" t="s">
        <v>4</v>
      </c>
      <c r="F6" s="30" t="s">
        <v>178</v>
      </c>
      <c r="G6" s="30" t="s">
        <v>179</v>
      </c>
      <c r="H6" s="30" t="s">
        <v>5</v>
      </c>
      <c r="I6" s="27" t="s">
        <v>252</v>
      </c>
      <c r="J6" s="27" t="s">
        <v>253</v>
      </c>
      <c r="K6" s="33" t="s">
        <v>254</v>
      </c>
    </row>
    <row r="7" spans="1:11" x14ac:dyDescent="0.3">
      <c r="A7" s="24" t="str" cm="1">
        <f t="array" aca="1" ref="A7:K9" ca="1">_xlfn._xlws.FILTER('Raw Data'!A:K,('Raw Data'!A:A=Dashboard!A4)*('Raw Data'!B:B=Dashboard!D4)*('Raw Data'!D:D=Dashboard!I4))</f>
        <v>A1.Ghaziabad</v>
      </c>
      <c r="B7" s="25" t="str">
        <f ca="1"/>
        <v>A.Mayonnaise</v>
      </c>
      <c r="C7" s="31" t="str">
        <f ca="1"/>
        <v>1-94-190300</v>
      </c>
      <c r="D7" s="25" t="str">
        <f ca="1"/>
        <v>Veg Mayonnaise De'lite 500g</v>
      </c>
      <c r="E7" s="31" t="str">
        <f ca="1"/>
        <v>K8030</v>
      </c>
      <c r="F7" s="31">
        <f ca="1"/>
        <v>120</v>
      </c>
      <c r="G7" s="31">
        <f ca="1"/>
        <v>0</v>
      </c>
      <c r="H7" s="31">
        <f ca="1"/>
        <v>120</v>
      </c>
      <c r="I7" s="28">
        <f ca="1"/>
        <v>45084</v>
      </c>
      <c r="J7" s="28">
        <f ca="1"/>
        <v>45266</v>
      </c>
      <c r="K7" s="34">
        <f ca="1"/>
        <v>0.70329670329670335</v>
      </c>
    </row>
    <row r="8" spans="1:11" x14ac:dyDescent="0.3">
      <c r="A8" s="21" t="str">
        <f ca="1"/>
        <v>A1.Ghaziabad</v>
      </c>
      <c r="B8" s="4" t="str">
        <f ca="1"/>
        <v>A.Mayonnaise</v>
      </c>
      <c r="C8" s="9" t="str">
        <f ca="1"/>
        <v>1-94-190300</v>
      </c>
      <c r="D8" s="4" t="str">
        <f ca="1"/>
        <v>Veg Mayonnaise De'lite 500g</v>
      </c>
      <c r="E8" s="9" t="str">
        <f ca="1"/>
        <v>K8031</v>
      </c>
      <c r="F8" s="9">
        <f ca="1"/>
        <v>880</v>
      </c>
      <c r="G8" s="9">
        <f ca="1"/>
        <v>0</v>
      </c>
      <c r="H8" s="9">
        <f ca="1"/>
        <v>880</v>
      </c>
      <c r="I8" s="16">
        <f ca="1"/>
        <v>45086</v>
      </c>
      <c r="J8" s="16">
        <f ca="1"/>
        <v>45268</v>
      </c>
      <c r="K8" s="35">
        <f ca="1"/>
        <v>0.7142857142857143</v>
      </c>
    </row>
    <row r="9" spans="1:11" x14ac:dyDescent="0.3">
      <c r="A9" s="21" t="str">
        <f ca="1"/>
        <v>A1.Ghaziabad</v>
      </c>
      <c r="B9" s="4" t="str">
        <f ca="1"/>
        <v>A.Mayonnaise</v>
      </c>
      <c r="C9" s="9" t="str">
        <f ca="1"/>
        <v>1-94-190300</v>
      </c>
      <c r="D9" s="4" t="str">
        <f ca="1"/>
        <v>Veg Mayonnaise De'lite 500g</v>
      </c>
      <c r="E9" s="9" t="str">
        <f ca="1"/>
        <v>K8041</v>
      </c>
      <c r="F9" s="9">
        <f ca="1"/>
        <v>736</v>
      </c>
      <c r="G9" s="9">
        <f ca="1"/>
        <v>0</v>
      </c>
      <c r="H9" s="9">
        <f ca="1"/>
        <v>736</v>
      </c>
      <c r="I9" s="16">
        <f ca="1"/>
        <v>45110</v>
      </c>
      <c r="J9" s="16">
        <f ca="1"/>
        <v>45293</v>
      </c>
      <c r="K9" s="35">
        <f ca="1"/>
        <v>0.84699453551912574</v>
      </c>
    </row>
    <row r="10" spans="1:11" x14ac:dyDescent="0.3">
      <c r="A10" s="21"/>
      <c r="B10" s="4"/>
      <c r="C10" s="9"/>
      <c r="D10" s="4"/>
      <c r="E10" s="9"/>
      <c r="F10" s="9"/>
      <c r="G10" s="9"/>
      <c r="H10" s="9"/>
      <c r="I10" s="16"/>
      <c r="J10" s="16"/>
      <c r="K10" s="35"/>
    </row>
    <row r="11" spans="1:11" x14ac:dyDescent="0.3">
      <c r="A11" s="21"/>
      <c r="B11" s="4"/>
      <c r="C11" s="9"/>
      <c r="D11" s="4"/>
      <c r="E11" s="9"/>
      <c r="F11" s="9"/>
      <c r="G11" s="9"/>
      <c r="H11" s="9"/>
      <c r="I11" s="16"/>
      <c r="J11" s="16"/>
      <c r="K11" s="35"/>
    </row>
    <row r="12" spans="1:11" x14ac:dyDescent="0.3">
      <c r="A12" s="21"/>
      <c r="B12" s="4"/>
      <c r="C12" s="9"/>
      <c r="D12" s="4"/>
      <c r="E12" s="9"/>
      <c r="F12" s="9"/>
      <c r="G12" s="9"/>
      <c r="H12" s="9"/>
      <c r="I12" s="16"/>
      <c r="J12" s="16"/>
      <c r="K12" s="35"/>
    </row>
    <row r="13" spans="1:11" ht="15" thickBot="1" x14ac:dyDescent="0.35">
      <c r="A13" s="22"/>
      <c r="B13" s="23"/>
      <c r="C13" s="32"/>
      <c r="D13" s="23"/>
      <c r="E13" s="32"/>
      <c r="F13" s="32"/>
      <c r="G13" s="32"/>
      <c r="H13" s="32"/>
      <c r="I13" s="29"/>
      <c r="J13" s="29"/>
      <c r="K13" s="36"/>
    </row>
    <row r="14" spans="1:11" ht="21.6" thickBot="1" x14ac:dyDescent="0.35">
      <c r="A14" s="61" t="s">
        <v>272</v>
      </c>
      <c r="B14" s="62"/>
      <c r="C14" s="62"/>
      <c r="D14" s="62"/>
      <c r="E14" s="62"/>
      <c r="F14" s="63"/>
      <c r="G14" s="64">
        <f>IFERROR(VLOOKUP(A4&amp;I4,Requested!A:E,5,0),0)</f>
        <v>0</v>
      </c>
      <c r="H14" s="65"/>
      <c r="I14" s="65"/>
      <c r="J14" s="65"/>
      <c r="K14" s="66"/>
    </row>
    <row r="15" spans="1:11" ht="21.6" thickBot="1" x14ac:dyDescent="0.35">
      <c r="A15" s="57" t="s">
        <v>271</v>
      </c>
      <c r="B15" s="58"/>
      <c r="C15" s="58"/>
      <c r="D15" s="58"/>
      <c r="E15" s="58"/>
      <c r="F15" s="58"/>
      <c r="G15" s="58"/>
      <c r="H15" s="58"/>
      <c r="I15" s="58"/>
      <c r="J15" s="58"/>
      <c r="K15" s="59"/>
    </row>
    <row r="16" spans="1:11" ht="14.4" customHeight="1" thickBot="1" x14ac:dyDescent="0.35">
      <c r="A16" s="26" t="s">
        <v>0</v>
      </c>
      <c r="B16" s="27" t="s">
        <v>1</v>
      </c>
      <c r="C16" s="30" t="s">
        <v>2</v>
      </c>
      <c r="D16" s="27" t="s">
        <v>3</v>
      </c>
      <c r="E16" s="30" t="s">
        <v>4</v>
      </c>
      <c r="F16" s="30" t="s">
        <v>269</v>
      </c>
      <c r="G16" s="30" t="s">
        <v>268</v>
      </c>
      <c r="H16" s="33" t="s">
        <v>270</v>
      </c>
      <c r="I16" s="48" t="str">
        <f ca="1">"Remaining In Hand Stock"&amp;" = "&amp;C3&amp;" Units"</f>
        <v>Remaining In Hand Stock = 0 Units</v>
      </c>
      <c r="J16" s="49"/>
      <c r="K16" s="50"/>
    </row>
    <row r="17" spans="1:11" ht="14.4" customHeight="1" x14ac:dyDescent="0.3">
      <c r="A17" s="24" t="str">
        <f ca="1">IFERROR(IF(F17=0,"",IF(F17="","",A7)),"")</f>
        <v/>
      </c>
      <c r="B17" s="25" t="str">
        <f ca="1">IFERROR(IF(F17=0,"",IF(F17="","",B7)),"")</f>
        <v/>
      </c>
      <c r="C17" s="25" t="str">
        <f ca="1">IFERROR(IF(F17=0,"",IF(F17="","",C7)),"")</f>
        <v/>
      </c>
      <c r="D17" s="25" t="str">
        <f ca="1">IFERROR(IF(F17=0,"",IF(F17="","",D7)),"")</f>
        <v/>
      </c>
      <c r="E17" s="9" t="str">
        <f>IF(G14=0,"",(IF(G14="","",E7)))</f>
        <v/>
      </c>
      <c r="F17" s="31" t="str">
        <f ca="1">IFERROR(IF(G14="","",IF(VLOOKUP(E17,E$7:F$13,2,0)&lt;G14,VLOOKUP(E17,E$7:F$13,2,0),G14)),"")</f>
        <v/>
      </c>
      <c r="G17" s="31" t="str">
        <f ca="1">IFERROR(G14-F17,"")</f>
        <v/>
      </c>
      <c r="H17" s="38" t="str">
        <f ca="1">IFERROR(F7-F17,"")</f>
        <v/>
      </c>
      <c r="I17" s="51"/>
      <c r="J17" s="52"/>
      <c r="K17" s="53"/>
    </row>
    <row r="18" spans="1:11" ht="14.4" customHeight="1" x14ac:dyDescent="0.3">
      <c r="A18" s="24" t="str">
        <f ca="1">IFERROR(IF(F18=0,"",IF(F18="","",A8)),"")</f>
        <v/>
      </c>
      <c r="B18" s="25" t="str">
        <f ca="1">IFERROR(IF(F18=0,"",IF(F18="","",B8)),"")</f>
        <v/>
      </c>
      <c r="C18" s="25" t="str">
        <f ca="1">IFERROR(IF(F18=0,"",IF(F18="","",C8)),"")</f>
        <v/>
      </c>
      <c r="D18" s="25" t="str">
        <f ca="1">IFERROR(IF(F18=0,"",IF(F18="","",D8)),"")</f>
        <v/>
      </c>
      <c r="E18" s="9" t="str">
        <f ca="1">IF(G17=0,"",(IF(G17="","",E8)))</f>
        <v/>
      </c>
      <c r="F18" s="31" t="str">
        <f t="shared" ref="F18:F24" ca="1" si="0">IFERROR(IF(VLOOKUP(E18,E$7:F$13,2,0)&lt;G17,VLOOKUP(E18,E$7:F$13,2,0),G17),"")</f>
        <v/>
      </c>
      <c r="G18" s="31" t="str">
        <f ca="1">IFERROR(G17-F18,"")</f>
        <v/>
      </c>
      <c r="H18" s="38" t="str">
        <f ca="1">IFERROR(F8-F18,"")</f>
        <v/>
      </c>
      <c r="I18" s="51"/>
      <c r="J18" s="52"/>
      <c r="K18" s="53"/>
    </row>
    <row r="19" spans="1:11" ht="14.4" customHeight="1" x14ac:dyDescent="0.3">
      <c r="A19" s="24" t="str">
        <f ca="1">IFERROR(IF(F19=0,"",IF(F19="","",A9)),"")</f>
        <v/>
      </c>
      <c r="B19" s="25" t="str">
        <f ca="1">IFERROR(IF(F19=0,"",IF(F19="","",B9)),"")</f>
        <v/>
      </c>
      <c r="C19" s="25" t="str">
        <f ca="1">IFERROR(IF(F19=0,"",IF(F19="","",C9)),"")</f>
        <v/>
      </c>
      <c r="D19" s="25" t="str">
        <f ca="1">IFERROR(IF(F19=0,"",IF(F19="","",D9)),"")</f>
        <v/>
      </c>
      <c r="E19" s="9" t="str">
        <f ca="1">IF(G18=0,"",(IF(G18="","",E9)))</f>
        <v/>
      </c>
      <c r="F19" s="31" t="str">
        <f t="shared" ca="1" si="0"/>
        <v/>
      </c>
      <c r="G19" s="31" t="str">
        <f ca="1">IFERROR(G18-F19,"")</f>
        <v/>
      </c>
      <c r="H19" s="38" t="str">
        <f ca="1">IFERROR(F9-F19,"")</f>
        <v/>
      </c>
      <c r="I19" s="51"/>
      <c r="J19" s="52"/>
      <c r="K19" s="53"/>
    </row>
    <row r="20" spans="1:11" ht="14.4" customHeight="1" x14ac:dyDescent="0.3">
      <c r="A20" s="24" t="str">
        <f ca="1">IFERROR(IF(F20=0,"",IF(F20="","",A10)),"")</f>
        <v/>
      </c>
      <c r="B20" s="25" t="str">
        <f ca="1">IFERROR(IF(F20=0,"",IF(F20="","",B10)),"")</f>
        <v/>
      </c>
      <c r="C20" s="25" t="str">
        <f ca="1">IFERROR(IF(F20=0,"",IF(F20="","",C10)),"")</f>
        <v/>
      </c>
      <c r="D20" s="25" t="str">
        <f ca="1">IFERROR(IF(F20=0,"",IF(F20="","",D10)),"")</f>
        <v/>
      </c>
      <c r="E20" s="9" t="str">
        <f ca="1">IF(G19=0,"",(IF(G19="","",E10)))</f>
        <v/>
      </c>
      <c r="F20" s="31" t="str">
        <f t="shared" ca="1" si="0"/>
        <v/>
      </c>
      <c r="G20" s="31" t="str">
        <f ca="1">IFERROR(G19-F20,"")</f>
        <v/>
      </c>
      <c r="H20" s="38" t="str">
        <f ca="1">IFERROR(F10-F20,"")</f>
        <v/>
      </c>
      <c r="I20" s="51"/>
      <c r="J20" s="52"/>
      <c r="K20" s="53"/>
    </row>
    <row r="21" spans="1:11" ht="14.4" customHeight="1" x14ac:dyDescent="0.3">
      <c r="A21" s="24" t="str">
        <f ca="1">IFERROR(IF(F21=0,"",IF(F21="","",A11)),"")</f>
        <v/>
      </c>
      <c r="B21" s="25" t="str">
        <f ca="1">IFERROR(IF(F21=0,"",IF(F21="","",B11)),"")</f>
        <v/>
      </c>
      <c r="C21" s="25" t="str">
        <f ca="1">IFERROR(IF(F21=0,"",IF(F21="","",C11)),"")</f>
        <v/>
      </c>
      <c r="D21" s="25" t="str">
        <f ca="1">IFERROR(IF(F21=0,"",IF(F21="","",D11)),"")</f>
        <v/>
      </c>
      <c r="E21" s="9" t="str">
        <f ca="1">IF(G20=0,"",(IF(G20="","",E11)))</f>
        <v/>
      </c>
      <c r="F21" s="31" t="str">
        <f t="shared" ca="1" si="0"/>
        <v/>
      </c>
      <c r="G21" s="31" t="str">
        <f t="shared" ref="G21:G23" ca="1" si="1">IFERROR(G20-F21,"")</f>
        <v/>
      </c>
      <c r="H21" s="38" t="str">
        <f ca="1">IFERROR(F11-F21,"")</f>
        <v/>
      </c>
      <c r="I21" s="51"/>
      <c r="J21" s="52"/>
      <c r="K21" s="53"/>
    </row>
    <row r="22" spans="1:11" ht="14.4" customHeight="1" x14ac:dyDescent="0.3">
      <c r="A22" s="24" t="str">
        <f ca="1">IFERROR(IF(F22=0,"",IF(F22="","",#REF!)),"")</f>
        <v/>
      </c>
      <c r="B22" s="25" t="str">
        <f ca="1">IFERROR(IF(F22=0,"",IF(F22="","",#REF!)),"")</f>
        <v/>
      </c>
      <c r="C22" s="25" t="str">
        <f ca="1">IFERROR(IF(F22=0,"",IF(F22="","",#REF!)),"")</f>
        <v/>
      </c>
      <c r="D22" s="25" t="str">
        <f ca="1">IFERROR(IF(F22=0,"",IF(F22="","",#REF!)),"")</f>
        <v/>
      </c>
      <c r="E22" s="9" t="str">
        <f ca="1">IF(G21=0,"",(IF(G21="","",#REF!)))</f>
        <v/>
      </c>
      <c r="F22" s="31" t="str">
        <f t="shared" ca="1" si="0"/>
        <v/>
      </c>
      <c r="G22" s="31" t="str">
        <f t="shared" ca="1" si="1"/>
        <v/>
      </c>
      <c r="H22" s="38" t="str">
        <f ca="1">IFERROR(#REF!-F22,"")</f>
        <v/>
      </c>
      <c r="I22" s="51"/>
      <c r="J22" s="52"/>
      <c r="K22" s="53"/>
    </row>
    <row r="23" spans="1:11" ht="15" customHeight="1" x14ac:dyDescent="0.3">
      <c r="A23" s="24" t="str">
        <f ca="1">IFERROR(IF(F23=0,"",IF(F23="","",A12)),"")</f>
        <v/>
      </c>
      <c r="B23" s="25" t="str">
        <f ca="1">IFERROR(IF(F23=0,"",IF(F23="","",B12)),"")</f>
        <v/>
      </c>
      <c r="C23" s="25" t="str">
        <f ca="1">IFERROR(IF(F23=0,"",IF(F23="","",C12)),"")</f>
        <v/>
      </c>
      <c r="D23" s="25" t="str">
        <f ca="1">IFERROR(IF(F23=0,"",IF(F23="","",D12)),"")</f>
        <v/>
      </c>
      <c r="E23" s="9" t="str">
        <f ca="1">IF(G22=0,"",(IF(G22="","",E12)))</f>
        <v/>
      </c>
      <c r="F23" s="31" t="str">
        <f t="shared" ca="1" si="0"/>
        <v/>
      </c>
      <c r="G23" s="31" t="str">
        <f t="shared" ca="1" si="1"/>
        <v/>
      </c>
      <c r="H23" s="38" t="str">
        <f ca="1">IFERROR(F12-F23,"")</f>
        <v/>
      </c>
      <c r="I23" s="51"/>
      <c r="J23" s="52"/>
      <c r="K23" s="53"/>
    </row>
    <row r="24" spans="1:11" ht="15" thickBot="1" x14ac:dyDescent="0.35">
      <c r="A24" s="37" t="str">
        <f ca="1">IFERROR(IF(F24=0,"",IF(F24="","",A13)),"")</f>
        <v/>
      </c>
      <c r="B24" s="39" t="str">
        <f ca="1">IFERROR(IF(F24=0,"",IF(F24="","",B13)),"")</f>
        <v/>
      </c>
      <c r="C24" s="39" t="str">
        <f ca="1">IFERROR(IF(F24=0,"",IF(F24="","",C13)),"")</f>
        <v/>
      </c>
      <c r="D24" s="39" t="str">
        <f ca="1">IFERROR(IF(F24=0,"",IF(F24="","",D13)),"")</f>
        <v/>
      </c>
      <c r="E24" s="32" t="str">
        <f ca="1">IF(G23=0,"",(IF(G23="","",E13)))</f>
        <v/>
      </c>
      <c r="F24" s="40" t="str">
        <f t="shared" ca="1" si="0"/>
        <v/>
      </c>
      <c r="G24" s="40" t="str">
        <f ca="1">IFERROR(G23-F24,"")</f>
        <v/>
      </c>
      <c r="H24" s="41" t="str">
        <f ca="1">IFERROR(F13-F24,"")</f>
        <v/>
      </c>
      <c r="I24" s="54"/>
      <c r="J24" s="55"/>
      <c r="K24" s="56"/>
    </row>
    <row r="25" spans="1:11" x14ac:dyDescent="0.3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</row>
    <row r="26" spans="1:11" x14ac:dyDescent="0.3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</row>
    <row r="27" spans="1:11" x14ac:dyDescent="0.3">
      <c r="A27" s="60"/>
      <c r="B27" s="60"/>
      <c r="C27" s="60"/>
      <c r="D27" s="60"/>
      <c r="E27" s="60"/>
      <c r="F27" s="60"/>
      <c r="G27" s="60"/>
      <c r="H27" s="60"/>
      <c r="I27" s="60"/>
      <c r="J27" s="60"/>
      <c r="K27" s="60"/>
    </row>
    <row r="28" spans="1:11" x14ac:dyDescent="0.3">
      <c r="A28" s="60"/>
      <c r="B28" s="60"/>
      <c r="C28" s="60"/>
      <c r="D28" s="60"/>
      <c r="E28" s="60"/>
      <c r="F28" s="60"/>
      <c r="G28" s="60"/>
      <c r="H28" s="60"/>
      <c r="I28" s="60"/>
      <c r="J28" s="60"/>
      <c r="K28" s="60"/>
    </row>
    <row r="29" spans="1:11" x14ac:dyDescent="0.3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</row>
    <row r="30" spans="1:11" x14ac:dyDescent="0.3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</row>
    <row r="31" spans="1:11" x14ac:dyDescent="0.3">
      <c r="A31" s="20"/>
      <c r="B31" s="20"/>
      <c r="D31" s="20"/>
      <c r="I31" s="20"/>
      <c r="J31" s="20"/>
    </row>
  </sheetData>
  <mergeCells count="17">
    <mergeCell ref="C3:C4"/>
    <mergeCell ref="F3:H4"/>
    <mergeCell ref="I16:K24"/>
    <mergeCell ref="A15:K15"/>
    <mergeCell ref="L1:L1048576"/>
    <mergeCell ref="A25:K30"/>
    <mergeCell ref="A14:F14"/>
    <mergeCell ref="G14:K14"/>
    <mergeCell ref="A4:B4"/>
    <mergeCell ref="D4:E4"/>
    <mergeCell ref="I4:K4"/>
    <mergeCell ref="A1:K1"/>
    <mergeCell ref="A2:K2"/>
    <mergeCell ref="A5:K5"/>
    <mergeCell ref="I3:K3"/>
    <mergeCell ref="D3:E3"/>
    <mergeCell ref="A3:B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9DDFB6E-0952-4E86-BC16-6A11034C9CA8}">
          <x14:formula1>
            <xm:f>Requested!$R2:$R50</xm:f>
          </x14:formula1>
          <xm:sqref>A4</xm:sqref>
        </x14:dataValidation>
        <x14:dataValidation type="list" allowBlank="1" showInputMessage="1" showErrorMessage="1" xr:uid="{25346216-EAC5-4B85-9EF2-292660529CD1}">
          <x14:formula1>
            <xm:f>Requested!$S2:$S50</xm:f>
          </x14:formula1>
          <xm:sqref>D4</xm:sqref>
        </x14:dataValidation>
        <x14:dataValidation type="list" allowBlank="1" showInputMessage="1" showErrorMessage="1" xr:uid="{4A9E5039-C6EA-4A41-B3CD-72C044F56ED0}">
          <x14:formula1>
            <xm:f>Requested!$T1:$T80</xm:f>
          </x14:formula1>
          <xm:sqref>I4:K4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5F56-8F13-4260-A1F8-2D1B4E5548F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Output Format</vt:lpstr>
      <vt:lpstr>Requested</vt:lpstr>
      <vt:lpstr>Dashboard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Eshani Sen</cp:lastModifiedBy>
  <dcterms:created xsi:type="dcterms:W3CDTF">2023-07-17T07:45:17Z</dcterms:created>
  <dcterms:modified xsi:type="dcterms:W3CDTF">2023-07-31T10:34:06Z</dcterms:modified>
</cp:coreProperties>
</file>