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checkCompatibility="1" autoCompressPictures="0"/>
  <bookViews>
    <workbookView xWindow="600" yWindow="1400" windowWidth="37380" windowHeight="22280" tabRatio="500" activeTab="2"/>
  </bookViews>
  <sheets>
    <sheet name="Omid Latency results (2)" sheetId="12" r:id="rId1"/>
    <sheet name="Omid1" sheetId="4" r:id="rId2"/>
    <sheet name="Omid Latency results" sheetId="5" r:id="rId3"/>
    <sheet name="High availability" sheetId="6" r:id="rId4"/>
    <sheet name="Production " sheetId="7" r:id="rId5"/>
    <sheet name="Throughput" sheetId="8" r:id="rId6"/>
    <sheet name="High availability (2)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3" i="12" l="1"/>
  <c r="Y92" i="12"/>
  <c r="Y91" i="12"/>
  <c r="Y90" i="12"/>
  <c r="Y89" i="12"/>
  <c r="Y88" i="12"/>
  <c r="Y87" i="12"/>
  <c r="Y86" i="12"/>
  <c r="W73" i="12"/>
  <c r="W72" i="12"/>
  <c r="W71" i="12"/>
  <c r="W70" i="12"/>
  <c r="W69" i="12"/>
  <c r="W68" i="12"/>
  <c r="W67" i="12"/>
  <c r="W66" i="12"/>
  <c r="W65" i="12"/>
  <c r="D35" i="12"/>
  <c r="V26" i="12"/>
  <c r="V25" i="12"/>
  <c r="D25" i="12"/>
  <c r="V24" i="12"/>
  <c r="V23" i="12"/>
  <c r="V22" i="12"/>
  <c r="V21" i="12"/>
  <c r="V20" i="12"/>
  <c r="V19" i="12"/>
  <c r="V18" i="12"/>
  <c r="D16" i="12"/>
  <c r="L50" i="9"/>
  <c r="L47" i="9"/>
  <c r="L44" i="9"/>
  <c r="L41" i="9"/>
  <c r="L38" i="9"/>
  <c r="Y87" i="5"/>
  <c r="Y88" i="5"/>
  <c r="Y89" i="5"/>
  <c r="Y90" i="5"/>
  <c r="Y91" i="5"/>
  <c r="Y92" i="5"/>
  <c r="Y93" i="5"/>
  <c r="Y86" i="5"/>
  <c r="H12" i="8"/>
  <c r="H13" i="8"/>
  <c r="H14" i="8"/>
  <c r="H15" i="8"/>
  <c r="H16" i="8"/>
  <c r="H17" i="8"/>
  <c r="H18" i="8"/>
  <c r="O32" i="7"/>
  <c r="O33" i="7"/>
  <c r="O34" i="7"/>
  <c r="X50" i="7"/>
  <c r="X52" i="7"/>
  <c r="X53" i="7"/>
  <c r="X57" i="7"/>
  <c r="O49" i="7"/>
  <c r="O50" i="7"/>
  <c r="Y50" i="7"/>
  <c r="Y53" i="7"/>
  <c r="Y57" i="7"/>
  <c r="O64" i="7"/>
  <c r="O65" i="7"/>
  <c r="O66" i="7"/>
  <c r="Z50" i="7"/>
  <c r="Z52" i="7"/>
  <c r="Z53" i="7"/>
  <c r="Z57" i="7"/>
  <c r="O80" i="7"/>
  <c r="O81" i="7"/>
  <c r="O82" i="7"/>
  <c r="AA50" i="7"/>
  <c r="AA52" i="7"/>
  <c r="AA53" i="7"/>
  <c r="AA57" i="7"/>
  <c r="O15" i="7"/>
  <c r="O16" i="7"/>
  <c r="O17" i="7"/>
  <c r="O18" i="7"/>
  <c r="O19" i="7"/>
  <c r="W52" i="7"/>
  <c r="O20" i="7"/>
  <c r="W53" i="7"/>
  <c r="W57" i="7"/>
  <c r="W67" i="5"/>
  <c r="W65" i="5"/>
  <c r="W66" i="5"/>
  <c r="W68" i="5"/>
  <c r="W69" i="5"/>
  <c r="W70" i="5"/>
  <c r="W71" i="5"/>
  <c r="W72" i="5"/>
  <c r="W73" i="5"/>
  <c r="V26" i="5"/>
  <c r="D35" i="5"/>
  <c r="V25" i="5"/>
  <c r="D25" i="5"/>
  <c r="V24" i="5"/>
  <c r="V23" i="5"/>
  <c r="V22" i="5"/>
  <c r="V21" i="5"/>
  <c r="V20" i="5"/>
  <c r="V19" i="5"/>
  <c r="V18" i="5"/>
  <c r="D16" i="5"/>
  <c r="V19" i="4"/>
  <c r="V20" i="4"/>
  <c r="V21" i="4"/>
  <c r="V22" i="4"/>
  <c r="V23" i="4"/>
  <c r="V24" i="4"/>
  <c r="V25" i="4"/>
  <c r="V18" i="4"/>
  <c r="D35" i="4"/>
  <c r="D25" i="4"/>
  <c r="D16" i="4"/>
</calcChain>
</file>

<file path=xl/sharedStrings.xml><?xml version="1.0" encoding="utf-8"?>
<sst xmlns="http://schemas.openxmlformats.org/spreadsheetml/2006/main" count="337" uniqueCount="89">
  <si>
    <t>Latency</t>
  </si>
  <si>
    <t>write</t>
  </si>
  <si>
    <t>read</t>
  </si>
  <si>
    <t>with ha</t>
  </si>
  <si>
    <t>without ha</t>
  </si>
  <si>
    <t>with only timestamp persist</t>
  </si>
  <si>
    <t>with local bookkeeper, 6 bookies</t>
  </si>
  <si>
    <t>transaction size uniformly span between 1 and 20</t>
  </si>
  <si>
    <t>5 clients * 2</t>
  </si>
  <si>
    <t>sum:</t>
  </si>
  <si>
    <t>Omid 1</t>
  </si>
  <si>
    <t>Omid perculator</t>
  </si>
  <si>
    <t>ms</t>
  </si>
  <si>
    <t>begin + commit</t>
  </si>
  <si>
    <t>txn/sec</t>
  </si>
  <si>
    <t>Regular Omid</t>
  </si>
  <si>
    <t>0.7/0.8</t>
  </si>
  <si>
    <t>10 / 12</t>
  </si>
  <si>
    <t>batch: 25</t>
  </si>
  <si>
    <t>batch: 10K</t>
  </si>
  <si>
    <t>no commit table</t>
  </si>
  <si>
    <t>check and put</t>
  </si>
  <si>
    <t>batch</t>
  </si>
  <si>
    <t>240 / 8</t>
  </si>
  <si>
    <t>HBASE write time</t>
  </si>
  <si>
    <t>Network, CA and queueing time</t>
  </si>
  <si>
    <t>begin / commit latency</t>
  </si>
  <si>
    <t>begin</t>
  </si>
  <si>
    <t>read keys</t>
  </si>
  <si>
    <t>1 sec latency</t>
  </si>
  <si>
    <t>commit</t>
  </si>
  <si>
    <t>Posting lists</t>
  </si>
  <si>
    <t>Ranking</t>
  </si>
  <si>
    <t>Read key</t>
  </si>
  <si>
    <t>Write a few records</t>
  </si>
  <si>
    <t>Dedup</t>
  </si>
  <si>
    <t>Read a key</t>
  </si>
  <si>
    <t>Read a few keys</t>
  </si>
  <si>
    <t>how many reads?</t>
  </si>
  <si>
    <t>how many writes?</t>
  </si>
  <si>
    <t>Doc proc</t>
  </si>
  <si>
    <t># begin</t>
  </si>
  <si>
    <t># commit</t>
  </si>
  <si>
    <t>#scans</t>
  </si>
  <si>
    <t># reads</t>
  </si>
  <si>
    <t># write</t>
  </si>
  <si>
    <t># writes</t>
  </si>
  <si>
    <t># deletes</t>
  </si>
  <si>
    <t>Begin latency</t>
  </si>
  <si>
    <t>Commit latency</t>
  </si>
  <si>
    <t>Scan latency</t>
  </si>
  <si>
    <t>Read latency</t>
  </si>
  <si>
    <t>Write latency</t>
  </si>
  <si>
    <t>Delete latency</t>
  </si>
  <si>
    <t>Dup detect</t>
  </si>
  <si>
    <t>#</t>
  </si>
  <si>
    <t>Operation</t>
  </si>
  <si>
    <t># read</t>
  </si>
  <si>
    <t># delete</t>
  </si>
  <si>
    <t># scans</t>
  </si>
  <si>
    <t>Link aggregation</t>
  </si>
  <si>
    <t>Anchor text</t>
  </si>
  <si>
    <t>Feed</t>
  </si>
  <si>
    <t>Overall</t>
  </si>
  <si>
    <t>6 RS</t>
  </si>
  <si>
    <t>4 RS</t>
  </si>
  <si>
    <t>2 RS</t>
  </si>
  <si>
    <t>1 RS</t>
  </si>
  <si>
    <t>Removing the commit table ( for latency oriented paper, not for here!!!)</t>
  </si>
  <si>
    <t>Omid Non Durable</t>
  </si>
  <si>
    <t>duplicate detection</t>
  </si>
  <si>
    <t>document inversion</t>
  </si>
  <si>
    <t>in-link processing</t>
  </si>
  <si>
    <t>out-link processing</t>
  </si>
  <si>
    <t>Read</t>
  </si>
  <si>
    <t>Compute</t>
  </si>
  <si>
    <t>Begin</t>
  </si>
  <si>
    <t>Commit + CT update</t>
  </si>
  <si>
    <t>stream to runtime</t>
  </si>
  <si>
    <t>Queueing</t>
  </si>
  <si>
    <t>HBASE write</t>
  </si>
  <si>
    <t>Network and CD</t>
  </si>
  <si>
    <t>§</t>
  </si>
  <si>
    <t>Queueing (avg)</t>
  </si>
  <si>
    <t>HBASE write (avg)</t>
  </si>
  <si>
    <t>Network and CD (avg)</t>
  </si>
  <si>
    <t>Update</t>
  </si>
  <si>
    <t>Omid1 Non Durable</t>
  </si>
  <si>
    <t>Omid1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</si>
</sst>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Grande"/>
      <family val="2"/>
    </font>
    <font>
      <b/>
      <sz val="12"/>
      <color theme="1"/>
      <name val="Lucida Grande"/>
    </font>
    <font>
      <sz val="12"/>
      <color rgb="FF006100"/>
      <name val="Calibri"/>
      <family val="2"/>
      <scheme val="minor"/>
    </font>
    <font>
      <b/>
      <sz val="12"/>
      <color theme="1"/>
      <name val="Microsoft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49" fontId="0" fillId="0" borderId="0" xfId="0" applyNumberFormat="1"/>
    <xf numFmtId="0" fontId="8" fillId="2" borderId="0" xfId="247"/>
    <xf numFmtId="0" fontId="0" fillId="0" borderId="0" xfId="0" applyFont="1"/>
    <xf numFmtId="0" fontId="9" fillId="0" borderId="0" xfId="0" applyFont="1"/>
    <xf numFmtId="0" fontId="0" fillId="0" borderId="0" xfId="0" applyAlignment="1">
      <alignment wrapText="1"/>
    </xf>
    <xf numFmtId="9" fontId="0" fillId="0" borderId="0" xfId="0" applyNumberFormat="1"/>
  </cellXfs>
  <cellStyles count="4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Good" xfId="2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cat>
            <c:numRef>
              <c:f>'Omid Latency results (2)'!$W$18:$W$26</c:f>
              <c:numCache>
                <c:formatCode>General</c:formatCode>
                <c:ptCount val="9"/>
                <c:pt idx="0">
                  <c:v>17.0</c:v>
                </c:pt>
                <c:pt idx="1">
                  <c:v>160.0</c:v>
                </c:pt>
                <c:pt idx="2">
                  <c:v>1692.0</c:v>
                </c:pt>
                <c:pt idx="3">
                  <c:v>19161.0</c:v>
                </c:pt>
                <c:pt idx="4">
                  <c:v>36165.0</c:v>
                </c:pt>
                <c:pt idx="5">
                  <c:v>48000.0</c:v>
                </c:pt>
                <c:pt idx="6">
                  <c:v>55000.0</c:v>
                </c:pt>
                <c:pt idx="7">
                  <c:v>60000.0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(2)'!$V$18:$V$25</c:f>
              <c:numCache>
                <c:formatCode>General</c:formatCode>
                <c:ptCount val="8"/>
                <c:pt idx="0">
                  <c:v>2.6</c:v>
                </c:pt>
                <c:pt idx="1">
                  <c:v>2.6</c:v>
                </c:pt>
                <c:pt idx="2">
                  <c:v>2.7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3.5</c:v>
                </c:pt>
                <c:pt idx="7">
                  <c:v>7.0</c:v>
                </c:pt>
              </c:numCache>
            </c:numRef>
          </c:val>
          <c:smooth val="0"/>
        </c:ser>
        <c:ser>
          <c:idx val="0"/>
          <c:order val="0"/>
          <c:cat>
            <c:numRef>
              <c:f>'Omid Latency results (2)'!$W$18:$W$26</c:f>
              <c:numCache>
                <c:formatCode>General</c:formatCode>
                <c:ptCount val="9"/>
                <c:pt idx="0">
                  <c:v>17.0</c:v>
                </c:pt>
                <c:pt idx="1">
                  <c:v>160.0</c:v>
                </c:pt>
                <c:pt idx="2">
                  <c:v>1692.0</c:v>
                </c:pt>
                <c:pt idx="3">
                  <c:v>19161.0</c:v>
                </c:pt>
                <c:pt idx="4">
                  <c:v>36165.0</c:v>
                </c:pt>
                <c:pt idx="5">
                  <c:v>48000.0</c:v>
                </c:pt>
                <c:pt idx="6">
                  <c:v>55000.0</c:v>
                </c:pt>
                <c:pt idx="7">
                  <c:v>60000.0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(2)'!$V$18:$V$26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2.7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3.5</c:v>
                </c:pt>
                <c:pt idx="7">
                  <c:v>7.0</c:v>
                </c:pt>
                <c:pt idx="8">
                  <c:v>9.0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'Omid Latency results (2)'!$W$18:$W$26</c:f>
              <c:numCache>
                <c:formatCode>General</c:formatCode>
                <c:ptCount val="9"/>
                <c:pt idx="0">
                  <c:v>17.0</c:v>
                </c:pt>
                <c:pt idx="1">
                  <c:v>160.0</c:v>
                </c:pt>
                <c:pt idx="2">
                  <c:v>1692.0</c:v>
                </c:pt>
                <c:pt idx="3">
                  <c:v>19161.0</c:v>
                </c:pt>
                <c:pt idx="4">
                  <c:v>36165.0</c:v>
                </c:pt>
                <c:pt idx="5">
                  <c:v>48000.0</c:v>
                </c:pt>
                <c:pt idx="6">
                  <c:v>55000.0</c:v>
                </c:pt>
                <c:pt idx="7">
                  <c:v>60000.0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(2)'!$V$46:$V$54</c:f>
              <c:numCache>
                <c:formatCode>General</c:formatCode>
                <c:ptCount val="9"/>
                <c:pt idx="0">
                  <c:v>2.5</c:v>
                </c:pt>
                <c:pt idx="1">
                  <c:v>2.6</c:v>
                </c:pt>
                <c:pt idx="2">
                  <c:v>11.0</c:v>
                </c:pt>
                <c:pt idx="3">
                  <c:v>25.0</c:v>
                </c:pt>
                <c:pt idx="4">
                  <c:v>62.0</c:v>
                </c:pt>
                <c:pt idx="5">
                  <c:v>111.0</c:v>
                </c:pt>
                <c:pt idx="6">
                  <c:v>147.0</c:v>
                </c:pt>
                <c:pt idx="7">
                  <c:v>207.0</c:v>
                </c:pt>
                <c:pt idx="8">
                  <c:v>629.0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97272"/>
        <c:axId val="2104538392"/>
      </c:lineChart>
      <c:catAx>
        <c:axId val="214069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 (txn /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4538392"/>
        <c:crosses val="autoZero"/>
        <c:auto val="1"/>
        <c:lblAlgn val="ctr"/>
        <c:lblOffset val="100"/>
        <c:noMultiLvlLbl val="0"/>
      </c:catAx>
      <c:valAx>
        <c:axId val="210453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6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bg1"/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</c:spPr>
          </c:dPt>
          <c:cat>
            <c:strRef>
              <c:f>Throughput!$G$12:$G$18</c:f>
              <c:strCache>
                <c:ptCount val="7"/>
                <c:pt idx="0">
                  <c:v>Omid1</c:v>
                </c:pt>
                <c:pt idx="1">
                  <c:v>Omid1 Non Durable</c:v>
                </c:pt>
                <c:pt idx="2">
                  <c:v>1 RS</c:v>
                </c:pt>
                <c:pt idx="3">
                  <c:v>2 RS</c:v>
                </c:pt>
                <c:pt idx="4">
                  <c:v>4 RS</c:v>
                </c:pt>
                <c:pt idx="5">
                  <c:v>6 RS</c:v>
                </c:pt>
                <c:pt idx="6">
                  <c:v>Omid Non Durable</c:v>
                </c:pt>
              </c:strCache>
            </c:strRef>
          </c:cat>
          <c:val>
            <c:numRef>
              <c:f>Throughput!$H$12:$H$18</c:f>
              <c:numCache>
                <c:formatCode>General</c:formatCode>
                <c:ptCount val="7"/>
                <c:pt idx="0">
                  <c:v>5.63281</c:v>
                </c:pt>
                <c:pt idx="1">
                  <c:v>53.29965</c:v>
                </c:pt>
                <c:pt idx="2">
                  <c:v>132.66098</c:v>
                </c:pt>
                <c:pt idx="3">
                  <c:v>206.39097</c:v>
                </c:pt>
                <c:pt idx="4">
                  <c:v>270.19335</c:v>
                </c:pt>
                <c:pt idx="5">
                  <c:v>371.07711</c:v>
                </c:pt>
                <c:pt idx="6">
                  <c:v>518.0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666792"/>
        <c:axId val="2098669624"/>
      </c:barChart>
      <c:catAx>
        <c:axId val="209866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98669624"/>
        <c:crosses val="autoZero"/>
        <c:auto val="1"/>
        <c:lblAlgn val="ctr"/>
        <c:lblOffset val="100"/>
        <c:noMultiLvlLbl val="0"/>
      </c:catAx>
      <c:valAx>
        <c:axId val="2098669624"/>
        <c:scaling>
          <c:orientation val="minMax"/>
          <c:max val="55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Tps * 10</a:t>
                </a:r>
                <a:r>
                  <a:rPr lang="en-US" sz="2400" baseline="30000"/>
                  <a:t>3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98666792"/>
        <c:crosses val="autoZero"/>
        <c:crossBetween val="between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'High availability (2)'!$K$13:$K$72</c:f>
              <c:numCache>
                <c:formatCode>General</c:formatCode>
                <c:ptCount val="6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191.0</c:v>
                </c:pt>
                <c:pt idx="21">
                  <c:v>200.0</c:v>
                </c:pt>
                <c:pt idx="22">
                  <c:v>210.0</c:v>
                </c:pt>
                <c:pt idx="23">
                  <c:v>220.0</c:v>
                </c:pt>
                <c:pt idx="24">
                  <c:v>230.0</c:v>
                </c:pt>
                <c:pt idx="25">
                  <c:v>240.0</c:v>
                </c:pt>
                <c:pt idx="26">
                  <c:v>250.0</c:v>
                </c:pt>
                <c:pt idx="27">
                  <c:v>260.0</c:v>
                </c:pt>
                <c:pt idx="28">
                  <c:v>270.0</c:v>
                </c:pt>
                <c:pt idx="29">
                  <c:v>280.0</c:v>
                </c:pt>
                <c:pt idx="30">
                  <c:v>290.0</c:v>
                </c:pt>
                <c:pt idx="31">
                  <c:v>300.0</c:v>
                </c:pt>
                <c:pt idx="32">
                  <c:v>310.0</c:v>
                </c:pt>
                <c:pt idx="33">
                  <c:v>320.0</c:v>
                </c:pt>
                <c:pt idx="34">
                  <c:v>330.0</c:v>
                </c:pt>
                <c:pt idx="35">
                  <c:v>340.0</c:v>
                </c:pt>
                <c:pt idx="36">
                  <c:v>350.0</c:v>
                </c:pt>
                <c:pt idx="37">
                  <c:v>360.0</c:v>
                </c:pt>
                <c:pt idx="38">
                  <c:v>370.0</c:v>
                </c:pt>
                <c:pt idx="39">
                  <c:v>380.0</c:v>
                </c:pt>
                <c:pt idx="40">
                  <c:v>381.0</c:v>
                </c:pt>
                <c:pt idx="41">
                  <c:v>390.0</c:v>
                </c:pt>
                <c:pt idx="42">
                  <c:v>400.0</c:v>
                </c:pt>
                <c:pt idx="43">
                  <c:v>410.0</c:v>
                </c:pt>
                <c:pt idx="44">
                  <c:v>420.0</c:v>
                </c:pt>
                <c:pt idx="45">
                  <c:v>430.0</c:v>
                </c:pt>
                <c:pt idx="46">
                  <c:v>440.0</c:v>
                </c:pt>
                <c:pt idx="47">
                  <c:v>450.0</c:v>
                </c:pt>
                <c:pt idx="48">
                  <c:v>460.0</c:v>
                </c:pt>
                <c:pt idx="49">
                  <c:v>470.0</c:v>
                </c:pt>
                <c:pt idx="50">
                  <c:v>480.0</c:v>
                </c:pt>
                <c:pt idx="51">
                  <c:v>490.0</c:v>
                </c:pt>
                <c:pt idx="52">
                  <c:v>500.0</c:v>
                </c:pt>
                <c:pt idx="53">
                  <c:v>510.0</c:v>
                </c:pt>
                <c:pt idx="54">
                  <c:v>520.0</c:v>
                </c:pt>
                <c:pt idx="55">
                  <c:v>530.0</c:v>
                </c:pt>
                <c:pt idx="56">
                  <c:v>540.0</c:v>
                </c:pt>
                <c:pt idx="57">
                  <c:v>550.0</c:v>
                </c:pt>
                <c:pt idx="58">
                  <c:v>560.0</c:v>
                </c:pt>
                <c:pt idx="59">
                  <c:v>570.0</c:v>
                </c:pt>
              </c:numCache>
            </c:numRef>
          </c:cat>
          <c:val>
            <c:numRef>
              <c:f>'High availability (2)'!$L$13:$L$72</c:f>
              <c:numCache>
                <c:formatCode>General</c:formatCode>
                <c:ptCount val="60"/>
                <c:pt idx="0">
                  <c:v>0.0</c:v>
                </c:pt>
                <c:pt idx="1">
                  <c:v>24000.0</c:v>
                </c:pt>
                <c:pt idx="2">
                  <c:v>45000.0</c:v>
                </c:pt>
                <c:pt idx="3">
                  <c:v>53000.0</c:v>
                </c:pt>
                <c:pt idx="4">
                  <c:v>56000.0</c:v>
                </c:pt>
                <c:pt idx="5">
                  <c:v>56000.0</c:v>
                </c:pt>
                <c:pt idx="6">
                  <c:v>56000.0</c:v>
                </c:pt>
                <c:pt idx="7">
                  <c:v>56000.0</c:v>
                </c:pt>
                <c:pt idx="8">
                  <c:v>56000.0</c:v>
                </c:pt>
                <c:pt idx="9">
                  <c:v>56000.0</c:v>
                </c:pt>
                <c:pt idx="10">
                  <c:v>56000.0</c:v>
                </c:pt>
                <c:pt idx="11">
                  <c:v>56000.0</c:v>
                </c:pt>
                <c:pt idx="12">
                  <c:v>56000.0</c:v>
                </c:pt>
                <c:pt idx="13">
                  <c:v>56000.0</c:v>
                </c:pt>
                <c:pt idx="14">
                  <c:v>56000.0</c:v>
                </c:pt>
                <c:pt idx="15">
                  <c:v>56000.0</c:v>
                </c:pt>
                <c:pt idx="16">
                  <c:v>56000.0</c:v>
                </c:pt>
                <c:pt idx="17">
                  <c:v>56000.0</c:v>
                </c:pt>
                <c:pt idx="18">
                  <c:v>56000.0</c:v>
                </c:pt>
                <c:pt idx="19">
                  <c:v>0.0</c:v>
                </c:pt>
                <c:pt idx="20">
                  <c:v>20000.0</c:v>
                </c:pt>
                <c:pt idx="21">
                  <c:v>41000.0</c:v>
                </c:pt>
                <c:pt idx="22">
                  <c:v>55000.0</c:v>
                </c:pt>
                <c:pt idx="23">
                  <c:v>56000.0</c:v>
                </c:pt>
                <c:pt idx="24">
                  <c:v>56000.0</c:v>
                </c:pt>
                <c:pt idx="25">
                  <c:v>56000.0</c:v>
                </c:pt>
                <c:pt idx="26">
                  <c:v>56000.0</c:v>
                </c:pt>
                <c:pt idx="27">
                  <c:v>56000.0</c:v>
                </c:pt>
                <c:pt idx="28">
                  <c:v>56000.0</c:v>
                </c:pt>
                <c:pt idx="29">
                  <c:v>56000.0</c:v>
                </c:pt>
                <c:pt idx="30">
                  <c:v>56000.0</c:v>
                </c:pt>
                <c:pt idx="31">
                  <c:v>56000.0</c:v>
                </c:pt>
                <c:pt idx="32">
                  <c:v>56000.0</c:v>
                </c:pt>
                <c:pt idx="33">
                  <c:v>56000.0</c:v>
                </c:pt>
                <c:pt idx="34">
                  <c:v>56000.0</c:v>
                </c:pt>
                <c:pt idx="35">
                  <c:v>56000.0</c:v>
                </c:pt>
                <c:pt idx="36">
                  <c:v>56000.0</c:v>
                </c:pt>
                <c:pt idx="37">
                  <c:v>56000.0</c:v>
                </c:pt>
                <c:pt idx="38">
                  <c:v>56000.0</c:v>
                </c:pt>
                <c:pt idx="39">
                  <c:v>0.0</c:v>
                </c:pt>
                <c:pt idx="40">
                  <c:v>23000.0</c:v>
                </c:pt>
                <c:pt idx="41">
                  <c:v>39000.0</c:v>
                </c:pt>
                <c:pt idx="42">
                  <c:v>57000.0</c:v>
                </c:pt>
                <c:pt idx="43">
                  <c:v>57000.0</c:v>
                </c:pt>
                <c:pt idx="44">
                  <c:v>57000.0</c:v>
                </c:pt>
                <c:pt idx="45">
                  <c:v>57000.0</c:v>
                </c:pt>
                <c:pt idx="46">
                  <c:v>57000.0</c:v>
                </c:pt>
                <c:pt idx="47">
                  <c:v>57000.0</c:v>
                </c:pt>
                <c:pt idx="48">
                  <c:v>57000.0</c:v>
                </c:pt>
                <c:pt idx="49">
                  <c:v>57000.0</c:v>
                </c:pt>
                <c:pt idx="50">
                  <c:v>57000.0</c:v>
                </c:pt>
                <c:pt idx="51">
                  <c:v>57000.0</c:v>
                </c:pt>
                <c:pt idx="52">
                  <c:v>57000.0</c:v>
                </c:pt>
                <c:pt idx="53">
                  <c:v>57000.0</c:v>
                </c:pt>
                <c:pt idx="54">
                  <c:v>57000.0</c:v>
                </c:pt>
                <c:pt idx="55">
                  <c:v>57000.0</c:v>
                </c:pt>
                <c:pt idx="56">
                  <c:v>57000.0</c:v>
                </c:pt>
                <c:pt idx="57">
                  <c:v>57000.0</c:v>
                </c:pt>
                <c:pt idx="58">
                  <c:v>57000.0</c:v>
                </c:pt>
                <c:pt idx="59">
                  <c:v>57000.0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2828952"/>
        <c:axId val="2142834616"/>
      </c:lineChart>
      <c:catAx>
        <c:axId val="214282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  <a:r>
                  <a:rPr lang="en-US" sz="2000" baseline="0"/>
                  <a:t> (sec)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42834616"/>
        <c:crosses val="autoZero"/>
        <c:auto val="1"/>
        <c:lblAlgn val="ctr"/>
        <c:lblOffset val="100"/>
        <c:noMultiLvlLbl val="0"/>
      </c:catAx>
      <c:valAx>
        <c:axId val="2142834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Txn</a:t>
                </a:r>
                <a:r>
                  <a:rPr lang="en-US" sz="2000" baseline="0"/>
                  <a:t> / Sec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4282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'Omid Latency results (2)'!$V$64</c:f>
              <c:strCache>
                <c:ptCount val="1"/>
                <c:pt idx="0">
                  <c:v>HBASE write time</c:v>
                </c:pt>
              </c:strCache>
            </c:strRef>
          </c:tx>
          <c:invertIfNegative val="0"/>
          <c:cat>
            <c:numRef>
              <c:f>'Omid Latency results (2)'!$Y$65:$Y$73</c:f>
              <c:numCache>
                <c:formatCode>General</c:formatCode>
                <c:ptCount val="9"/>
                <c:pt idx="0">
                  <c:v>15.0</c:v>
                </c:pt>
                <c:pt idx="1">
                  <c:v>297.0</c:v>
                </c:pt>
                <c:pt idx="2">
                  <c:v>480.0</c:v>
                </c:pt>
                <c:pt idx="3">
                  <c:v>1918.0</c:v>
                </c:pt>
                <c:pt idx="4">
                  <c:v>8171.0</c:v>
                </c:pt>
                <c:pt idx="5">
                  <c:v>46457.0</c:v>
                </c:pt>
                <c:pt idx="6">
                  <c:v>54000.0</c:v>
                </c:pt>
                <c:pt idx="7">
                  <c:v>70000.0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(2)'!$V$65:$V$73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20.0</c:v>
                </c:pt>
                <c:pt idx="4">
                  <c:v>20.0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'Omid Latency results (2)'!$W$64</c:f>
              <c:strCache>
                <c:ptCount val="1"/>
                <c:pt idx="0">
                  <c:v>Network, CA and queueing time</c:v>
                </c:pt>
              </c:strCache>
            </c:strRef>
          </c:tx>
          <c:invertIfNegative val="0"/>
          <c:cat>
            <c:numRef>
              <c:f>'Omid Latency results (2)'!$Y$65:$Y$73</c:f>
              <c:numCache>
                <c:formatCode>General</c:formatCode>
                <c:ptCount val="9"/>
                <c:pt idx="0">
                  <c:v>15.0</c:v>
                </c:pt>
                <c:pt idx="1">
                  <c:v>297.0</c:v>
                </c:pt>
                <c:pt idx="2">
                  <c:v>480.0</c:v>
                </c:pt>
                <c:pt idx="3">
                  <c:v>1918.0</c:v>
                </c:pt>
                <c:pt idx="4">
                  <c:v>8171.0</c:v>
                </c:pt>
                <c:pt idx="5">
                  <c:v>46457.0</c:v>
                </c:pt>
                <c:pt idx="6">
                  <c:v>54000.0</c:v>
                </c:pt>
                <c:pt idx="7">
                  <c:v>70000.0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(2)'!$W$65:$W$73</c:f>
              <c:numCache>
                <c:formatCode>General</c:formatCode>
                <c:ptCount val="9"/>
                <c:pt idx="0">
                  <c:v>1.5</c:v>
                </c:pt>
                <c:pt idx="1">
                  <c:v>0.6</c:v>
                </c:pt>
                <c:pt idx="2">
                  <c:v>8.0</c:v>
                </c:pt>
                <c:pt idx="3">
                  <c:v>5.0</c:v>
                </c:pt>
                <c:pt idx="4">
                  <c:v>42.0</c:v>
                </c:pt>
                <c:pt idx="5">
                  <c:v>41.0</c:v>
                </c:pt>
                <c:pt idx="6">
                  <c:v>77.0</c:v>
                </c:pt>
                <c:pt idx="7">
                  <c:v>137.0</c:v>
                </c:pt>
                <c:pt idx="8">
                  <c:v>559.0</c:v>
                </c:pt>
              </c:numCache>
            </c:numRef>
          </c:val>
        </c:ser>
        <c:ser>
          <c:idx val="2"/>
          <c:order val="2"/>
          <c:tx>
            <c:strRef>
              <c:f>'Omid Latency results (2)'!$X$64</c:f>
              <c:strCache>
                <c:ptCount val="1"/>
                <c:pt idx="0">
                  <c:v>begin / commit latency</c:v>
                </c:pt>
              </c:strCache>
            </c:strRef>
          </c:tx>
          <c:invertIfNegative val="0"/>
          <c:cat>
            <c:numRef>
              <c:f>'Omid Latency results (2)'!$Y$65:$Y$73</c:f>
              <c:numCache>
                <c:formatCode>General</c:formatCode>
                <c:ptCount val="9"/>
                <c:pt idx="0">
                  <c:v>15.0</c:v>
                </c:pt>
                <c:pt idx="1">
                  <c:v>297.0</c:v>
                </c:pt>
                <c:pt idx="2">
                  <c:v>480.0</c:v>
                </c:pt>
                <c:pt idx="3">
                  <c:v>1918.0</c:v>
                </c:pt>
                <c:pt idx="4">
                  <c:v>8171.0</c:v>
                </c:pt>
                <c:pt idx="5">
                  <c:v>46457.0</c:v>
                </c:pt>
                <c:pt idx="6">
                  <c:v>54000.0</c:v>
                </c:pt>
                <c:pt idx="7">
                  <c:v>70000.0</c:v>
                </c:pt>
                <c:pt idx="8">
                  <c:v>80000.0</c:v>
                </c:pt>
              </c:numCache>
            </c:numRef>
          </c:cat>
          <c:val>
            <c:numRef>
              <c:f>'Omid Latency results (2)'!$X$65:$X$73</c:f>
              <c:numCache>
                <c:formatCode>General</c:formatCode>
                <c:ptCount val="9"/>
                <c:pt idx="0">
                  <c:v>2.5</c:v>
                </c:pt>
                <c:pt idx="1">
                  <c:v>2.6</c:v>
                </c:pt>
                <c:pt idx="2">
                  <c:v>11.0</c:v>
                </c:pt>
                <c:pt idx="3">
                  <c:v>25.0</c:v>
                </c:pt>
                <c:pt idx="4">
                  <c:v>62.0</c:v>
                </c:pt>
                <c:pt idx="5">
                  <c:v>111.0</c:v>
                </c:pt>
                <c:pt idx="6">
                  <c:v>147.0</c:v>
                </c:pt>
                <c:pt idx="7">
                  <c:v>207.0</c:v>
                </c:pt>
                <c:pt idx="8">
                  <c:v>629.0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20920"/>
        <c:axId val="2141723896"/>
      </c:barChart>
      <c:catAx>
        <c:axId val="214172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23896"/>
        <c:crosses val="autoZero"/>
        <c:auto val="1"/>
        <c:lblAlgn val="ctr"/>
        <c:lblOffset val="100"/>
        <c:noMultiLvlLbl val="0"/>
      </c:catAx>
      <c:valAx>
        <c:axId val="214172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20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'Omid Latency results (2)'!$V$85</c:f>
              <c:strCache>
                <c:ptCount val="1"/>
                <c:pt idx="0">
                  <c:v>HBASE write</c:v>
                </c:pt>
              </c:strCache>
            </c:strRef>
          </c:tx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(2)'!$V$86:$V$93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20.0</c:v>
                </c:pt>
                <c:pt idx="4">
                  <c:v>20.0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'Omid Latency results (2)'!$U$85</c:f>
              <c:strCache>
                <c:ptCount val="1"/>
                <c:pt idx="0">
                  <c:v>Network and CD</c:v>
                </c:pt>
              </c:strCache>
            </c:strRef>
          </c:tx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(2)'!$W$86:$W$93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7.0</c:v>
                </c:pt>
                <c:pt idx="3">
                  <c:v>4.0</c:v>
                </c:pt>
                <c:pt idx="4">
                  <c:v>41.0</c:v>
                </c:pt>
                <c:pt idx="5">
                  <c:v>41.0</c:v>
                </c:pt>
                <c:pt idx="6">
                  <c:v>76.0</c:v>
                </c:pt>
                <c:pt idx="7">
                  <c:v>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749832"/>
        <c:axId val="2141752808"/>
      </c:barChart>
      <c:catAx>
        <c:axId val="214174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52808"/>
        <c:crosses val="autoZero"/>
        <c:auto val="1"/>
        <c:lblAlgn val="ctr"/>
        <c:lblOffset val="100"/>
        <c:noMultiLvlLbl val="0"/>
      </c:catAx>
      <c:valAx>
        <c:axId val="214175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4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97808940061"/>
          <c:y val="0.0277298407055821"/>
          <c:w val="0.843713397715294"/>
          <c:h val="0.7899826064381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'Omid Latency results (2)'!$U$85</c:f>
              <c:strCache>
                <c:ptCount val="1"/>
                <c:pt idx="0">
                  <c:v>Network and CD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(2)'!$U$86:$U$93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'Omid Latency results (2)'!$V$85</c:f>
              <c:strCache>
                <c:ptCount val="1"/>
                <c:pt idx="0">
                  <c:v>HBASE write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(2)'!$V$86:$V$93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20.0</c:v>
                </c:pt>
                <c:pt idx="4">
                  <c:v>20.0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</c:numCache>
            </c:numRef>
          </c:val>
        </c:ser>
        <c:ser>
          <c:idx val="2"/>
          <c:order val="2"/>
          <c:tx>
            <c:strRef>
              <c:f>'Omid Latency results (2)'!$W$85</c:f>
              <c:strCache>
                <c:ptCount val="1"/>
                <c:pt idx="0">
                  <c:v>Queueing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(2)'!$W$86:$W$93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7.0</c:v>
                </c:pt>
                <c:pt idx="3">
                  <c:v>4.0</c:v>
                </c:pt>
                <c:pt idx="4">
                  <c:v>41.0</c:v>
                </c:pt>
                <c:pt idx="5">
                  <c:v>41.0</c:v>
                </c:pt>
                <c:pt idx="6">
                  <c:v>76.0</c:v>
                </c:pt>
                <c:pt idx="7">
                  <c:v>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2751528"/>
        <c:axId val="2142756968"/>
      </c:barChart>
      <c:catAx>
        <c:axId val="214275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Txn / Sec</a:t>
                </a:r>
              </a:p>
              <a:p>
                <a:pPr>
                  <a:defRPr sz="2800"/>
                </a:pPr>
                <a:r>
                  <a:rPr lang="en-US" sz="2800"/>
                  <a:t>[Batch size]</a:t>
                </a:r>
              </a:p>
            </c:rich>
          </c:tx>
          <c:layout>
            <c:manualLayout>
              <c:xMode val="edge"/>
              <c:yMode val="edge"/>
              <c:x val="0.492039561453313"/>
              <c:y val="0.92630842833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2756968"/>
        <c:crosses val="autoZero"/>
        <c:auto val="1"/>
        <c:lblAlgn val="ctr"/>
        <c:lblOffset val="100"/>
        <c:noMultiLvlLbl val="0"/>
      </c:catAx>
      <c:valAx>
        <c:axId val="2142756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2751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9878755190671"/>
          <c:y val="0.192490420320039"/>
          <c:w val="0.247999256688712"/>
          <c:h val="0.14691740532047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97808940061"/>
          <c:y val="0.0277298407055821"/>
          <c:w val="0.843713397715294"/>
          <c:h val="0.7899826064381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'Omid Latency results (2)'!$U$85</c:f>
              <c:strCache>
                <c:ptCount val="1"/>
                <c:pt idx="0">
                  <c:v>Network and CD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(2)'!$U$86:$U$93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'Omid Latency results (2)'!$V$85</c:f>
              <c:strCache>
                <c:ptCount val="1"/>
                <c:pt idx="0">
                  <c:v>HBASE write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(2)'!$V$86:$V$93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20.0</c:v>
                </c:pt>
                <c:pt idx="4">
                  <c:v>20.0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</c:numCache>
            </c:numRef>
          </c:val>
        </c:ser>
        <c:ser>
          <c:idx val="2"/>
          <c:order val="2"/>
          <c:tx>
            <c:strRef>
              <c:f>'Omid Latency results (2)'!$W$85</c:f>
              <c:strCache>
                <c:ptCount val="1"/>
                <c:pt idx="0">
                  <c:v>Queueing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'Omid Latency results (2)'!$X$86:$X$93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 (2)'!$W$86:$W$93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7.0</c:v>
                </c:pt>
                <c:pt idx="3">
                  <c:v>4.0</c:v>
                </c:pt>
                <c:pt idx="4">
                  <c:v>41.0</c:v>
                </c:pt>
                <c:pt idx="5">
                  <c:v>41.0</c:v>
                </c:pt>
                <c:pt idx="6">
                  <c:v>76.0</c:v>
                </c:pt>
                <c:pt idx="7">
                  <c:v>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2796360"/>
        <c:axId val="2142801800"/>
      </c:barChart>
      <c:catAx>
        <c:axId val="21427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Txn / Sec</a:t>
                </a:r>
              </a:p>
              <a:p>
                <a:pPr>
                  <a:defRPr sz="2800"/>
                </a:pPr>
                <a:r>
                  <a:rPr lang="en-US" sz="2800"/>
                  <a:t>[Batch size]</a:t>
                </a:r>
              </a:p>
            </c:rich>
          </c:tx>
          <c:layout>
            <c:manualLayout>
              <c:xMode val="edge"/>
              <c:yMode val="edge"/>
              <c:x val="0.473077627742246"/>
              <c:y val="0.9097722250678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2801800"/>
        <c:crosses val="autoZero"/>
        <c:auto val="1"/>
        <c:lblAlgn val="ctr"/>
        <c:lblOffset val="100"/>
        <c:noMultiLvlLbl val="0"/>
      </c:catAx>
      <c:valAx>
        <c:axId val="21428018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2796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9878755190671"/>
          <c:y val="0.175954217052341"/>
          <c:w val="0.247999256688712"/>
          <c:h val="0.146917405320471"/>
        </c:manualLayout>
      </c:layout>
      <c:overlay val="0"/>
      <c:spPr>
        <a:noFill/>
      </c:spPr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cat>
            <c:numRef>
              <c:f>Omid1!$W$18:$W$25</c:f>
              <c:numCache>
                <c:formatCode>General</c:formatCode>
                <c:ptCount val="8"/>
                <c:pt idx="0">
                  <c:v>17.0</c:v>
                </c:pt>
                <c:pt idx="1">
                  <c:v>160.0</c:v>
                </c:pt>
                <c:pt idx="2">
                  <c:v>1692.0</c:v>
                </c:pt>
                <c:pt idx="3">
                  <c:v>19161.0</c:v>
                </c:pt>
                <c:pt idx="4">
                  <c:v>36165.0</c:v>
                </c:pt>
                <c:pt idx="5">
                  <c:v>48000.0</c:v>
                </c:pt>
                <c:pt idx="6">
                  <c:v>55000.0</c:v>
                </c:pt>
                <c:pt idx="7">
                  <c:v>60000.0</c:v>
                </c:pt>
              </c:numCache>
            </c:numRef>
          </c:cat>
          <c:val>
            <c:numRef>
              <c:f>Omid1!$V$18:$V$25</c:f>
              <c:numCache>
                <c:formatCode>General</c:formatCode>
                <c:ptCount val="8"/>
                <c:pt idx="0">
                  <c:v>2.6</c:v>
                </c:pt>
                <c:pt idx="1">
                  <c:v>2.6</c:v>
                </c:pt>
                <c:pt idx="2">
                  <c:v>2.7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3.5</c:v>
                </c:pt>
                <c:pt idx="7">
                  <c:v>7.0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Omid1!$R$18:$R$25</c:f>
              <c:numCache>
                <c:formatCode>General</c:formatCode>
                <c:ptCount val="8"/>
                <c:pt idx="0">
                  <c:v>10.0</c:v>
                </c:pt>
                <c:pt idx="1">
                  <c:v>15.0</c:v>
                </c:pt>
                <c:pt idx="2">
                  <c:v>18.0</c:v>
                </c:pt>
                <c:pt idx="3">
                  <c:v>40.0</c:v>
                </c:pt>
                <c:pt idx="4">
                  <c:v>106.0</c:v>
                </c:pt>
                <c:pt idx="5">
                  <c:v>111.0</c:v>
                </c:pt>
                <c:pt idx="6">
                  <c:v>147.0</c:v>
                </c:pt>
                <c:pt idx="7">
                  <c:v>254.0</c:v>
                </c:pt>
              </c:numCache>
            </c:numRef>
          </c:val>
          <c:smooth val="0"/>
        </c:ser>
        <c:ser>
          <c:idx val="0"/>
          <c:order val="0"/>
          <c:cat>
            <c:numRef>
              <c:f>Omid1!$W$18:$W$25</c:f>
              <c:numCache>
                <c:formatCode>General</c:formatCode>
                <c:ptCount val="8"/>
                <c:pt idx="0">
                  <c:v>17.0</c:v>
                </c:pt>
                <c:pt idx="1">
                  <c:v>160.0</c:v>
                </c:pt>
                <c:pt idx="2">
                  <c:v>1692.0</c:v>
                </c:pt>
                <c:pt idx="3">
                  <c:v>19161.0</c:v>
                </c:pt>
                <c:pt idx="4">
                  <c:v>36165.0</c:v>
                </c:pt>
                <c:pt idx="5">
                  <c:v>48000.0</c:v>
                </c:pt>
                <c:pt idx="6">
                  <c:v>55000.0</c:v>
                </c:pt>
                <c:pt idx="7">
                  <c:v>60000.0</c:v>
                </c:pt>
              </c:numCache>
            </c:numRef>
          </c:cat>
          <c:val>
            <c:numRef>
              <c:f>Omid1!$V$18:$V$25</c:f>
              <c:numCache>
                <c:formatCode>General</c:formatCode>
                <c:ptCount val="8"/>
                <c:pt idx="0">
                  <c:v>2.6</c:v>
                </c:pt>
                <c:pt idx="1">
                  <c:v>2.6</c:v>
                </c:pt>
                <c:pt idx="2">
                  <c:v>2.7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3.5</c:v>
                </c:pt>
                <c:pt idx="7">
                  <c:v>7.0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Omid1!$R$18:$R$25</c:f>
              <c:numCache>
                <c:formatCode>General</c:formatCode>
                <c:ptCount val="8"/>
                <c:pt idx="0">
                  <c:v>10.0</c:v>
                </c:pt>
                <c:pt idx="1">
                  <c:v>15.0</c:v>
                </c:pt>
                <c:pt idx="2">
                  <c:v>18.0</c:v>
                </c:pt>
                <c:pt idx="3">
                  <c:v>40.0</c:v>
                </c:pt>
                <c:pt idx="4">
                  <c:v>106.0</c:v>
                </c:pt>
                <c:pt idx="5">
                  <c:v>111.0</c:v>
                </c:pt>
                <c:pt idx="6">
                  <c:v>147.0</c:v>
                </c:pt>
                <c:pt idx="7">
                  <c:v>254.0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82520"/>
        <c:axId val="2140788088"/>
      </c:lineChart>
      <c:catAx>
        <c:axId val="214078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 (txn /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0788088"/>
        <c:crosses val="autoZero"/>
        <c:auto val="1"/>
        <c:lblAlgn val="ctr"/>
        <c:lblOffset val="100"/>
        <c:noMultiLvlLbl val="0"/>
      </c:catAx>
      <c:valAx>
        <c:axId val="2140788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7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97808940061"/>
          <c:y val="0.0277298407055821"/>
          <c:w val="0.843713397715294"/>
          <c:h val="0.7899826064381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'Omid Latency results'!$U$85</c:f>
              <c:strCache>
                <c:ptCount val="1"/>
                <c:pt idx="0">
                  <c:v>Network and CD (avg)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'Omid Latency results'!$X$86:$X$93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results'!$U$86:$U$93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'Omid Latency results'!$V$85</c:f>
              <c:strCache>
                <c:ptCount val="1"/>
                <c:pt idx="0">
                  <c:v>HBASE write (avg)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'Omid Latency results'!$X$86:$X$93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results'!$V$86:$V$93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20.0</c:v>
                </c:pt>
                <c:pt idx="4">
                  <c:v>20.0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</c:numCache>
            </c:numRef>
          </c:val>
        </c:ser>
        <c:ser>
          <c:idx val="2"/>
          <c:order val="2"/>
          <c:tx>
            <c:strRef>
              <c:f>'Omid Latency results'!$W$85</c:f>
              <c:strCache>
                <c:ptCount val="1"/>
                <c:pt idx="0">
                  <c:v>Queueing (avg)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'Omid Latency results'!$X$86:$X$93</c:f>
              <c:numCache>
                <c:formatCode>General</c:formatCode>
                <c:ptCount val="8"/>
                <c:pt idx="0">
                  <c:v>15.0</c:v>
                </c:pt>
                <c:pt idx="1">
                  <c:v>300.0</c:v>
                </c:pt>
                <c:pt idx="2">
                  <c:v>500.0</c:v>
                </c:pt>
                <c:pt idx="3">
                  <c:v>2000.0</c:v>
                </c:pt>
                <c:pt idx="4">
                  <c:v>8000.0</c:v>
                </c:pt>
                <c:pt idx="5">
                  <c:v>45000.0</c:v>
                </c:pt>
                <c:pt idx="6">
                  <c:v>55000.0</c:v>
                </c:pt>
                <c:pt idx="7">
                  <c:v>70000.0</c:v>
                </c:pt>
              </c:numCache>
            </c:numRef>
          </c:cat>
          <c:val>
            <c:numRef>
              <c:f>'Omid Latency results'!$W$86:$W$93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7.0</c:v>
                </c:pt>
                <c:pt idx="3">
                  <c:v>4.0</c:v>
                </c:pt>
                <c:pt idx="4">
                  <c:v>41.0</c:v>
                </c:pt>
                <c:pt idx="5">
                  <c:v>41.0</c:v>
                </c:pt>
                <c:pt idx="6">
                  <c:v>76.0</c:v>
                </c:pt>
                <c:pt idx="7">
                  <c:v>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1813080"/>
        <c:axId val="2141818520"/>
      </c:barChart>
      <c:catAx>
        <c:axId val="21418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Txn / Sec</a:t>
                </a:r>
              </a:p>
              <a:p>
                <a:pPr>
                  <a:defRPr sz="2800"/>
                </a:pPr>
                <a:r>
                  <a:rPr lang="en-US" sz="2800"/>
                  <a:t>[Batch size]</a:t>
                </a:r>
              </a:p>
            </c:rich>
          </c:tx>
          <c:layout>
            <c:manualLayout>
              <c:xMode val="edge"/>
              <c:yMode val="edge"/>
              <c:x val="0.473077627742246"/>
              <c:y val="0.9097722250678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1818520"/>
        <c:crosses val="autoZero"/>
        <c:auto val="1"/>
        <c:lblAlgn val="ctr"/>
        <c:lblOffset val="100"/>
        <c:noMultiLvlLbl val="0"/>
      </c:catAx>
      <c:valAx>
        <c:axId val="2141818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2141813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9878772184771"/>
          <c:y val="0.145717365980736"/>
          <c:w val="0.309306264017548"/>
          <c:h val="0.146917405320471"/>
        </c:manualLayout>
      </c:layout>
      <c:overlay val="0"/>
      <c:spPr>
        <a:noFill/>
      </c:spPr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40358278997"/>
          <c:y val="0.0375296912114014"/>
          <c:w val="0.831934999887192"/>
          <c:h val="0.808076009501188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'High availability'!$K$13:$K$50</c:f>
              <c:numCache>
                <c:formatCode>General</c:formatCode>
                <c:ptCount val="3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41.0</c:v>
                </c:pt>
                <c:pt idx="6">
                  <c:v>44.0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  <c:pt idx="13">
                  <c:v>110.0</c:v>
                </c:pt>
                <c:pt idx="14">
                  <c:v>120.0</c:v>
                </c:pt>
                <c:pt idx="15">
                  <c:v>121.0</c:v>
                </c:pt>
                <c:pt idx="16">
                  <c:v>124.0</c:v>
                </c:pt>
                <c:pt idx="17">
                  <c:v>130.0</c:v>
                </c:pt>
                <c:pt idx="18">
                  <c:v>140.0</c:v>
                </c:pt>
                <c:pt idx="19">
                  <c:v>150.0</c:v>
                </c:pt>
                <c:pt idx="20">
                  <c:v>160.0</c:v>
                </c:pt>
                <c:pt idx="21">
                  <c:v>170.0</c:v>
                </c:pt>
                <c:pt idx="22">
                  <c:v>180.0</c:v>
                </c:pt>
                <c:pt idx="23">
                  <c:v>181.0</c:v>
                </c:pt>
                <c:pt idx="24">
                  <c:v>184.0</c:v>
                </c:pt>
                <c:pt idx="25">
                  <c:v>190.0</c:v>
                </c:pt>
                <c:pt idx="26">
                  <c:v>200.0</c:v>
                </c:pt>
                <c:pt idx="27">
                  <c:v>210.0</c:v>
                </c:pt>
                <c:pt idx="28">
                  <c:v>220.0</c:v>
                </c:pt>
                <c:pt idx="29">
                  <c:v>221.0</c:v>
                </c:pt>
                <c:pt idx="30">
                  <c:v>224.0</c:v>
                </c:pt>
                <c:pt idx="31">
                  <c:v>230.0</c:v>
                </c:pt>
                <c:pt idx="32">
                  <c:v>240.0</c:v>
                </c:pt>
                <c:pt idx="33">
                  <c:v>250.0</c:v>
                </c:pt>
                <c:pt idx="34">
                  <c:v>260.0</c:v>
                </c:pt>
                <c:pt idx="35">
                  <c:v>280.0</c:v>
                </c:pt>
                <c:pt idx="36">
                  <c:v>290.0</c:v>
                </c:pt>
                <c:pt idx="37">
                  <c:v>300.0</c:v>
                </c:pt>
              </c:numCache>
            </c:numRef>
          </c:cat>
          <c:val>
            <c:numRef>
              <c:f>'High availability'!$L$13:$L$50</c:f>
              <c:numCache>
                <c:formatCode>General</c:formatCode>
                <c:ptCount val="38"/>
                <c:pt idx="0">
                  <c:v>0.0</c:v>
                </c:pt>
                <c:pt idx="1">
                  <c:v>32487.0</c:v>
                </c:pt>
                <c:pt idx="2">
                  <c:v>33528.0</c:v>
                </c:pt>
                <c:pt idx="3">
                  <c:v>33720.0</c:v>
                </c:pt>
                <c:pt idx="4">
                  <c:v>33724.0</c:v>
                </c:pt>
                <c:pt idx="5">
                  <c:v>0.0</c:v>
                </c:pt>
                <c:pt idx="6">
                  <c:v>0.0</c:v>
                </c:pt>
                <c:pt idx="7">
                  <c:v>31426.0</c:v>
                </c:pt>
                <c:pt idx="8">
                  <c:v>32864.0</c:v>
                </c:pt>
                <c:pt idx="9">
                  <c:v>33184.0</c:v>
                </c:pt>
                <c:pt idx="10">
                  <c:v>33048.0</c:v>
                </c:pt>
                <c:pt idx="11">
                  <c:v>32769.0</c:v>
                </c:pt>
                <c:pt idx="12">
                  <c:v>33105.0</c:v>
                </c:pt>
                <c:pt idx="13">
                  <c:v>33063.0</c:v>
                </c:pt>
                <c:pt idx="14">
                  <c:v>32999.0</c:v>
                </c:pt>
                <c:pt idx="15">
                  <c:v>0.0</c:v>
                </c:pt>
                <c:pt idx="16">
                  <c:v>0.0</c:v>
                </c:pt>
                <c:pt idx="17">
                  <c:v>30366.0</c:v>
                </c:pt>
                <c:pt idx="18">
                  <c:v>30736.0</c:v>
                </c:pt>
                <c:pt idx="19">
                  <c:v>30895.0</c:v>
                </c:pt>
                <c:pt idx="20">
                  <c:v>31086.0</c:v>
                </c:pt>
                <c:pt idx="21">
                  <c:v>31286.0</c:v>
                </c:pt>
                <c:pt idx="22">
                  <c:v>31655.0</c:v>
                </c:pt>
                <c:pt idx="23">
                  <c:v>0.0</c:v>
                </c:pt>
                <c:pt idx="24">
                  <c:v>0.0</c:v>
                </c:pt>
                <c:pt idx="25">
                  <c:v>28578.0</c:v>
                </c:pt>
                <c:pt idx="26">
                  <c:v>29234.0</c:v>
                </c:pt>
                <c:pt idx="27">
                  <c:v>29773.0</c:v>
                </c:pt>
                <c:pt idx="28">
                  <c:v>30276.0</c:v>
                </c:pt>
                <c:pt idx="29">
                  <c:v>0.0</c:v>
                </c:pt>
                <c:pt idx="30">
                  <c:v>0.0</c:v>
                </c:pt>
                <c:pt idx="31">
                  <c:v>28081.0</c:v>
                </c:pt>
                <c:pt idx="32">
                  <c:v>28764.0</c:v>
                </c:pt>
                <c:pt idx="33">
                  <c:v>30248.0</c:v>
                </c:pt>
                <c:pt idx="34">
                  <c:v>30586.0</c:v>
                </c:pt>
                <c:pt idx="35">
                  <c:v>30427.0</c:v>
                </c:pt>
                <c:pt idx="36">
                  <c:v>31084.0</c:v>
                </c:pt>
                <c:pt idx="37">
                  <c:v>32071.0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0823880"/>
        <c:axId val="2140829512"/>
      </c:lineChart>
      <c:catAx>
        <c:axId val="21408238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  <a:r>
                  <a:rPr lang="en-US" sz="2000" baseline="0"/>
                  <a:t> (sec)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50274975900117"/>
              <c:y val="0.9308073416083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0829512"/>
        <c:crosses val="autoZero"/>
        <c:auto val="1"/>
        <c:lblAlgn val="ctr"/>
        <c:lblOffset val="100"/>
        <c:noMultiLvlLbl val="0"/>
      </c:catAx>
      <c:valAx>
        <c:axId val="2140829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Txn</a:t>
                </a:r>
                <a:r>
                  <a:rPr lang="en-US" sz="2000" baseline="0"/>
                  <a:t> / Sec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4082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07847725211"/>
          <c:y val="0.0263520878675018"/>
          <c:w val="0.815880075716746"/>
          <c:h val="0.8602795735821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'Production '!#REF!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accent1"/>
              </a:bgClr>
            </a:patt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'Production '!$V$49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1">
                  <a:lumMod val="65000"/>
                  <a:lumOff val="35000"/>
                </a:schemeClr>
              </a:bgClr>
            </a:patt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'!$W$49:$AA$49</c:f>
              <c:numCache>
                <c:formatCode>General</c:formatCode>
                <c:ptCount val="5"/>
                <c:pt idx="0">
                  <c:v>23.9</c:v>
                </c:pt>
                <c:pt idx="1">
                  <c:v>9.0</c:v>
                </c:pt>
                <c:pt idx="2">
                  <c:v>1.3</c:v>
                </c:pt>
                <c:pt idx="3">
                  <c:v>26.0</c:v>
                </c:pt>
                <c:pt idx="4">
                  <c:v>10.4</c:v>
                </c:pt>
              </c:numCache>
            </c:numRef>
          </c:val>
        </c:ser>
        <c:ser>
          <c:idx val="2"/>
          <c:order val="2"/>
          <c:tx>
            <c:strRef>
              <c:f>'Production '!#REF!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'Production '!$V$50</c:f>
              <c:strCache>
                <c:ptCount val="1"/>
                <c:pt idx="0">
                  <c:v>Read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bg1">
                  <a:lumMod val="85000"/>
                </a:schemeClr>
              </a:bgClr>
            </a:patt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'!$W$50:$AA$50</c:f>
              <c:numCache>
                <c:formatCode>General</c:formatCode>
                <c:ptCount val="5"/>
                <c:pt idx="0">
                  <c:v>524.0</c:v>
                </c:pt>
                <c:pt idx="1">
                  <c:v>110.0</c:v>
                </c:pt>
                <c:pt idx="2">
                  <c:v>340.0</c:v>
                </c:pt>
                <c:pt idx="3">
                  <c:v>360.0</c:v>
                </c:pt>
                <c:pt idx="4">
                  <c:v>260.0</c:v>
                </c:pt>
              </c:numCache>
            </c:numRef>
          </c:val>
        </c:ser>
        <c:ser>
          <c:idx val="4"/>
          <c:order val="4"/>
          <c:tx>
            <c:strRef>
              <c:f>'Production '!$V$51</c:f>
              <c:strCache>
                <c:ptCount val="1"/>
                <c:pt idx="0">
                  <c:v>Compute</c:v>
                </c:pt>
              </c:strCache>
            </c:strRef>
          </c:tx>
          <c:spPr>
            <a:pattFill prst="openDmnd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'!$W$51:$AA$51</c:f>
              <c:numCache>
                <c:formatCode>General</c:formatCode>
                <c:ptCount val="5"/>
                <c:pt idx="0">
                  <c:v>650.0</c:v>
                </c:pt>
                <c:pt idx="1">
                  <c:v>1.4</c:v>
                </c:pt>
                <c:pt idx="2">
                  <c:v>35.0</c:v>
                </c:pt>
                <c:pt idx="3">
                  <c:v>150.0</c:v>
                </c:pt>
                <c:pt idx="4">
                  <c:v>2050.0</c:v>
                </c:pt>
              </c:numCache>
            </c:numRef>
          </c:val>
        </c:ser>
        <c:ser>
          <c:idx val="5"/>
          <c:order val="5"/>
          <c:tx>
            <c:strRef>
              <c:f>'Production '!$V$52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'!$W$52:$AA$52</c:f>
              <c:numCache>
                <c:formatCode>General</c:formatCode>
                <c:ptCount val="5"/>
                <c:pt idx="0">
                  <c:v>35.0</c:v>
                </c:pt>
                <c:pt idx="1">
                  <c:v>17.0</c:v>
                </c:pt>
                <c:pt idx="2">
                  <c:v>18.0</c:v>
                </c:pt>
                <c:pt idx="3">
                  <c:v>21.0</c:v>
                </c:pt>
                <c:pt idx="4">
                  <c:v>15.0</c:v>
                </c:pt>
              </c:numCache>
            </c:numRef>
          </c:val>
        </c:ser>
        <c:ser>
          <c:idx val="6"/>
          <c:order val="6"/>
          <c:tx>
            <c:strRef>
              <c:f>'Production '!$V$53</c:f>
              <c:strCache>
                <c:ptCount val="1"/>
                <c:pt idx="0">
                  <c:v>Commit + CT update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'Production '!$W$48:$AA$48</c:f>
              <c:strCache>
                <c:ptCount val="5"/>
                <c:pt idx="0">
                  <c:v>document inversion</c:v>
                </c:pt>
                <c:pt idx="1">
                  <c:v>duplicate detection</c:v>
                </c:pt>
                <c:pt idx="2">
                  <c:v>out-link processing</c:v>
                </c:pt>
                <c:pt idx="3">
                  <c:v>in-link processing</c:v>
                </c:pt>
                <c:pt idx="4">
                  <c:v>stream to runtime</c:v>
                </c:pt>
              </c:strCache>
            </c:strRef>
          </c:cat>
          <c:val>
            <c:numRef>
              <c:f>'Production '!$W$53:$AA$53</c:f>
              <c:numCache>
                <c:formatCode>General</c:formatCode>
                <c:ptCount val="5"/>
                <c:pt idx="0">
                  <c:v>45.0</c:v>
                </c:pt>
                <c:pt idx="1">
                  <c:v>28.0</c:v>
                </c:pt>
                <c:pt idx="2">
                  <c:v>66.0</c:v>
                </c:pt>
                <c:pt idx="3">
                  <c:v>108.0</c:v>
                </c:pt>
                <c:pt idx="4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098624008"/>
        <c:axId val="2098626856"/>
      </c:barChart>
      <c:catAx>
        <c:axId val="209862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2098626856"/>
        <c:crosses val="autoZero"/>
        <c:auto val="1"/>
        <c:lblAlgn val="ctr"/>
        <c:lblOffset val="100"/>
        <c:noMultiLvlLbl val="0"/>
      </c:catAx>
      <c:valAx>
        <c:axId val="209862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600"/>
            </a:pPr>
            <a:endParaRPr lang="en-US"/>
          </a:p>
        </c:txPr>
        <c:crossAx val="2098624008"/>
        <c:crosses val="autoZero"/>
        <c:crossBetween val="between"/>
      </c:valAx>
    </c:plotArea>
    <c:legend>
      <c:legendPos val="r"/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9734334126431"/>
          <c:y val="0.052095661491509"/>
          <c:w val="0.408696383736674"/>
          <c:h val="0.22938388983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12700</xdr:rowOff>
    </xdr:from>
    <xdr:to>
      <xdr:col>18</xdr:col>
      <xdr:colOff>431800</xdr:colOff>
      <xdr:row>57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114300</xdr:colOff>
      <xdr:row>32</xdr:row>
      <xdr:rowOff>95738</xdr:rowOff>
    </xdr:from>
    <xdr:to>
      <xdr:col>42</xdr:col>
      <xdr:colOff>727808</xdr:colOff>
      <xdr:row>81</xdr:row>
      <xdr:rowOff>19538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508000</xdr:colOff>
      <xdr:row>85</xdr:row>
      <xdr:rowOff>88900</xdr:rowOff>
    </xdr:from>
    <xdr:to>
      <xdr:col>14</xdr:col>
      <xdr:colOff>254000</xdr:colOff>
      <xdr:row>121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371230</xdr:colOff>
      <xdr:row>114</xdr:row>
      <xdr:rowOff>5862</xdr:rowOff>
    </xdr:from>
    <xdr:to>
      <xdr:col>22</xdr:col>
      <xdr:colOff>840152</xdr:colOff>
      <xdr:row>143</xdr:row>
      <xdr:rowOff>175846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586153</xdr:colOff>
      <xdr:row>103</xdr:row>
      <xdr:rowOff>93784</xdr:rowOff>
    </xdr:from>
    <xdr:to>
      <xdr:col>45</xdr:col>
      <xdr:colOff>570524</xdr:colOff>
      <xdr:row>154</xdr:row>
      <xdr:rowOff>113322</xdr:rowOff>
    </xdr:to>
    <xdr:grpSp>
      <xdr:nvGrpSpPr>
        <xdr:cNvPr id="6" name="Group 5"/>
        <xdr:cNvGrpSpPr/>
      </xdr:nvGrpSpPr>
      <xdr:grpSpPr>
        <a:xfrm>
          <a:off x="31116953" y="19778784"/>
          <a:ext cx="11541371" cy="9735038"/>
          <a:chOff x="29346769" y="22152706"/>
          <a:chExt cx="11472986" cy="9984154"/>
        </a:xfrm>
      </xdr:grpSpPr>
      <xdr:graphicFrame macro="">
        <xdr:nvGraphicFramePr>
          <xdr:cNvPr id="7" name="Chart 6"/>
          <xdr:cNvGraphicFramePr/>
        </xdr:nvGraphicFramePr>
        <xdr:xfrm>
          <a:off x="29346769" y="22152706"/>
          <a:ext cx="11472986" cy="99841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31195131" y="22641170"/>
            <a:ext cx="9450617" cy="8733280"/>
            <a:chOff x="23438362" y="21117170"/>
            <a:chExt cx="9450617" cy="8733280"/>
          </a:xfrm>
        </xdr:grpSpPr>
        <xdr:grpSp>
          <xdr:nvGrpSpPr>
            <xdr:cNvPr id="9" name="Group 8"/>
            <xdr:cNvGrpSpPr/>
          </xdr:nvGrpSpPr>
          <xdr:grpSpPr>
            <a:xfrm>
              <a:off x="23438362" y="29299878"/>
              <a:ext cx="9450617" cy="550572"/>
              <a:chOff x="25392215" y="29280340"/>
              <a:chExt cx="9450617" cy="550572"/>
            </a:xfrm>
          </xdr:grpSpPr>
          <xdr:sp macro="" textlink="">
            <xdr:nvSpPr>
              <xdr:cNvPr id="27" name="TextBox 26"/>
              <xdr:cNvSpPr txBox="1"/>
            </xdr:nvSpPr>
            <xdr:spPr>
              <a:xfrm>
                <a:off x="32312708" y="29303784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31066153" y="29307690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  <xdr:sp macro="" textlink="">
            <xdr:nvSpPr>
              <xdr:cNvPr id="29" name="TextBox 28"/>
              <xdr:cNvSpPr txBox="1"/>
            </xdr:nvSpPr>
            <xdr:spPr>
              <a:xfrm>
                <a:off x="30050165" y="29307692"/>
                <a:ext cx="950851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[240]</a:t>
                </a:r>
              </a:p>
            </xdr:txBody>
          </xdr:sp>
          <xdr:sp macro="" textlink="">
            <xdr:nvSpPr>
              <xdr:cNvPr id="30" name="TextBox 29"/>
              <xdr:cNvSpPr txBox="1"/>
            </xdr:nvSpPr>
            <xdr:spPr>
              <a:xfrm>
                <a:off x="28854401" y="29284248"/>
                <a:ext cx="950851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[240]</a:t>
                </a:r>
              </a:p>
            </xdr:txBody>
          </xdr:sp>
          <xdr:sp macro="" textlink="">
            <xdr:nvSpPr>
              <xdr:cNvPr id="31" name="TextBox 30"/>
              <xdr:cNvSpPr txBox="1"/>
            </xdr:nvSpPr>
            <xdr:spPr>
              <a:xfrm>
                <a:off x="27744614" y="29288152"/>
                <a:ext cx="768860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[50]</a:t>
                </a:r>
              </a:p>
            </xdr:txBody>
          </xdr:sp>
          <xdr:sp macro="" textlink="">
            <xdr:nvSpPr>
              <xdr:cNvPr id="32" name="TextBox 31"/>
              <xdr:cNvSpPr txBox="1"/>
            </xdr:nvSpPr>
            <xdr:spPr>
              <a:xfrm>
                <a:off x="26509782" y="29284240"/>
                <a:ext cx="768860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[25]</a:t>
                </a:r>
              </a:p>
            </xdr:txBody>
          </xdr:sp>
          <xdr:sp macro="" textlink="">
            <xdr:nvSpPr>
              <xdr:cNvPr id="33" name="TextBox 32"/>
              <xdr:cNvSpPr txBox="1"/>
            </xdr:nvSpPr>
            <xdr:spPr>
              <a:xfrm>
                <a:off x="25392215" y="29280340"/>
                <a:ext cx="586869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[1]</a:t>
                </a:r>
              </a:p>
            </xdr:txBody>
          </xdr:sp>
          <xdr:sp macro="" textlink="">
            <xdr:nvSpPr>
              <xdr:cNvPr id="34" name="TextBox 33"/>
              <xdr:cNvSpPr txBox="1"/>
            </xdr:nvSpPr>
            <xdr:spPr>
              <a:xfrm>
                <a:off x="33527999" y="29307692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</xdr:grpSp>
        <xdr:grpSp>
          <xdr:nvGrpSpPr>
            <xdr:cNvPr id="10" name="Group 9"/>
            <xdr:cNvGrpSpPr/>
          </xdr:nvGrpSpPr>
          <xdr:grpSpPr>
            <a:xfrm>
              <a:off x="23520399" y="21117170"/>
              <a:ext cx="8850924" cy="7632110"/>
              <a:chOff x="23520399" y="21117170"/>
              <a:chExt cx="8850924" cy="7632110"/>
            </a:xfrm>
          </xdr:grpSpPr>
          <xdr:cxnSp macro="">
            <xdr:nvCxnSpPr>
              <xdr:cNvPr id="11" name="Straight Connector 10"/>
              <xdr:cNvCxnSpPr/>
            </xdr:nvCxnSpPr>
            <xdr:spPr>
              <a:xfrm>
                <a:off x="30945015" y="23012400"/>
                <a:ext cx="0" cy="1133231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29737538" y="24618462"/>
                <a:ext cx="11723" cy="636954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Connector 12"/>
              <xdr:cNvCxnSpPr/>
            </xdr:nvCxnSpPr>
            <xdr:spPr>
              <a:xfrm>
                <a:off x="28526154" y="26455077"/>
                <a:ext cx="7814" cy="398585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27353846" y="27725077"/>
                <a:ext cx="3907" cy="257908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Connector 14"/>
              <xdr:cNvCxnSpPr/>
            </xdr:nvCxnSpPr>
            <xdr:spPr>
              <a:xfrm>
                <a:off x="26138554" y="2830732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Connector 15"/>
              <xdr:cNvCxnSpPr/>
            </xdr:nvCxnSpPr>
            <xdr:spPr>
              <a:xfrm>
                <a:off x="24923294" y="2855741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23708034" y="2861212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Connector 17"/>
              <xdr:cNvCxnSpPr/>
            </xdr:nvCxnSpPr>
            <xdr:spPr>
              <a:xfrm flipH="1">
                <a:off x="31961016" y="21117170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Connector 18"/>
              <xdr:cNvCxnSpPr/>
            </xdr:nvCxnSpPr>
            <xdr:spPr>
              <a:xfrm flipH="1">
                <a:off x="23520399" y="28600401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Connector 19"/>
              <xdr:cNvCxnSpPr/>
            </xdr:nvCxnSpPr>
            <xdr:spPr>
              <a:xfrm flipH="1">
                <a:off x="24727876" y="28537877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Connector 20"/>
              <xdr:cNvCxnSpPr/>
            </xdr:nvCxnSpPr>
            <xdr:spPr>
              <a:xfrm flipH="1">
                <a:off x="25935354" y="28299508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Connector 21"/>
              <xdr:cNvCxnSpPr/>
            </xdr:nvCxnSpPr>
            <xdr:spPr>
              <a:xfrm flipH="1">
                <a:off x="27142832" y="27728985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/>
              <xdr:cNvCxnSpPr/>
            </xdr:nvCxnSpPr>
            <xdr:spPr>
              <a:xfrm flipH="1">
                <a:off x="28330769" y="26435539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Connector 23"/>
              <xdr:cNvCxnSpPr/>
            </xdr:nvCxnSpPr>
            <xdr:spPr>
              <a:xfrm flipH="1">
                <a:off x="30730092" y="22992862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Connector 24"/>
              <xdr:cNvCxnSpPr/>
            </xdr:nvCxnSpPr>
            <xdr:spPr>
              <a:xfrm flipH="1">
                <a:off x="29518708" y="24634093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6" name="Straight Connector 25"/>
              <xdr:cNvCxnSpPr/>
            </xdr:nvCxnSpPr>
            <xdr:spPr>
              <a:xfrm>
                <a:off x="32160307" y="21140615"/>
                <a:ext cx="0" cy="1133231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33</xdr:col>
      <xdr:colOff>670092</xdr:colOff>
      <xdr:row>120</xdr:row>
      <xdr:rowOff>156308</xdr:rowOff>
    </xdr:from>
    <xdr:to>
      <xdr:col>34</xdr:col>
      <xdr:colOff>58614</xdr:colOff>
      <xdr:row>120</xdr:row>
      <xdr:rowOff>156308</xdr:rowOff>
    </xdr:to>
    <xdr:cxnSp macro="">
      <xdr:nvCxnSpPr>
        <xdr:cNvPr id="35" name="Straight Connector 34"/>
        <xdr:cNvCxnSpPr/>
      </xdr:nvCxnSpPr>
      <xdr:spPr>
        <a:xfrm flipH="1">
          <a:off x="32851892" y="23079808"/>
          <a:ext cx="21402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78152</xdr:colOff>
      <xdr:row>119</xdr:row>
      <xdr:rowOff>58614</xdr:rowOff>
    </xdr:from>
    <xdr:ext cx="2408357" cy="523220"/>
    <xdr:sp macro="" textlink="">
      <xdr:nvSpPr>
        <xdr:cNvPr id="36" name="TextBox 35"/>
        <xdr:cNvSpPr txBox="1"/>
      </xdr:nvSpPr>
      <xdr:spPr>
        <a:xfrm>
          <a:off x="33085452" y="22791614"/>
          <a:ext cx="2408357" cy="523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90th Percentile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27</xdr:row>
      <xdr:rowOff>0</xdr:rowOff>
    </xdr:from>
    <xdr:to>
      <xdr:col>19</xdr:col>
      <xdr:colOff>63500</xdr:colOff>
      <xdr:row>57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670819</xdr:colOff>
      <xdr:row>105</xdr:row>
      <xdr:rowOff>0</xdr:rowOff>
    </xdr:from>
    <xdr:to>
      <xdr:col>45</xdr:col>
      <xdr:colOff>655190</xdr:colOff>
      <xdr:row>154</xdr:row>
      <xdr:rowOff>113322</xdr:rowOff>
    </xdr:to>
    <xdr:grpSp>
      <xdr:nvGrpSpPr>
        <xdr:cNvPr id="67" name="Group 66"/>
        <xdr:cNvGrpSpPr/>
      </xdr:nvGrpSpPr>
      <xdr:grpSpPr>
        <a:xfrm>
          <a:off x="31303219" y="19642667"/>
          <a:ext cx="11600638" cy="9240388"/>
          <a:chOff x="29430503" y="22152706"/>
          <a:chExt cx="11472986" cy="9984154"/>
        </a:xfrm>
      </xdr:grpSpPr>
      <xdr:graphicFrame macro="">
        <xdr:nvGraphicFramePr>
          <xdr:cNvPr id="58" name="Chart 57"/>
          <xdr:cNvGraphicFramePr/>
        </xdr:nvGraphicFramePr>
        <xdr:xfrm>
          <a:off x="29430503" y="22152706"/>
          <a:ext cx="11472986" cy="99841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4" name="Group 53"/>
          <xdr:cNvGrpSpPr/>
        </xdr:nvGrpSpPr>
        <xdr:grpSpPr>
          <a:xfrm>
            <a:off x="31195131" y="22649665"/>
            <a:ext cx="9450617" cy="8724785"/>
            <a:chOff x="23438362" y="21125665"/>
            <a:chExt cx="9450617" cy="8724785"/>
          </a:xfrm>
        </xdr:grpSpPr>
        <xdr:grpSp>
          <xdr:nvGrpSpPr>
            <xdr:cNvPr id="7" name="Group 6"/>
            <xdr:cNvGrpSpPr/>
          </xdr:nvGrpSpPr>
          <xdr:grpSpPr>
            <a:xfrm>
              <a:off x="23438362" y="29299878"/>
              <a:ext cx="9450617" cy="550572"/>
              <a:chOff x="25392215" y="29280340"/>
              <a:chExt cx="9450617" cy="550572"/>
            </a:xfrm>
          </xdr:grpSpPr>
          <xdr:sp macro="" textlink="">
            <xdr:nvSpPr>
              <xdr:cNvPr id="9" name="TextBox 8"/>
              <xdr:cNvSpPr txBox="1"/>
            </xdr:nvSpPr>
            <xdr:spPr>
              <a:xfrm>
                <a:off x="32312708" y="29303784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31066153" y="29307690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30050165" y="29307692"/>
                <a:ext cx="950851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[240]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28854401" y="29284248"/>
                <a:ext cx="950851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[240]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27744614" y="29288152"/>
                <a:ext cx="768860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[50]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26509782" y="29284240"/>
                <a:ext cx="768860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[25]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25392215" y="29280340"/>
                <a:ext cx="586869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[1]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33527999" y="29307692"/>
                <a:ext cx="1314833" cy="523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2800"/>
                  <a:t>[10000]</a:t>
                </a:r>
              </a:p>
            </xdr:txBody>
          </xdr:sp>
        </xdr:grpSp>
        <xdr:grpSp>
          <xdr:nvGrpSpPr>
            <xdr:cNvPr id="53" name="Group 52"/>
            <xdr:cNvGrpSpPr/>
          </xdr:nvGrpSpPr>
          <xdr:grpSpPr>
            <a:xfrm>
              <a:off x="23520399" y="21125665"/>
              <a:ext cx="8934659" cy="7623615"/>
              <a:chOff x="23520399" y="21125665"/>
              <a:chExt cx="8934659" cy="7623615"/>
            </a:xfrm>
          </xdr:grpSpPr>
          <xdr:cxnSp macro="">
            <xdr:nvCxnSpPr>
              <xdr:cNvPr id="27" name="Straight Connector 26"/>
              <xdr:cNvCxnSpPr/>
            </xdr:nvCxnSpPr>
            <xdr:spPr>
              <a:xfrm>
                <a:off x="31062241" y="23020895"/>
                <a:ext cx="0" cy="1133231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Straight Connector 27"/>
              <xdr:cNvCxnSpPr/>
            </xdr:nvCxnSpPr>
            <xdr:spPr>
              <a:xfrm>
                <a:off x="29804525" y="24618462"/>
                <a:ext cx="11723" cy="636954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Connector 29"/>
              <xdr:cNvCxnSpPr/>
            </xdr:nvCxnSpPr>
            <xdr:spPr>
              <a:xfrm>
                <a:off x="28643381" y="26446582"/>
                <a:ext cx="7814" cy="398586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Straight Connector 31"/>
              <xdr:cNvCxnSpPr/>
            </xdr:nvCxnSpPr>
            <xdr:spPr>
              <a:xfrm>
                <a:off x="27454326" y="27746802"/>
                <a:ext cx="3907" cy="257908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Straight Connector 33"/>
              <xdr:cNvCxnSpPr/>
            </xdr:nvCxnSpPr>
            <xdr:spPr>
              <a:xfrm>
                <a:off x="26155301" y="2830732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Straight Connector 37"/>
              <xdr:cNvCxnSpPr/>
            </xdr:nvCxnSpPr>
            <xdr:spPr>
              <a:xfrm>
                <a:off x="24923294" y="2855741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Straight Connector 38"/>
              <xdr:cNvCxnSpPr/>
            </xdr:nvCxnSpPr>
            <xdr:spPr>
              <a:xfrm>
                <a:off x="23708034" y="28612120"/>
                <a:ext cx="3907" cy="13716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/>
              <xdr:cNvCxnSpPr/>
            </xdr:nvCxnSpPr>
            <xdr:spPr>
              <a:xfrm flipH="1">
                <a:off x="32044751" y="21125665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Straight Connector 42"/>
              <xdr:cNvCxnSpPr/>
            </xdr:nvCxnSpPr>
            <xdr:spPr>
              <a:xfrm flipH="1">
                <a:off x="23520399" y="28600401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Connector 43"/>
              <xdr:cNvCxnSpPr/>
            </xdr:nvCxnSpPr>
            <xdr:spPr>
              <a:xfrm flipH="1">
                <a:off x="24727876" y="28537877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/>
              <xdr:cNvCxnSpPr/>
            </xdr:nvCxnSpPr>
            <xdr:spPr>
              <a:xfrm flipH="1">
                <a:off x="25968847" y="28299508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/>
              <xdr:cNvCxnSpPr/>
            </xdr:nvCxnSpPr>
            <xdr:spPr>
              <a:xfrm flipH="1">
                <a:off x="27243312" y="27737480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/>
              <xdr:cNvCxnSpPr/>
            </xdr:nvCxnSpPr>
            <xdr:spPr>
              <a:xfrm flipH="1">
                <a:off x="28447995" y="26435538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H="1">
                <a:off x="30847318" y="23009853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Straight Connector 48"/>
              <xdr:cNvCxnSpPr/>
            </xdr:nvCxnSpPr>
            <xdr:spPr>
              <a:xfrm flipH="1">
                <a:off x="29585695" y="24625599"/>
                <a:ext cx="410307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Connector 20"/>
              <xdr:cNvCxnSpPr/>
            </xdr:nvCxnSpPr>
            <xdr:spPr>
              <a:xfrm>
                <a:off x="32244040" y="21140615"/>
                <a:ext cx="0" cy="1133231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33</xdr:col>
      <xdr:colOff>670092</xdr:colOff>
      <xdr:row>120</xdr:row>
      <xdr:rowOff>156308</xdr:rowOff>
    </xdr:from>
    <xdr:to>
      <xdr:col>34</xdr:col>
      <xdr:colOff>58614</xdr:colOff>
      <xdr:row>120</xdr:row>
      <xdr:rowOff>156308</xdr:rowOff>
    </xdr:to>
    <xdr:cxnSp macro="">
      <xdr:nvCxnSpPr>
        <xdr:cNvPr id="68" name="Straight Connector 67"/>
        <xdr:cNvCxnSpPr/>
      </xdr:nvCxnSpPr>
      <xdr:spPr>
        <a:xfrm flipH="1">
          <a:off x="32732707" y="23602462"/>
          <a:ext cx="20913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78152</xdr:colOff>
      <xdr:row>119</xdr:row>
      <xdr:rowOff>58614</xdr:rowOff>
    </xdr:from>
    <xdr:ext cx="3391599" cy="523220"/>
    <xdr:sp macro="" textlink="">
      <xdr:nvSpPr>
        <xdr:cNvPr id="70" name="TextBox 69"/>
        <xdr:cNvSpPr txBox="1"/>
      </xdr:nvSpPr>
      <xdr:spPr>
        <a:xfrm>
          <a:off x="33199752" y="22309014"/>
          <a:ext cx="3391599" cy="523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90th Percentile (total)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9</xdr:row>
      <xdr:rowOff>50800</xdr:rowOff>
    </xdr:from>
    <xdr:to>
      <xdr:col>22</xdr:col>
      <xdr:colOff>419100</xdr:colOff>
      <xdr:row>37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634847</xdr:colOff>
      <xdr:row>33</xdr:row>
      <xdr:rowOff>171390</xdr:rowOff>
    </xdr:from>
    <xdr:ext cx="418654" cy="369332"/>
    <xdr:sp macro="" textlink="">
      <xdr:nvSpPr>
        <xdr:cNvPr id="2" name="TextBox 1"/>
        <xdr:cNvSpPr txBox="1"/>
      </xdr:nvSpPr>
      <xdr:spPr>
        <a:xfrm>
          <a:off x="13436447" y="6457890"/>
          <a:ext cx="418654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40</a:t>
          </a:r>
        </a:p>
      </xdr:txBody>
    </xdr:sp>
    <xdr:clientData/>
  </xdr:oneCellAnchor>
  <xdr:oneCellAnchor>
    <xdr:from>
      <xdr:col>15</xdr:col>
      <xdr:colOff>8467</xdr:colOff>
      <xdr:row>33</xdr:row>
      <xdr:rowOff>173566</xdr:rowOff>
    </xdr:from>
    <xdr:ext cx="418654" cy="369332"/>
    <xdr:sp macro="" textlink="">
      <xdr:nvSpPr>
        <xdr:cNvPr id="4" name="TextBox 3"/>
        <xdr:cNvSpPr txBox="1"/>
      </xdr:nvSpPr>
      <xdr:spPr>
        <a:xfrm>
          <a:off x="13783734" y="6599766"/>
          <a:ext cx="418654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44</a:t>
          </a:r>
        </a:p>
      </xdr:txBody>
    </xdr:sp>
    <xdr:clientData/>
  </xdr:oneCellAnchor>
  <xdr:twoCellAnchor>
    <xdr:from>
      <xdr:col>14</xdr:col>
      <xdr:colOff>897467</xdr:colOff>
      <xdr:row>33</xdr:row>
      <xdr:rowOff>0</xdr:rowOff>
    </xdr:from>
    <xdr:to>
      <xdr:col>14</xdr:col>
      <xdr:colOff>897468</xdr:colOff>
      <xdr:row>33</xdr:row>
      <xdr:rowOff>182880</xdr:rowOff>
    </xdr:to>
    <xdr:cxnSp macro="">
      <xdr:nvCxnSpPr>
        <xdr:cNvPr id="12" name="Straight Connector 11"/>
        <xdr:cNvCxnSpPr/>
      </xdr:nvCxnSpPr>
      <xdr:spPr>
        <a:xfrm flipV="1">
          <a:off x="13741400" y="6426200"/>
          <a:ext cx="1" cy="1828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165100</xdr:colOff>
      <xdr:row>32</xdr:row>
      <xdr:rowOff>193887</xdr:rowOff>
    </xdr:from>
    <xdr:to>
      <xdr:col>15</xdr:col>
      <xdr:colOff>165101</xdr:colOff>
      <xdr:row>33</xdr:row>
      <xdr:rowOff>186267</xdr:rowOff>
    </xdr:to>
    <xdr:cxnSp macro="">
      <xdr:nvCxnSpPr>
        <xdr:cNvPr id="14" name="Straight Connector 13"/>
        <xdr:cNvCxnSpPr/>
      </xdr:nvCxnSpPr>
      <xdr:spPr>
        <a:xfrm flipV="1">
          <a:off x="13940367" y="6425354"/>
          <a:ext cx="1" cy="18711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406383</xdr:colOff>
      <xdr:row>33</xdr:row>
      <xdr:rowOff>159541</xdr:rowOff>
    </xdr:from>
    <xdr:ext cx="535648" cy="369332"/>
    <xdr:sp macro="" textlink="">
      <xdr:nvSpPr>
        <xdr:cNvPr id="15" name="TextBox 14"/>
        <xdr:cNvSpPr txBox="1"/>
      </xdr:nvSpPr>
      <xdr:spPr>
        <a:xfrm>
          <a:off x="15248450" y="6585741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12</a:t>
          </a:r>
          <a:r>
            <a:rPr lang="en-US" sz="1800"/>
            <a:t>0</a:t>
          </a:r>
        </a:p>
      </xdr:txBody>
    </xdr:sp>
    <xdr:clientData/>
  </xdr:oneCellAnchor>
  <xdr:oneCellAnchor>
    <xdr:from>
      <xdr:col>17</xdr:col>
      <xdr:colOff>55465</xdr:colOff>
      <xdr:row>33</xdr:row>
      <xdr:rowOff>161717</xdr:rowOff>
    </xdr:from>
    <xdr:ext cx="535648" cy="369332"/>
    <xdr:sp macro="" textlink="">
      <xdr:nvSpPr>
        <xdr:cNvPr id="16" name="TextBox 15"/>
        <xdr:cNvSpPr txBox="1"/>
      </xdr:nvSpPr>
      <xdr:spPr>
        <a:xfrm>
          <a:off x="15727265" y="6587917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124</a:t>
          </a:r>
          <a:endParaRPr lang="en-US" sz="1800">
            <a:latin typeface="Calibri"/>
            <a:cs typeface="Calibri"/>
          </a:endParaRPr>
        </a:p>
      </xdr:txBody>
    </xdr:sp>
    <xdr:clientData/>
  </xdr:oneCellAnchor>
  <xdr:twoCellAnchor>
    <xdr:from>
      <xdr:col>17</xdr:col>
      <xdr:colOff>13131</xdr:colOff>
      <xdr:row>32</xdr:row>
      <xdr:rowOff>182884</xdr:rowOff>
    </xdr:from>
    <xdr:to>
      <xdr:col>17</xdr:col>
      <xdr:colOff>13132</xdr:colOff>
      <xdr:row>33</xdr:row>
      <xdr:rowOff>171031</xdr:rowOff>
    </xdr:to>
    <xdr:cxnSp macro="">
      <xdr:nvCxnSpPr>
        <xdr:cNvPr id="17" name="Straight Connector 16"/>
        <xdr:cNvCxnSpPr/>
      </xdr:nvCxnSpPr>
      <xdr:spPr>
        <a:xfrm flipV="1">
          <a:off x="15684931" y="6414351"/>
          <a:ext cx="1" cy="1828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212098</xdr:colOff>
      <xdr:row>32</xdr:row>
      <xdr:rowOff>182038</xdr:rowOff>
    </xdr:from>
    <xdr:to>
      <xdr:col>17</xdr:col>
      <xdr:colOff>212099</xdr:colOff>
      <xdr:row>33</xdr:row>
      <xdr:rowOff>174418</xdr:rowOff>
    </xdr:to>
    <xdr:cxnSp macro="">
      <xdr:nvCxnSpPr>
        <xdr:cNvPr id="18" name="Straight Connector 17"/>
        <xdr:cNvCxnSpPr/>
      </xdr:nvCxnSpPr>
      <xdr:spPr>
        <a:xfrm flipV="1">
          <a:off x="15883898" y="6413505"/>
          <a:ext cx="1" cy="18711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304784</xdr:colOff>
      <xdr:row>33</xdr:row>
      <xdr:rowOff>168007</xdr:rowOff>
    </xdr:from>
    <xdr:ext cx="535648" cy="369332"/>
    <xdr:sp macro="" textlink="">
      <xdr:nvSpPr>
        <xdr:cNvPr id="19" name="TextBox 18"/>
        <xdr:cNvSpPr txBox="1"/>
      </xdr:nvSpPr>
      <xdr:spPr>
        <a:xfrm>
          <a:off x="16806317" y="6594207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18</a:t>
          </a:r>
          <a:r>
            <a:rPr lang="en-US" sz="1800"/>
            <a:t>0</a:t>
          </a:r>
        </a:p>
      </xdr:txBody>
    </xdr:sp>
    <xdr:clientData/>
  </xdr:oneCellAnchor>
  <xdr:oneCellAnchor>
    <xdr:from>
      <xdr:col>18</xdr:col>
      <xdr:colOff>783599</xdr:colOff>
      <xdr:row>33</xdr:row>
      <xdr:rowOff>170183</xdr:rowOff>
    </xdr:from>
    <xdr:ext cx="535648" cy="369332"/>
    <xdr:sp macro="" textlink="">
      <xdr:nvSpPr>
        <xdr:cNvPr id="20" name="TextBox 19"/>
        <xdr:cNvSpPr txBox="1"/>
      </xdr:nvSpPr>
      <xdr:spPr>
        <a:xfrm>
          <a:off x="17285132" y="6596383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184</a:t>
          </a:r>
          <a:endParaRPr lang="en-US" sz="1800">
            <a:latin typeface="Calibri"/>
            <a:cs typeface="Calibri"/>
          </a:endParaRPr>
        </a:p>
      </xdr:txBody>
    </xdr:sp>
    <xdr:clientData/>
  </xdr:oneCellAnchor>
  <xdr:twoCellAnchor>
    <xdr:from>
      <xdr:col>18</xdr:col>
      <xdr:colOff>741265</xdr:colOff>
      <xdr:row>32</xdr:row>
      <xdr:rowOff>191350</xdr:rowOff>
    </xdr:from>
    <xdr:to>
      <xdr:col>18</xdr:col>
      <xdr:colOff>741266</xdr:colOff>
      <xdr:row>33</xdr:row>
      <xdr:rowOff>179497</xdr:rowOff>
    </xdr:to>
    <xdr:cxnSp macro="">
      <xdr:nvCxnSpPr>
        <xdr:cNvPr id="21" name="Straight Connector 20"/>
        <xdr:cNvCxnSpPr/>
      </xdr:nvCxnSpPr>
      <xdr:spPr>
        <a:xfrm flipV="1">
          <a:off x="17242798" y="6422817"/>
          <a:ext cx="1" cy="1828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110498</xdr:colOff>
      <xdr:row>32</xdr:row>
      <xdr:rowOff>190504</xdr:rowOff>
    </xdr:from>
    <xdr:to>
      <xdr:col>19</xdr:col>
      <xdr:colOff>110499</xdr:colOff>
      <xdr:row>33</xdr:row>
      <xdr:rowOff>182884</xdr:rowOff>
    </xdr:to>
    <xdr:cxnSp macro="">
      <xdr:nvCxnSpPr>
        <xdr:cNvPr id="22" name="Straight Connector 21"/>
        <xdr:cNvCxnSpPr/>
      </xdr:nvCxnSpPr>
      <xdr:spPr>
        <a:xfrm flipV="1">
          <a:off x="17441765" y="6421971"/>
          <a:ext cx="1" cy="18711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651933</xdr:colOff>
      <xdr:row>33</xdr:row>
      <xdr:rowOff>163769</xdr:rowOff>
    </xdr:from>
    <xdr:ext cx="535648" cy="369332"/>
    <xdr:sp macro="" textlink="">
      <xdr:nvSpPr>
        <xdr:cNvPr id="23" name="TextBox 22"/>
        <xdr:cNvSpPr txBox="1"/>
      </xdr:nvSpPr>
      <xdr:spPr>
        <a:xfrm>
          <a:off x="17983200" y="6589969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22</a:t>
          </a:r>
          <a:r>
            <a:rPr lang="en-US" sz="1800"/>
            <a:t>0</a:t>
          </a:r>
        </a:p>
      </xdr:txBody>
    </xdr:sp>
    <xdr:clientData/>
  </xdr:oneCellAnchor>
  <xdr:oneCellAnchor>
    <xdr:from>
      <xdr:col>20</xdr:col>
      <xdr:colOff>301015</xdr:colOff>
      <xdr:row>33</xdr:row>
      <xdr:rowOff>165945</xdr:rowOff>
    </xdr:from>
    <xdr:ext cx="535648" cy="369332"/>
    <xdr:sp macro="" textlink="">
      <xdr:nvSpPr>
        <xdr:cNvPr id="24" name="TextBox 23"/>
        <xdr:cNvSpPr txBox="1"/>
      </xdr:nvSpPr>
      <xdr:spPr>
        <a:xfrm>
          <a:off x="18462015" y="6592145"/>
          <a:ext cx="5356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e-IL" sz="1800">
              <a:latin typeface="Calibri"/>
              <a:cs typeface="Calibri"/>
            </a:rPr>
            <a:t>224</a:t>
          </a:r>
          <a:endParaRPr lang="en-US" sz="1800">
            <a:latin typeface="Calibri"/>
            <a:cs typeface="Calibri"/>
          </a:endParaRPr>
        </a:p>
      </xdr:txBody>
    </xdr:sp>
    <xdr:clientData/>
  </xdr:oneCellAnchor>
  <xdr:twoCellAnchor>
    <xdr:from>
      <xdr:col>20</xdr:col>
      <xdr:colOff>258681</xdr:colOff>
      <xdr:row>32</xdr:row>
      <xdr:rowOff>187112</xdr:rowOff>
    </xdr:from>
    <xdr:to>
      <xdr:col>20</xdr:col>
      <xdr:colOff>258682</xdr:colOff>
      <xdr:row>33</xdr:row>
      <xdr:rowOff>175259</xdr:rowOff>
    </xdr:to>
    <xdr:cxnSp macro="">
      <xdr:nvCxnSpPr>
        <xdr:cNvPr id="25" name="Straight Connector 24"/>
        <xdr:cNvCxnSpPr/>
      </xdr:nvCxnSpPr>
      <xdr:spPr>
        <a:xfrm flipV="1">
          <a:off x="18419681" y="6418579"/>
          <a:ext cx="1" cy="1828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457648</xdr:colOff>
      <xdr:row>32</xdr:row>
      <xdr:rowOff>186266</xdr:rowOff>
    </xdr:from>
    <xdr:to>
      <xdr:col>20</xdr:col>
      <xdr:colOff>457649</xdr:colOff>
      <xdr:row>33</xdr:row>
      <xdr:rowOff>178646</xdr:rowOff>
    </xdr:to>
    <xdr:cxnSp macro="">
      <xdr:nvCxnSpPr>
        <xdr:cNvPr id="26" name="Straight Connector 25"/>
        <xdr:cNvCxnSpPr/>
      </xdr:nvCxnSpPr>
      <xdr:spPr>
        <a:xfrm flipV="1">
          <a:off x="18618648" y="6417733"/>
          <a:ext cx="1" cy="18711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258234</xdr:colOff>
      <xdr:row>118</xdr:row>
      <xdr:rowOff>148167</xdr:rowOff>
    </xdr:from>
    <xdr:to>
      <xdr:col>36</xdr:col>
      <xdr:colOff>0</xdr:colOff>
      <xdr:row>180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19</xdr:row>
      <xdr:rowOff>139700</xdr:rowOff>
    </xdr:from>
    <xdr:to>
      <xdr:col>20</xdr:col>
      <xdr:colOff>254000</xdr:colOff>
      <xdr:row>56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9</xdr:row>
      <xdr:rowOff>50800</xdr:rowOff>
    </xdr:from>
    <xdr:to>
      <xdr:col>22</xdr:col>
      <xdr:colOff>419100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C132"/>
  <sheetViews>
    <sheetView topLeftCell="G17" zoomScale="65" zoomScaleNormal="65" zoomScalePageLayoutView="65" workbookViewId="0">
      <selection activeCell="AE142" sqref="AE142"/>
    </sheetView>
  </sheetViews>
  <sheetFormatPr baseColWidth="10" defaultRowHeight="15" x14ac:dyDescent="0"/>
  <cols>
    <col min="4" max="4" width="24" bestFit="1" customWidth="1"/>
    <col min="12" max="12" width="17" bestFit="1" customWidth="1"/>
    <col min="17" max="17" width="13.83203125" bestFit="1" customWidth="1"/>
    <col min="21" max="21" width="13.83203125" customWidth="1"/>
    <col min="22" max="22" width="24" customWidth="1"/>
    <col min="23" max="23" width="32.1640625" bestFit="1" customWidth="1"/>
    <col min="24" max="24" width="15.83203125" bestFit="1" customWidth="1"/>
  </cols>
  <sheetData>
    <row r="5" spans="1:22" ht="16">
      <c r="A5" s="4" t="s">
        <v>10</v>
      </c>
      <c r="L5" s="3" t="s">
        <v>11</v>
      </c>
      <c r="Q5" s="5" t="s">
        <v>15</v>
      </c>
    </row>
    <row r="6" spans="1:22">
      <c r="M6" t="s">
        <v>12</v>
      </c>
      <c r="N6" t="s">
        <v>14</v>
      </c>
    </row>
    <row r="7" spans="1:22">
      <c r="A7" t="s">
        <v>7</v>
      </c>
      <c r="L7" t="s">
        <v>13</v>
      </c>
      <c r="M7">
        <v>0.6</v>
      </c>
      <c r="N7">
        <v>17</v>
      </c>
      <c r="R7" t="s">
        <v>18</v>
      </c>
    </row>
    <row r="8" spans="1:22">
      <c r="M8">
        <v>0.6</v>
      </c>
      <c r="N8">
        <v>163</v>
      </c>
    </row>
    <row r="9" spans="1:22">
      <c r="A9" t="s">
        <v>8</v>
      </c>
      <c r="M9" t="s">
        <v>16</v>
      </c>
      <c r="N9">
        <v>18318</v>
      </c>
      <c r="R9" t="s">
        <v>12</v>
      </c>
      <c r="S9" t="s">
        <v>14</v>
      </c>
    </row>
    <row r="10" spans="1:22">
      <c r="A10" t="s">
        <v>3</v>
      </c>
      <c r="D10" t="s">
        <v>6</v>
      </c>
      <c r="M10">
        <v>35</v>
      </c>
      <c r="N10">
        <v>38174.67</v>
      </c>
      <c r="Q10" t="s">
        <v>13</v>
      </c>
      <c r="R10" s="6" t="s">
        <v>17</v>
      </c>
      <c r="S10">
        <v>13</v>
      </c>
    </row>
    <row r="11" spans="1:22">
      <c r="R11" s="6" t="s">
        <v>17</v>
      </c>
      <c r="S11">
        <v>119</v>
      </c>
    </row>
    <row r="12" spans="1:22">
      <c r="A12">
        <v>645.423</v>
      </c>
      <c r="B12">
        <v>618.80200000000002</v>
      </c>
      <c r="R12">
        <v>68</v>
      </c>
      <c r="S12">
        <v>5266</v>
      </c>
    </row>
    <row r="13" spans="1:22">
      <c r="A13">
        <v>585.04499999999996</v>
      </c>
      <c r="B13">
        <v>607.54700000000003</v>
      </c>
    </row>
    <row r="14" spans="1:22">
      <c r="A14">
        <v>522.42700000000002</v>
      </c>
      <c r="B14">
        <v>580.005</v>
      </c>
    </row>
    <row r="15" spans="1:22">
      <c r="A15">
        <v>503.55700000000002</v>
      </c>
      <c r="B15">
        <v>558.44000000000005</v>
      </c>
    </row>
    <row r="16" spans="1:22">
      <c r="A16">
        <v>500.52600000000001</v>
      </c>
      <c r="B16">
        <v>511.04700000000003</v>
      </c>
      <c r="C16" t="s">
        <v>9</v>
      </c>
      <c r="D16">
        <f>SUM(A12:B16)</f>
        <v>5632.8190000000013</v>
      </c>
      <c r="M16">
        <v>0.3</v>
      </c>
      <c r="N16">
        <v>19.47</v>
      </c>
      <c r="R16" t="s">
        <v>19</v>
      </c>
      <c r="V16" t="s">
        <v>20</v>
      </c>
    </row>
    <row r="17" spans="1:23">
      <c r="M17">
        <v>0.3</v>
      </c>
      <c r="N17">
        <v>821</v>
      </c>
      <c r="R17" t="s">
        <v>12</v>
      </c>
      <c r="S17" t="s">
        <v>14</v>
      </c>
      <c r="V17" t="s">
        <v>12</v>
      </c>
      <c r="W17" t="s">
        <v>14</v>
      </c>
    </row>
    <row r="18" spans="1:23">
      <c r="M18">
        <v>0.3</v>
      </c>
      <c r="N18">
        <v>3000</v>
      </c>
      <c r="Q18">
        <v>10</v>
      </c>
      <c r="R18">
        <v>10</v>
      </c>
      <c r="S18">
        <v>13</v>
      </c>
      <c r="U18">
        <v>0.6</v>
      </c>
      <c r="V18">
        <f>U18+2</f>
        <v>2.6</v>
      </c>
      <c r="W18">
        <v>17</v>
      </c>
    </row>
    <row r="19" spans="1:23">
      <c r="A19" t="s">
        <v>3</v>
      </c>
      <c r="D19" t="s">
        <v>5</v>
      </c>
      <c r="Q19">
        <v>15</v>
      </c>
      <c r="R19">
        <v>15</v>
      </c>
      <c r="S19">
        <v>113</v>
      </c>
      <c r="U19">
        <v>0.6</v>
      </c>
      <c r="V19">
        <f t="shared" ref="V19:V26" si="0">U19+2</f>
        <v>2.6</v>
      </c>
      <c r="W19">
        <v>160</v>
      </c>
    </row>
    <row r="20" spans="1:23">
      <c r="Q20">
        <v>18</v>
      </c>
      <c r="R20">
        <v>18</v>
      </c>
      <c r="S20">
        <v>1042</v>
      </c>
      <c r="U20">
        <v>0.7</v>
      </c>
      <c r="V20">
        <f t="shared" si="0"/>
        <v>2.7</v>
      </c>
      <c r="W20">
        <v>1692</v>
      </c>
    </row>
    <row r="21" spans="1:23">
      <c r="A21">
        <v>6027.473</v>
      </c>
      <c r="B21">
        <v>3884.627</v>
      </c>
      <c r="F21">
        <v>9374.527</v>
      </c>
      <c r="G21">
        <v>8658.5439999999999</v>
      </c>
      <c r="Q21">
        <v>40</v>
      </c>
      <c r="R21">
        <v>40</v>
      </c>
      <c r="S21">
        <v>7845</v>
      </c>
      <c r="U21">
        <v>0.9</v>
      </c>
      <c r="V21">
        <f t="shared" si="0"/>
        <v>2.9</v>
      </c>
      <c r="W21">
        <v>19161</v>
      </c>
    </row>
    <row r="22" spans="1:23">
      <c r="A22">
        <v>3048.6689999999999</v>
      </c>
      <c r="B22">
        <v>3472.8009999999999</v>
      </c>
      <c r="F22">
        <v>8197.3979999999992</v>
      </c>
      <c r="G22">
        <v>7966.5680000000002</v>
      </c>
      <c r="Q22">
        <v>106</v>
      </c>
      <c r="R22">
        <v>106</v>
      </c>
      <c r="S22">
        <v>25041</v>
      </c>
      <c r="U22">
        <v>1.2</v>
      </c>
      <c r="V22">
        <f t="shared" si="0"/>
        <v>3.2</v>
      </c>
      <c r="W22">
        <v>36165</v>
      </c>
    </row>
    <row r="23" spans="1:23">
      <c r="A23">
        <v>3047.9160000000002</v>
      </c>
      <c r="B23">
        <v>3396.3470000000002</v>
      </c>
      <c r="Q23">
        <v>111</v>
      </c>
      <c r="R23">
        <v>111</v>
      </c>
      <c r="S23">
        <v>46457</v>
      </c>
      <c r="U23">
        <v>1.5</v>
      </c>
      <c r="V23">
        <f t="shared" si="0"/>
        <v>3.5</v>
      </c>
      <c r="W23">
        <v>48000</v>
      </c>
    </row>
    <row r="24" spans="1:23">
      <c r="A24">
        <v>3020.0439999999999</v>
      </c>
      <c r="B24">
        <v>3244.3519999999999</v>
      </c>
      <c r="Q24">
        <v>147</v>
      </c>
      <c r="R24">
        <v>147</v>
      </c>
      <c r="S24">
        <v>54000</v>
      </c>
      <c r="U24">
        <v>1.5</v>
      </c>
      <c r="V24">
        <f t="shared" si="0"/>
        <v>3.5</v>
      </c>
      <c r="W24">
        <v>55000</v>
      </c>
    </row>
    <row r="25" spans="1:23">
      <c r="A25">
        <v>2950.2350000000001</v>
      </c>
      <c r="B25">
        <v>3197.422</v>
      </c>
      <c r="C25" t="s">
        <v>9</v>
      </c>
      <c r="D25">
        <f>SUM(A21:B25)</f>
        <v>35289.885999999999</v>
      </c>
      <c r="Q25">
        <v>254</v>
      </c>
      <c r="R25">
        <v>254</v>
      </c>
      <c r="S25">
        <v>60000</v>
      </c>
      <c r="U25">
        <v>5</v>
      </c>
      <c r="V25">
        <f t="shared" si="0"/>
        <v>7</v>
      </c>
      <c r="W25">
        <v>60000</v>
      </c>
    </row>
    <row r="26" spans="1:23">
      <c r="U26">
        <v>7</v>
      </c>
      <c r="V26">
        <f t="shared" si="0"/>
        <v>9</v>
      </c>
      <c r="W26">
        <v>80000</v>
      </c>
    </row>
    <row r="28" spans="1:23" ht="16">
      <c r="A28" s="3" t="s">
        <v>4</v>
      </c>
    </row>
    <row r="31" spans="1:23" ht="16">
      <c r="A31">
        <v>6193.1009999999997</v>
      </c>
      <c r="B31">
        <v>7462.1859999999997</v>
      </c>
      <c r="U31" s="3" t="s">
        <v>2</v>
      </c>
      <c r="V31">
        <v>0.5</v>
      </c>
    </row>
    <row r="32" spans="1:23">
      <c r="A32">
        <v>5943.0420000000004</v>
      </c>
      <c r="B32">
        <v>5887.3050000000003</v>
      </c>
      <c r="U32" t="s">
        <v>1</v>
      </c>
      <c r="V32">
        <v>1</v>
      </c>
    </row>
    <row r="33" spans="1:23">
      <c r="A33">
        <v>4618.8100000000004</v>
      </c>
      <c r="B33">
        <v>5104.0720000000001</v>
      </c>
      <c r="U33" t="s">
        <v>21</v>
      </c>
      <c r="V33">
        <v>1.2</v>
      </c>
    </row>
    <row r="34" spans="1:23">
      <c r="A34">
        <v>4231.085</v>
      </c>
      <c r="B34">
        <v>5089.7060000000001</v>
      </c>
    </row>
    <row r="35" spans="1:23">
      <c r="A35">
        <v>4226.0249999999996</v>
      </c>
      <c r="B35">
        <v>4544.3180000000002</v>
      </c>
      <c r="C35" t="s">
        <v>9</v>
      </c>
      <c r="D35">
        <f>SUM(A31:B35)</f>
        <v>53299.65</v>
      </c>
    </row>
    <row r="45" spans="1:23">
      <c r="U45" t="s">
        <v>22</v>
      </c>
      <c r="V45" t="s">
        <v>12</v>
      </c>
      <c r="W45" t="s">
        <v>14</v>
      </c>
    </row>
    <row r="46" spans="1:23">
      <c r="U46">
        <v>1</v>
      </c>
      <c r="V46">
        <v>2.5</v>
      </c>
      <c r="W46">
        <v>15</v>
      </c>
    </row>
    <row r="47" spans="1:23">
      <c r="U47">
        <v>25</v>
      </c>
      <c r="V47">
        <v>2.6</v>
      </c>
      <c r="W47">
        <v>297</v>
      </c>
    </row>
    <row r="48" spans="1:23">
      <c r="U48" t="s">
        <v>23</v>
      </c>
      <c r="V48">
        <v>11</v>
      </c>
      <c r="W48">
        <v>480</v>
      </c>
    </row>
    <row r="49" spans="21:25">
      <c r="U49" t="s">
        <v>23</v>
      </c>
      <c r="V49">
        <v>25</v>
      </c>
      <c r="W49">
        <v>1918</v>
      </c>
    </row>
    <row r="50" spans="21:25">
      <c r="U50" t="s">
        <v>23</v>
      </c>
      <c r="V50">
        <v>62</v>
      </c>
      <c r="W50">
        <v>8171</v>
      </c>
    </row>
    <row r="51" spans="21:25">
      <c r="U51">
        <v>10000</v>
      </c>
      <c r="V51">
        <v>111</v>
      </c>
      <c r="W51">
        <v>46457</v>
      </c>
    </row>
    <row r="52" spans="21:25">
      <c r="U52">
        <v>10000</v>
      </c>
      <c r="V52">
        <v>147</v>
      </c>
      <c r="W52">
        <v>54000</v>
      </c>
    </row>
    <row r="53" spans="21:25">
      <c r="U53">
        <v>10000</v>
      </c>
      <c r="V53">
        <v>207</v>
      </c>
      <c r="W53">
        <v>70000</v>
      </c>
    </row>
    <row r="54" spans="21:25">
      <c r="U54">
        <v>10000</v>
      </c>
      <c r="V54">
        <v>629</v>
      </c>
      <c r="W54">
        <v>80000</v>
      </c>
    </row>
    <row r="64" spans="21:25" ht="16">
      <c r="U64" t="s">
        <v>22</v>
      </c>
      <c r="V64" t="s">
        <v>24</v>
      </c>
      <c r="W64" s="3" t="s">
        <v>25</v>
      </c>
      <c r="X64" t="s">
        <v>26</v>
      </c>
      <c r="Y64" t="s">
        <v>14</v>
      </c>
    </row>
    <row r="65" spans="21:25">
      <c r="U65">
        <v>1</v>
      </c>
      <c r="V65">
        <v>1</v>
      </c>
      <c r="W65">
        <f t="shared" ref="W65:W73" si="1">X65-V65</f>
        <v>1.5</v>
      </c>
      <c r="X65">
        <v>2.5</v>
      </c>
      <c r="Y65">
        <v>15</v>
      </c>
    </row>
    <row r="66" spans="21:25">
      <c r="U66">
        <v>25</v>
      </c>
      <c r="V66">
        <v>2</v>
      </c>
      <c r="W66">
        <f t="shared" si="1"/>
        <v>0.60000000000000009</v>
      </c>
      <c r="X66">
        <v>2.6</v>
      </c>
      <c r="Y66">
        <v>297</v>
      </c>
    </row>
    <row r="67" spans="21:25">
      <c r="U67">
        <v>50</v>
      </c>
      <c r="V67">
        <v>3</v>
      </c>
      <c r="W67">
        <f t="shared" si="1"/>
        <v>8</v>
      </c>
      <c r="X67">
        <v>11</v>
      </c>
      <c r="Y67">
        <v>480</v>
      </c>
    </row>
    <row r="68" spans="21:25">
      <c r="U68" t="s">
        <v>23</v>
      </c>
      <c r="V68">
        <v>20</v>
      </c>
      <c r="W68">
        <f t="shared" si="1"/>
        <v>5</v>
      </c>
      <c r="X68">
        <v>25</v>
      </c>
      <c r="Y68">
        <v>1918</v>
      </c>
    </row>
    <row r="69" spans="21:25">
      <c r="U69" t="s">
        <v>23</v>
      </c>
      <c r="V69">
        <v>20</v>
      </c>
      <c r="W69">
        <f t="shared" si="1"/>
        <v>42</v>
      </c>
      <c r="X69">
        <v>62</v>
      </c>
      <c r="Y69">
        <v>8171</v>
      </c>
    </row>
    <row r="70" spans="21:25">
      <c r="U70">
        <v>10000</v>
      </c>
      <c r="V70">
        <v>70</v>
      </c>
      <c r="W70">
        <f t="shared" si="1"/>
        <v>41</v>
      </c>
      <c r="X70">
        <v>111</v>
      </c>
      <c r="Y70">
        <v>46457</v>
      </c>
    </row>
    <row r="71" spans="21:25">
      <c r="U71">
        <v>10000</v>
      </c>
      <c r="V71">
        <v>70</v>
      </c>
      <c r="W71">
        <f t="shared" si="1"/>
        <v>77</v>
      </c>
      <c r="X71">
        <v>147</v>
      </c>
      <c r="Y71">
        <v>54000</v>
      </c>
    </row>
    <row r="72" spans="21:25">
      <c r="U72">
        <v>10000</v>
      </c>
      <c r="V72">
        <v>70</v>
      </c>
      <c r="W72">
        <f t="shared" si="1"/>
        <v>137</v>
      </c>
      <c r="X72">
        <v>207</v>
      </c>
      <c r="Y72">
        <v>70000</v>
      </c>
    </row>
    <row r="73" spans="21:25">
      <c r="U73">
        <v>10000</v>
      </c>
      <c r="V73">
        <v>70</v>
      </c>
      <c r="W73">
        <f t="shared" si="1"/>
        <v>559</v>
      </c>
      <c r="X73">
        <v>629</v>
      </c>
      <c r="Y73">
        <v>80000</v>
      </c>
    </row>
    <row r="85" spans="21:27" ht="16">
      <c r="U85" s="3" t="s">
        <v>81</v>
      </c>
      <c r="V85" t="s">
        <v>80</v>
      </c>
      <c r="W85" t="s">
        <v>79</v>
      </c>
      <c r="X85" t="s">
        <v>14</v>
      </c>
      <c r="Y85" s="11">
        <v>0.9</v>
      </c>
    </row>
    <row r="86" spans="21:27">
      <c r="U86">
        <v>1</v>
      </c>
      <c r="V86">
        <v>1</v>
      </c>
      <c r="W86">
        <v>0.5</v>
      </c>
      <c r="X86">
        <v>15</v>
      </c>
      <c r="Y86">
        <f>SUM(U86:W86) + AA86</f>
        <v>2.8</v>
      </c>
      <c r="AA86">
        <v>0.3</v>
      </c>
    </row>
    <row r="87" spans="21:27">
      <c r="U87">
        <v>1</v>
      </c>
      <c r="V87">
        <v>2</v>
      </c>
      <c r="W87">
        <v>0.5</v>
      </c>
      <c r="X87">
        <v>300</v>
      </c>
      <c r="Y87">
        <f t="shared" ref="Y87:Y93" si="2">SUM(U87:W87) + AA87</f>
        <v>3.8</v>
      </c>
      <c r="AA87">
        <v>0.3</v>
      </c>
    </row>
    <row r="88" spans="21:27">
      <c r="U88">
        <v>1</v>
      </c>
      <c r="V88">
        <v>3</v>
      </c>
      <c r="W88">
        <v>7</v>
      </c>
      <c r="X88">
        <v>500</v>
      </c>
      <c r="Y88">
        <f t="shared" si="2"/>
        <v>12</v>
      </c>
      <c r="AA88">
        <v>1</v>
      </c>
    </row>
    <row r="89" spans="21:27">
      <c r="U89">
        <v>1</v>
      </c>
      <c r="V89">
        <v>20</v>
      </c>
      <c r="W89">
        <v>4</v>
      </c>
      <c r="X89">
        <v>2000</v>
      </c>
      <c r="Y89">
        <f t="shared" si="2"/>
        <v>31</v>
      </c>
      <c r="AA89">
        <v>6</v>
      </c>
    </row>
    <row r="90" spans="21:27">
      <c r="U90">
        <v>1</v>
      </c>
      <c r="V90">
        <v>20</v>
      </c>
      <c r="W90">
        <v>41</v>
      </c>
      <c r="X90">
        <v>8000</v>
      </c>
      <c r="Y90">
        <f t="shared" si="2"/>
        <v>71</v>
      </c>
      <c r="AA90">
        <v>9</v>
      </c>
    </row>
    <row r="91" spans="21:27">
      <c r="U91">
        <v>1</v>
      </c>
      <c r="V91">
        <v>70</v>
      </c>
      <c r="W91">
        <v>41</v>
      </c>
      <c r="X91">
        <v>45000</v>
      </c>
      <c r="Y91">
        <f t="shared" si="2"/>
        <v>135</v>
      </c>
      <c r="AA91">
        <v>23</v>
      </c>
    </row>
    <row r="92" spans="21:27">
      <c r="U92">
        <v>1</v>
      </c>
      <c r="V92">
        <v>70</v>
      </c>
      <c r="W92">
        <v>76</v>
      </c>
      <c r="X92">
        <v>55000</v>
      </c>
      <c r="Y92">
        <f t="shared" si="2"/>
        <v>188</v>
      </c>
      <c r="AA92">
        <v>41</v>
      </c>
    </row>
    <row r="93" spans="21:27">
      <c r="U93">
        <v>1</v>
      </c>
      <c r="V93">
        <v>70</v>
      </c>
      <c r="W93">
        <v>136</v>
      </c>
      <c r="X93">
        <v>70000</v>
      </c>
      <c r="Y93">
        <f t="shared" si="2"/>
        <v>254</v>
      </c>
      <c r="AA93">
        <v>47</v>
      </c>
    </row>
    <row r="94" spans="21:27">
      <c r="U94">
        <v>1</v>
      </c>
      <c r="V94">
        <v>70</v>
      </c>
      <c r="W94">
        <v>559</v>
      </c>
      <c r="X94">
        <v>80000</v>
      </c>
    </row>
    <row r="132" spans="29:29">
      <c r="AC132" t="s">
        <v>82</v>
      </c>
    </row>
  </sheetData>
  <pageMargins left="0.75" right="0.75" top="1" bottom="1" header="0.5" footer="0.5"/>
  <pageSetup paperSize="9" orientation="portrait" horizontalDpi="4294967292" verticalDpi="4294967292"/>
  <colBreaks count="1" manualBreakCount="1">
    <brk id="29" max="1048575" man="1"/>
  </colBreak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'Omid Latency results (2)'!Y86:Y87</xm:f>
              <xm:sqref>AA88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5"/>
  <sheetViews>
    <sheetView topLeftCell="A12" workbookViewId="0">
      <selection activeCell="M4" sqref="M4"/>
    </sheetView>
  </sheetViews>
  <sheetFormatPr baseColWidth="10" defaultRowHeight="15" x14ac:dyDescent="0"/>
  <cols>
    <col min="4" max="4" width="24" bestFit="1" customWidth="1"/>
    <col min="12" max="12" width="17" bestFit="1" customWidth="1"/>
    <col min="17" max="17" width="13.83203125" bestFit="1" customWidth="1"/>
    <col min="21" max="21" width="13.83203125" customWidth="1"/>
  </cols>
  <sheetData>
    <row r="3" spans="1:22">
      <c r="M3" t="s">
        <v>68</v>
      </c>
    </row>
    <row r="5" spans="1:22" ht="16">
      <c r="A5" s="4" t="s">
        <v>10</v>
      </c>
      <c r="L5" s="3" t="s">
        <v>11</v>
      </c>
      <c r="Q5" s="5" t="s">
        <v>15</v>
      </c>
    </row>
    <row r="6" spans="1:22">
      <c r="M6" t="s">
        <v>12</v>
      </c>
      <c r="N6" t="s">
        <v>14</v>
      </c>
    </row>
    <row r="7" spans="1:22">
      <c r="A7" t="s">
        <v>7</v>
      </c>
      <c r="L7" t="s">
        <v>13</v>
      </c>
      <c r="M7">
        <v>0.6</v>
      </c>
      <c r="N7">
        <v>17</v>
      </c>
      <c r="R7" t="s">
        <v>18</v>
      </c>
    </row>
    <row r="8" spans="1:22">
      <c r="M8">
        <v>0.6</v>
      </c>
      <c r="N8">
        <v>163</v>
      </c>
    </row>
    <row r="9" spans="1:22">
      <c r="A9" t="s">
        <v>8</v>
      </c>
      <c r="M9" t="s">
        <v>16</v>
      </c>
      <c r="N9">
        <v>18318</v>
      </c>
      <c r="R9" t="s">
        <v>12</v>
      </c>
      <c r="S9" t="s">
        <v>14</v>
      </c>
    </row>
    <row r="10" spans="1:22">
      <c r="A10" t="s">
        <v>3</v>
      </c>
      <c r="D10" t="s">
        <v>6</v>
      </c>
      <c r="M10">
        <v>35</v>
      </c>
      <c r="N10">
        <v>38174.67</v>
      </c>
      <c r="Q10" t="s">
        <v>13</v>
      </c>
      <c r="R10" s="6" t="s">
        <v>17</v>
      </c>
      <c r="S10">
        <v>13</v>
      </c>
    </row>
    <row r="11" spans="1:22">
      <c r="R11" s="6" t="s">
        <v>17</v>
      </c>
      <c r="S11">
        <v>119</v>
      </c>
    </row>
    <row r="12" spans="1:22">
      <c r="A12">
        <v>645.423</v>
      </c>
      <c r="B12">
        <v>618.80200000000002</v>
      </c>
      <c r="R12">
        <v>68</v>
      </c>
      <c r="S12">
        <v>5266</v>
      </c>
    </row>
    <row r="13" spans="1:22">
      <c r="A13">
        <v>585.04499999999996</v>
      </c>
      <c r="B13">
        <v>607.54700000000003</v>
      </c>
    </row>
    <row r="14" spans="1:22">
      <c r="A14">
        <v>522.42700000000002</v>
      </c>
      <c r="B14">
        <v>580.005</v>
      </c>
    </row>
    <row r="15" spans="1:22">
      <c r="A15">
        <v>503.55700000000002</v>
      </c>
      <c r="B15">
        <v>558.44000000000005</v>
      </c>
    </row>
    <row r="16" spans="1:22">
      <c r="A16">
        <v>500.52600000000001</v>
      </c>
      <c r="B16">
        <v>511.04700000000003</v>
      </c>
      <c r="C16" t="s">
        <v>9</v>
      </c>
      <c r="D16">
        <f>SUM(A12:B16)</f>
        <v>5632.8190000000013</v>
      </c>
      <c r="M16">
        <v>0.3</v>
      </c>
      <c r="N16">
        <v>19.47</v>
      </c>
      <c r="R16" t="s">
        <v>19</v>
      </c>
      <c r="V16" t="s">
        <v>20</v>
      </c>
    </row>
    <row r="17" spans="1:23">
      <c r="M17">
        <v>0.3</v>
      </c>
      <c r="N17">
        <v>821</v>
      </c>
      <c r="R17" t="s">
        <v>12</v>
      </c>
      <c r="S17" t="s">
        <v>14</v>
      </c>
      <c r="V17" t="s">
        <v>12</v>
      </c>
      <c r="W17" t="s">
        <v>14</v>
      </c>
    </row>
    <row r="18" spans="1:23">
      <c r="M18">
        <v>0.3</v>
      </c>
      <c r="N18">
        <v>3000</v>
      </c>
      <c r="R18">
        <v>10</v>
      </c>
      <c r="S18">
        <v>13</v>
      </c>
      <c r="U18">
        <v>0.6</v>
      </c>
      <c r="V18">
        <f>U18+2</f>
        <v>2.6</v>
      </c>
      <c r="W18">
        <v>17</v>
      </c>
    </row>
    <row r="19" spans="1:23">
      <c r="A19" t="s">
        <v>3</v>
      </c>
      <c r="D19" t="s">
        <v>5</v>
      </c>
      <c r="R19">
        <v>15</v>
      </c>
      <c r="S19">
        <v>113</v>
      </c>
      <c r="U19">
        <v>0.6</v>
      </c>
      <c r="V19">
        <f t="shared" ref="V19:V25" si="0">U19+2</f>
        <v>2.6</v>
      </c>
      <c r="W19">
        <v>160</v>
      </c>
    </row>
    <row r="20" spans="1:23">
      <c r="R20">
        <v>18</v>
      </c>
      <c r="S20">
        <v>1042</v>
      </c>
      <c r="U20">
        <v>0.7</v>
      </c>
      <c r="V20">
        <f t="shared" si="0"/>
        <v>2.7</v>
      </c>
      <c r="W20">
        <v>1692</v>
      </c>
    </row>
    <row r="21" spans="1:23">
      <c r="A21">
        <v>6027.473</v>
      </c>
      <c r="B21">
        <v>3884.627</v>
      </c>
      <c r="F21">
        <v>9374.527</v>
      </c>
      <c r="G21">
        <v>8658.5439999999999</v>
      </c>
      <c r="R21">
        <v>40</v>
      </c>
      <c r="S21">
        <v>7845</v>
      </c>
      <c r="U21">
        <v>0.9</v>
      </c>
      <c r="V21">
        <f t="shared" si="0"/>
        <v>2.9</v>
      </c>
      <c r="W21">
        <v>19161</v>
      </c>
    </row>
    <row r="22" spans="1:23">
      <c r="A22">
        <v>3048.6689999999999</v>
      </c>
      <c r="B22">
        <v>3472.8009999999999</v>
      </c>
      <c r="F22">
        <v>8197.3979999999992</v>
      </c>
      <c r="G22">
        <v>7966.5680000000002</v>
      </c>
      <c r="R22">
        <v>106</v>
      </c>
      <c r="S22">
        <v>25041</v>
      </c>
      <c r="U22">
        <v>1.2</v>
      </c>
      <c r="V22">
        <f t="shared" si="0"/>
        <v>3.2</v>
      </c>
      <c r="W22">
        <v>36165</v>
      </c>
    </row>
    <row r="23" spans="1:23">
      <c r="A23">
        <v>3047.9160000000002</v>
      </c>
      <c r="B23">
        <v>3396.3470000000002</v>
      </c>
      <c r="R23">
        <v>111</v>
      </c>
      <c r="S23">
        <v>46457</v>
      </c>
      <c r="U23">
        <v>1.5</v>
      </c>
      <c r="V23">
        <f t="shared" si="0"/>
        <v>3.5</v>
      </c>
      <c r="W23">
        <v>48000</v>
      </c>
    </row>
    <row r="24" spans="1:23">
      <c r="A24">
        <v>3020.0439999999999</v>
      </c>
      <c r="B24">
        <v>3244.3519999999999</v>
      </c>
      <c r="R24">
        <v>147</v>
      </c>
      <c r="S24">
        <v>54000</v>
      </c>
      <c r="U24">
        <v>1.5</v>
      </c>
      <c r="V24">
        <f t="shared" si="0"/>
        <v>3.5</v>
      </c>
      <c r="W24">
        <v>55000</v>
      </c>
    </row>
    <row r="25" spans="1:23">
      <c r="A25">
        <v>2950.2350000000001</v>
      </c>
      <c r="B25">
        <v>3197.422</v>
      </c>
      <c r="C25" t="s">
        <v>9</v>
      </c>
      <c r="D25">
        <f>SUM(A21:B25)</f>
        <v>35289.885999999999</v>
      </c>
      <c r="R25">
        <v>254</v>
      </c>
      <c r="S25">
        <v>60000</v>
      </c>
      <c r="U25">
        <v>5</v>
      </c>
      <c r="V25">
        <f t="shared" si="0"/>
        <v>7</v>
      </c>
      <c r="W25">
        <v>60000</v>
      </c>
    </row>
    <row r="28" spans="1:23" ht="16">
      <c r="A28" s="3" t="s">
        <v>4</v>
      </c>
    </row>
    <row r="31" spans="1:23" ht="16">
      <c r="A31">
        <v>6193.1009999999997</v>
      </c>
      <c r="B31">
        <v>7462.1859999999997</v>
      </c>
      <c r="U31" s="3" t="s">
        <v>2</v>
      </c>
      <c r="V31">
        <v>0.5</v>
      </c>
    </row>
    <row r="32" spans="1:23">
      <c r="A32">
        <v>5943.0420000000004</v>
      </c>
      <c r="B32">
        <v>5887.3050000000003</v>
      </c>
      <c r="U32" t="s">
        <v>1</v>
      </c>
      <c r="V32">
        <v>1</v>
      </c>
    </row>
    <row r="33" spans="1:22">
      <c r="A33">
        <v>4618.8100000000004</v>
      </c>
      <c r="B33">
        <v>5104.0720000000001</v>
      </c>
      <c r="U33" t="s">
        <v>21</v>
      </c>
      <c r="V33">
        <v>1.2</v>
      </c>
    </row>
    <row r="34" spans="1:22">
      <c r="A34">
        <v>4231.085</v>
      </c>
      <c r="B34">
        <v>5089.7060000000001</v>
      </c>
    </row>
    <row r="35" spans="1:22">
      <c r="A35">
        <v>4226.0249999999996</v>
      </c>
      <c r="B35">
        <v>4544.3180000000002</v>
      </c>
      <c r="C35" t="s">
        <v>9</v>
      </c>
      <c r="D35">
        <f>SUM(A31:B35)</f>
        <v>53299.65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94"/>
  <sheetViews>
    <sheetView tabSelected="1" topLeftCell="S78" zoomScale="75" zoomScaleNormal="75" zoomScalePageLayoutView="75" workbookViewId="0">
      <selection activeCell="AV138" sqref="AV138"/>
    </sheetView>
  </sheetViews>
  <sheetFormatPr baseColWidth="10" defaultRowHeight="15" x14ac:dyDescent="0"/>
  <cols>
    <col min="4" max="4" width="24" bestFit="1" customWidth="1"/>
    <col min="12" max="12" width="17" bestFit="1" customWidth="1"/>
    <col min="17" max="17" width="13.83203125" bestFit="1" customWidth="1"/>
    <col min="21" max="21" width="13.83203125" customWidth="1"/>
    <col min="22" max="22" width="24" customWidth="1"/>
    <col min="23" max="23" width="32.1640625" bestFit="1" customWidth="1"/>
    <col min="24" max="24" width="15.83203125" bestFit="1" customWidth="1"/>
  </cols>
  <sheetData>
    <row r="5" spans="1:22" ht="16">
      <c r="A5" s="4" t="s">
        <v>10</v>
      </c>
      <c r="L5" s="3" t="s">
        <v>11</v>
      </c>
      <c r="Q5" s="5" t="s">
        <v>15</v>
      </c>
    </row>
    <row r="6" spans="1:22">
      <c r="M6" t="s">
        <v>12</v>
      </c>
      <c r="N6" t="s">
        <v>14</v>
      </c>
    </row>
    <row r="7" spans="1:22">
      <c r="A7" t="s">
        <v>7</v>
      </c>
      <c r="L7" t="s">
        <v>13</v>
      </c>
      <c r="M7">
        <v>0.6</v>
      </c>
      <c r="N7">
        <v>17</v>
      </c>
      <c r="R7" t="s">
        <v>18</v>
      </c>
    </row>
    <row r="8" spans="1:22">
      <c r="M8">
        <v>0.6</v>
      </c>
      <c r="N8">
        <v>163</v>
      </c>
    </row>
    <row r="9" spans="1:22">
      <c r="A9" t="s">
        <v>8</v>
      </c>
      <c r="M9" t="s">
        <v>16</v>
      </c>
      <c r="N9">
        <v>18318</v>
      </c>
      <c r="R9" t="s">
        <v>12</v>
      </c>
      <c r="S9" t="s">
        <v>14</v>
      </c>
    </row>
    <row r="10" spans="1:22">
      <c r="A10" t="s">
        <v>3</v>
      </c>
      <c r="D10" t="s">
        <v>6</v>
      </c>
      <c r="M10">
        <v>35</v>
      </c>
      <c r="N10">
        <v>38174.67</v>
      </c>
      <c r="Q10" t="s">
        <v>13</v>
      </c>
      <c r="R10" s="6" t="s">
        <v>17</v>
      </c>
      <c r="S10">
        <v>13</v>
      </c>
    </row>
    <row r="11" spans="1:22">
      <c r="R11" s="6" t="s">
        <v>17</v>
      </c>
      <c r="S11">
        <v>119</v>
      </c>
    </row>
    <row r="12" spans="1:22">
      <c r="A12">
        <v>645.423</v>
      </c>
      <c r="B12">
        <v>618.80200000000002</v>
      </c>
      <c r="R12">
        <v>68</v>
      </c>
      <c r="S12">
        <v>5266</v>
      </c>
    </row>
    <row r="13" spans="1:22">
      <c r="A13">
        <v>585.04499999999996</v>
      </c>
      <c r="B13">
        <v>607.54700000000003</v>
      </c>
    </row>
    <row r="14" spans="1:22">
      <c r="A14">
        <v>522.42700000000002</v>
      </c>
      <c r="B14">
        <v>580.005</v>
      </c>
    </row>
    <row r="15" spans="1:22">
      <c r="A15">
        <v>503.55700000000002</v>
      </c>
      <c r="B15">
        <v>558.44000000000005</v>
      </c>
    </row>
    <row r="16" spans="1:22">
      <c r="A16">
        <v>500.52600000000001</v>
      </c>
      <c r="B16">
        <v>511.04700000000003</v>
      </c>
      <c r="C16" t="s">
        <v>9</v>
      </c>
      <c r="D16">
        <f>SUM(A12:B16)</f>
        <v>5632.8190000000013</v>
      </c>
      <c r="M16">
        <v>0.3</v>
      </c>
      <c r="N16">
        <v>19.47</v>
      </c>
      <c r="R16" t="s">
        <v>19</v>
      </c>
      <c r="V16" t="s">
        <v>20</v>
      </c>
    </row>
    <row r="17" spans="1:23">
      <c r="M17">
        <v>0.3</v>
      </c>
      <c r="N17">
        <v>821</v>
      </c>
      <c r="R17" t="s">
        <v>12</v>
      </c>
      <c r="S17" t="s">
        <v>14</v>
      </c>
      <c r="V17" t="s">
        <v>12</v>
      </c>
      <c r="W17" t="s">
        <v>14</v>
      </c>
    </row>
    <row r="18" spans="1:23">
      <c r="M18">
        <v>0.3</v>
      </c>
      <c r="N18">
        <v>3000</v>
      </c>
      <c r="Q18">
        <v>10</v>
      </c>
      <c r="R18">
        <v>10</v>
      </c>
      <c r="S18">
        <v>13</v>
      </c>
      <c r="U18">
        <v>0.6</v>
      </c>
      <c r="V18">
        <f>U18+2</f>
        <v>2.6</v>
      </c>
      <c r="W18">
        <v>17</v>
      </c>
    </row>
    <row r="19" spans="1:23">
      <c r="A19" t="s">
        <v>3</v>
      </c>
      <c r="D19" t="s">
        <v>5</v>
      </c>
      <c r="Q19">
        <v>15</v>
      </c>
      <c r="R19">
        <v>15</v>
      </c>
      <c r="S19">
        <v>113</v>
      </c>
      <c r="U19">
        <v>0.6</v>
      </c>
      <c r="V19">
        <f t="shared" ref="V19:V26" si="0">U19+2</f>
        <v>2.6</v>
      </c>
      <c r="W19">
        <v>160</v>
      </c>
    </row>
    <row r="20" spans="1:23">
      <c r="Q20">
        <v>18</v>
      </c>
      <c r="R20">
        <v>18</v>
      </c>
      <c r="S20">
        <v>1042</v>
      </c>
      <c r="U20">
        <v>0.7</v>
      </c>
      <c r="V20">
        <f t="shared" si="0"/>
        <v>2.7</v>
      </c>
      <c r="W20">
        <v>1692</v>
      </c>
    </row>
    <row r="21" spans="1:23">
      <c r="A21">
        <v>6027.473</v>
      </c>
      <c r="B21">
        <v>3884.627</v>
      </c>
      <c r="F21">
        <v>9374.527</v>
      </c>
      <c r="G21">
        <v>8658.5439999999999</v>
      </c>
      <c r="Q21">
        <v>40</v>
      </c>
      <c r="R21">
        <v>40</v>
      </c>
      <c r="S21">
        <v>7845</v>
      </c>
      <c r="U21">
        <v>0.9</v>
      </c>
      <c r="V21">
        <f t="shared" si="0"/>
        <v>2.9</v>
      </c>
      <c r="W21">
        <v>19161</v>
      </c>
    </row>
    <row r="22" spans="1:23">
      <c r="A22">
        <v>3048.6689999999999</v>
      </c>
      <c r="B22">
        <v>3472.8009999999999</v>
      </c>
      <c r="F22">
        <v>8197.3979999999992</v>
      </c>
      <c r="G22">
        <v>7966.5680000000002</v>
      </c>
      <c r="Q22">
        <v>106</v>
      </c>
      <c r="R22">
        <v>106</v>
      </c>
      <c r="S22">
        <v>25041</v>
      </c>
      <c r="U22">
        <v>1.2</v>
      </c>
      <c r="V22">
        <f t="shared" si="0"/>
        <v>3.2</v>
      </c>
      <c r="W22">
        <v>36165</v>
      </c>
    </row>
    <row r="23" spans="1:23">
      <c r="A23">
        <v>3047.9160000000002</v>
      </c>
      <c r="B23">
        <v>3396.3470000000002</v>
      </c>
      <c r="Q23">
        <v>111</v>
      </c>
      <c r="R23">
        <v>111</v>
      </c>
      <c r="S23">
        <v>46457</v>
      </c>
      <c r="U23">
        <v>1.5</v>
      </c>
      <c r="V23">
        <f t="shared" si="0"/>
        <v>3.5</v>
      </c>
      <c r="W23">
        <v>48000</v>
      </c>
    </row>
    <row r="24" spans="1:23">
      <c r="A24">
        <v>3020.0439999999999</v>
      </c>
      <c r="B24">
        <v>3244.3519999999999</v>
      </c>
      <c r="Q24">
        <v>147</v>
      </c>
      <c r="R24">
        <v>147</v>
      </c>
      <c r="S24">
        <v>54000</v>
      </c>
      <c r="U24">
        <v>1.5</v>
      </c>
      <c r="V24">
        <f t="shared" si="0"/>
        <v>3.5</v>
      </c>
      <c r="W24">
        <v>55000</v>
      </c>
    </row>
    <row r="25" spans="1:23">
      <c r="A25">
        <v>2950.2350000000001</v>
      </c>
      <c r="B25">
        <v>3197.422</v>
      </c>
      <c r="C25" t="s">
        <v>9</v>
      </c>
      <c r="D25">
        <f>SUM(A21:B25)</f>
        <v>35289.885999999999</v>
      </c>
      <c r="Q25">
        <v>254</v>
      </c>
      <c r="R25">
        <v>254</v>
      </c>
      <c r="S25">
        <v>60000</v>
      </c>
      <c r="U25">
        <v>5</v>
      </c>
      <c r="V25">
        <f t="shared" si="0"/>
        <v>7</v>
      </c>
      <c r="W25">
        <v>60000</v>
      </c>
    </row>
    <row r="26" spans="1:23">
      <c r="U26">
        <v>7</v>
      </c>
      <c r="V26">
        <f t="shared" si="0"/>
        <v>9</v>
      </c>
      <c r="W26">
        <v>80000</v>
      </c>
    </row>
    <row r="28" spans="1:23" ht="16">
      <c r="A28" s="3" t="s">
        <v>4</v>
      </c>
    </row>
    <row r="31" spans="1:23" ht="16">
      <c r="A31">
        <v>6193.1009999999997</v>
      </c>
      <c r="B31">
        <v>7462.1859999999997</v>
      </c>
      <c r="U31" s="3" t="s">
        <v>2</v>
      </c>
      <c r="V31">
        <v>0.5</v>
      </c>
    </row>
    <row r="32" spans="1:23">
      <c r="A32">
        <v>5943.0420000000004</v>
      </c>
      <c r="B32">
        <v>5887.3050000000003</v>
      </c>
      <c r="U32" t="s">
        <v>1</v>
      </c>
      <c r="V32">
        <v>1</v>
      </c>
    </row>
    <row r="33" spans="1:23">
      <c r="A33">
        <v>4618.8100000000004</v>
      </c>
      <c r="B33">
        <v>5104.0720000000001</v>
      </c>
      <c r="U33" t="s">
        <v>21</v>
      </c>
      <c r="V33">
        <v>1.2</v>
      </c>
    </row>
    <row r="34" spans="1:23">
      <c r="A34">
        <v>4231.085</v>
      </c>
      <c r="B34">
        <v>5089.7060000000001</v>
      </c>
    </row>
    <row r="35" spans="1:23">
      <c r="A35">
        <v>4226.0249999999996</v>
      </c>
      <c r="B35">
        <v>4544.3180000000002</v>
      </c>
      <c r="C35" t="s">
        <v>9</v>
      </c>
      <c r="D35">
        <f>SUM(A31:B35)</f>
        <v>53299.65</v>
      </c>
    </row>
    <row r="45" spans="1:23">
      <c r="U45" t="s">
        <v>22</v>
      </c>
      <c r="V45" t="s">
        <v>12</v>
      </c>
      <c r="W45" t="s">
        <v>14</v>
      </c>
    </row>
    <row r="46" spans="1:23">
      <c r="U46">
        <v>1</v>
      </c>
      <c r="V46">
        <v>2.5</v>
      </c>
      <c r="W46">
        <v>15</v>
      </c>
    </row>
    <row r="47" spans="1:23">
      <c r="U47">
        <v>25</v>
      </c>
      <c r="V47">
        <v>2.6</v>
      </c>
      <c r="W47">
        <v>297</v>
      </c>
    </row>
    <row r="48" spans="1:23">
      <c r="U48" t="s">
        <v>23</v>
      </c>
      <c r="V48">
        <v>11</v>
      </c>
      <c r="W48">
        <v>480</v>
      </c>
    </row>
    <row r="49" spans="21:25">
      <c r="U49" t="s">
        <v>23</v>
      </c>
      <c r="V49">
        <v>25</v>
      </c>
      <c r="W49">
        <v>1918</v>
      </c>
    </row>
    <row r="50" spans="21:25">
      <c r="U50" t="s">
        <v>23</v>
      </c>
      <c r="V50">
        <v>62</v>
      </c>
      <c r="W50">
        <v>8171</v>
      </c>
    </row>
    <row r="51" spans="21:25">
      <c r="U51">
        <v>10000</v>
      </c>
      <c r="V51">
        <v>111</v>
      </c>
      <c r="W51">
        <v>46457</v>
      </c>
    </row>
    <row r="52" spans="21:25">
      <c r="U52">
        <v>10000</v>
      </c>
      <c r="V52">
        <v>147</v>
      </c>
      <c r="W52">
        <v>54000</v>
      </c>
    </row>
    <row r="53" spans="21:25">
      <c r="U53">
        <v>10000</v>
      </c>
      <c r="V53">
        <v>207</v>
      </c>
      <c r="W53">
        <v>70000</v>
      </c>
    </row>
    <row r="54" spans="21:25">
      <c r="U54">
        <v>10000</v>
      </c>
      <c r="V54">
        <v>629</v>
      </c>
      <c r="W54">
        <v>80000</v>
      </c>
    </row>
    <row r="64" spans="21:25" ht="16">
      <c r="U64" t="s">
        <v>22</v>
      </c>
      <c r="V64" t="s">
        <v>24</v>
      </c>
      <c r="W64" s="3" t="s">
        <v>25</v>
      </c>
      <c r="X64" t="s">
        <v>26</v>
      </c>
      <c r="Y64" t="s">
        <v>14</v>
      </c>
    </row>
    <row r="65" spans="21:25">
      <c r="U65">
        <v>1</v>
      </c>
      <c r="V65">
        <v>1</v>
      </c>
      <c r="W65">
        <f t="shared" ref="W65:W73" si="1">X65-V65</f>
        <v>1.5</v>
      </c>
      <c r="X65">
        <v>2.5</v>
      </c>
      <c r="Y65">
        <v>15</v>
      </c>
    </row>
    <row r="66" spans="21:25">
      <c r="U66">
        <v>25</v>
      </c>
      <c r="V66">
        <v>2</v>
      </c>
      <c r="W66">
        <f t="shared" si="1"/>
        <v>0.60000000000000009</v>
      </c>
      <c r="X66">
        <v>2.6</v>
      </c>
      <c r="Y66">
        <v>297</v>
      </c>
    </row>
    <row r="67" spans="21:25">
      <c r="U67">
        <v>50</v>
      </c>
      <c r="V67">
        <v>3</v>
      </c>
      <c r="W67">
        <f t="shared" si="1"/>
        <v>8</v>
      </c>
      <c r="X67">
        <v>11</v>
      </c>
      <c r="Y67">
        <v>480</v>
      </c>
    </row>
    <row r="68" spans="21:25">
      <c r="U68" t="s">
        <v>23</v>
      </c>
      <c r="V68">
        <v>20</v>
      </c>
      <c r="W68">
        <f t="shared" si="1"/>
        <v>5</v>
      </c>
      <c r="X68">
        <v>25</v>
      </c>
      <c r="Y68">
        <v>1918</v>
      </c>
    </row>
    <row r="69" spans="21:25">
      <c r="U69" t="s">
        <v>23</v>
      </c>
      <c r="V69">
        <v>20</v>
      </c>
      <c r="W69">
        <f t="shared" si="1"/>
        <v>42</v>
      </c>
      <c r="X69">
        <v>62</v>
      </c>
      <c r="Y69">
        <v>8171</v>
      </c>
    </row>
    <row r="70" spans="21:25">
      <c r="U70">
        <v>10000</v>
      </c>
      <c r="V70">
        <v>70</v>
      </c>
      <c r="W70">
        <f t="shared" si="1"/>
        <v>41</v>
      </c>
      <c r="X70">
        <v>111</v>
      </c>
      <c r="Y70">
        <v>46457</v>
      </c>
    </row>
    <row r="71" spans="21:25">
      <c r="U71">
        <v>10000</v>
      </c>
      <c r="V71">
        <v>70</v>
      </c>
      <c r="W71">
        <f t="shared" si="1"/>
        <v>77</v>
      </c>
      <c r="X71">
        <v>147</v>
      </c>
      <c r="Y71">
        <v>54000</v>
      </c>
    </row>
    <row r="72" spans="21:25">
      <c r="U72">
        <v>10000</v>
      </c>
      <c r="V72">
        <v>70</v>
      </c>
      <c r="W72">
        <f t="shared" si="1"/>
        <v>137</v>
      </c>
      <c r="X72">
        <v>207</v>
      </c>
      <c r="Y72">
        <v>70000</v>
      </c>
    </row>
    <row r="73" spans="21:25">
      <c r="U73">
        <v>10000</v>
      </c>
      <c r="V73">
        <v>70</v>
      </c>
      <c r="W73">
        <f t="shared" si="1"/>
        <v>559</v>
      </c>
      <c r="X73">
        <v>629</v>
      </c>
      <c r="Y73">
        <v>80000</v>
      </c>
    </row>
    <row r="85" spans="21:27" ht="16">
      <c r="U85" s="3" t="s">
        <v>85</v>
      </c>
      <c r="V85" t="s">
        <v>84</v>
      </c>
      <c r="W85" t="s">
        <v>83</v>
      </c>
      <c r="X85" t="s">
        <v>14</v>
      </c>
      <c r="Y85" s="11">
        <v>0.9</v>
      </c>
    </row>
    <row r="86" spans="21:27">
      <c r="U86">
        <v>1</v>
      </c>
      <c r="V86">
        <v>1</v>
      </c>
      <c r="W86">
        <v>0.5</v>
      </c>
      <c r="X86">
        <v>15</v>
      </c>
      <c r="Y86">
        <f>SUM(U86:W86) + AA86</f>
        <v>2.8</v>
      </c>
      <c r="AA86">
        <v>0.3</v>
      </c>
    </row>
    <row r="87" spans="21:27">
      <c r="U87">
        <v>1</v>
      </c>
      <c r="V87">
        <v>2</v>
      </c>
      <c r="W87">
        <v>0.5</v>
      </c>
      <c r="X87">
        <v>300</v>
      </c>
      <c r="Y87">
        <f t="shared" ref="Y87:Y93" si="2">SUM(U87:W87) + AA87</f>
        <v>3.8</v>
      </c>
      <c r="AA87">
        <v>0.3</v>
      </c>
    </row>
    <row r="88" spans="21:27">
      <c r="U88">
        <v>1</v>
      </c>
      <c r="V88">
        <v>3</v>
      </c>
      <c r="W88">
        <v>7</v>
      </c>
      <c r="X88">
        <v>500</v>
      </c>
      <c r="Y88">
        <f t="shared" si="2"/>
        <v>12</v>
      </c>
      <c r="AA88">
        <v>1</v>
      </c>
    </row>
    <row r="89" spans="21:27">
      <c r="U89">
        <v>1</v>
      </c>
      <c r="V89">
        <v>20</v>
      </c>
      <c r="W89">
        <v>4</v>
      </c>
      <c r="X89">
        <v>2000</v>
      </c>
      <c r="Y89">
        <f t="shared" si="2"/>
        <v>31</v>
      </c>
      <c r="AA89">
        <v>6</v>
      </c>
    </row>
    <row r="90" spans="21:27">
      <c r="U90">
        <v>1</v>
      </c>
      <c r="V90">
        <v>20</v>
      </c>
      <c r="W90">
        <v>41</v>
      </c>
      <c r="X90">
        <v>8000</v>
      </c>
      <c r="Y90">
        <f t="shared" si="2"/>
        <v>71</v>
      </c>
      <c r="AA90">
        <v>9</v>
      </c>
    </row>
    <row r="91" spans="21:27">
      <c r="U91">
        <v>1</v>
      </c>
      <c r="V91">
        <v>70</v>
      </c>
      <c r="W91">
        <v>41</v>
      </c>
      <c r="X91">
        <v>45000</v>
      </c>
      <c r="Y91">
        <f t="shared" si="2"/>
        <v>135</v>
      </c>
      <c r="AA91">
        <v>23</v>
      </c>
    </row>
    <row r="92" spans="21:27">
      <c r="U92">
        <v>1</v>
      </c>
      <c r="V92">
        <v>70</v>
      </c>
      <c r="W92">
        <v>76</v>
      </c>
      <c r="X92">
        <v>55000</v>
      </c>
      <c r="Y92">
        <f t="shared" si="2"/>
        <v>188</v>
      </c>
      <c r="AA92">
        <v>41</v>
      </c>
    </row>
    <row r="93" spans="21:27">
      <c r="U93">
        <v>1</v>
      </c>
      <c r="V93">
        <v>70</v>
      </c>
      <c r="W93">
        <v>136</v>
      </c>
      <c r="X93">
        <v>70000</v>
      </c>
      <c r="Y93">
        <f t="shared" si="2"/>
        <v>254</v>
      </c>
      <c r="AA93">
        <v>47</v>
      </c>
    </row>
    <row r="94" spans="21:27">
      <c r="U94">
        <v>1</v>
      </c>
      <c r="V94">
        <v>70</v>
      </c>
      <c r="W94">
        <v>559</v>
      </c>
      <c r="X94">
        <v>80000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colBreaks count="1" manualBreakCount="1">
    <brk id="29" max="1048575" man="1"/>
  </colBreak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'Omid Latency results'!Y86:Y87</xm:f>
              <xm:sqref>AA88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048576"/>
  <sheetViews>
    <sheetView topLeftCell="H9" zoomScale="150" zoomScaleNormal="150" zoomScalePageLayoutView="150" workbookViewId="0">
      <selection activeCell="T40" sqref="T40"/>
    </sheetView>
  </sheetViews>
  <sheetFormatPr baseColWidth="10" defaultRowHeight="15" x14ac:dyDescent="0.75"/>
  <cols>
    <col min="2" max="2" width="16.5" customWidth="1"/>
    <col min="10" max="10" width="14" bestFit="1" customWidth="1"/>
    <col min="11" max="11" width="11.664062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4" bestFit="1" customWidth="1"/>
    <col min="23" max="23" width="8.5" bestFit="1" customWidth="1"/>
    <col min="24" max="24" width="10.33203125" bestFit="1" customWidth="1"/>
    <col min="25" max="25" width="14.6640625" bestFit="1" customWidth="1"/>
    <col min="26" max="26" width="11" bestFit="1" customWidth="1"/>
  </cols>
  <sheetData>
    <row r="3" spans="2:12">
      <c r="B3" s="7" t="s">
        <v>31</v>
      </c>
    </row>
    <row r="4" spans="2:12">
      <c r="B4" t="s">
        <v>27</v>
      </c>
      <c r="C4">
        <v>90</v>
      </c>
    </row>
    <row r="5" spans="2:12">
      <c r="B5" t="s">
        <v>28</v>
      </c>
      <c r="C5">
        <v>4</v>
      </c>
      <c r="D5" t="s">
        <v>38</v>
      </c>
    </row>
    <row r="6" spans="2:12">
      <c r="B6" t="s">
        <v>29</v>
      </c>
      <c r="C6">
        <v>1000</v>
      </c>
    </row>
    <row r="7" spans="2:12">
      <c r="B7" t="s">
        <v>1</v>
      </c>
      <c r="C7">
        <v>4</v>
      </c>
    </row>
    <row r="8" spans="2:12">
      <c r="B8" t="s">
        <v>30</v>
      </c>
      <c r="C8">
        <v>90</v>
      </c>
    </row>
    <row r="11" spans="2:12">
      <c r="B11" s="7" t="s">
        <v>32</v>
      </c>
    </row>
    <row r="12" spans="2:12">
      <c r="B12" t="s">
        <v>27</v>
      </c>
      <c r="C12">
        <v>90</v>
      </c>
    </row>
    <row r="13" spans="2:12">
      <c r="B13" t="s">
        <v>33</v>
      </c>
      <c r="C13">
        <v>4</v>
      </c>
      <c r="K13">
        <v>0</v>
      </c>
      <c r="L13">
        <v>0</v>
      </c>
    </row>
    <row r="14" spans="2:12">
      <c r="B14" t="s">
        <v>34</v>
      </c>
      <c r="C14">
        <v>4</v>
      </c>
      <c r="D14" t="s">
        <v>39</v>
      </c>
      <c r="K14">
        <v>10</v>
      </c>
      <c r="L14">
        <v>32487</v>
      </c>
    </row>
    <row r="15" spans="2:12">
      <c r="B15" t="s">
        <v>30</v>
      </c>
      <c r="C15">
        <v>90</v>
      </c>
      <c r="K15">
        <v>20</v>
      </c>
      <c r="L15">
        <v>33528</v>
      </c>
    </row>
    <row r="16" spans="2:12">
      <c r="K16">
        <v>30</v>
      </c>
      <c r="L16">
        <v>33720</v>
      </c>
    </row>
    <row r="17" spans="2:12">
      <c r="B17" s="7" t="s">
        <v>35</v>
      </c>
      <c r="K17">
        <v>40</v>
      </c>
      <c r="L17">
        <v>33724</v>
      </c>
    </row>
    <row r="18" spans="2:12">
      <c r="B18" t="s">
        <v>27</v>
      </c>
      <c r="C18">
        <v>90</v>
      </c>
      <c r="K18">
        <v>41</v>
      </c>
      <c r="L18">
        <v>0</v>
      </c>
    </row>
    <row r="19" spans="2:12">
      <c r="B19" t="s">
        <v>36</v>
      </c>
      <c r="C19">
        <v>4</v>
      </c>
      <c r="K19">
        <v>44</v>
      </c>
      <c r="L19">
        <v>0</v>
      </c>
    </row>
    <row r="20" spans="2:12">
      <c r="B20" t="s">
        <v>37</v>
      </c>
      <c r="C20">
        <v>4</v>
      </c>
      <c r="D20" t="s">
        <v>38</v>
      </c>
      <c r="K20">
        <v>50</v>
      </c>
      <c r="L20">
        <v>31426</v>
      </c>
    </row>
    <row r="21" spans="2:12">
      <c r="B21" t="s">
        <v>30</v>
      </c>
      <c r="C21">
        <v>90</v>
      </c>
      <c r="K21">
        <v>60</v>
      </c>
      <c r="L21">
        <v>32864</v>
      </c>
    </row>
    <row r="22" spans="2:12">
      <c r="K22">
        <v>70</v>
      </c>
      <c r="L22">
        <v>33184</v>
      </c>
    </row>
    <row r="23" spans="2:12">
      <c r="K23">
        <v>80</v>
      </c>
      <c r="L23">
        <v>33048</v>
      </c>
    </row>
    <row r="24" spans="2:12">
      <c r="K24">
        <v>90</v>
      </c>
      <c r="L24">
        <v>32769</v>
      </c>
    </row>
    <row r="25" spans="2:12">
      <c r="K25">
        <v>100</v>
      </c>
      <c r="L25">
        <v>33105</v>
      </c>
    </row>
    <row r="26" spans="2:12">
      <c r="K26">
        <v>110</v>
      </c>
      <c r="L26">
        <v>33063</v>
      </c>
    </row>
    <row r="27" spans="2:12">
      <c r="K27">
        <v>120</v>
      </c>
      <c r="L27">
        <v>32999</v>
      </c>
    </row>
    <row r="28" spans="2:12">
      <c r="K28">
        <v>121</v>
      </c>
      <c r="L28">
        <v>0</v>
      </c>
    </row>
    <row r="29" spans="2:12">
      <c r="K29">
        <v>124</v>
      </c>
      <c r="L29">
        <v>0</v>
      </c>
    </row>
    <row r="30" spans="2:12">
      <c r="K30">
        <v>130</v>
      </c>
      <c r="L30">
        <v>30366</v>
      </c>
    </row>
    <row r="31" spans="2:12">
      <c r="K31">
        <v>140</v>
      </c>
      <c r="L31">
        <v>30736</v>
      </c>
    </row>
    <row r="32" spans="2:12">
      <c r="K32">
        <v>150</v>
      </c>
      <c r="L32">
        <v>30895</v>
      </c>
    </row>
    <row r="33" spans="11:26">
      <c r="K33">
        <v>160</v>
      </c>
      <c r="L33">
        <v>31086</v>
      </c>
    </row>
    <row r="34" spans="11:26">
      <c r="K34">
        <v>170</v>
      </c>
      <c r="L34">
        <v>31286</v>
      </c>
    </row>
    <row r="35" spans="11:26">
      <c r="K35">
        <v>180</v>
      </c>
      <c r="L35">
        <v>31655</v>
      </c>
    </row>
    <row r="36" spans="11:26">
      <c r="K36">
        <v>181</v>
      </c>
      <c r="L36">
        <v>0</v>
      </c>
    </row>
    <row r="37" spans="11:26">
      <c r="K37">
        <v>184</v>
      </c>
      <c r="L37">
        <v>0</v>
      </c>
    </row>
    <row r="38" spans="11:26">
      <c r="K38">
        <v>190</v>
      </c>
      <c r="L38">
        <v>28578</v>
      </c>
    </row>
    <row r="39" spans="11:26">
      <c r="K39">
        <v>200</v>
      </c>
      <c r="L39">
        <v>29234</v>
      </c>
    </row>
    <row r="40" spans="11:26">
      <c r="K40">
        <v>210</v>
      </c>
      <c r="L40">
        <v>29773</v>
      </c>
    </row>
    <row r="41" spans="11:26">
      <c r="K41">
        <v>220</v>
      </c>
      <c r="L41">
        <v>30276</v>
      </c>
    </row>
    <row r="42" spans="11:26">
      <c r="K42">
        <v>221</v>
      </c>
      <c r="L42">
        <v>0</v>
      </c>
    </row>
    <row r="43" spans="11:26">
      <c r="K43">
        <v>224</v>
      </c>
      <c r="L43">
        <v>0</v>
      </c>
    </row>
    <row r="44" spans="11:26">
      <c r="K44">
        <v>230</v>
      </c>
      <c r="L44">
        <v>28081</v>
      </c>
    </row>
    <row r="45" spans="11:26">
      <c r="K45">
        <v>240</v>
      </c>
      <c r="L45">
        <v>28764</v>
      </c>
    </row>
    <row r="46" spans="11:26">
      <c r="K46">
        <v>250</v>
      </c>
      <c r="L46">
        <v>30248</v>
      </c>
    </row>
    <row r="47" spans="11:26">
      <c r="K47">
        <v>260</v>
      </c>
      <c r="L47">
        <v>30586</v>
      </c>
    </row>
    <row r="48" spans="11:26">
      <c r="K48">
        <v>280</v>
      </c>
      <c r="L48">
        <v>30427</v>
      </c>
      <c r="Z48" s="8"/>
    </row>
    <row r="49" spans="11:12">
      <c r="K49">
        <v>290</v>
      </c>
      <c r="L49">
        <v>31084</v>
      </c>
    </row>
    <row r="50" spans="11:12">
      <c r="K50">
        <v>300</v>
      </c>
      <c r="L50">
        <v>32071</v>
      </c>
    </row>
    <row r="51" spans="11:12">
      <c r="K51">
        <v>310</v>
      </c>
      <c r="L51">
        <v>32553</v>
      </c>
    </row>
    <row r="52" spans="11:12">
      <c r="K52">
        <v>320</v>
      </c>
      <c r="L52">
        <v>32803</v>
      </c>
    </row>
    <row r="53" spans="11:12">
      <c r="K53">
        <v>330</v>
      </c>
      <c r="L53">
        <v>33067</v>
      </c>
    </row>
    <row r="54" spans="11:12">
      <c r="K54">
        <v>340</v>
      </c>
      <c r="L54">
        <v>33148</v>
      </c>
    </row>
    <row r="55" spans="11:12">
      <c r="K55">
        <v>350</v>
      </c>
      <c r="L55">
        <v>33222</v>
      </c>
    </row>
    <row r="56" spans="11:12">
      <c r="K56">
        <v>360</v>
      </c>
      <c r="L56">
        <v>33326</v>
      </c>
    </row>
    <row r="57" spans="11:12">
      <c r="K57">
        <v>370</v>
      </c>
      <c r="L57">
        <v>33417</v>
      </c>
    </row>
    <row r="58" spans="11:12">
      <c r="K58">
        <v>380</v>
      </c>
      <c r="L58">
        <v>33447</v>
      </c>
    </row>
    <row r="1048576" spans="10:10">
      <c r="J1048576" s="2"/>
    </row>
  </sheetData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85"/>
  <sheetViews>
    <sheetView topLeftCell="B81" zoomScale="60" zoomScaleNormal="60" zoomScalePageLayoutView="60" workbookViewId="0">
      <selection activeCell="AL165" sqref="AL165"/>
    </sheetView>
  </sheetViews>
  <sheetFormatPr baseColWidth="10" defaultRowHeight="15" x14ac:dyDescent="0"/>
  <cols>
    <col min="2" max="2" width="16.5" customWidth="1"/>
    <col min="10" max="10" width="14" bestFit="1" customWidth="1"/>
    <col min="11" max="11" width="11.664062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4" bestFit="1" customWidth="1"/>
    <col min="22" max="22" width="33" bestFit="1" customWidth="1"/>
    <col min="23" max="23" width="17.5" customWidth="1"/>
    <col min="24" max="25" width="14.6640625" bestFit="1" customWidth="1"/>
    <col min="26" max="26" width="11" bestFit="1" customWidth="1"/>
  </cols>
  <sheetData>
    <row r="3" spans="2:15">
      <c r="B3" s="7" t="s">
        <v>31</v>
      </c>
    </row>
    <row r="4" spans="2:15">
      <c r="B4" t="s">
        <v>27</v>
      </c>
      <c r="C4">
        <v>90</v>
      </c>
    </row>
    <row r="5" spans="2:15">
      <c r="B5" t="s">
        <v>28</v>
      </c>
      <c r="C5">
        <v>4</v>
      </c>
      <c r="D5" t="s">
        <v>38</v>
      </c>
    </row>
    <row r="6" spans="2:15">
      <c r="B6" t="s">
        <v>29</v>
      </c>
      <c r="C6">
        <v>1000</v>
      </c>
    </row>
    <row r="7" spans="2:15">
      <c r="B7" t="s">
        <v>1</v>
      </c>
      <c r="C7">
        <v>4</v>
      </c>
      <c r="J7" s="5" t="s">
        <v>40</v>
      </c>
    </row>
    <row r="8" spans="2:15">
      <c r="B8" t="s">
        <v>30</v>
      </c>
      <c r="C8">
        <v>90</v>
      </c>
      <c r="J8" t="s">
        <v>55</v>
      </c>
      <c r="K8">
        <v>4</v>
      </c>
    </row>
    <row r="9" spans="2:15">
      <c r="J9" t="s">
        <v>0</v>
      </c>
      <c r="K9">
        <v>650</v>
      </c>
      <c r="N9" t="s">
        <v>56</v>
      </c>
    </row>
    <row r="10" spans="2:15">
      <c r="J10" t="s">
        <v>41</v>
      </c>
      <c r="K10">
        <v>4</v>
      </c>
      <c r="N10" t="s">
        <v>57</v>
      </c>
      <c r="O10">
        <v>1</v>
      </c>
    </row>
    <row r="11" spans="2:15">
      <c r="B11" s="7" t="s">
        <v>32</v>
      </c>
      <c r="J11" t="s">
        <v>48</v>
      </c>
      <c r="K11">
        <v>35</v>
      </c>
      <c r="N11" t="s">
        <v>45</v>
      </c>
      <c r="O11">
        <v>5</v>
      </c>
    </row>
    <row r="12" spans="2:15">
      <c r="B12" t="s">
        <v>27</v>
      </c>
      <c r="C12">
        <v>90</v>
      </c>
      <c r="J12" t="s">
        <v>42</v>
      </c>
      <c r="K12">
        <v>4</v>
      </c>
      <c r="N12" t="s">
        <v>58</v>
      </c>
      <c r="O12">
        <v>3</v>
      </c>
    </row>
    <row r="13" spans="2:15">
      <c r="B13" t="s">
        <v>33</v>
      </c>
      <c r="C13">
        <v>4</v>
      </c>
      <c r="J13" t="s">
        <v>49</v>
      </c>
      <c r="K13">
        <v>45</v>
      </c>
      <c r="N13" t="s">
        <v>59</v>
      </c>
      <c r="O13">
        <v>4</v>
      </c>
    </row>
    <row r="14" spans="2:15">
      <c r="B14" t="s">
        <v>34</v>
      </c>
      <c r="C14">
        <v>4</v>
      </c>
      <c r="D14" t="s">
        <v>39</v>
      </c>
      <c r="J14" t="s">
        <v>43</v>
      </c>
      <c r="K14">
        <v>16</v>
      </c>
    </row>
    <row r="15" spans="2:15">
      <c r="B15" t="s">
        <v>30</v>
      </c>
      <c r="C15">
        <v>90</v>
      </c>
      <c r="J15" t="s">
        <v>50</v>
      </c>
      <c r="K15">
        <v>130</v>
      </c>
      <c r="N15" t="s">
        <v>51</v>
      </c>
      <c r="O15">
        <f xml:space="preserve"> K17*O10</f>
        <v>4</v>
      </c>
    </row>
    <row r="16" spans="2:15">
      <c r="J16" t="s">
        <v>44</v>
      </c>
      <c r="K16">
        <v>0.3</v>
      </c>
      <c r="N16" t="s">
        <v>52</v>
      </c>
      <c r="O16">
        <f>K19*O11</f>
        <v>20</v>
      </c>
    </row>
    <row r="17" spans="2:15">
      <c r="B17" s="7" t="s">
        <v>35</v>
      </c>
      <c r="J17" t="s">
        <v>51</v>
      </c>
      <c r="K17">
        <v>4</v>
      </c>
      <c r="N17" t="s">
        <v>53</v>
      </c>
      <c r="O17">
        <f>K21*O12</f>
        <v>3.9000000000000004</v>
      </c>
    </row>
    <row r="18" spans="2:15">
      <c r="B18" t="s">
        <v>27</v>
      </c>
      <c r="C18">
        <v>90</v>
      </c>
      <c r="J18" t="s">
        <v>46</v>
      </c>
      <c r="K18">
        <v>19</v>
      </c>
      <c r="N18" t="s">
        <v>50</v>
      </c>
      <c r="O18">
        <f>K15*O13</f>
        <v>520</v>
      </c>
    </row>
    <row r="19" spans="2:15">
      <c r="B19" t="s">
        <v>36</v>
      </c>
      <c r="C19">
        <v>4</v>
      </c>
      <c r="J19" t="s">
        <v>52</v>
      </c>
      <c r="K19">
        <v>4</v>
      </c>
      <c r="N19" t="s">
        <v>48</v>
      </c>
      <c r="O19">
        <f>K11</f>
        <v>35</v>
      </c>
    </row>
    <row r="20" spans="2:15">
      <c r="B20" t="s">
        <v>37</v>
      </c>
      <c r="C20">
        <v>4</v>
      </c>
      <c r="D20" t="s">
        <v>38</v>
      </c>
      <c r="J20" t="s">
        <v>47</v>
      </c>
      <c r="K20">
        <v>14</v>
      </c>
      <c r="N20" t="s">
        <v>49</v>
      </c>
      <c r="O20">
        <f>K13</f>
        <v>45</v>
      </c>
    </row>
    <row r="21" spans="2:15">
      <c r="B21" t="s">
        <v>30</v>
      </c>
      <c r="C21">
        <v>90</v>
      </c>
      <c r="J21" t="s">
        <v>53</v>
      </c>
      <c r="K21">
        <v>1.3</v>
      </c>
    </row>
    <row r="23" spans="2:15">
      <c r="J23" s="5" t="s">
        <v>54</v>
      </c>
    </row>
    <row r="24" spans="2:15">
      <c r="J24" t="s">
        <v>55</v>
      </c>
      <c r="K24">
        <v>50</v>
      </c>
    </row>
    <row r="25" spans="2:15">
      <c r="J25" t="s">
        <v>0</v>
      </c>
      <c r="K25">
        <v>1.4</v>
      </c>
      <c r="N25" t="s">
        <v>56</v>
      </c>
    </row>
    <row r="26" spans="2:15">
      <c r="J26" t="s">
        <v>41</v>
      </c>
      <c r="K26">
        <v>50</v>
      </c>
      <c r="N26" t="s">
        <v>57</v>
      </c>
      <c r="O26">
        <v>0</v>
      </c>
    </row>
    <row r="27" spans="2:15">
      <c r="J27" t="s">
        <v>48</v>
      </c>
      <c r="K27">
        <v>17</v>
      </c>
      <c r="N27" t="s">
        <v>45</v>
      </c>
      <c r="O27">
        <v>4</v>
      </c>
    </row>
    <row r="28" spans="2:15">
      <c r="J28" t="s">
        <v>42</v>
      </c>
      <c r="K28">
        <v>50</v>
      </c>
      <c r="N28" t="s">
        <v>58</v>
      </c>
      <c r="O28">
        <v>3</v>
      </c>
    </row>
    <row r="29" spans="2:15">
      <c r="J29" t="s">
        <v>49</v>
      </c>
      <c r="K29">
        <v>28</v>
      </c>
      <c r="N29" t="s">
        <v>59</v>
      </c>
      <c r="O29">
        <v>1</v>
      </c>
    </row>
    <row r="30" spans="2:15">
      <c r="J30" t="s">
        <v>43</v>
      </c>
      <c r="K30">
        <v>51</v>
      </c>
    </row>
    <row r="31" spans="2:15">
      <c r="J31" t="s">
        <v>50</v>
      </c>
      <c r="K31">
        <v>110</v>
      </c>
      <c r="N31" t="s">
        <v>51</v>
      </c>
      <c r="O31">
        <v>0</v>
      </c>
    </row>
    <row r="32" spans="2:15">
      <c r="J32" t="s">
        <v>44</v>
      </c>
      <c r="K32">
        <v>0</v>
      </c>
      <c r="N32" t="s">
        <v>52</v>
      </c>
      <c r="O32">
        <f>O27*K35</f>
        <v>6</v>
      </c>
    </row>
    <row r="33" spans="10:27">
      <c r="J33" t="s">
        <v>51</v>
      </c>
      <c r="K33">
        <v>0</v>
      </c>
      <c r="N33" t="s">
        <v>53</v>
      </c>
      <c r="O33">
        <f>O28*K37</f>
        <v>3</v>
      </c>
    </row>
    <row r="34" spans="10:27">
      <c r="J34" t="s">
        <v>46</v>
      </c>
      <c r="K34">
        <v>200</v>
      </c>
      <c r="N34" t="s">
        <v>50</v>
      </c>
      <c r="O34">
        <f>O29*K31</f>
        <v>110</v>
      </c>
    </row>
    <row r="35" spans="10:27">
      <c r="J35" t="s">
        <v>52</v>
      </c>
      <c r="K35">
        <v>1.5</v>
      </c>
      <c r="N35" t="s">
        <v>48</v>
      </c>
      <c r="O35">
        <v>17</v>
      </c>
    </row>
    <row r="36" spans="10:27">
      <c r="J36" t="s">
        <v>47</v>
      </c>
      <c r="K36">
        <v>150</v>
      </c>
      <c r="N36" t="s">
        <v>49</v>
      </c>
      <c r="O36">
        <v>28</v>
      </c>
    </row>
    <row r="37" spans="10:27">
      <c r="J37" t="s">
        <v>53</v>
      </c>
      <c r="K37">
        <v>1</v>
      </c>
    </row>
    <row r="39" spans="10:27">
      <c r="J39" s="5" t="s">
        <v>60</v>
      </c>
    </row>
    <row r="40" spans="10:27">
      <c r="J40" t="s">
        <v>55</v>
      </c>
      <c r="K40">
        <v>65</v>
      </c>
    </row>
    <row r="41" spans="10:27">
      <c r="J41" t="s">
        <v>0</v>
      </c>
      <c r="K41">
        <v>35</v>
      </c>
      <c r="N41" t="s">
        <v>56</v>
      </c>
    </row>
    <row r="42" spans="10:27">
      <c r="J42" t="s">
        <v>41</v>
      </c>
      <c r="K42">
        <v>66</v>
      </c>
      <c r="N42" t="s">
        <v>57</v>
      </c>
      <c r="O42">
        <v>0</v>
      </c>
    </row>
    <row r="43" spans="10:27">
      <c r="J43" t="s">
        <v>48</v>
      </c>
      <c r="K43">
        <v>17</v>
      </c>
      <c r="N43" t="s">
        <v>45</v>
      </c>
      <c r="O43">
        <v>0</v>
      </c>
    </row>
    <row r="44" spans="10:27">
      <c r="J44" t="s">
        <v>42</v>
      </c>
      <c r="K44">
        <v>66</v>
      </c>
      <c r="N44" t="s">
        <v>58</v>
      </c>
      <c r="O44">
        <v>1</v>
      </c>
    </row>
    <row r="45" spans="10:27">
      <c r="J45" t="s">
        <v>49</v>
      </c>
      <c r="K45">
        <v>25</v>
      </c>
      <c r="N45" t="s">
        <v>59</v>
      </c>
      <c r="O45">
        <v>2</v>
      </c>
    </row>
    <row r="46" spans="10:27">
      <c r="J46" t="s">
        <v>43</v>
      </c>
      <c r="K46">
        <v>70</v>
      </c>
    </row>
    <row r="47" spans="10:27">
      <c r="J47" t="s">
        <v>50</v>
      </c>
      <c r="K47">
        <v>170</v>
      </c>
      <c r="N47" t="s">
        <v>51</v>
      </c>
      <c r="O47">
        <v>0</v>
      </c>
    </row>
    <row r="48" spans="10:27">
      <c r="J48" t="s">
        <v>44</v>
      </c>
      <c r="K48">
        <v>0</v>
      </c>
      <c r="N48" t="s">
        <v>52</v>
      </c>
      <c r="O48">
        <v>0</v>
      </c>
      <c r="W48" t="s">
        <v>71</v>
      </c>
      <c r="X48" t="s">
        <v>70</v>
      </c>
      <c r="Y48" t="s">
        <v>73</v>
      </c>
      <c r="Z48" s="8" t="s">
        <v>72</v>
      </c>
      <c r="AA48" t="s">
        <v>78</v>
      </c>
    </row>
    <row r="49" spans="10:27">
      <c r="J49" t="s">
        <v>51</v>
      </c>
      <c r="K49">
        <v>0</v>
      </c>
      <c r="N49" t="s">
        <v>53</v>
      </c>
      <c r="O49">
        <f>O44*K53</f>
        <v>1.3</v>
      </c>
      <c r="V49" t="s">
        <v>86</v>
      </c>
      <c r="W49">
        <v>23.9</v>
      </c>
      <c r="X49">
        <v>9</v>
      </c>
      <c r="Y49">
        <v>1.3</v>
      </c>
      <c r="Z49">
        <v>26</v>
      </c>
      <c r="AA49">
        <v>10.4</v>
      </c>
    </row>
    <row r="50" spans="10:27">
      <c r="J50" t="s">
        <v>46</v>
      </c>
      <c r="K50">
        <v>2</v>
      </c>
      <c r="N50" t="s">
        <v>50</v>
      </c>
      <c r="O50">
        <f>O45*K47</f>
        <v>340</v>
      </c>
      <c r="V50" t="s">
        <v>74</v>
      </c>
      <c r="W50">
        <v>524</v>
      </c>
      <c r="X50">
        <f>O34</f>
        <v>110</v>
      </c>
      <c r="Y50">
        <f>O50</f>
        <v>340</v>
      </c>
      <c r="Z50">
        <f>O66</f>
        <v>360</v>
      </c>
      <c r="AA50">
        <f>O82</f>
        <v>260</v>
      </c>
    </row>
    <row r="51" spans="10:27">
      <c r="J51" t="s">
        <v>52</v>
      </c>
      <c r="K51">
        <v>1.3</v>
      </c>
      <c r="N51" t="s">
        <v>48</v>
      </c>
      <c r="O51">
        <v>66</v>
      </c>
      <c r="V51" t="s">
        <v>75</v>
      </c>
      <c r="W51">
        <v>650</v>
      </c>
      <c r="X51">
        <v>1.4</v>
      </c>
      <c r="Y51">
        <v>35</v>
      </c>
      <c r="Z51">
        <v>150</v>
      </c>
      <c r="AA51">
        <v>2050</v>
      </c>
    </row>
    <row r="52" spans="10:27">
      <c r="J52" t="s">
        <v>47</v>
      </c>
      <c r="K52">
        <v>70</v>
      </c>
      <c r="N52" t="s">
        <v>49</v>
      </c>
      <c r="O52">
        <v>66</v>
      </c>
      <c r="V52" t="s">
        <v>76</v>
      </c>
      <c r="W52">
        <f>O19</f>
        <v>35</v>
      </c>
      <c r="X52">
        <f>O35</f>
        <v>17</v>
      </c>
      <c r="Y52">
        <v>18</v>
      </c>
      <c r="Z52">
        <f>O67</f>
        <v>21</v>
      </c>
      <c r="AA52">
        <f>O83</f>
        <v>15</v>
      </c>
    </row>
    <row r="53" spans="10:27">
      <c r="J53" t="s">
        <v>53</v>
      </c>
      <c r="K53">
        <v>1.3</v>
      </c>
      <c r="V53" s="10" t="s">
        <v>77</v>
      </c>
      <c r="W53">
        <f>O20</f>
        <v>45</v>
      </c>
      <c r="X53">
        <f>O36</f>
        <v>28</v>
      </c>
      <c r="Y53">
        <f>O52</f>
        <v>66</v>
      </c>
      <c r="Z53">
        <f>O68</f>
        <v>108</v>
      </c>
      <c r="AA53">
        <f>O84</f>
        <v>28</v>
      </c>
    </row>
    <row r="55" spans="10:27">
      <c r="J55" s="5" t="s">
        <v>61</v>
      </c>
    </row>
    <row r="56" spans="10:27">
      <c r="J56" t="s">
        <v>55</v>
      </c>
      <c r="K56">
        <v>70</v>
      </c>
    </row>
    <row r="57" spans="10:27">
      <c r="J57" t="s">
        <v>0</v>
      </c>
      <c r="K57">
        <v>150</v>
      </c>
      <c r="N57" t="s">
        <v>56</v>
      </c>
      <c r="V57" s="1" t="s">
        <v>63</v>
      </c>
      <c r="W57">
        <f>SUM(W49:W51)</f>
        <v>1197.9000000000001</v>
      </c>
      <c r="X57">
        <f>SUM(X49:X51)</f>
        <v>120.4</v>
      </c>
      <c r="Y57">
        <f>SUM(Y49:Y51)</f>
        <v>376.3</v>
      </c>
      <c r="Z57">
        <f>SUM(Z49:Z51)</f>
        <v>536</v>
      </c>
      <c r="AA57">
        <f>SUM(AA49:AA51)</f>
        <v>2320.4</v>
      </c>
    </row>
    <row r="58" spans="10:27">
      <c r="J58" t="s">
        <v>41</v>
      </c>
      <c r="K58">
        <v>70</v>
      </c>
      <c r="N58" t="s">
        <v>57</v>
      </c>
      <c r="O58">
        <v>0</v>
      </c>
    </row>
    <row r="59" spans="10:27">
      <c r="J59" t="s">
        <v>48</v>
      </c>
      <c r="K59">
        <v>21</v>
      </c>
      <c r="N59" t="s">
        <v>45</v>
      </c>
      <c r="O59">
        <v>2</v>
      </c>
    </row>
    <row r="60" spans="10:27">
      <c r="J60" t="s">
        <v>42</v>
      </c>
      <c r="K60">
        <v>70</v>
      </c>
      <c r="N60" t="s">
        <v>58</v>
      </c>
      <c r="O60">
        <v>2</v>
      </c>
    </row>
    <row r="61" spans="10:27">
      <c r="J61" t="s">
        <v>49</v>
      </c>
      <c r="K61">
        <v>108</v>
      </c>
      <c r="N61" t="s">
        <v>59</v>
      </c>
      <c r="O61">
        <v>2</v>
      </c>
    </row>
    <row r="62" spans="10:27">
      <c r="J62" t="s">
        <v>43</v>
      </c>
      <c r="K62">
        <v>68</v>
      </c>
    </row>
    <row r="63" spans="10:27">
      <c r="J63" t="s">
        <v>50</v>
      </c>
      <c r="K63">
        <v>180</v>
      </c>
      <c r="N63" t="s">
        <v>51</v>
      </c>
      <c r="O63">
        <v>0</v>
      </c>
    </row>
    <row r="64" spans="10:27">
      <c r="J64" t="s">
        <v>44</v>
      </c>
      <c r="K64">
        <v>0</v>
      </c>
      <c r="N64" t="s">
        <v>52</v>
      </c>
      <c r="O64">
        <f>O59*K67</f>
        <v>20</v>
      </c>
    </row>
    <row r="65" spans="10:15">
      <c r="J65" t="s">
        <v>51</v>
      </c>
      <c r="K65">
        <v>0</v>
      </c>
      <c r="N65" t="s">
        <v>53</v>
      </c>
      <c r="O65">
        <f>O60*K69</f>
        <v>6</v>
      </c>
    </row>
    <row r="66" spans="10:15">
      <c r="J66" t="s">
        <v>46</v>
      </c>
      <c r="K66">
        <v>170</v>
      </c>
      <c r="N66" t="s">
        <v>50</v>
      </c>
      <c r="O66">
        <f>O61*K63</f>
        <v>360</v>
      </c>
    </row>
    <row r="67" spans="10:15">
      <c r="J67" t="s">
        <v>52</v>
      </c>
      <c r="K67">
        <v>10</v>
      </c>
      <c r="N67" t="s">
        <v>48</v>
      </c>
      <c r="O67">
        <v>21</v>
      </c>
    </row>
    <row r="68" spans="10:15">
      <c r="J68" t="s">
        <v>47</v>
      </c>
      <c r="K68">
        <v>160</v>
      </c>
      <c r="N68" t="s">
        <v>49</v>
      </c>
      <c r="O68">
        <v>108</v>
      </c>
    </row>
    <row r="69" spans="10:15">
      <c r="J69" t="s">
        <v>53</v>
      </c>
      <c r="K69">
        <v>3</v>
      </c>
    </row>
    <row r="71" spans="10:15">
      <c r="J71" s="9" t="s">
        <v>62</v>
      </c>
      <c r="L71" s="8"/>
    </row>
    <row r="72" spans="10:15">
      <c r="J72" t="s">
        <v>55</v>
      </c>
      <c r="K72">
        <v>30</v>
      </c>
    </row>
    <row r="73" spans="10:15">
      <c r="J73" t="s">
        <v>0</v>
      </c>
      <c r="K73">
        <v>2050</v>
      </c>
      <c r="N73" t="s">
        <v>56</v>
      </c>
    </row>
    <row r="74" spans="10:15">
      <c r="J74" t="s">
        <v>41</v>
      </c>
      <c r="K74">
        <v>29</v>
      </c>
      <c r="N74" t="s">
        <v>57</v>
      </c>
      <c r="O74">
        <v>0</v>
      </c>
    </row>
    <row r="75" spans="10:15">
      <c r="J75" t="s">
        <v>48</v>
      </c>
      <c r="K75">
        <v>15</v>
      </c>
      <c r="N75" t="s">
        <v>45</v>
      </c>
      <c r="O75">
        <v>2</v>
      </c>
    </row>
    <row r="76" spans="10:15">
      <c r="J76" t="s">
        <v>42</v>
      </c>
      <c r="K76">
        <v>29</v>
      </c>
      <c r="N76" t="s">
        <v>58</v>
      </c>
      <c r="O76">
        <v>2</v>
      </c>
    </row>
    <row r="77" spans="10:15">
      <c r="J77" t="s">
        <v>49</v>
      </c>
      <c r="K77">
        <v>28</v>
      </c>
      <c r="N77" t="s">
        <v>59</v>
      </c>
      <c r="O77">
        <v>1</v>
      </c>
    </row>
    <row r="78" spans="10:15">
      <c r="J78" t="s">
        <v>43</v>
      </c>
      <c r="K78">
        <v>27</v>
      </c>
    </row>
    <row r="79" spans="10:15">
      <c r="J79" t="s">
        <v>50</v>
      </c>
      <c r="K79">
        <v>260</v>
      </c>
      <c r="N79" t="s">
        <v>51</v>
      </c>
      <c r="O79">
        <v>0</v>
      </c>
    </row>
    <row r="80" spans="10:15">
      <c r="J80" t="s">
        <v>44</v>
      </c>
      <c r="K80">
        <v>0</v>
      </c>
      <c r="N80" t="s">
        <v>52</v>
      </c>
      <c r="O80">
        <f>O75*K83</f>
        <v>8</v>
      </c>
    </row>
    <row r="81" spans="10:15">
      <c r="J81" t="s">
        <v>51</v>
      </c>
      <c r="K81">
        <v>0</v>
      </c>
      <c r="N81" t="s">
        <v>53</v>
      </c>
      <c r="O81">
        <f>O76*K85</f>
        <v>2.4</v>
      </c>
    </row>
    <row r="82" spans="10:15">
      <c r="J82" t="s">
        <v>46</v>
      </c>
      <c r="K82">
        <v>51</v>
      </c>
      <c r="N82" t="s">
        <v>50</v>
      </c>
      <c r="O82">
        <f>O77*K79</f>
        <v>260</v>
      </c>
    </row>
    <row r="83" spans="10:15">
      <c r="J83" t="s">
        <v>52</v>
      </c>
      <c r="K83">
        <v>4</v>
      </c>
      <c r="N83" t="s">
        <v>48</v>
      </c>
      <c r="O83">
        <v>15</v>
      </c>
    </row>
    <row r="84" spans="10:15">
      <c r="J84" t="s">
        <v>47</v>
      </c>
      <c r="K84">
        <v>55</v>
      </c>
      <c r="N84" t="s">
        <v>49</v>
      </c>
      <c r="O84">
        <v>28</v>
      </c>
    </row>
    <row r="85" spans="10:15">
      <c r="J85" t="s">
        <v>53</v>
      </c>
      <c r="K85">
        <v>1.2</v>
      </c>
    </row>
  </sheetData>
  <sortState ref="W57:AA57">
    <sortCondition descending="1" ref="W57"/>
  </sortState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H18"/>
  <sheetViews>
    <sheetView topLeftCell="A4" workbookViewId="0">
      <selection activeCell="K14" sqref="K14"/>
    </sheetView>
  </sheetViews>
  <sheetFormatPr baseColWidth="10" defaultRowHeight="15" x14ac:dyDescent="0"/>
  <sheetData>
    <row r="12" spans="5:8">
      <c r="E12">
        <v>5632.81</v>
      </c>
      <c r="G12" t="s">
        <v>88</v>
      </c>
      <c r="H12" s="2">
        <f t="shared" ref="H12:H18" si="0">E12/1000</f>
        <v>5.6328100000000001</v>
      </c>
    </row>
    <row r="13" spans="5:8">
      <c r="E13">
        <v>53299.65</v>
      </c>
      <c r="G13" t="s">
        <v>87</v>
      </c>
      <c r="H13" s="2">
        <f t="shared" si="0"/>
        <v>53.29965</v>
      </c>
    </row>
    <row r="14" spans="5:8">
      <c r="E14" s="2">
        <v>132660.98000000001</v>
      </c>
      <c r="G14" t="s">
        <v>67</v>
      </c>
      <c r="H14" s="2">
        <f t="shared" si="0"/>
        <v>132.66098000000002</v>
      </c>
    </row>
    <row r="15" spans="5:8">
      <c r="E15">
        <v>206390.97</v>
      </c>
      <c r="G15" t="s">
        <v>66</v>
      </c>
      <c r="H15" s="2">
        <f t="shared" si="0"/>
        <v>206.39097000000001</v>
      </c>
    </row>
    <row r="16" spans="5:8">
      <c r="E16">
        <v>270193.34999999998</v>
      </c>
      <c r="G16" t="s">
        <v>65</v>
      </c>
      <c r="H16" s="2">
        <f t="shared" si="0"/>
        <v>270.19334999999995</v>
      </c>
    </row>
    <row r="17" spans="5:8">
      <c r="E17">
        <v>371077.11</v>
      </c>
      <c r="G17" t="s">
        <v>64</v>
      </c>
      <c r="H17" s="2">
        <f t="shared" si="0"/>
        <v>371.07711</v>
      </c>
    </row>
    <row r="18" spans="5:8">
      <c r="E18">
        <v>518000</v>
      </c>
      <c r="G18" t="s">
        <v>69</v>
      </c>
      <c r="H18" s="2">
        <f t="shared" si="0"/>
        <v>518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048576"/>
  <sheetViews>
    <sheetView topLeftCell="A6" workbookViewId="0">
      <selection activeCell="L69" sqref="L69:L70"/>
    </sheetView>
  </sheetViews>
  <sheetFormatPr baseColWidth="10" defaultRowHeight="15" x14ac:dyDescent="0.75"/>
  <cols>
    <col min="2" max="2" width="16.5" customWidth="1"/>
    <col min="10" max="10" width="14" bestFit="1" customWidth="1"/>
    <col min="11" max="11" width="11.664062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4" bestFit="1" customWidth="1"/>
    <col min="23" max="23" width="8.5" bestFit="1" customWidth="1"/>
    <col min="24" max="24" width="10.33203125" bestFit="1" customWidth="1"/>
    <col min="25" max="25" width="14.6640625" bestFit="1" customWidth="1"/>
    <col min="26" max="26" width="11" bestFit="1" customWidth="1"/>
  </cols>
  <sheetData>
    <row r="3" spans="2:12">
      <c r="B3" s="7" t="s">
        <v>31</v>
      </c>
    </row>
    <row r="4" spans="2:12">
      <c r="B4" t="s">
        <v>27</v>
      </c>
      <c r="C4">
        <v>90</v>
      </c>
    </row>
    <row r="5" spans="2:12">
      <c r="B5" t="s">
        <v>28</v>
      </c>
      <c r="C5">
        <v>4</v>
      </c>
      <c r="D5" t="s">
        <v>38</v>
      </c>
    </row>
    <row r="6" spans="2:12">
      <c r="B6" t="s">
        <v>29</v>
      </c>
      <c r="C6">
        <v>1000</v>
      </c>
    </row>
    <row r="7" spans="2:12">
      <c r="B7" t="s">
        <v>1</v>
      </c>
      <c r="C7">
        <v>4</v>
      </c>
    </row>
    <row r="8" spans="2:12">
      <c r="B8" t="s">
        <v>30</v>
      </c>
      <c r="C8">
        <v>90</v>
      </c>
    </row>
    <row r="11" spans="2:12">
      <c r="B11" s="7" t="s">
        <v>32</v>
      </c>
    </row>
    <row r="12" spans="2:12">
      <c r="B12" t="s">
        <v>27</v>
      </c>
      <c r="C12">
        <v>90</v>
      </c>
    </row>
    <row r="13" spans="2:12">
      <c r="B13" t="s">
        <v>33</v>
      </c>
      <c r="C13">
        <v>4</v>
      </c>
      <c r="K13">
        <v>0</v>
      </c>
      <c r="L13">
        <v>0</v>
      </c>
    </row>
    <row r="14" spans="2:12">
      <c r="B14" t="s">
        <v>34</v>
      </c>
      <c r="C14">
        <v>4</v>
      </c>
      <c r="D14" t="s">
        <v>39</v>
      </c>
      <c r="K14">
        <v>10</v>
      </c>
      <c r="L14">
        <v>24000</v>
      </c>
    </row>
    <row r="15" spans="2:12">
      <c r="B15" t="s">
        <v>30</v>
      </c>
      <c r="C15">
        <v>90</v>
      </c>
      <c r="K15">
        <v>20</v>
      </c>
      <c r="L15">
        <v>45000</v>
      </c>
    </row>
    <row r="16" spans="2:12">
      <c r="K16">
        <v>30</v>
      </c>
      <c r="L16">
        <v>53000</v>
      </c>
    </row>
    <row r="17" spans="2:12">
      <c r="B17" s="7" t="s">
        <v>35</v>
      </c>
      <c r="K17">
        <v>40</v>
      </c>
      <c r="L17">
        <v>56000</v>
      </c>
    </row>
    <row r="18" spans="2:12">
      <c r="B18" t="s">
        <v>27</v>
      </c>
      <c r="C18">
        <v>90</v>
      </c>
      <c r="K18">
        <v>50</v>
      </c>
      <c r="L18">
        <v>56000</v>
      </c>
    </row>
    <row r="19" spans="2:12">
      <c r="B19" t="s">
        <v>36</v>
      </c>
      <c r="C19">
        <v>4</v>
      </c>
      <c r="K19">
        <v>60</v>
      </c>
      <c r="L19">
        <v>56000</v>
      </c>
    </row>
    <row r="20" spans="2:12">
      <c r="B20" t="s">
        <v>37</v>
      </c>
      <c r="C20">
        <v>4</v>
      </c>
      <c r="D20" t="s">
        <v>38</v>
      </c>
      <c r="K20">
        <v>70</v>
      </c>
      <c r="L20">
        <v>56000</v>
      </c>
    </row>
    <row r="21" spans="2:12">
      <c r="B21" t="s">
        <v>30</v>
      </c>
      <c r="C21">
        <v>90</v>
      </c>
      <c r="K21">
        <v>80</v>
      </c>
      <c r="L21">
        <v>56000</v>
      </c>
    </row>
    <row r="22" spans="2:12">
      <c r="K22">
        <v>90</v>
      </c>
      <c r="L22">
        <v>56000</v>
      </c>
    </row>
    <row r="23" spans="2:12">
      <c r="K23">
        <v>100</v>
      </c>
      <c r="L23">
        <v>56000</v>
      </c>
    </row>
    <row r="24" spans="2:12">
      <c r="K24">
        <v>110</v>
      </c>
      <c r="L24">
        <v>56000</v>
      </c>
    </row>
    <row r="25" spans="2:12">
      <c r="K25">
        <v>120</v>
      </c>
      <c r="L25">
        <v>56000</v>
      </c>
    </row>
    <row r="26" spans="2:12">
      <c r="K26">
        <v>130</v>
      </c>
      <c r="L26">
        <v>56000</v>
      </c>
    </row>
    <row r="27" spans="2:12">
      <c r="K27">
        <v>140</v>
      </c>
      <c r="L27">
        <v>56000</v>
      </c>
    </row>
    <row r="28" spans="2:12">
      <c r="K28">
        <v>150</v>
      </c>
      <c r="L28">
        <v>56000</v>
      </c>
    </row>
    <row r="29" spans="2:12">
      <c r="K29">
        <v>160</v>
      </c>
      <c r="L29">
        <v>56000</v>
      </c>
    </row>
    <row r="30" spans="2:12">
      <c r="K30">
        <v>170</v>
      </c>
      <c r="L30">
        <v>56000</v>
      </c>
    </row>
    <row r="31" spans="2:12">
      <c r="K31">
        <v>180</v>
      </c>
      <c r="L31">
        <v>56000</v>
      </c>
    </row>
    <row r="32" spans="2:12">
      <c r="K32">
        <v>190</v>
      </c>
      <c r="L32">
        <v>0</v>
      </c>
    </row>
    <row r="33" spans="11:26">
      <c r="K33">
        <v>191</v>
      </c>
      <c r="L33">
        <v>20000</v>
      </c>
    </row>
    <row r="34" spans="11:26">
      <c r="K34">
        <v>200</v>
      </c>
      <c r="L34">
        <v>41000</v>
      </c>
    </row>
    <row r="35" spans="11:26">
      <c r="K35">
        <v>210</v>
      </c>
      <c r="L35">
        <v>55000</v>
      </c>
    </row>
    <row r="36" spans="11:26">
      <c r="K36">
        <v>220</v>
      </c>
      <c r="L36">
        <v>56000</v>
      </c>
    </row>
    <row r="37" spans="11:26">
      <c r="K37">
        <v>230</v>
      </c>
      <c r="L37">
        <v>56000</v>
      </c>
    </row>
    <row r="38" spans="11:26">
      <c r="K38">
        <v>240</v>
      </c>
      <c r="L38">
        <f>L37</f>
        <v>56000</v>
      </c>
    </row>
    <row r="39" spans="11:26">
      <c r="K39">
        <v>250</v>
      </c>
      <c r="L39">
        <v>56000</v>
      </c>
    </row>
    <row r="40" spans="11:26">
      <c r="K40">
        <v>260</v>
      </c>
      <c r="L40">
        <v>56000</v>
      </c>
    </row>
    <row r="41" spans="11:26">
      <c r="K41">
        <v>270</v>
      </c>
      <c r="L41">
        <f t="shared" ref="L41" si="0">L40</f>
        <v>56000</v>
      </c>
    </row>
    <row r="42" spans="11:26">
      <c r="K42">
        <v>280</v>
      </c>
      <c r="L42">
        <v>56000</v>
      </c>
    </row>
    <row r="43" spans="11:26">
      <c r="K43">
        <v>290</v>
      </c>
      <c r="L43">
        <v>56000</v>
      </c>
    </row>
    <row r="44" spans="11:26">
      <c r="K44">
        <v>300</v>
      </c>
      <c r="L44">
        <f t="shared" ref="L44" si="1">L43</f>
        <v>56000</v>
      </c>
    </row>
    <row r="45" spans="11:26">
      <c r="K45">
        <v>310</v>
      </c>
      <c r="L45">
        <v>56000</v>
      </c>
    </row>
    <row r="46" spans="11:26">
      <c r="K46">
        <v>320</v>
      </c>
      <c r="L46">
        <v>56000</v>
      </c>
    </row>
    <row r="47" spans="11:26">
      <c r="K47">
        <v>330</v>
      </c>
      <c r="L47">
        <f t="shared" ref="L47" si="2">L46</f>
        <v>56000</v>
      </c>
    </row>
    <row r="48" spans="11:26">
      <c r="K48">
        <v>340</v>
      </c>
      <c r="L48">
        <v>56000</v>
      </c>
      <c r="Z48" s="8"/>
    </row>
    <row r="49" spans="11:12">
      <c r="K49">
        <v>350</v>
      </c>
      <c r="L49">
        <v>56000</v>
      </c>
    </row>
    <row r="50" spans="11:12">
      <c r="K50">
        <v>360</v>
      </c>
      <c r="L50">
        <f t="shared" ref="L50" si="3">L49</f>
        <v>56000</v>
      </c>
    </row>
    <row r="51" spans="11:12">
      <c r="K51">
        <v>370</v>
      </c>
      <c r="L51">
        <v>56000</v>
      </c>
    </row>
    <row r="52" spans="11:12">
      <c r="K52">
        <v>380</v>
      </c>
      <c r="L52">
        <v>0</v>
      </c>
    </row>
    <row r="53" spans="11:12">
      <c r="K53">
        <v>381</v>
      </c>
      <c r="L53">
        <v>23000</v>
      </c>
    </row>
    <row r="54" spans="11:12">
      <c r="K54">
        <v>390</v>
      </c>
      <c r="L54">
        <v>39000</v>
      </c>
    </row>
    <row r="55" spans="11:12">
      <c r="K55">
        <v>400</v>
      </c>
      <c r="L55">
        <v>57000</v>
      </c>
    </row>
    <row r="56" spans="11:12">
      <c r="K56">
        <v>410</v>
      </c>
      <c r="L56">
        <v>57000</v>
      </c>
    </row>
    <row r="57" spans="11:12">
      <c r="K57">
        <v>420</v>
      </c>
      <c r="L57">
        <v>57000</v>
      </c>
    </row>
    <row r="58" spans="11:12">
      <c r="K58">
        <v>430</v>
      </c>
      <c r="L58">
        <v>57000</v>
      </c>
    </row>
    <row r="59" spans="11:12">
      <c r="K59">
        <v>440</v>
      </c>
      <c r="L59">
        <v>57000</v>
      </c>
    </row>
    <row r="60" spans="11:12">
      <c r="K60">
        <v>450</v>
      </c>
      <c r="L60">
        <v>57000</v>
      </c>
    </row>
    <row r="61" spans="11:12">
      <c r="K61">
        <v>460</v>
      </c>
      <c r="L61">
        <v>57000</v>
      </c>
    </row>
    <row r="62" spans="11:12">
      <c r="K62">
        <v>470</v>
      </c>
      <c r="L62">
        <v>57000</v>
      </c>
    </row>
    <row r="63" spans="11:12">
      <c r="K63">
        <v>480</v>
      </c>
      <c r="L63">
        <v>57000</v>
      </c>
    </row>
    <row r="64" spans="11:12">
      <c r="K64">
        <v>490</v>
      </c>
      <c r="L64">
        <v>57000</v>
      </c>
    </row>
    <row r="65" spans="11:12">
      <c r="K65">
        <v>500</v>
      </c>
      <c r="L65">
        <v>57000</v>
      </c>
    </row>
    <row r="66" spans="11:12">
      <c r="K66">
        <v>510</v>
      </c>
      <c r="L66">
        <v>57000</v>
      </c>
    </row>
    <row r="67" spans="11:12">
      <c r="K67">
        <v>520</v>
      </c>
      <c r="L67">
        <v>57000</v>
      </c>
    </row>
    <row r="68" spans="11:12">
      <c r="K68">
        <v>530</v>
      </c>
      <c r="L68">
        <v>57000</v>
      </c>
    </row>
    <row r="69" spans="11:12">
      <c r="K69">
        <v>540</v>
      </c>
      <c r="L69" s="2">
        <v>57000</v>
      </c>
    </row>
    <row r="70" spans="11:12">
      <c r="K70">
        <v>550</v>
      </c>
      <c r="L70" s="2">
        <v>57000</v>
      </c>
    </row>
    <row r="71" spans="11:12">
      <c r="K71">
        <v>560</v>
      </c>
      <c r="L71">
        <v>57000</v>
      </c>
    </row>
    <row r="72" spans="11:12">
      <c r="K72">
        <v>570</v>
      </c>
      <c r="L72">
        <v>57000</v>
      </c>
    </row>
    <row r="1048576" spans="10:10">
      <c r="J1048576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Omid Latency results (2)</vt:lpstr>
      <vt:lpstr>Omid1</vt:lpstr>
      <vt:lpstr>Omid Latency results</vt:lpstr>
      <vt:lpstr>High availability</vt:lpstr>
      <vt:lpstr>Production </vt:lpstr>
      <vt:lpstr>Throughput</vt:lpstr>
      <vt:lpstr>High availability (2)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Ohad Shaham</dc:creator>
  <cp:lastModifiedBy>Ohad Shaham</cp:lastModifiedBy>
  <cp:lastPrinted>2016-09-07T14:21:42Z</cp:lastPrinted>
  <dcterms:created xsi:type="dcterms:W3CDTF">2016-05-09T12:31:13Z</dcterms:created>
  <dcterms:modified xsi:type="dcterms:W3CDTF">2016-12-27T15:32:46Z</dcterms:modified>
</cp:coreProperties>
</file>