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CL\Downloads\test case wrtting\"/>
    </mc:Choice>
  </mc:AlternateContent>
  <bookViews>
    <workbookView xWindow="0" yWindow="0" windowWidth="20490" windowHeight="7620" tabRatio="818" activeTab="5"/>
  </bookViews>
  <sheets>
    <sheet name="Cover Page" sheetId="59" r:id="rId1"/>
    <sheet name="Registration" sheetId="47" r:id="rId2"/>
    <sheet name="Cash In" sheetId="61" r:id="rId3"/>
    <sheet name="Cash out" sheetId="62" r:id="rId4"/>
    <sheet name="Pay Bill" sheetId="63" r:id="rId5"/>
    <sheet name="Send Money" sheetId="60" r:id="rId6"/>
  </sheets>
  <definedNames>
    <definedName name="_xlnm._FilterDatabase" localSheetId="1" hidden="1">Registration!$H$1:$H$5</definedName>
    <definedName name="Result" localSheetId="2">#REF!</definedName>
    <definedName name="Result" localSheetId="3">#REF!</definedName>
    <definedName name="Result" localSheetId="0">#REF!</definedName>
    <definedName name="Result" localSheetId="4">#REF!</definedName>
    <definedName name="Result" localSheetId="1">#REF!</definedName>
    <definedName name="Result">#REF!</definedName>
    <definedName name="ResultList" localSheetId="2">#REF!</definedName>
    <definedName name="ResultList" localSheetId="3">#REF!</definedName>
    <definedName name="ResultList" localSheetId="0">#REF!</definedName>
    <definedName name="ResultList" localSheetId="4">#REF!</definedName>
    <definedName name="ResultList" localSheetId="1">#REF!</definedName>
    <definedName name="ResultList">#REF!</definedName>
    <definedName name="TestTypeList" localSheetId="2">#REF!</definedName>
    <definedName name="TestTypeList" localSheetId="3">#REF!</definedName>
    <definedName name="TestTypeList" localSheetId="0">#REF!</definedName>
    <definedName name="TestTypeList" localSheetId="4">#REF!</definedName>
    <definedName name="TestTypeList" localSheetId="1">#REF!</definedName>
    <definedName name="TestTypeList">#REF!</definedName>
    <definedName name="xxxxxxxxxxxx" localSheetId="2">#REF!</definedName>
    <definedName name="xxxxxxxxxxxx" localSheetId="3">#REF!</definedName>
    <definedName name="xxxxxxxxxxxx" localSheetId="4">#REF!</definedName>
    <definedName name="xxxxxxxxxxxx">#REF!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59" l="1"/>
  <c r="E8" i="59"/>
  <c r="E7" i="59"/>
  <c r="D10" i="59"/>
  <c r="D9" i="59"/>
  <c r="D8" i="59"/>
  <c r="D7" i="59"/>
  <c r="E9" i="59"/>
  <c r="H18" i="59" l="1"/>
  <c r="H17" i="59"/>
  <c r="H16" i="59"/>
  <c r="H15" i="59"/>
  <c r="H14" i="59"/>
  <c r="H13" i="59"/>
  <c r="H11" i="59"/>
  <c r="H10" i="59"/>
  <c r="H8" i="59"/>
  <c r="H9" i="59"/>
  <c r="H7" i="59"/>
  <c r="H5" i="59" l="1"/>
</calcChain>
</file>

<file path=xl/sharedStrings.xml><?xml version="1.0" encoding="utf-8"?>
<sst xmlns="http://schemas.openxmlformats.org/spreadsheetml/2006/main" count="407" uniqueCount="184">
  <si>
    <t>Areas of the Feature</t>
  </si>
  <si>
    <t>TC ID</t>
  </si>
  <si>
    <t>Test Items</t>
  </si>
  <si>
    <t>Pre-Conditions</t>
  </si>
  <si>
    <t>Step Action</t>
  </si>
  <si>
    <t>Expected Result</t>
  </si>
  <si>
    <t>Priority</t>
  </si>
  <si>
    <t>Note/Comments</t>
  </si>
  <si>
    <t>Application Name</t>
  </si>
  <si>
    <t>Verified By</t>
  </si>
  <si>
    <t>Medium</t>
  </si>
  <si>
    <t>Release Topic</t>
  </si>
  <si>
    <t>QA Team</t>
  </si>
  <si>
    <t>Result</t>
  </si>
  <si>
    <t>Test Summary</t>
  </si>
  <si>
    <t>Issues Summary [Reported by BJIT]</t>
  </si>
  <si>
    <t>Test Environment</t>
  </si>
  <si>
    <t>Total Issues Reported</t>
  </si>
  <si>
    <t>Total TestCases</t>
  </si>
  <si>
    <t>Issues Type</t>
  </si>
  <si>
    <t># of Issues</t>
  </si>
  <si>
    <t>Pass</t>
  </si>
  <si>
    <t>`</t>
  </si>
  <si>
    <t>Existing Issues</t>
  </si>
  <si>
    <t>Fail</t>
  </si>
  <si>
    <t>Change Request</t>
  </si>
  <si>
    <t>Not Executed</t>
  </si>
  <si>
    <t>Expected Behaviour</t>
  </si>
  <si>
    <t>Not Applicable</t>
  </si>
  <si>
    <t>Suggestion</t>
  </si>
  <si>
    <t>New Issues</t>
  </si>
  <si>
    <t>Release Info</t>
  </si>
  <si>
    <t>Issues Status</t>
  </si>
  <si>
    <t>Fixed &amp; Verified</t>
  </si>
  <si>
    <t>Release Name</t>
  </si>
  <si>
    <t>Open</t>
  </si>
  <si>
    <t>Reopen</t>
  </si>
  <si>
    <t>Version Name</t>
  </si>
  <si>
    <t>Pending Retest</t>
  </si>
  <si>
    <t>Deferred</t>
  </si>
  <si>
    <t>Start Date</t>
  </si>
  <si>
    <t>Won't Fix</t>
  </si>
  <si>
    <t>End Date</t>
  </si>
  <si>
    <t>QA Release Date</t>
  </si>
  <si>
    <t>Released By</t>
  </si>
  <si>
    <t>Md. Abdullah Al Kaium, Md. Mahbubul Alam, Md. Alman Hossain (Yen)</t>
  </si>
  <si>
    <t>Note</t>
  </si>
  <si>
    <t>Satisfy the expected result</t>
  </si>
  <si>
    <t>Do not satisfy the expected result</t>
  </si>
  <si>
    <t>Considered for Testing but pending execution</t>
  </si>
  <si>
    <t>Similar Issue or Existing Issue or Out of Scope</t>
  </si>
  <si>
    <t>NG</t>
  </si>
  <si>
    <t>NA</t>
  </si>
  <si>
    <t>Taka App</t>
  </si>
  <si>
    <t>Test Report Cover Page for [Taka App]</t>
  </si>
  <si>
    <t>Version 1.03</t>
  </si>
  <si>
    <t>Registration</t>
  </si>
  <si>
    <t>Test Cases for [TAKA]</t>
  </si>
  <si>
    <t>1. Taka Application should be installed in Mobile.
2.The user's email and mobile number are already registered in the system.</t>
  </si>
  <si>
    <t>1. Open the "TAKA" Application.
2. Click Register Button.</t>
  </si>
  <si>
    <t>1. The system displays an error message indicating that the provided email or mobile number is already in use.</t>
  </si>
  <si>
    <t>1. Open the "TAKA" Application.
2.Click to the registration button. 3.Provide the necessary information. 4.Click Register Now button.</t>
  </si>
  <si>
    <t>1. Taka Application should be installed in Mobile.
2.Register Now button should be clicked after providing information.</t>
  </si>
  <si>
    <t xml:space="preserve"> User should be notified that there was an issue with the registration process and advised to try again later.</t>
  </si>
  <si>
    <t>1. Taka Application should be installed in Mobile.                                                    2. Password input field doesn't one uppercase letter, one lowercase letter, and one number.</t>
  </si>
  <si>
    <t>1. Open the "TAKA" Application.
2. Click Register Button.                         3. Input data on password field.</t>
  </si>
  <si>
    <t>The system should not allow the user to register with the password</t>
  </si>
  <si>
    <t>The user tries to register from a different country.</t>
  </si>
  <si>
    <t xml:space="preserve">1. Taka Application should be installed in Mobile.                                                    </t>
  </si>
  <si>
    <t>1. Open the "TAKA" Application.
2. Click Register Button.                         3. Input different country name in the input filed.</t>
  </si>
  <si>
    <t>The system should allow the user to register, but the user's account should be restricted to that country.</t>
  </si>
  <si>
    <t xml:space="preserve">1. Open VPN and select region/country. 2.Open Taka App.                                      3. Click Register Button      </t>
  </si>
  <si>
    <t xml:space="preserve"> The system should detect the VPN and prevent the user from registering</t>
  </si>
  <si>
    <t xml:space="preserve"> The system should detect the Bot software and prevent the user from registering.</t>
  </si>
  <si>
    <t>1. Taka Application should be installed in Mobile.                                                      2. The system has mechanisms in place to detect and prevent bot software from registering.</t>
  </si>
  <si>
    <t xml:space="preserve">1. Taka Application should be installed in Mobile.                                                    2. VPN should be detected by system                                              </t>
  </si>
  <si>
    <t>Check whether user tries to register with an email and mobile number that are already registered in the system.</t>
  </si>
  <si>
    <t xml:space="preserve"> Verify during registration, the server encounters an error.</t>
  </si>
  <si>
    <t>Verify that,the user enters a password that does not contain at least one uppercase letter, one lowercase letter, and one number.</t>
  </si>
  <si>
    <t>Check user tries to register from a different country.</t>
  </si>
  <si>
    <t>Check user tries to register using a VPN</t>
  </si>
  <si>
    <t>Check user tries to register using a bot</t>
  </si>
  <si>
    <t xml:space="preserve"> Verify user tries to register with an email and mobile number that are not already registered in the system.</t>
  </si>
  <si>
    <t>1. Taka Application should be installed in Mobile.                                                    2. User email is not exist in the system</t>
  </si>
  <si>
    <t>User should be registered successfully.</t>
  </si>
  <si>
    <t>Verify that user click the register button multiple times to do register</t>
  </si>
  <si>
    <t>1. Taka Application should be installed in Mobile.                                                    2. Open Register page</t>
  </si>
  <si>
    <t>1. Open the "TAKA" Application.
2. Click Register Button.                         3. Click Register Now button Multiple times</t>
  </si>
  <si>
    <t>System should detect &amp; solved the problem and allow user to register.</t>
  </si>
  <si>
    <t>Verify user try to register with fake NID</t>
  </si>
  <si>
    <t>1. Taka Application should be installed in Mobile.                                                    2.fake NID should be detected by system</t>
  </si>
  <si>
    <t>1. Open the "TAKA" Application.
2. Click Register Button.                         3. Provide information through NID</t>
  </si>
  <si>
    <t>The system should not allow the user to register</t>
  </si>
  <si>
    <t>Cash In</t>
  </si>
  <si>
    <t>Verify a user try to enter wrong pin number not more than three times</t>
  </si>
  <si>
    <t xml:space="preserve">1. Taka Application should be installed in Mobile.
2.system should detect that user tries to provide wrong pin multiple time </t>
  </si>
  <si>
    <t>1. The system should disable the Cash In confirmation button and cash in will be failed.</t>
  </si>
  <si>
    <t>Android</t>
  </si>
  <si>
    <t>IOS</t>
  </si>
  <si>
    <t>Ensure the the correct currency are displayed during the cash In process</t>
  </si>
  <si>
    <t>1. Taka Application should be installed in Mobile.
2.system should detect correct currency.</t>
  </si>
  <si>
    <t>1.System detect correct currency             2. For Correct Currency User's cash in request will be successfully executed.      3. For wrong currency transaction will be failed.</t>
  </si>
  <si>
    <t>Check the confirmation screen show before the final transaction</t>
  </si>
  <si>
    <t>1. Taka Application should be installed in Mobile.                                                    2. system should generate a confirmation window</t>
  </si>
  <si>
    <t>Confirmation Screen will appear.</t>
  </si>
  <si>
    <t>Check Account Balance After Cash In</t>
  </si>
  <si>
    <t>Balance will adjust with the Cash In amount.</t>
  </si>
  <si>
    <t>Verify that Correct Notification message show to user after Cash In</t>
  </si>
  <si>
    <t>1."Cash In successfull" message show for successful transection                       2. "tansaction failed error code Cash In" message will be shown.</t>
  </si>
  <si>
    <t xml:space="preserve">1. Taka Application should be installed in Mobile.                                                    2. user should logged in to the system                                              </t>
  </si>
  <si>
    <t xml:space="preserve">1. Open the "TAKA" Application.
2. Login                                            3. 3.Click Cash In Button          </t>
  </si>
  <si>
    <t>1. Open the "TAKA" Application.
2. Login    .
2. Click Cash In Button.                           3. conduct a successful transaction        4.Notification message should appear</t>
  </si>
  <si>
    <t>1. Open the "TAKA" Application.       2. Login
3. Click Cash In Button.</t>
  </si>
  <si>
    <t xml:space="preserve">1. Open the "TAKA" Application.            2. Login
3. Click Cash In Button.                          3. 4.input amount.                                        5.click Submit Button </t>
  </si>
  <si>
    <t>1. Open the "TAKA" Application.             2. Login
3. Click Cash In Button.                              4.conduct a successful transaction</t>
  </si>
  <si>
    <t>1. User should be logged out if user inactive for a long time during Cash In operation</t>
  </si>
  <si>
    <t>Verifiy Account status if user inactive long time period during Cash In.</t>
  </si>
  <si>
    <t>Verify there is a time gap of two minutes of each Cash In transaction</t>
  </si>
  <si>
    <t>1. Taka Application should be installed in Mobile.                                                      2. The system shoulld detect the time gap between each transection.</t>
  </si>
  <si>
    <t>1. Open the "TAKA" Application.               2. Login
3. Click Cash In Button.</t>
  </si>
  <si>
    <t xml:space="preserve">1. Successful Transaction happen if the time gap is two minutes.                              </t>
  </si>
  <si>
    <t xml:space="preserve"> Verify user cross the limit of Cash In</t>
  </si>
  <si>
    <t>1. Open the "TAKA" Application.
2. Click Register Button.                         3. Input unique email in the input field.</t>
  </si>
  <si>
    <t>Cash In transaction failed due to cross the limit of transaction</t>
  </si>
  <si>
    <t>Verify Duplicate Transaction</t>
  </si>
  <si>
    <t>1. Taka Application should be installed in Mobile.                                                    2. User double click the submit button unconsciously.</t>
  </si>
  <si>
    <t>1. Open the "TAKA" Application.               2. Login
3. Click Cash In Button.                           4. Click Submit button Multiple times</t>
  </si>
  <si>
    <t>1. The system recognizes the duplicate transaction attempt and displays an error message.
2. The user's account balance remains unchanged.
3. The system prevents the user from initiating the same transaction twice in quick succession.</t>
  </si>
  <si>
    <t>Verifiy partial Cash In with Transaction Fee</t>
  </si>
  <si>
    <t>1. Taka Application should be installed in Mobile.                                                    2.The user's account balance is sufficient for the cash in amount and the associated transaction fee.
3. The system charges a transaction fee for cash in transactions.</t>
  </si>
  <si>
    <t>1. Open the "TAKA" Application.               2. Login
3. Click Cash In Button.                           4. select amount                                         5.click Submit</t>
  </si>
  <si>
    <t>The system successfully processes the cash in transaction and calculates the transaction fee.</t>
  </si>
  <si>
    <t>Android(Emulator), IOS(Emulator)</t>
  </si>
  <si>
    <t>TAKA</t>
  </si>
  <si>
    <t>Taka_version_1.03</t>
  </si>
  <si>
    <t>Cash Out</t>
  </si>
  <si>
    <t>1. Taka Application should be installed in Mobile.
2.User has a valid account with sufficient balance.</t>
  </si>
  <si>
    <t>1. Open the "TAKA" Application.       2. Login
3. Click Cash Out Button.</t>
  </si>
  <si>
    <t>1. Successful withdrawal happen with a proper notification message.</t>
  </si>
  <si>
    <t>Error message indicating an incorrect PIN will be shown.</t>
  </si>
  <si>
    <t>Verify withdrawal with invalid PIN number.</t>
  </si>
  <si>
    <t>Verify cash out action with valid amount and pin number</t>
  </si>
  <si>
    <t xml:space="preserve">Verify cash out action with exceeding daily limit </t>
  </si>
  <si>
    <t>1. Taka Application should be installed in Mobile.                                                    2. user has a valid account with a daily transaction limit</t>
  </si>
  <si>
    <t>1. Open the "TAKA" Application.       2. Login
3. Click Cash In Button.                        4. Enter valid amount with exceeding limit.                            5. Enter valid PIN.                        6.Click submit button</t>
  </si>
  <si>
    <t>1. Open the "TAKA" Application.       2. Login
3. Click Cash In Button.                        4.Enter valid amount.                            5. Enter Invalid PIN                               6.Click submit button</t>
  </si>
  <si>
    <t>"Daily transaction limit exceeded" error message will appear.</t>
  </si>
  <si>
    <t xml:space="preserve">1. Taka Application should be installed in Mobile.                       2. User account is not lock                                                 </t>
  </si>
  <si>
    <t>1. Open the "TAKA" Application.       2. Login
3. Click Cash In Button.                        4.Enter valid amount.                            5. Enter Invalid PIN                              6.Click submit button</t>
  </si>
  <si>
    <t>User Account will be locked for providing wrong pin number multiple time.</t>
  </si>
  <si>
    <t>1. Open the "TAKA" Application.
2. Login    .
2. Click Cash In Button.                           3. conduct a successful transaction                                 4.Notification message should appear</t>
  </si>
  <si>
    <t>1."Cash Out successfull" message show for successful transection.</t>
  </si>
  <si>
    <t>Verify that Correct Notification message show after successful Cash out</t>
  </si>
  <si>
    <t>Verifiy Account status if user inactive long time period during Cash Out.</t>
  </si>
  <si>
    <t>1. User should be logged out if user inactive for a long time during Cash Out operation</t>
  </si>
  <si>
    <t>Verify user tries to make withdrawal with poor internet connection</t>
  </si>
  <si>
    <t>1. Taka Application should be installed in Mobile.                                                      2. User has poor internet connectivity</t>
  </si>
  <si>
    <t xml:space="preserve">1."Withdrawal failed due to network issue will be shown"                              </t>
  </si>
  <si>
    <t>Pay Bill</t>
  </si>
  <si>
    <t>Verify Pay Bill action with valid amount and pin number</t>
  </si>
  <si>
    <t>1. Open the "TAKA" Application.       2. Login
3. Click Pay Bill Button.</t>
  </si>
  <si>
    <t>1. Successful Pay Bill happen with a proper notification message.</t>
  </si>
  <si>
    <t>Verify Pay Bill with insufficient balance.</t>
  </si>
  <si>
    <t>1. Taka Application should be installed in Mobile.
2.User has a valid account with insufficient balance.</t>
  </si>
  <si>
    <t>Error message indicating an insufficient balance will be shown.</t>
  </si>
  <si>
    <t>Verify Pay Bill with non existing biller name</t>
  </si>
  <si>
    <t>1. Taka Application should be installed in Mobile.                                                    2. user has a valid account with sufficient balance</t>
  </si>
  <si>
    <t>"Biller Name not found" error message will appear.</t>
  </si>
  <si>
    <t>Verify Bill Payment history update after every transaction</t>
  </si>
  <si>
    <t xml:space="preserve">1. Taka Application should be installed in Mobile.                       2. User has a valid account with sufficient balance                                                </t>
  </si>
  <si>
    <t>1. Open the "TAKA" Application.       2. Login
3. Click Pay Bill Button.                        4. Enter institution number/Biller name.                                                     5. Enter amount                                      6. Enter PIN                                             7.Click submit button</t>
  </si>
  <si>
    <t>1. Open the "TAKA" Application.       2. Login
3. Click Pay Bill Button.                        4. Enter invalid institution number/Biller name.                                                     5. Enter amount                                      6. Enter PIN                                             7.Click submit button</t>
  </si>
  <si>
    <t>Successful transaction happen and bill payment history will be updated.</t>
  </si>
  <si>
    <t>1. Open the "TAKA" Application.       2. Login
3. Click Cash In Button.                        4.Enter valid amount.                            5. Enter valid PIN                              6.Click submit button                       7.Click Bill Payment history.</t>
  </si>
  <si>
    <t>Verify network issue during Pay Bill</t>
  </si>
  <si>
    <t>1. Open the "TAKA" Application.               2. Login
3. Click Pay Bill Button.</t>
  </si>
  <si>
    <t xml:space="preserve">Taka App should handle network disconnection and allow the user to resume and complete the payment when reconnected.                             </t>
  </si>
  <si>
    <t>Verify that Correct Notification message show after successful Pay Bill</t>
  </si>
  <si>
    <t xml:space="preserve">1. Taka Application should be installed in Mobile.                       2.User should successful transaction                                                 </t>
  </si>
  <si>
    <t>1. Open the "TAKA" Application.
2. Login    .
2. Click Pay Bill Button.                           3. conduct Pay Bill                                 4.Notification message should appear.</t>
  </si>
  <si>
    <t>1."Payment Successfull" message show for successful transection.</t>
  </si>
  <si>
    <t>Verify user has initiated a bill payment but decides to cancel it.</t>
  </si>
  <si>
    <t xml:space="preserve">1. Open the "TAKA" Application.
2. Login    .
2. Click Pay Bill Button.                           3. Enter amount                              4. Enter PIN                                  5. Cancel payment    </t>
  </si>
  <si>
    <t>Transaction canceled, no funds deducted.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</si>
</sst>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1">
    <font>
      <sz val="10"/>
      <color rgb="FF000000"/>
      <name val="Arial"/>
    </font>
    <font>
      <sz val="11"/>
      <color theme="1"/>
      <name val="Arial"/>
      <family val="2"/>
      <scheme val="minor"/>
    </font>
    <font>
      <sz val="11"/>
      <color theme="1"/>
      <name val="Arial"/>
      <family val="2"/>
      <scheme val="minor"/>
    </font>
    <font>
      <sz val="11"/>
      <color theme="1"/>
      <name val="Arial"/>
      <family val="2"/>
      <scheme val="minor"/>
    </font>
    <font>
      <b/>
      <sz val="12"/>
      <color rgb="FFFFFFFF"/>
      <name val="Times New Roman"/>
      <family val="1"/>
    </font>
    <font>
      <sz val="11"/>
      <color rgb="FF000000"/>
      <name val="Times New Roman"/>
      <family val="1"/>
    </font>
    <font>
      <sz val="11"/>
      <color theme="1"/>
      <name val="Times New Roman"/>
      <family val="1"/>
    </font>
    <font>
      <sz val="11"/>
      <color rgb="FF000000"/>
      <name val="Calibri"/>
      <family val="2"/>
      <charset val="1"/>
    </font>
    <font>
      <sz val="10"/>
      <color rgb="FF000000"/>
      <name val="Arial"/>
      <family val="2"/>
    </font>
    <font>
      <b/>
      <sz val="11"/>
      <name val="Calibri"/>
      <family val="2"/>
      <charset val="1"/>
    </font>
    <font>
      <sz val="12"/>
      <name val="Calibri"/>
      <family val="2"/>
      <charset val="1"/>
    </font>
    <font>
      <sz val="10"/>
      <name val="Calibri"/>
      <family val="2"/>
      <charset val="1"/>
    </font>
    <font>
      <u/>
      <sz val="11"/>
      <color theme="10"/>
      <name val="Calibri"/>
      <family val="2"/>
      <charset val="1"/>
    </font>
    <font>
      <u/>
      <sz val="10"/>
      <color theme="10"/>
      <name val="Arial"/>
      <family val="2"/>
    </font>
    <font>
      <b/>
      <sz val="14"/>
      <color rgb="FFFFFFFF"/>
      <name val="Times New Roman"/>
      <family val="1"/>
    </font>
    <font>
      <u/>
      <sz val="10"/>
      <color theme="10"/>
      <name val="Arial"/>
      <family val="2"/>
    </font>
    <font>
      <sz val="11"/>
      <name val="Times New Roman"/>
      <family val="1"/>
    </font>
    <font>
      <sz val="11"/>
      <color theme="1"/>
      <name val="Arial"/>
      <family val="2"/>
      <charset val="128"/>
      <scheme val="minor"/>
    </font>
    <font>
      <sz val="11"/>
      <color theme="1"/>
      <name val="Arial"/>
      <family val="3"/>
      <charset val="128"/>
      <scheme val="minor"/>
    </font>
    <font>
      <b/>
      <sz val="12"/>
      <color theme="0"/>
      <name val="Times New Roman"/>
      <family val="1"/>
    </font>
    <font>
      <sz val="12"/>
      <name val="Times New Roman"/>
      <family val="1"/>
    </font>
    <font>
      <sz val="11"/>
      <color theme="3"/>
      <name val="Times New Roman"/>
      <family val="1"/>
    </font>
    <font>
      <b/>
      <sz val="15"/>
      <name val="Calibri"/>
      <family val="2"/>
      <charset val="1"/>
    </font>
    <font>
      <b/>
      <sz val="12"/>
      <name val="Calibri"/>
      <family val="2"/>
      <charset val="1"/>
    </font>
    <font>
      <b/>
      <sz val="12"/>
      <color theme="6" tint="-0.499984740745262"/>
      <name val="Times New Roman"/>
      <family val="1"/>
    </font>
    <font>
      <b/>
      <sz val="11"/>
      <color theme="6" tint="-0.499984740745262"/>
      <name val="Times New Roman"/>
      <family val="1"/>
    </font>
    <font>
      <sz val="11"/>
      <color theme="6" tint="-0.499984740745262"/>
      <name val="Times New Roman"/>
      <family val="1"/>
    </font>
    <font>
      <b/>
      <sz val="12"/>
      <color theme="1"/>
      <name val="Times New Roman"/>
      <family val="1"/>
    </font>
    <font>
      <sz val="12"/>
      <color rgb="FF000000"/>
      <name val="Times New Roman"/>
      <family val="1"/>
    </font>
    <font>
      <sz val="12"/>
      <color theme="1"/>
      <name val="Times New Roman"/>
      <family val="1"/>
    </font>
    <font>
      <sz val="12"/>
      <color rgb="FF000000"/>
      <name val="Arial"/>
      <family val="2"/>
    </font>
  </fonts>
  <fills count="18">
    <fill>
      <patternFill patternType="none"/>
    </fill>
    <fill>
      <patternFill patternType="gray125"/>
    </fill>
    <fill>
      <patternFill patternType="solid">
        <fgColor rgb="FF2F75B5"/>
        <bgColor rgb="FF2F75B5"/>
      </patternFill>
    </fill>
    <fill>
      <patternFill patternType="solid">
        <fgColor rgb="FFFFFFFF"/>
        <bgColor rgb="FFDEEBF7"/>
      </patternFill>
    </fill>
    <fill>
      <patternFill patternType="solid">
        <fgColor rgb="FF0070C0"/>
        <bgColor indexed="64"/>
      </patternFill>
    </fill>
    <fill>
      <patternFill patternType="solid">
        <fgColor rgb="FF0070C0"/>
        <bgColor rgb="FF5B9BD5"/>
      </patternFill>
    </fill>
    <fill>
      <patternFill patternType="solid">
        <fgColor theme="2" tint="-4.9989318521683403E-2"/>
        <bgColor indexed="64"/>
      </patternFill>
    </fill>
    <fill>
      <patternFill patternType="solid">
        <fgColor rgb="FF0070C0"/>
        <bgColor rgb="FFD6DCE5"/>
      </patternFill>
    </fill>
    <fill>
      <patternFill patternType="solid">
        <fgColor rgb="FF0070C0"/>
        <bgColor rgb="FFDEEBF7"/>
      </patternFill>
    </fill>
    <fill>
      <patternFill patternType="solid">
        <fgColor theme="7" tint="0.79998168889431442"/>
        <bgColor rgb="FF99CCFF"/>
      </patternFill>
    </fill>
    <fill>
      <patternFill patternType="solid">
        <fgColor theme="4" tint="0.79998168889431442"/>
        <bgColor rgb="FFD6DCE5"/>
      </patternFill>
    </fill>
    <fill>
      <patternFill patternType="solid">
        <fgColor theme="4" tint="0.79998168889431442"/>
        <bgColor rgb="FFDEEBF7"/>
      </patternFill>
    </fill>
    <fill>
      <patternFill patternType="solid">
        <fgColor theme="5" tint="0.79998168889431442"/>
        <bgColor rgb="FFFF3300"/>
      </patternFill>
    </fill>
    <fill>
      <patternFill patternType="solid">
        <fgColor theme="5" tint="0.79998168889431442"/>
        <bgColor rgb="FFD6DCE5"/>
      </patternFill>
    </fill>
    <fill>
      <patternFill patternType="solid">
        <fgColor theme="6" tint="0.79998168889431442"/>
        <bgColor rgb="FFFF3300"/>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4.9989318521683403E-2"/>
        <bgColor rgb="FFD6DCE5"/>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auto="1"/>
      </right>
      <top/>
      <bottom/>
      <diagonal/>
    </border>
    <border>
      <left style="thin">
        <color auto="1"/>
      </left>
      <right style="medium">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2">
    <xf numFmtId="0" fontId="0" fillId="0" borderId="0"/>
    <xf numFmtId="0" fontId="7" fillId="0" borderId="0"/>
    <xf numFmtId="0" fontId="8" fillId="0" borderId="0"/>
    <xf numFmtId="0" fontId="12" fillId="0" borderId="0" applyNumberFormat="0" applyFill="0" applyBorder="0" applyAlignment="0" applyProtection="0"/>
    <xf numFmtId="0" fontId="13" fillId="0" borderId="0" applyNumberFormat="0" applyFill="0" applyBorder="0" applyAlignment="0" applyProtection="0"/>
    <xf numFmtId="0" fontId="15" fillId="0" borderId="0" applyNumberFormat="0" applyFill="0" applyBorder="0" applyAlignment="0" applyProtection="0"/>
    <xf numFmtId="0" fontId="17" fillId="0" borderId="0">
      <alignment vertical="center"/>
    </xf>
    <xf numFmtId="0" fontId="18" fillId="0" borderId="0">
      <alignment vertical="center"/>
    </xf>
    <xf numFmtId="0" fontId="3" fillId="0" borderId="0"/>
    <xf numFmtId="0" fontId="2" fillId="0" borderId="0"/>
    <xf numFmtId="0" fontId="1" fillId="0" borderId="0"/>
    <xf numFmtId="0" fontId="13" fillId="0" borderId="0" applyNumberFormat="0" applyFill="0" applyBorder="0" applyAlignment="0" applyProtection="0"/>
  </cellStyleXfs>
  <cellXfs count="156">
    <xf numFmtId="0" fontId="0" fillId="0" borderId="0" xfId="0"/>
    <xf numFmtId="0" fontId="7" fillId="0" borderId="0" xfId="1"/>
    <xf numFmtId="0" fontId="7" fillId="0" borderId="0" xfId="1" applyAlignment="1">
      <alignment wrapText="1"/>
    </xf>
    <xf numFmtId="0" fontId="7" fillId="3" borderId="10" xfId="1" applyFill="1" applyBorder="1" applyAlignment="1">
      <alignment vertical="center" wrapText="1"/>
    </xf>
    <xf numFmtId="0" fontId="10" fillId="3" borderId="10" xfId="1" applyFont="1" applyFill="1" applyBorder="1" applyAlignment="1">
      <alignment horizontal="center" vertical="center" wrapText="1"/>
    </xf>
    <xf numFmtId="0" fontId="5" fillId="0" borderId="11" xfId="1" applyFont="1" applyBorder="1" applyAlignment="1">
      <alignment vertical="top"/>
    </xf>
    <xf numFmtId="0" fontId="7" fillId="0" borderId="0" xfId="1" applyAlignment="1">
      <alignment vertical="top" wrapText="1"/>
    </xf>
    <xf numFmtId="0" fontId="9" fillId="3" borderId="10" xfId="1" applyFont="1" applyFill="1" applyBorder="1" applyAlignment="1">
      <alignment horizontal="center" vertical="center" wrapText="1"/>
    </xf>
    <xf numFmtId="0" fontId="11" fillId="3" borderId="10" xfId="1" applyFont="1" applyFill="1" applyBorder="1" applyAlignment="1">
      <alignment horizontal="center" vertical="center" wrapText="1"/>
    </xf>
    <xf numFmtId="0" fontId="7" fillId="3" borderId="10" xfId="1" applyFill="1" applyBorder="1" applyAlignment="1">
      <alignment horizontal="center" vertical="center" wrapText="1"/>
    </xf>
    <xf numFmtId="0" fontId="7" fillId="3" borderId="10" xfId="1" applyFill="1" applyBorder="1" applyAlignment="1">
      <alignment wrapText="1"/>
    </xf>
    <xf numFmtId="0" fontId="7" fillId="0" borderId="10" xfId="1" applyBorder="1" applyAlignment="1">
      <alignment wrapText="1"/>
    </xf>
    <xf numFmtId="0" fontId="7" fillId="0" borderId="12" xfId="1" applyBorder="1" applyAlignment="1">
      <alignment wrapText="1"/>
    </xf>
    <xf numFmtId="0" fontId="7" fillId="0" borderId="13" xfId="1" applyBorder="1" applyAlignment="1">
      <alignment wrapText="1"/>
    </xf>
    <xf numFmtId="0" fontId="0" fillId="0" borderId="0" xfId="0" applyAlignment="1">
      <alignment horizontal="center" wrapText="1"/>
    </xf>
    <xf numFmtId="0" fontId="5" fillId="0" borderId="0" xfId="0" applyFont="1" applyAlignment="1">
      <alignment horizontal="center"/>
    </xf>
    <xf numFmtId="0" fontId="7" fillId="3" borderId="0" xfId="1" applyFill="1" applyAlignment="1">
      <alignment vertical="center" wrapText="1"/>
    </xf>
    <xf numFmtId="0" fontId="7" fillId="0" borderId="0" xfId="1" applyAlignment="1">
      <alignment vertical="center" wrapText="1"/>
    </xf>
    <xf numFmtId="0" fontId="7" fillId="3" borderId="11" xfId="1" applyFill="1" applyBorder="1" applyAlignment="1">
      <alignment vertical="center" wrapText="1"/>
    </xf>
    <xf numFmtId="0" fontId="22" fillId="3" borderId="10" xfId="1" applyFont="1" applyFill="1" applyBorder="1" applyAlignment="1">
      <alignment horizontal="center" vertical="center" wrapText="1"/>
    </xf>
    <xf numFmtId="0" fontId="23" fillId="3" borderId="0" xfId="1" applyFont="1" applyFill="1" applyAlignment="1">
      <alignment horizontal="left" vertical="center" wrapText="1"/>
    </xf>
    <xf numFmtId="0" fontId="19" fillId="4" borderId="18" xfId="1" applyFont="1" applyFill="1" applyBorder="1" applyAlignment="1">
      <alignment horizontal="center" vertical="center" wrapText="1"/>
    </xf>
    <xf numFmtId="0" fontId="19" fillId="8" borderId="19" xfId="1" applyFont="1" applyFill="1" applyBorder="1" applyAlignment="1">
      <alignment horizontal="center" vertical="center" wrapText="1"/>
    </xf>
    <xf numFmtId="0" fontId="19" fillId="8" borderId="20" xfId="1" applyFont="1" applyFill="1" applyBorder="1" applyAlignment="1">
      <alignment horizontal="center" vertical="center" wrapText="1"/>
    </xf>
    <xf numFmtId="0" fontId="24" fillId="6" borderId="28" xfId="1" applyFont="1" applyFill="1" applyBorder="1" applyAlignment="1">
      <alignment horizontal="center" vertical="center" wrapText="1"/>
    </xf>
    <xf numFmtId="0" fontId="25" fillId="6" borderId="29" xfId="1" applyFont="1" applyFill="1" applyBorder="1" applyAlignment="1">
      <alignment horizontal="center" vertical="center" wrapText="1"/>
    </xf>
    <xf numFmtId="0" fontId="9" fillId="3" borderId="10" xfId="1" applyFont="1" applyFill="1" applyBorder="1" applyAlignment="1">
      <alignment vertical="center" wrapText="1"/>
    </xf>
    <xf numFmtId="0" fontId="19" fillId="4" borderId="8" xfId="1" applyFont="1" applyFill="1" applyBorder="1" applyAlignment="1">
      <alignment horizontal="center" vertical="center" wrapText="1"/>
    </xf>
    <xf numFmtId="0" fontId="19" fillId="8" borderId="1" xfId="1" applyFont="1" applyFill="1" applyBorder="1" applyAlignment="1">
      <alignment horizontal="center" vertical="center"/>
    </xf>
    <xf numFmtId="0" fontId="19" fillId="8" borderId="9" xfId="1" applyFont="1" applyFill="1" applyBorder="1" applyAlignment="1">
      <alignment horizontal="center" vertical="center"/>
    </xf>
    <xf numFmtId="0" fontId="10" fillId="3" borderId="0" xfId="1" applyFont="1" applyFill="1" applyAlignment="1">
      <alignment horizontal="left" vertical="center" wrapText="1"/>
    </xf>
    <xf numFmtId="0" fontId="19" fillId="4" borderId="21" xfId="1" applyFont="1" applyFill="1" applyBorder="1" applyAlignment="1">
      <alignment horizontal="center" vertical="center" wrapText="1"/>
    </xf>
    <xf numFmtId="0" fontId="19" fillId="4" borderId="22" xfId="1" applyFont="1" applyFill="1" applyBorder="1" applyAlignment="1">
      <alignment horizontal="center" vertical="center" wrapText="1"/>
    </xf>
    <xf numFmtId="0" fontId="6" fillId="6" borderId="8" xfId="1" applyFont="1" applyFill="1" applyBorder="1" applyAlignment="1">
      <alignment horizontal="left" vertical="center" wrapText="1"/>
    </xf>
    <xf numFmtId="0" fontId="16" fillId="9" borderId="1" xfId="1" applyFont="1" applyFill="1" applyBorder="1" applyAlignment="1">
      <alignment horizontal="center" vertical="center"/>
    </xf>
    <xf numFmtId="0" fontId="16" fillId="9" borderId="9" xfId="1" applyFont="1" applyFill="1" applyBorder="1" applyAlignment="1">
      <alignment horizontal="center" vertical="center"/>
    </xf>
    <xf numFmtId="0" fontId="21" fillId="10" borderId="18" xfId="1" applyFont="1" applyFill="1" applyBorder="1" applyAlignment="1">
      <alignment horizontal="left" vertical="center" wrapText="1"/>
    </xf>
    <xf numFmtId="0" fontId="26" fillId="11" borderId="20" xfId="1" applyFont="1" applyFill="1" applyBorder="1" applyAlignment="1">
      <alignment horizontal="center" vertical="center" wrapText="1"/>
    </xf>
    <xf numFmtId="0" fontId="5" fillId="12" borderId="1" xfId="1" applyFont="1" applyFill="1" applyBorder="1" applyAlignment="1">
      <alignment horizontal="center" vertical="center"/>
    </xf>
    <xf numFmtId="0" fontId="5" fillId="12" borderId="9" xfId="1" applyFont="1" applyFill="1" applyBorder="1" applyAlignment="1">
      <alignment horizontal="center" vertical="center"/>
    </xf>
    <xf numFmtId="0" fontId="21" fillId="13" borderId="8" xfId="1" applyFont="1" applyFill="1" applyBorder="1" applyAlignment="1">
      <alignment horizontal="left" vertical="center" wrapText="1"/>
    </xf>
    <xf numFmtId="0" fontId="26" fillId="13" borderId="9" xfId="1" applyFont="1" applyFill="1" applyBorder="1" applyAlignment="1">
      <alignment horizontal="center" vertical="center" wrapText="1"/>
    </xf>
    <xf numFmtId="0" fontId="5" fillId="14" borderId="1" xfId="1" applyFont="1" applyFill="1" applyBorder="1" applyAlignment="1">
      <alignment horizontal="center" vertical="center"/>
    </xf>
    <xf numFmtId="0" fontId="5" fillId="14" borderId="9" xfId="1" applyFont="1" applyFill="1" applyBorder="1" applyAlignment="1">
      <alignment horizontal="center" vertical="center"/>
    </xf>
    <xf numFmtId="0" fontId="21" fillId="10" borderId="8" xfId="1" applyFont="1" applyFill="1" applyBorder="1" applyAlignment="1">
      <alignment horizontal="left" vertical="center" wrapText="1"/>
    </xf>
    <xf numFmtId="0" fontId="26" fillId="10" borderId="9" xfId="1" applyFont="1" applyFill="1" applyBorder="1" applyAlignment="1">
      <alignment horizontal="center" vertical="center" wrapText="1"/>
    </xf>
    <xf numFmtId="0" fontId="6" fillId="6" borderId="5" xfId="1" applyFont="1" applyFill="1" applyBorder="1" applyAlignment="1">
      <alignment horizontal="left" vertical="center" wrapText="1"/>
    </xf>
    <xf numFmtId="0" fontId="16" fillId="11" borderId="6" xfId="1" applyFont="1" applyFill="1" applyBorder="1" applyAlignment="1">
      <alignment horizontal="center" vertical="center"/>
    </xf>
    <xf numFmtId="0" fontId="16" fillId="11" borderId="7" xfId="1" applyFont="1" applyFill="1" applyBorder="1" applyAlignment="1">
      <alignment horizontal="center" vertical="center"/>
    </xf>
    <xf numFmtId="0" fontId="26" fillId="15" borderId="9" xfId="1" applyFont="1" applyFill="1" applyBorder="1" applyAlignment="1">
      <alignment horizontal="center" vertical="center" wrapText="1"/>
    </xf>
    <xf numFmtId="0" fontId="21" fillId="13" borderId="24" xfId="1" applyFont="1" applyFill="1" applyBorder="1" applyAlignment="1">
      <alignment horizontal="left" vertical="center" wrapText="1"/>
    </xf>
    <xf numFmtId="0" fontId="26" fillId="16" borderId="26" xfId="1" applyFont="1" applyFill="1" applyBorder="1" applyAlignment="1">
      <alignment horizontal="center" vertical="center"/>
    </xf>
    <xf numFmtId="0" fontId="5" fillId="0" borderId="0" xfId="1" applyFont="1" applyAlignment="1">
      <alignment vertical="top" wrapText="1"/>
    </xf>
    <xf numFmtId="0" fontId="6" fillId="17" borderId="18" xfId="1" applyFont="1" applyFill="1" applyBorder="1" applyAlignment="1">
      <alignment horizontal="left" vertical="center" wrapText="1"/>
    </xf>
    <xf numFmtId="0" fontId="21" fillId="13" borderId="18" xfId="1" applyFont="1" applyFill="1" applyBorder="1" applyAlignment="1">
      <alignment horizontal="left" vertical="center" wrapText="1"/>
    </xf>
    <xf numFmtId="0" fontId="26" fillId="16" borderId="20" xfId="1" applyFont="1" applyFill="1" applyBorder="1" applyAlignment="1">
      <alignment horizontal="center" vertical="center" wrapText="1"/>
    </xf>
    <xf numFmtId="0" fontId="6" fillId="17" borderId="8" xfId="1" applyFont="1" applyFill="1" applyBorder="1" applyAlignment="1">
      <alignment horizontal="left" vertical="center" wrapText="1"/>
    </xf>
    <xf numFmtId="0" fontId="26" fillId="16" borderId="9" xfId="1" applyFont="1" applyFill="1" applyBorder="1" applyAlignment="1">
      <alignment horizontal="center" vertical="center" wrapText="1"/>
    </xf>
    <xf numFmtId="0" fontId="21" fillId="10" borderId="5" xfId="1" applyFont="1" applyFill="1" applyBorder="1" applyAlignment="1">
      <alignment horizontal="left" vertical="center" wrapText="1"/>
    </xf>
    <xf numFmtId="0" fontId="26" fillId="15" borderId="7" xfId="1" applyFont="1" applyFill="1" applyBorder="1" applyAlignment="1">
      <alignment horizontal="center" vertical="center"/>
    </xf>
    <xf numFmtId="0" fontId="21" fillId="0" borderId="0" xfId="1" applyFont="1" applyAlignment="1">
      <alignment horizontal="left" vertical="top"/>
    </xf>
    <xf numFmtId="0" fontId="11" fillId="3" borderId="0" xfId="1" applyFont="1" applyFill="1" applyAlignment="1">
      <alignment vertical="center" wrapText="1"/>
    </xf>
    <xf numFmtId="0" fontId="5" fillId="0" borderId="0" xfId="1" applyFont="1" applyAlignment="1">
      <alignment vertical="top"/>
    </xf>
    <xf numFmtId="0" fontId="19" fillId="0" borderId="0" xfId="1" applyFont="1" applyAlignment="1">
      <alignment wrapText="1"/>
    </xf>
    <xf numFmtId="0" fontId="6" fillId="17" borderId="5" xfId="1" applyFont="1" applyFill="1" applyBorder="1" applyAlignment="1">
      <alignment horizontal="left" vertical="center" wrapText="1"/>
    </xf>
    <xf numFmtId="0" fontId="5" fillId="6" borderId="18" xfId="1" applyFont="1" applyFill="1" applyBorder="1" applyAlignment="1">
      <alignment horizontal="left" vertical="center" wrapText="1"/>
    </xf>
    <xf numFmtId="0" fontId="5" fillId="6" borderId="8" xfId="1" applyFont="1" applyFill="1" applyBorder="1" applyAlignment="1">
      <alignment horizontal="left" vertical="center" wrapText="1"/>
    </xf>
    <xf numFmtId="0" fontId="7" fillId="3" borderId="0" xfId="1" applyFill="1" applyAlignment="1">
      <alignment wrapText="1"/>
    </xf>
    <xf numFmtId="0" fontId="5" fillId="6" borderId="5" xfId="1" applyFont="1" applyFill="1" applyBorder="1" applyAlignment="1">
      <alignment horizontal="left" vertical="center" wrapText="1"/>
    </xf>
    <xf numFmtId="0" fontId="5" fillId="0" borderId="13" xfId="1" applyFont="1" applyBorder="1" applyAlignment="1">
      <alignment vertical="top"/>
    </xf>
    <xf numFmtId="0" fontId="5" fillId="0" borderId="14" xfId="1" applyFont="1" applyBorder="1" applyAlignment="1">
      <alignment vertical="top"/>
    </xf>
    <xf numFmtId="0" fontId="4" fillId="2" borderId="25" xfId="0" applyFont="1" applyFill="1" applyBorder="1" applyAlignment="1">
      <alignment horizontal="center" vertical="top" wrapText="1"/>
    </xf>
    <xf numFmtId="0" fontId="20" fillId="0" borderId="30" xfId="0" applyFont="1" applyBorder="1" applyAlignment="1">
      <alignment horizontal="center" vertical="top" wrapText="1"/>
    </xf>
    <xf numFmtId="0" fontId="20"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horizontal="center" vertical="top" wrapText="1"/>
    </xf>
    <xf numFmtId="0" fontId="28" fillId="0" borderId="1" xfId="0" applyFont="1" applyBorder="1" applyAlignment="1">
      <alignment horizontal="center" vertical="top" wrapText="1"/>
    </xf>
    <xf numFmtId="0" fontId="20" fillId="0" borderId="1" xfId="0" applyFont="1" applyBorder="1" applyAlignment="1">
      <alignment horizontal="left" vertical="top" wrapText="1"/>
    </xf>
    <xf numFmtId="164" fontId="6" fillId="17" borderId="30" xfId="1" applyNumberFormat="1" applyFont="1" applyFill="1" applyBorder="1" applyAlignment="1">
      <alignment horizontal="left" vertical="center" wrapText="1"/>
    </xf>
    <xf numFmtId="164" fontId="6" fillId="17" borderId="31" xfId="1" applyNumberFormat="1" applyFont="1" applyFill="1" applyBorder="1" applyAlignment="1">
      <alignment horizontal="left" vertical="center" wrapText="1"/>
    </xf>
    <xf numFmtId="0" fontId="14" fillId="5" borderId="15" xfId="2" applyFont="1" applyFill="1" applyBorder="1" applyAlignment="1">
      <alignment horizontal="center" vertical="center" wrapText="1"/>
    </xf>
    <xf numFmtId="0" fontId="14" fillId="5" borderId="16" xfId="2" applyFont="1" applyFill="1" applyBorder="1" applyAlignment="1">
      <alignment horizontal="center" vertical="center" wrapText="1"/>
    </xf>
    <xf numFmtId="0" fontId="14" fillId="5" borderId="17" xfId="2" applyFont="1" applyFill="1" applyBorder="1" applyAlignment="1">
      <alignment horizontal="center" vertical="center" wrapText="1"/>
    </xf>
    <xf numFmtId="0" fontId="19" fillId="8" borderId="21" xfId="1" applyFont="1" applyFill="1" applyBorder="1" applyAlignment="1">
      <alignment horizontal="center" vertical="center" wrapText="1"/>
    </xf>
    <xf numFmtId="0" fontId="19" fillId="8" borderId="23" xfId="1" applyFont="1" applyFill="1" applyBorder="1" applyAlignment="1">
      <alignment horizontal="center" vertical="center" wrapText="1"/>
    </xf>
    <xf numFmtId="0" fontId="19" fillId="8" borderId="22" xfId="1" applyFont="1" applyFill="1" applyBorder="1" applyAlignment="1">
      <alignment horizontal="center" vertical="center" wrapText="1"/>
    </xf>
    <xf numFmtId="0" fontId="19" fillId="7" borderId="21" xfId="1" applyFont="1" applyFill="1" applyBorder="1" applyAlignment="1">
      <alignment horizontal="center" vertical="center" wrapText="1"/>
    </xf>
    <xf numFmtId="0" fontId="19" fillId="7" borderId="23" xfId="1" applyFont="1" applyFill="1" applyBorder="1" applyAlignment="1">
      <alignment horizontal="center" vertical="center" wrapText="1"/>
    </xf>
    <xf numFmtId="0" fontId="19" fillId="7" borderId="22" xfId="1" applyFont="1" applyFill="1" applyBorder="1" applyAlignment="1">
      <alignment horizontal="center" vertical="center" wrapText="1"/>
    </xf>
    <xf numFmtId="0" fontId="6" fillId="17" borderId="19" xfId="1" applyFont="1" applyFill="1" applyBorder="1" applyAlignment="1">
      <alignment vertical="center" wrapText="1"/>
    </xf>
    <xf numFmtId="0" fontId="6" fillId="17" borderId="20" xfId="1" applyFont="1" applyFill="1" applyBorder="1" applyAlignment="1">
      <alignment vertical="center" wrapText="1"/>
    </xf>
    <xf numFmtId="0" fontId="6" fillId="17" borderId="30" xfId="1" applyFont="1" applyFill="1" applyBorder="1" applyAlignment="1">
      <alignment vertical="center" wrapText="1"/>
    </xf>
    <xf numFmtId="0" fontId="6" fillId="17" borderId="31" xfId="1" applyFont="1" applyFill="1" applyBorder="1" applyAlignment="1">
      <alignment vertical="center" wrapText="1"/>
    </xf>
    <xf numFmtId="0" fontId="6" fillId="17" borderId="30" xfId="1" applyFont="1" applyFill="1" applyBorder="1" applyAlignment="1">
      <alignment horizontal="left" vertical="center" wrapText="1"/>
    </xf>
    <xf numFmtId="0" fontId="6" fillId="17" borderId="31" xfId="1" applyFont="1" applyFill="1" applyBorder="1" applyAlignment="1">
      <alignment horizontal="left" vertical="center" wrapText="1"/>
    </xf>
    <xf numFmtId="0" fontId="5" fillId="6" borderId="6" xfId="1" applyFont="1" applyFill="1" applyBorder="1" applyAlignment="1">
      <alignment horizontal="left" vertical="center" wrapText="1"/>
    </xf>
    <xf numFmtId="0" fontId="5" fillId="6" borderId="7" xfId="1" applyFont="1" applyFill="1" applyBorder="1" applyAlignment="1">
      <alignment horizontal="left" vertical="center" wrapText="1"/>
    </xf>
    <xf numFmtId="0" fontId="6" fillId="17" borderId="32" xfId="1" applyFont="1" applyFill="1" applyBorder="1" applyAlignment="1">
      <alignment horizontal="left" vertical="center" wrapText="1"/>
    </xf>
    <xf numFmtId="0" fontId="6" fillId="17" borderId="33" xfId="1" applyFont="1" applyFill="1" applyBorder="1" applyAlignment="1">
      <alignment horizontal="left" vertical="center" wrapText="1"/>
    </xf>
    <xf numFmtId="0" fontId="19" fillId="4" borderId="21" xfId="1" applyFont="1" applyFill="1" applyBorder="1" applyAlignment="1">
      <alignment horizontal="center" vertical="center" wrapText="1"/>
    </xf>
    <xf numFmtId="0" fontId="19" fillId="4" borderId="23" xfId="1" applyFont="1" applyFill="1" applyBorder="1" applyAlignment="1">
      <alignment horizontal="center" vertical="center" wrapText="1"/>
    </xf>
    <xf numFmtId="0" fontId="19" fillId="4" borderId="22" xfId="1" applyFont="1" applyFill="1" applyBorder="1" applyAlignment="1">
      <alignment horizontal="center" vertical="center" wrapText="1"/>
    </xf>
    <xf numFmtId="0" fontId="5" fillId="6" borderId="19" xfId="1" applyFont="1" applyFill="1" applyBorder="1" applyAlignment="1">
      <alignment horizontal="left" vertical="center" wrapText="1"/>
    </xf>
    <xf numFmtId="0" fontId="5" fillId="6" borderId="20" xfId="1" applyFont="1" applyFill="1" applyBorder="1" applyAlignment="1">
      <alignment horizontal="left" vertical="center" wrapText="1"/>
    </xf>
    <xf numFmtId="0" fontId="5" fillId="6" borderId="1" xfId="1" applyFont="1" applyFill="1" applyBorder="1" applyAlignment="1">
      <alignment horizontal="left" vertical="center" wrapText="1"/>
    </xf>
    <xf numFmtId="0" fontId="5" fillId="6" borderId="9" xfId="1" applyFont="1" applyFill="1" applyBorder="1" applyAlignment="1">
      <alignment horizontal="left"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20" fillId="0" borderId="1" xfId="0" applyFont="1" applyBorder="1" applyAlignment="1">
      <alignment vertical="center"/>
    </xf>
    <xf numFmtId="0" fontId="28" fillId="0" borderId="25" xfId="0" applyFont="1" applyBorder="1" applyAlignment="1">
      <alignment horizontal="center" vertical="top"/>
    </xf>
    <xf numFmtId="0" fontId="28" fillId="0" borderId="27" xfId="0" applyFont="1" applyBorder="1" applyAlignment="1">
      <alignment horizontal="center" vertical="top"/>
    </xf>
    <xf numFmtId="0" fontId="28" fillId="0" borderId="19" xfId="0" applyFont="1" applyBorder="1" applyAlignment="1">
      <alignment horizontal="center" vertical="top"/>
    </xf>
    <xf numFmtId="0" fontId="28" fillId="0" borderId="25" xfId="0" applyFont="1" applyBorder="1" applyAlignment="1">
      <alignment horizontal="center"/>
    </xf>
    <xf numFmtId="0" fontId="28" fillId="0" borderId="27" xfId="0" applyFont="1" applyBorder="1" applyAlignment="1">
      <alignment horizontal="center"/>
    </xf>
    <xf numFmtId="0" fontId="28" fillId="0" borderId="19" xfId="0" applyFont="1" applyBorder="1" applyAlignment="1">
      <alignment horizontal="center"/>
    </xf>
    <xf numFmtId="0" fontId="28" fillId="0" borderId="36" xfId="0" applyFont="1" applyBorder="1" applyAlignment="1">
      <alignment horizontal="center" vertical="top"/>
    </xf>
    <xf numFmtId="0" fontId="28" fillId="0" borderId="38" xfId="0" applyFont="1" applyBorder="1" applyAlignment="1">
      <alignment horizontal="center" vertical="top"/>
    </xf>
    <xf numFmtId="0" fontId="28" fillId="0" borderId="40" xfId="0" applyFont="1" applyBorder="1" applyAlignment="1">
      <alignment horizontal="center" vertical="top"/>
    </xf>
    <xf numFmtId="0" fontId="28" fillId="0" borderId="25" xfId="0" applyFont="1" applyBorder="1" applyAlignment="1">
      <alignment vertical="top" wrapText="1"/>
    </xf>
    <xf numFmtId="0" fontId="28" fillId="0" borderId="27" xfId="0" applyFont="1" applyBorder="1" applyAlignment="1">
      <alignment vertical="top" wrapText="1"/>
    </xf>
    <xf numFmtId="0" fontId="28" fillId="0" borderId="19" xfId="0" applyFont="1" applyBorder="1" applyAlignment="1">
      <alignment vertical="top" wrapText="1"/>
    </xf>
    <xf numFmtId="0" fontId="28" fillId="0" borderId="27" xfId="0" applyFont="1" applyBorder="1" applyAlignment="1">
      <alignment vertical="top"/>
    </xf>
    <xf numFmtId="0" fontId="28" fillId="0" borderId="19" xfId="0" applyFont="1" applyBorder="1" applyAlignment="1">
      <alignment vertical="top"/>
    </xf>
    <xf numFmtId="0" fontId="28" fillId="0" borderId="34" xfId="0" applyFont="1" applyBorder="1" applyAlignment="1">
      <alignment horizontal="center" vertical="top"/>
    </xf>
    <xf numFmtId="0" fontId="28" fillId="0" borderId="0" xfId="0" applyFont="1" applyBorder="1" applyAlignment="1">
      <alignment horizontal="center" vertical="top"/>
    </xf>
    <xf numFmtId="0" fontId="28" fillId="0" borderId="35" xfId="0" applyFont="1" applyBorder="1" applyAlignment="1">
      <alignment horizontal="center" vertical="top"/>
    </xf>
    <xf numFmtId="0" fontId="27" fillId="0" borderId="25" xfId="0" applyFont="1" applyBorder="1" applyAlignment="1">
      <alignment vertical="top" wrapText="1"/>
    </xf>
    <xf numFmtId="0" fontId="27" fillId="0" borderId="27" xfId="0" applyFont="1" applyBorder="1" applyAlignment="1">
      <alignment vertical="top" wrapText="1"/>
    </xf>
    <xf numFmtId="0" fontId="27" fillId="0" borderId="19" xfId="0" applyFont="1" applyBorder="1" applyAlignment="1">
      <alignment vertical="top" wrapText="1"/>
    </xf>
    <xf numFmtId="0" fontId="28" fillId="0" borderId="37" xfId="0" applyFont="1" applyBorder="1" applyAlignment="1">
      <alignment horizontal="center" vertical="top"/>
    </xf>
    <xf numFmtId="0" fontId="28" fillId="0" borderId="39" xfId="0" applyFont="1" applyBorder="1" applyAlignment="1">
      <alignment horizontal="center" vertical="top"/>
    </xf>
    <xf numFmtId="0" fontId="28" fillId="0" borderId="41" xfId="0" applyFont="1" applyBorder="1" applyAlignment="1">
      <alignment horizontal="center" vertical="top"/>
    </xf>
    <xf numFmtId="0" fontId="30" fillId="0" borderId="37" xfId="0" applyFont="1" applyBorder="1" applyAlignment="1">
      <alignment horizontal="center" vertical="top"/>
    </xf>
    <xf numFmtId="0" fontId="30" fillId="0" borderId="39" xfId="0" applyFont="1" applyBorder="1" applyAlignment="1">
      <alignment horizontal="center" vertical="top"/>
    </xf>
    <xf numFmtId="0" fontId="30" fillId="0" borderId="41" xfId="0" applyFont="1" applyBorder="1" applyAlignment="1">
      <alignment horizontal="center" vertical="top"/>
    </xf>
    <xf numFmtId="0" fontId="30" fillId="0" borderId="25" xfId="0" applyFont="1" applyBorder="1" applyAlignment="1">
      <alignment vertical="top" wrapText="1"/>
    </xf>
    <xf numFmtId="0" fontId="30" fillId="0" borderId="27" xfId="0" applyFont="1" applyBorder="1" applyAlignment="1">
      <alignment vertical="top" wrapText="1"/>
    </xf>
    <xf numFmtId="0" fontId="30" fillId="0" borderId="19" xfId="0" applyFont="1" applyBorder="1" applyAlignment="1">
      <alignment vertical="top" wrapText="1"/>
    </xf>
    <xf numFmtId="0" fontId="30" fillId="0" borderId="27" xfId="0" applyFont="1" applyBorder="1" applyAlignment="1">
      <alignment vertical="top"/>
    </xf>
    <xf numFmtId="0" fontId="30" fillId="0" borderId="19" xfId="0" applyFont="1" applyBorder="1" applyAlignment="1">
      <alignment vertical="top"/>
    </xf>
    <xf numFmtId="0" fontId="30" fillId="0" borderId="25" xfId="0" applyFont="1" applyBorder="1" applyAlignment="1">
      <alignment horizontal="center" vertical="top"/>
    </xf>
    <xf numFmtId="0" fontId="30" fillId="0" borderId="27" xfId="0" applyFont="1" applyBorder="1" applyAlignment="1">
      <alignment horizontal="center" vertical="top"/>
    </xf>
    <xf numFmtId="0" fontId="30" fillId="0" borderId="19" xfId="0" applyFont="1" applyBorder="1" applyAlignment="1">
      <alignment horizontal="center" vertical="top"/>
    </xf>
    <xf numFmtId="0" fontId="30" fillId="0" borderId="34" xfId="0" applyFont="1" applyBorder="1" applyAlignment="1">
      <alignment horizontal="center" vertical="top"/>
    </xf>
    <xf numFmtId="0" fontId="30" fillId="0" borderId="0" xfId="0" applyFont="1" applyBorder="1" applyAlignment="1">
      <alignment horizontal="center" vertical="top"/>
    </xf>
    <xf numFmtId="0" fontId="30" fillId="0" borderId="35" xfId="0" applyFont="1" applyBorder="1" applyAlignment="1">
      <alignment horizontal="center" vertical="top"/>
    </xf>
    <xf numFmtId="0" fontId="30" fillId="0" borderId="36" xfId="0" applyFont="1" applyBorder="1" applyAlignment="1">
      <alignment horizontal="center" vertical="top"/>
    </xf>
    <xf numFmtId="0" fontId="30" fillId="0" borderId="38" xfId="0" applyFont="1" applyBorder="1" applyAlignment="1">
      <alignment horizontal="center" vertical="top"/>
    </xf>
    <xf numFmtId="0" fontId="30" fillId="0" borderId="40" xfId="0" applyFont="1" applyBorder="1" applyAlignment="1">
      <alignment horizontal="center" vertical="top"/>
    </xf>
  </cellXfs>
  <cellStyles count="12">
    <cellStyle name="Hyperlink 2" xfId="3"/>
    <cellStyle name="Hyperlink 3" xfId="4"/>
    <cellStyle name="Hyperlink 4" xfId="5"/>
    <cellStyle name="Hyperlink 4 2" xfId="11"/>
    <cellStyle name="Normal" xfId="0" builtinId="0"/>
    <cellStyle name="Normal 2" xfId="2"/>
    <cellStyle name="Normal 3" xfId="1"/>
    <cellStyle name="Normal 3 2" xfId="6"/>
    <cellStyle name="Normal 4" xfId="8"/>
    <cellStyle name="Normal 4 2" xfId="10"/>
    <cellStyle name="Normal 4 2 2" xfId="9"/>
    <cellStyle name="標準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37"/>
  <sheetViews>
    <sheetView showGridLines="0" zoomScale="85" zoomScaleNormal="85" workbookViewId="0">
      <selection activeCell="G22" sqref="G22"/>
    </sheetView>
  </sheetViews>
  <sheetFormatPr defaultRowHeight="15"/>
  <cols>
    <col min="1" max="2" width="10.7109375" style="2" customWidth="1"/>
    <col min="3" max="3" width="20.7109375" style="2" customWidth="1"/>
    <col min="4" max="5" width="35.7109375" style="2" customWidth="1"/>
    <col min="6" max="6" width="7.28515625" style="2" customWidth="1"/>
    <col min="7" max="8" width="30.7109375" style="2" customWidth="1"/>
    <col min="9" max="9" width="10.7109375" style="2" customWidth="1"/>
    <col min="10" max="1020" width="9.140625" style="2"/>
    <col min="1021" max="16384" width="9.140625" style="1"/>
  </cols>
  <sheetData>
    <row r="1" spans="2:17" ht="15.75" thickBot="1">
      <c r="B1" s="1"/>
      <c r="C1" s="1"/>
      <c r="D1" s="1"/>
      <c r="E1" s="1"/>
      <c r="F1" s="1"/>
      <c r="G1" s="1"/>
      <c r="H1" s="1"/>
      <c r="I1" s="1"/>
      <c r="J1" s="1"/>
      <c r="K1" s="1"/>
      <c r="L1" s="1"/>
      <c r="M1" s="1"/>
      <c r="N1" s="1"/>
      <c r="O1" s="1"/>
      <c r="P1" s="1"/>
      <c r="Q1" s="1"/>
    </row>
    <row r="2" spans="2:17" ht="30" customHeight="1" thickBot="1">
      <c r="B2" s="80" t="s">
        <v>54</v>
      </c>
      <c r="C2" s="81"/>
      <c r="D2" s="81"/>
      <c r="E2" s="81"/>
      <c r="F2" s="81"/>
      <c r="G2" s="81"/>
      <c r="H2" s="81"/>
      <c r="I2" s="82"/>
      <c r="J2" s="1"/>
      <c r="K2" s="1"/>
      <c r="L2" s="1"/>
      <c r="M2" s="1"/>
      <c r="N2" s="1"/>
      <c r="O2" s="1"/>
      <c r="P2" s="1"/>
      <c r="Q2" s="1"/>
    </row>
    <row r="3" spans="2:17" ht="16.5" customHeight="1" thickBot="1">
      <c r="B3" s="3"/>
      <c r="C3" s="16"/>
      <c r="D3" s="16"/>
      <c r="E3" s="16"/>
      <c r="F3" s="16"/>
      <c r="G3" s="17"/>
      <c r="H3" s="17"/>
      <c r="I3" s="18"/>
    </row>
    <row r="4" spans="2:17" ht="20.25" thickBot="1">
      <c r="B4" s="19"/>
      <c r="C4" s="83" t="s">
        <v>14</v>
      </c>
      <c r="D4" s="84"/>
      <c r="E4" s="85"/>
      <c r="F4" s="20"/>
      <c r="G4" s="83" t="s">
        <v>15</v>
      </c>
      <c r="H4" s="85"/>
      <c r="I4" s="18"/>
    </row>
    <row r="5" spans="2:17" ht="20.25" thickBot="1">
      <c r="B5" s="19"/>
      <c r="C5" s="21" t="s">
        <v>16</v>
      </c>
      <c r="D5" s="22" t="s">
        <v>97</v>
      </c>
      <c r="E5" s="23" t="s">
        <v>98</v>
      </c>
      <c r="F5" s="20"/>
      <c r="G5" s="24" t="s">
        <v>17</v>
      </c>
      <c r="H5" s="25" t="e">
        <f xml:space="preserve"> SUM(H7:H11)</f>
        <v>#REF!</v>
      </c>
      <c r="I5" s="18"/>
    </row>
    <row r="6" spans="2:17" ht="16.5" thickBot="1">
      <c r="B6" s="26"/>
      <c r="C6" s="27" t="s">
        <v>18</v>
      </c>
      <c r="D6" s="28">
        <v>20</v>
      </c>
      <c r="E6" s="29">
        <v>20</v>
      </c>
      <c r="F6" s="30"/>
      <c r="G6" s="31" t="s">
        <v>19</v>
      </c>
      <c r="H6" s="32" t="s">
        <v>20</v>
      </c>
      <c r="I6" s="18"/>
    </row>
    <row r="7" spans="2:17" ht="15.75">
      <c r="B7" s="26"/>
      <c r="C7" s="33" t="s">
        <v>21</v>
      </c>
      <c r="D7" s="34" t="e">
        <f>(COUNTIF(Registration!G4:G122220,"OK")) + (COUNTIF(#REF!,"OK"))+ (COUNTIF(#REF!,"OK"))+ (COUNTIF(#REF!,"OK"))+ (COUNTIF(#REF!,"OK"))+ (COUNTIF(#REF!,"OK"))+ (COUNTIF(#REF!,"OK"))+ (COUNTIF(#REF!,"OK"))+ (COUNTIF(#REF!,"OK"))+ (COUNTIF(#REF!,"OK"))+ (COUNTIF(#REF!,"OK"))</f>
        <v>#REF!</v>
      </c>
      <c r="E7" s="35" t="e">
        <f>(COUNTIF(Registration!H4:H122220,"OK")) + (COUNTIF(#REF!,"OK"))+ (COUNTIF(#REF!,"OK"))+ (COUNTIF(#REF!,"OK"))+ (COUNTIF(#REF!,"OK"))+ (COUNTIF(#REF!,"OK"))+ (COUNTIF(#REF!,"OK"))+ (COUNTIF(#REF!,"OK"))+ (COUNTIF(#REF!,"OK"))+ (COUNTIF(#REF!,"OK")) + (COUNTIF(#REF!,"OK"))</f>
        <v>#REF!</v>
      </c>
      <c r="F7" s="30" t="s">
        <v>22</v>
      </c>
      <c r="G7" s="36" t="s">
        <v>23</v>
      </c>
      <c r="H7" s="37" t="e">
        <f xml:space="preserve"> COUNTIF(#REF!,"Existing Issue")</f>
        <v>#REF!</v>
      </c>
      <c r="I7" s="18"/>
    </row>
    <row r="8" spans="2:17" ht="15.75">
      <c r="B8" s="4"/>
      <c r="C8" s="33" t="s">
        <v>24</v>
      </c>
      <c r="D8" s="38" t="e">
        <f>(COUNTIF(Registration!G4:G122220,"NG")) + (COUNTIF(#REF!,"NG"))+ (COUNTIF(#REF!,"NG"))+ (COUNTIF(#REF!,"NG"))+ (COUNTIF(#REF!,"NG"))+ (COUNTIF(#REF!,"NG"))+ (COUNTIF(#REF!,"NG"))+ (COUNTIF(#REF!,"NG"))+ (COUNTIF(#REF!,"NG"))+ (COUNTIF(#REF!,"NG"))+ (COUNTIF(#REF!,"NG"))</f>
        <v>#REF!</v>
      </c>
      <c r="E8" s="39" t="e">
        <f>(COUNTIF(Registration!H4:H122220,"NG")) + (COUNTIF(#REF!,"NG"))+ (COUNTIF(#REF!,"NG"))+ (COUNTIF(#REF!,"NG"))+ (COUNTIF(#REF!,"NG"))+ (COUNTIF(#REF!,"NG"))+ (COUNTIF(#REF!,"NG"))+ (COUNTIF(#REF!,"NG"))+ (COUNTIF(#REF!,"NG"))+ (COUNTIF(#REF!,"NG"))+ (COUNTIF(#REF!,"NG"))</f>
        <v>#REF!</v>
      </c>
      <c r="F8" s="30"/>
      <c r="G8" s="40" t="s">
        <v>25</v>
      </c>
      <c r="H8" s="41" t="e">
        <f xml:space="preserve"> COUNTIF(#REF!,"Change Request")</f>
        <v>#REF!</v>
      </c>
      <c r="I8" s="18"/>
    </row>
    <row r="9" spans="2:17" ht="15.75">
      <c r="B9" s="4"/>
      <c r="C9" s="33" t="s">
        <v>26</v>
      </c>
      <c r="D9" s="42" t="e">
        <f>(COUNTIF(Registration!G4:G122220,"NE")) + (COUNTIF(#REF!,"NE"))+ (COUNTIF(#REF!,"NE"))+ (COUNTIF(#REF!,"NE"))+ (COUNTIF(#REF!,"NE"))+ (COUNTIF(#REF!,"NE"))+ (COUNTIF(#REF!,"NE"))+ (COUNTIF(#REF!,"NE"))+ (COUNTIF(#REF!,"NE"))+ (COUNTIF(#REF!,"NE"))+ (COUNTIF(#REF!,"NE"))</f>
        <v>#REF!</v>
      </c>
      <c r="E9" s="43" t="e">
        <f>COUNTIF(Registration!H4:H122220,"NE") + COUNTIF(#REF!,"NE")+ COUNTIF(#REF!,"NE")+ COUNTIF(#REF!,"NE")+ COUNTIF(#REF!,"NE")+ COUNTIF(#REF!,"NE")+ COUNTIF(#REF!,"NE")+ COUNTIF(#REF!,"NE")+ COUNTIF(#REF!,"NE")+ COUNTIF(#REF!,"NE")+ COUNTIF(#REF!,"NE")</f>
        <v>#REF!</v>
      </c>
      <c r="F9" s="30"/>
      <c r="G9" s="44" t="s">
        <v>27</v>
      </c>
      <c r="H9" s="45" t="e">
        <f xml:space="preserve"> COUNTIF(#REF!,"Expected Behaviour")</f>
        <v>#REF!</v>
      </c>
      <c r="I9" s="18"/>
    </row>
    <row r="10" spans="2:17" ht="16.5" thickBot="1">
      <c r="B10" s="4"/>
      <c r="C10" s="46" t="s">
        <v>28</v>
      </c>
      <c r="D10" s="47" t="e">
        <f>(COUNTIF(Registration!G4:G122220,"NA")) + (COUNTIF(#REF!,"NA"))+ (COUNTIF(#REF!,"NA"))+ (COUNTIF(#REF!,"NA"))+ (COUNTIF(#REF!,"NA"))+ (COUNTIF(#REF!,"NA"))+ (COUNTIF(#REF!,"NA"))+ (COUNTIF(#REF!,"NA"))+ (COUNTIF(#REF!,"NA"))+ (COUNTIF(#REF!,"NA"))+ (COUNTIF(#REF!,"NA"))</f>
        <v>#REF!</v>
      </c>
      <c r="E10" s="48" t="e">
        <f>COUNTIF(Registration!H4:H122220,"NA") + (COUNTIF(#REF!,"NA"))+ (COUNTIF(#REF!,"NA"))+ (COUNTIF(#REF!,"NA"))+ (COUNTIF(#REF!,"NA"))+ (COUNTIF(#REF!,"NA"))+ (COUNTIF(#REF!,"NA"))+ (COUNTIF(#REF!,"NA"))+ (COUNTIF(#REF!,"NA"))+ (COUNTIF(#REF!,"NA"))+ (COUNTIF(#REF!,"NA"))</f>
        <v>#REF!</v>
      </c>
      <c r="F10" s="30"/>
      <c r="G10" s="44" t="s">
        <v>29</v>
      </c>
      <c r="H10" s="49" t="e">
        <f xml:space="preserve"> COUNTIF(#REF!,"Suggestion")</f>
        <v>#REF!</v>
      </c>
      <c r="I10" s="18"/>
    </row>
    <row r="11" spans="2:17" ht="15.75" customHeight="1" thickBot="1">
      <c r="B11" s="4"/>
      <c r="C11" s="6"/>
      <c r="D11" s="6"/>
      <c r="E11" s="6"/>
      <c r="F11" s="30"/>
      <c r="G11" s="50" t="s">
        <v>30</v>
      </c>
      <c r="H11" s="51" t="e">
        <f xml:space="preserve"> COUNTIF(#REF!,"New Issue")</f>
        <v>#REF!</v>
      </c>
      <c r="I11" s="18"/>
    </row>
    <row r="12" spans="2:17" ht="15.75" customHeight="1" thickBot="1">
      <c r="B12" s="4"/>
      <c r="C12" s="86" t="s">
        <v>31</v>
      </c>
      <c r="D12" s="87"/>
      <c r="E12" s="88"/>
      <c r="F12" s="52"/>
      <c r="G12" s="31" t="s">
        <v>32</v>
      </c>
      <c r="H12" s="32" t="s">
        <v>20</v>
      </c>
      <c r="I12" s="18"/>
    </row>
    <row r="13" spans="2:17" ht="15.75" customHeight="1">
      <c r="B13" s="4"/>
      <c r="C13" s="53" t="s">
        <v>16</v>
      </c>
      <c r="D13" s="89" t="s">
        <v>132</v>
      </c>
      <c r="E13" s="90"/>
      <c r="F13" s="52"/>
      <c r="G13" s="54" t="s">
        <v>33</v>
      </c>
      <c r="H13" s="55" t="e">
        <f xml:space="preserve"> COUNTIF(#REF!,"Fixed &amp; Verified")</f>
        <v>#REF!</v>
      </c>
      <c r="I13" s="18"/>
    </row>
    <row r="14" spans="2:17" ht="15.75">
      <c r="B14" s="4"/>
      <c r="C14" s="56" t="s">
        <v>34</v>
      </c>
      <c r="D14" s="91" t="s">
        <v>133</v>
      </c>
      <c r="E14" s="92"/>
      <c r="F14" s="52"/>
      <c r="G14" s="40" t="s">
        <v>35</v>
      </c>
      <c r="H14" s="57" t="e">
        <f xml:space="preserve"> COUNTIF(#REF!,"Open")</f>
        <v>#REF!</v>
      </c>
      <c r="I14" s="18"/>
    </row>
    <row r="15" spans="2:17" ht="19.5" customHeight="1">
      <c r="B15" s="4"/>
      <c r="C15" s="56" t="s">
        <v>8</v>
      </c>
      <c r="D15" s="91" t="s">
        <v>53</v>
      </c>
      <c r="E15" s="92"/>
      <c r="F15" s="52"/>
      <c r="G15" s="40" t="s">
        <v>36</v>
      </c>
      <c r="H15" s="57" t="e">
        <f xml:space="preserve"> COUNTIF(#REF!,"Reopen")</f>
        <v>#REF!</v>
      </c>
      <c r="I15" s="5"/>
    </row>
    <row r="16" spans="2:17" ht="15.95" customHeight="1">
      <c r="B16" s="4"/>
      <c r="C16" s="56" t="s">
        <v>37</v>
      </c>
      <c r="D16" s="91" t="s">
        <v>55</v>
      </c>
      <c r="E16" s="92"/>
      <c r="F16" s="30"/>
      <c r="G16" s="40" t="s">
        <v>38</v>
      </c>
      <c r="H16" s="57" t="e">
        <f xml:space="preserve"> COUNTIF(#REF!,"Pending Retest")</f>
        <v>#REF!</v>
      </c>
      <c r="I16" s="5"/>
    </row>
    <row r="17" spans="2:9" ht="15.75">
      <c r="B17" s="4"/>
      <c r="C17" s="56" t="s">
        <v>11</v>
      </c>
      <c r="D17" s="93" t="s">
        <v>134</v>
      </c>
      <c r="E17" s="94"/>
      <c r="F17" s="30"/>
      <c r="G17" s="44" t="s">
        <v>39</v>
      </c>
      <c r="H17" s="49" t="e">
        <f xml:space="preserve"> COUNTIF(#REF!,"Deferred")</f>
        <v>#REF!</v>
      </c>
      <c r="I17" s="5"/>
    </row>
    <row r="18" spans="2:9" ht="15.95" customHeight="1" thickBot="1">
      <c r="B18" s="7"/>
      <c r="C18" s="56" t="s">
        <v>40</v>
      </c>
      <c r="D18" s="78">
        <v>44062</v>
      </c>
      <c r="E18" s="79"/>
      <c r="F18" s="30"/>
      <c r="G18" s="58" t="s">
        <v>41</v>
      </c>
      <c r="H18" s="59" t="e">
        <f xml:space="preserve"> COUNTIF(#REF!,"Won't Fix")</f>
        <v>#REF!</v>
      </c>
      <c r="I18" s="5"/>
    </row>
    <row r="19" spans="2:9" ht="15.75" customHeight="1">
      <c r="B19" s="3"/>
      <c r="C19" s="56" t="s">
        <v>42</v>
      </c>
      <c r="D19" s="78"/>
      <c r="E19" s="79"/>
      <c r="F19" s="16"/>
      <c r="H19" s="60"/>
      <c r="I19" s="5"/>
    </row>
    <row r="20" spans="2:9" ht="15.95" customHeight="1">
      <c r="B20" s="8"/>
      <c r="C20" s="56" t="s">
        <v>43</v>
      </c>
      <c r="D20" s="78"/>
      <c r="E20" s="79"/>
      <c r="F20" s="61"/>
      <c r="G20" s="62"/>
      <c r="H20" s="63"/>
      <c r="I20" s="5"/>
    </row>
    <row r="21" spans="2:9" ht="15.95" customHeight="1">
      <c r="B21" s="9"/>
      <c r="C21" s="56" t="s">
        <v>44</v>
      </c>
      <c r="D21" s="93" t="s">
        <v>12</v>
      </c>
      <c r="E21" s="94"/>
      <c r="F21" s="16"/>
      <c r="G21" s="62"/>
      <c r="H21" s="62"/>
      <c r="I21" s="5"/>
    </row>
    <row r="22" spans="2:9" ht="15.95" customHeight="1" thickBot="1">
      <c r="B22" s="9"/>
      <c r="C22" s="64" t="s">
        <v>9</v>
      </c>
      <c r="D22" s="97" t="s">
        <v>45</v>
      </c>
      <c r="E22" s="98"/>
      <c r="F22" s="16"/>
      <c r="G22" s="62"/>
      <c r="H22" s="62"/>
      <c r="I22" s="5"/>
    </row>
    <row r="23" spans="2:9" ht="15.95" customHeight="1" thickBot="1">
      <c r="B23" s="3"/>
      <c r="F23" s="16"/>
      <c r="G23" s="62"/>
      <c r="H23" s="62"/>
      <c r="I23" s="5"/>
    </row>
    <row r="24" spans="2:9" ht="16.5" thickBot="1">
      <c r="B24" s="3"/>
      <c r="C24" s="99" t="s">
        <v>46</v>
      </c>
      <c r="D24" s="100"/>
      <c r="E24" s="101"/>
      <c r="F24" s="16"/>
      <c r="G24" s="62"/>
      <c r="H24" s="62"/>
      <c r="I24" s="5"/>
    </row>
    <row r="25" spans="2:9" ht="15" customHeight="1">
      <c r="B25" s="3"/>
      <c r="C25" s="65" t="s">
        <v>21</v>
      </c>
      <c r="D25" s="102" t="s">
        <v>47</v>
      </c>
      <c r="E25" s="103"/>
      <c r="F25" s="16"/>
      <c r="G25" s="62"/>
      <c r="H25" s="62"/>
      <c r="I25" s="5"/>
    </row>
    <row r="26" spans="2:9" ht="15" customHeight="1">
      <c r="B26" s="10"/>
      <c r="C26" s="66" t="s">
        <v>24</v>
      </c>
      <c r="D26" s="104" t="s">
        <v>48</v>
      </c>
      <c r="E26" s="105"/>
      <c r="F26" s="67"/>
      <c r="G26" s="62"/>
      <c r="H26" s="62"/>
      <c r="I26" s="5"/>
    </row>
    <row r="27" spans="2:9" ht="15" customHeight="1">
      <c r="B27" s="11"/>
      <c r="C27" s="66" t="s">
        <v>26</v>
      </c>
      <c r="D27" s="104" t="s">
        <v>49</v>
      </c>
      <c r="E27" s="105"/>
      <c r="G27" s="62"/>
      <c r="H27" s="62"/>
      <c r="I27" s="5"/>
    </row>
    <row r="28" spans="2:9" ht="15" customHeight="1" thickBot="1">
      <c r="B28" s="11"/>
      <c r="C28" s="68" t="s">
        <v>28</v>
      </c>
      <c r="D28" s="95" t="s">
        <v>50</v>
      </c>
      <c r="E28" s="96"/>
      <c r="G28" s="62"/>
      <c r="H28" s="62"/>
      <c r="I28" s="5"/>
    </row>
    <row r="29" spans="2:9" ht="15" customHeight="1" thickBot="1">
      <c r="B29" s="12"/>
      <c r="C29" s="13"/>
      <c r="D29" s="13"/>
      <c r="E29" s="13"/>
      <c r="F29" s="13"/>
      <c r="G29" s="69"/>
      <c r="H29" s="69"/>
      <c r="I29" s="70"/>
    </row>
    <row r="30" spans="2:9" ht="30" customHeight="1"/>
    <row r="31" spans="2:9" ht="30" customHeight="1"/>
    <row r="32" spans="2:9" ht="29.25" customHeight="1"/>
    <row r="33" ht="15.75" customHeight="1"/>
    <row r="34" ht="29.25" customHeight="1"/>
    <row r="35" ht="15.75" customHeight="1"/>
    <row r="36" ht="29.25" customHeight="1"/>
    <row r="37" ht="15.75" customHeight="1"/>
  </sheetData>
  <mergeCells count="19">
    <mergeCell ref="D28:E28"/>
    <mergeCell ref="D21:E21"/>
    <mergeCell ref="D22:E22"/>
    <mergeCell ref="C24:E24"/>
    <mergeCell ref="D25:E25"/>
    <mergeCell ref="D26:E26"/>
    <mergeCell ref="D27:E27"/>
    <mergeCell ref="D20:E20"/>
    <mergeCell ref="B2:I2"/>
    <mergeCell ref="C4:E4"/>
    <mergeCell ref="G4:H4"/>
    <mergeCell ref="C12:E12"/>
    <mergeCell ref="D13:E13"/>
    <mergeCell ref="D14:E14"/>
    <mergeCell ref="D15:E15"/>
    <mergeCell ref="D16:E16"/>
    <mergeCell ref="D17:E17"/>
    <mergeCell ref="D18:E18"/>
    <mergeCell ref="D19:E19"/>
  </mergeCells>
  <pageMargins left="0.7" right="0.7" top="0.75" bottom="0.75" header="0.51180555555555496" footer="0.51180555555555496"/>
  <pageSetup firstPageNumber="0"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opLeftCell="A37" zoomScale="80" zoomScaleNormal="80" workbookViewId="0">
      <selection activeCell="E46" sqref="E46:E53"/>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63">
      <c r="A4" s="72">
        <v>1</v>
      </c>
      <c r="B4" s="133" t="s">
        <v>56</v>
      </c>
      <c r="C4" s="73" t="s">
        <v>76</v>
      </c>
      <c r="D4" s="74" t="s">
        <v>58</v>
      </c>
      <c r="E4" s="73" t="s">
        <v>59</v>
      </c>
      <c r="F4" s="74" t="s">
        <v>60</v>
      </c>
      <c r="G4" s="75" t="s">
        <v>51</v>
      </c>
      <c r="H4" s="75" t="s">
        <v>51</v>
      </c>
      <c r="I4" s="76" t="s">
        <v>10</v>
      </c>
      <c r="J4" s="77"/>
    </row>
    <row r="5" spans="1:10" ht="110.25" customHeight="1">
      <c r="A5" s="72">
        <v>2</v>
      </c>
      <c r="B5" s="134"/>
      <c r="C5" s="73" t="s">
        <v>77</v>
      </c>
      <c r="D5" s="74" t="s">
        <v>62</v>
      </c>
      <c r="E5" s="73" t="s">
        <v>61</v>
      </c>
      <c r="F5" s="74" t="s">
        <v>63</v>
      </c>
      <c r="G5" s="75" t="s">
        <v>52</v>
      </c>
      <c r="H5" s="75" t="s">
        <v>52</v>
      </c>
      <c r="I5" s="76" t="s">
        <v>10</v>
      </c>
      <c r="J5" s="77"/>
    </row>
    <row r="6" spans="1:10" ht="12.75" customHeight="1">
      <c r="A6" s="122">
        <v>3</v>
      </c>
      <c r="B6" s="134"/>
      <c r="C6" s="125" t="s">
        <v>78</v>
      </c>
      <c r="D6" s="125" t="s">
        <v>64</v>
      </c>
      <c r="E6" s="125" t="s">
        <v>65</v>
      </c>
      <c r="F6" s="125" t="s">
        <v>66</v>
      </c>
      <c r="G6" s="116" t="s">
        <v>52</v>
      </c>
      <c r="H6" s="116" t="s">
        <v>52</v>
      </c>
      <c r="I6" s="116" t="s">
        <v>10</v>
      </c>
      <c r="J6" s="119"/>
    </row>
    <row r="7" spans="1:10" ht="12.75" customHeight="1">
      <c r="A7" s="123"/>
      <c r="B7" s="134"/>
      <c r="C7" s="126"/>
      <c r="D7" s="126"/>
      <c r="E7" s="128"/>
      <c r="F7" s="126"/>
      <c r="G7" s="117"/>
      <c r="H7" s="117"/>
      <c r="I7" s="117"/>
      <c r="J7" s="120"/>
    </row>
    <row r="8" spans="1:10" ht="12.75" customHeight="1">
      <c r="A8" s="123"/>
      <c r="B8" s="134"/>
      <c r="C8" s="126"/>
      <c r="D8" s="126"/>
      <c r="E8" s="128"/>
      <c r="F8" s="126"/>
      <c r="G8" s="117"/>
      <c r="H8" s="117"/>
      <c r="I8" s="117"/>
      <c r="J8" s="120"/>
    </row>
    <row r="9" spans="1:10" ht="12.75" customHeight="1">
      <c r="A9" s="123"/>
      <c r="B9" s="134"/>
      <c r="C9" s="126"/>
      <c r="D9" s="126"/>
      <c r="E9" s="128"/>
      <c r="F9" s="126"/>
      <c r="G9" s="117"/>
      <c r="H9" s="117"/>
      <c r="I9" s="117"/>
      <c r="J9" s="120"/>
    </row>
    <row r="10" spans="1:10" ht="12.75" customHeight="1">
      <c r="A10" s="123"/>
      <c r="B10" s="134"/>
      <c r="C10" s="126"/>
      <c r="D10" s="126"/>
      <c r="E10" s="128"/>
      <c r="F10" s="126"/>
      <c r="G10" s="117"/>
      <c r="H10" s="117"/>
      <c r="I10" s="117"/>
      <c r="J10" s="120"/>
    </row>
    <row r="11" spans="1:10" ht="12.75" customHeight="1">
      <c r="A11" s="123"/>
      <c r="B11" s="134"/>
      <c r="C11" s="126"/>
      <c r="D11" s="126"/>
      <c r="E11" s="128"/>
      <c r="F11" s="126"/>
      <c r="G11" s="117"/>
      <c r="H11" s="117"/>
      <c r="I11" s="117"/>
      <c r="J11" s="120"/>
    </row>
    <row r="12" spans="1:10" ht="12.75" customHeight="1">
      <c r="A12" s="123"/>
      <c r="B12" s="134"/>
      <c r="C12" s="126"/>
      <c r="D12" s="126"/>
      <c r="E12" s="128"/>
      <c r="F12" s="126"/>
      <c r="G12" s="117"/>
      <c r="H12" s="117"/>
      <c r="I12" s="117"/>
      <c r="J12" s="120"/>
    </row>
    <row r="13" spans="1:10" ht="12.75" customHeight="1">
      <c r="A13" s="124"/>
      <c r="B13" s="134"/>
      <c r="C13" s="127"/>
      <c r="D13" s="127"/>
      <c r="E13" s="129"/>
      <c r="F13" s="127"/>
      <c r="G13" s="118"/>
      <c r="H13" s="118"/>
      <c r="I13" s="118"/>
      <c r="J13" s="121"/>
    </row>
    <row r="14" spans="1:10" ht="12.75" customHeight="1">
      <c r="A14" s="130">
        <v>4</v>
      </c>
      <c r="B14" s="134"/>
      <c r="C14" s="125" t="s">
        <v>67</v>
      </c>
      <c r="D14" s="125" t="s">
        <v>68</v>
      </c>
      <c r="E14" s="125" t="s">
        <v>69</v>
      </c>
      <c r="F14" s="125" t="s">
        <v>70</v>
      </c>
      <c r="G14" s="116" t="s">
        <v>52</v>
      </c>
      <c r="H14" s="116" t="s">
        <v>52</v>
      </c>
      <c r="I14" s="116" t="s">
        <v>10</v>
      </c>
      <c r="J14" s="119"/>
    </row>
    <row r="15" spans="1:10" ht="12.75" customHeight="1">
      <c r="A15" s="131"/>
      <c r="B15" s="134"/>
      <c r="C15" s="126"/>
      <c r="D15" s="126"/>
      <c r="E15" s="128"/>
      <c r="F15" s="126"/>
      <c r="G15" s="117"/>
      <c r="H15" s="117"/>
      <c r="I15" s="117"/>
      <c r="J15" s="120"/>
    </row>
    <row r="16" spans="1:10" ht="12.75" customHeight="1">
      <c r="A16" s="131"/>
      <c r="B16" s="134"/>
      <c r="C16" s="126"/>
      <c r="D16" s="126"/>
      <c r="E16" s="128"/>
      <c r="F16" s="126"/>
      <c r="G16" s="117"/>
      <c r="H16" s="117"/>
      <c r="I16" s="117"/>
      <c r="J16" s="120"/>
    </row>
    <row r="17" spans="1:10" ht="12.75" customHeight="1">
      <c r="A17" s="131"/>
      <c r="B17" s="134"/>
      <c r="C17" s="126"/>
      <c r="D17" s="126"/>
      <c r="E17" s="128"/>
      <c r="F17" s="126"/>
      <c r="G17" s="117"/>
      <c r="H17" s="117"/>
      <c r="I17" s="117"/>
      <c r="J17" s="120"/>
    </row>
    <row r="18" spans="1:10" ht="12.75" customHeight="1">
      <c r="A18" s="131"/>
      <c r="B18" s="134"/>
      <c r="C18" s="126"/>
      <c r="D18" s="126"/>
      <c r="E18" s="128"/>
      <c r="F18" s="126"/>
      <c r="G18" s="117"/>
      <c r="H18" s="117"/>
      <c r="I18" s="117"/>
      <c r="J18" s="120"/>
    </row>
    <row r="19" spans="1:10" ht="12.75" customHeight="1">
      <c r="A19" s="131"/>
      <c r="B19" s="134"/>
      <c r="C19" s="126"/>
      <c r="D19" s="126"/>
      <c r="E19" s="128"/>
      <c r="F19" s="126"/>
      <c r="G19" s="117"/>
      <c r="H19" s="117"/>
      <c r="I19" s="117"/>
      <c r="J19" s="120"/>
    </row>
    <row r="20" spans="1:10" ht="12.75" customHeight="1">
      <c r="A20" s="131"/>
      <c r="B20" s="134"/>
      <c r="C20" s="126"/>
      <c r="D20" s="126"/>
      <c r="E20" s="128"/>
      <c r="F20" s="126"/>
      <c r="G20" s="117"/>
      <c r="H20" s="117"/>
      <c r="I20" s="117"/>
      <c r="J20" s="120"/>
    </row>
    <row r="21" spans="1:10" ht="12.75" customHeight="1">
      <c r="A21" s="132"/>
      <c r="B21" s="134"/>
      <c r="C21" s="127"/>
      <c r="D21" s="127"/>
      <c r="E21" s="129"/>
      <c r="F21" s="127"/>
      <c r="G21" s="118"/>
      <c r="H21" s="118"/>
      <c r="I21" s="118"/>
      <c r="J21" s="121"/>
    </row>
    <row r="22" spans="1:10" ht="15" customHeight="1">
      <c r="A22" s="130">
        <v>5</v>
      </c>
      <c r="B22" s="134"/>
      <c r="C22" s="125" t="s">
        <v>79</v>
      </c>
      <c r="D22" s="125" t="s">
        <v>68</v>
      </c>
      <c r="E22" s="125" t="s">
        <v>69</v>
      </c>
      <c r="F22" s="125" t="s">
        <v>70</v>
      </c>
      <c r="G22" s="116" t="s">
        <v>52</v>
      </c>
      <c r="H22" s="116" t="s">
        <v>52</v>
      </c>
      <c r="I22" s="116" t="s">
        <v>10</v>
      </c>
      <c r="J22" s="119"/>
    </row>
    <row r="23" spans="1:10" ht="15" customHeight="1">
      <c r="A23" s="131"/>
      <c r="B23" s="134"/>
      <c r="C23" s="126"/>
      <c r="D23" s="126"/>
      <c r="E23" s="128"/>
      <c r="F23" s="126"/>
      <c r="G23" s="117"/>
      <c r="H23" s="117"/>
      <c r="I23" s="117"/>
      <c r="J23" s="120"/>
    </row>
    <row r="24" spans="1:10" ht="15" customHeight="1">
      <c r="A24" s="131"/>
      <c r="B24" s="134"/>
      <c r="C24" s="126"/>
      <c r="D24" s="126"/>
      <c r="E24" s="128"/>
      <c r="F24" s="126"/>
      <c r="G24" s="117"/>
      <c r="H24" s="117"/>
      <c r="I24" s="117"/>
      <c r="J24" s="120"/>
    </row>
    <row r="25" spans="1:10" ht="15" customHeight="1">
      <c r="A25" s="131"/>
      <c r="B25" s="134"/>
      <c r="C25" s="126"/>
      <c r="D25" s="126"/>
      <c r="E25" s="128"/>
      <c r="F25" s="126"/>
      <c r="G25" s="117"/>
      <c r="H25" s="117"/>
      <c r="I25" s="117"/>
      <c r="J25" s="120"/>
    </row>
    <row r="26" spans="1:10" ht="15" customHeight="1">
      <c r="A26" s="131"/>
      <c r="B26" s="134"/>
      <c r="C26" s="126"/>
      <c r="D26" s="126"/>
      <c r="E26" s="128"/>
      <c r="F26" s="126"/>
      <c r="G26" s="117"/>
      <c r="H26" s="117"/>
      <c r="I26" s="117"/>
      <c r="J26" s="120"/>
    </row>
    <row r="27" spans="1:10" ht="15" customHeight="1">
      <c r="A27" s="131"/>
      <c r="B27" s="134"/>
      <c r="C27" s="126"/>
      <c r="D27" s="126"/>
      <c r="E27" s="128"/>
      <c r="F27" s="126"/>
      <c r="G27" s="117"/>
      <c r="H27" s="117"/>
      <c r="I27" s="117"/>
      <c r="J27" s="120"/>
    </row>
    <row r="28" spans="1:10" ht="15" customHeight="1">
      <c r="A28" s="131"/>
      <c r="B28" s="134"/>
      <c r="C28" s="126"/>
      <c r="D28" s="126"/>
      <c r="E28" s="128"/>
      <c r="F28" s="126"/>
      <c r="G28" s="117"/>
      <c r="H28" s="117"/>
      <c r="I28" s="117"/>
      <c r="J28" s="120"/>
    </row>
    <row r="29" spans="1:10" ht="15" customHeight="1">
      <c r="A29" s="132"/>
      <c r="B29" s="134"/>
      <c r="C29" s="127"/>
      <c r="D29" s="127"/>
      <c r="E29" s="129"/>
      <c r="F29" s="127"/>
      <c r="G29" s="118"/>
      <c r="H29" s="118"/>
      <c r="I29" s="118"/>
      <c r="J29" s="121"/>
    </row>
    <row r="30" spans="1:10" ht="12.75">
      <c r="A30" s="116">
        <v>6</v>
      </c>
      <c r="B30" s="134"/>
      <c r="C30" s="125" t="s">
        <v>80</v>
      </c>
      <c r="D30" s="125" t="s">
        <v>75</v>
      </c>
      <c r="E30" s="125" t="s">
        <v>71</v>
      </c>
      <c r="F30" s="125" t="s">
        <v>72</v>
      </c>
      <c r="G30" s="116" t="s">
        <v>52</v>
      </c>
      <c r="H30" s="116" t="s">
        <v>52</v>
      </c>
      <c r="I30" s="116" t="s">
        <v>10</v>
      </c>
      <c r="J30" s="119"/>
    </row>
    <row r="31" spans="1:10" ht="12.75">
      <c r="A31" s="117"/>
      <c r="B31" s="134"/>
      <c r="C31" s="126"/>
      <c r="D31" s="126"/>
      <c r="E31" s="128"/>
      <c r="F31" s="126"/>
      <c r="G31" s="117"/>
      <c r="H31" s="117"/>
      <c r="I31" s="117"/>
      <c r="J31" s="120"/>
    </row>
    <row r="32" spans="1:10" ht="12.75">
      <c r="A32" s="117"/>
      <c r="B32" s="134"/>
      <c r="C32" s="126"/>
      <c r="D32" s="126"/>
      <c r="E32" s="128"/>
      <c r="F32" s="126"/>
      <c r="G32" s="117"/>
      <c r="H32" s="117"/>
      <c r="I32" s="117"/>
      <c r="J32" s="120"/>
    </row>
    <row r="33" spans="1:10" ht="12.75">
      <c r="A33" s="117"/>
      <c r="B33" s="134"/>
      <c r="C33" s="126"/>
      <c r="D33" s="126"/>
      <c r="E33" s="128"/>
      <c r="F33" s="126"/>
      <c r="G33" s="117"/>
      <c r="H33" s="117"/>
      <c r="I33" s="117"/>
      <c r="J33" s="120"/>
    </row>
    <row r="34" spans="1:10" ht="12.75">
      <c r="A34" s="117"/>
      <c r="B34" s="134"/>
      <c r="C34" s="126"/>
      <c r="D34" s="126"/>
      <c r="E34" s="128"/>
      <c r="F34" s="126"/>
      <c r="G34" s="117"/>
      <c r="H34" s="117"/>
      <c r="I34" s="117"/>
      <c r="J34" s="120"/>
    </row>
    <row r="35" spans="1:10" ht="12.75">
      <c r="A35" s="117"/>
      <c r="B35" s="134"/>
      <c r="C35" s="126"/>
      <c r="D35" s="126"/>
      <c r="E35" s="128"/>
      <c r="F35" s="126"/>
      <c r="G35" s="117"/>
      <c r="H35" s="117"/>
      <c r="I35" s="117"/>
      <c r="J35" s="120"/>
    </row>
    <row r="36" spans="1:10" ht="12.75">
      <c r="A36" s="117"/>
      <c r="B36" s="134"/>
      <c r="C36" s="126"/>
      <c r="D36" s="126"/>
      <c r="E36" s="128"/>
      <c r="F36" s="126"/>
      <c r="G36" s="117"/>
      <c r="H36" s="117"/>
      <c r="I36" s="117"/>
      <c r="J36" s="120"/>
    </row>
    <row r="37" spans="1:10" ht="12.75">
      <c r="A37" s="118"/>
      <c r="B37" s="134"/>
      <c r="C37" s="127"/>
      <c r="D37" s="127"/>
      <c r="E37" s="129"/>
      <c r="F37" s="127"/>
      <c r="G37" s="118"/>
      <c r="H37" s="118"/>
      <c r="I37" s="118"/>
      <c r="J37" s="121"/>
    </row>
    <row r="38" spans="1:10" ht="12.75">
      <c r="A38" s="136">
        <v>7</v>
      </c>
      <c r="B38" s="134"/>
      <c r="C38" s="125" t="s">
        <v>81</v>
      </c>
      <c r="D38" s="125" t="s">
        <v>74</v>
      </c>
      <c r="E38" s="125" t="s">
        <v>59</v>
      </c>
      <c r="F38" s="125" t="s">
        <v>73</v>
      </c>
      <c r="G38" s="116" t="s">
        <v>52</v>
      </c>
      <c r="H38" s="116" t="s">
        <v>52</v>
      </c>
      <c r="I38" s="116" t="s">
        <v>10</v>
      </c>
      <c r="J38" s="119"/>
    </row>
    <row r="39" spans="1:10" ht="12.75">
      <c r="A39" s="137"/>
      <c r="B39" s="134"/>
      <c r="C39" s="126"/>
      <c r="D39" s="126"/>
      <c r="E39" s="128"/>
      <c r="F39" s="126"/>
      <c r="G39" s="117"/>
      <c r="H39" s="117"/>
      <c r="I39" s="117"/>
      <c r="J39" s="120"/>
    </row>
    <row r="40" spans="1:10" ht="12.75">
      <c r="A40" s="137"/>
      <c r="B40" s="134"/>
      <c r="C40" s="126"/>
      <c r="D40" s="126"/>
      <c r="E40" s="128"/>
      <c r="F40" s="126"/>
      <c r="G40" s="117"/>
      <c r="H40" s="117"/>
      <c r="I40" s="117"/>
      <c r="J40" s="120"/>
    </row>
    <row r="41" spans="1:10" ht="12.75">
      <c r="A41" s="137"/>
      <c r="B41" s="134"/>
      <c r="C41" s="126"/>
      <c r="D41" s="126"/>
      <c r="E41" s="128"/>
      <c r="F41" s="126"/>
      <c r="G41" s="117"/>
      <c r="H41" s="117"/>
      <c r="I41" s="117"/>
      <c r="J41" s="120"/>
    </row>
    <row r="42" spans="1:10" ht="12.75">
      <c r="A42" s="137"/>
      <c r="B42" s="134"/>
      <c r="C42" s="126"/>
      <c r="D42" s="126"/>
      <c r="E42" s="128"/>
      <c r="F42" s="126"/>
      <c r="G42" s="117"/>
      <c r="H42" s="117"/>
      <c r="I42" s="117"/>
      <c r="J42" s="120"/>
    </row>
    <row r="43" spans="1:10" ht="12.75">
      <c r="A43" s="137"/>
      <c r="B43" s="134"/>
      <c r="C43" s="126"/>
      <c r="D43" s="126"/>
      <c r="E43" s="128"/>
      <c r="F43" s="126"/>
      <c r="G43" s="117"/>
      <c r="H43" s="117"/>
      <c r="I43" s="117"/>
      <c r="J43" s="120"/>
    </row>
    <row r="44" spans="1:10" ht="12.75">
      <c r="A44" s="137"/>
      <c r="B44" s="134"/>
      <c r="C44" s="126"/>
      <c r="D44" s="126"/>
      <c r="E44" s="128"/>
      <c r="F44" s="126"/>
      <c r="G44" s="117"/>
      <c r="H44" s="117"/>
      <c r="I44" s="117"/>
      <c r="J44" s="120"/>
    </row>
    <row r="45" spans="1:10" ht="12.75">
      <c r="A45" s="138"/>
      <c r="B45" s="134"/>
      <c r="C45" s="127"/>
      <c r="D45" s="127"/>
      <c r="E45" s="129"/>
      <c r="F45" s="127"/>
      <c r="G45" s="118"/>
      <c r="H45" s="118"/>
      <c r="I45" s="118"/>
      <c r="J45" s="121"/>
    </row>
    <row r="46" spans="1:10" ht="12.75">
      <c r="A46" s="136">
        <v>8</v>
      </c>
      <c r="B46" s="134"/>
      <c r="C46" s="125" t="s">
        <v>82</v>
      </c>
      <c r="D46" s="125" t="s">
        <v>83</v>
      </c>
      <c r="E46" s="125" t="s">
        <v>122</v>
      </c>
      <c r="F46" s="125" t="s">
        <v>84</v>
      </c>
      <c r="G46" s="116" t="s">
        <v>52</v>
      </c>
      <c r="H46" s="116" t="s">
        <v>52</v>
      </c>
      <c r="I46" s="116" t="s">
        <v>10</v>
      </c>
      <c r="J46" s="119"/>
    </row>
    <row r="47" spans="1:10" ht="12.75">
      <c r="A47" s="137"/>
      <c r="B47" s="134"/>
      <c r="C47" s="126"/>
      <c r="D47" s="126"/>
      <c r="E47" s="128"/>
      <c r="F47" s="126"/>
      <c r="G47" s="117"/>
      <c r="H47" s="117"/>
      <c r="I47" s="117"/>
      <c r="J47" s="120"/>
    </row>
    <row r="48" spans="1:10" ht="12.75">
      <c r="A48" s="137"/>
      <c r="B48" s="134"/>
      <c r="C48" s="126"/>
      <c r="D48" s="126"/>
      <c r="E48" s="128"/>
      <c r="F48" s="126"/>
      <c r="G48" s="117"/>
      <c r="H48" s="117"/>
      <c r="I48" s="117"/>
      <c r="J48" s="120"/>
    </row>
    <row r="49" spans="1:10" ht="12.75">
      <c r="A49" s="137"/>
      <c r="B49" s="134"/>
      <c r="C49" s="126"/>
      <c r="D49" s="126"/>
      <c r="E49" s="128"/>
      <c r="F49" s="126"/>
      <c r="G49" s="117"/>
      <c r="H49" s="117"/>
      <c r="I49" s="117"/>
      <c r="J49" s="120"/>
    </row>
    <row r="50" spans="1:10" ht="12.75">
      <c r="A50" s="137"/>
      <c r="B50" s="134"/>
      <c r="C50" s="126"/>
      <c r="D50" s="126"/>
      <c r="E50" s="128"/>
      <c r="F50" s="126"/>
      <c r="G50" s="117"/>
      <c r="H50" s="117"/>
      <c r="I50" s="117"/>
      <c r="J50" s="120"/>
    </row>
    <row r="51" spans="1:10" ht="12.75">
      <c r="A51" s="137"/>
      <c r="B51" s="134"/>
      <c r="C51" s="126"/>
      <c r="D51" s="126"/>
      <c r="E51" s="128"/>
      <c r="F51" s="126"/>
      <c r="G51" s="117"/>
      <c r="H51" s="117"/>
      <c r="I51" s="117"/>
      <c r="J51" s="120"/>
    </row>
    <row r="52" spans="1:10" ht="12.75">
      <c r="A52" s="137"/>
      <c r="B52" s="134"/>
      <c r="C52" s="126"/>
      <c r="D52" s="126"/>
      <c r="E52" s="128"/>
      <c r="F52" s="126"/>
      <c r="G52" s="117"/>
      <c r="H52" s="117"/>
      <c r="I52" s="117"/>
      <c r="J52" s="120"/>
    </row>
    <row r="53" spans="1:10" ht="12.75">
      <c r="A53" s="138"/>
      <c r="B53" s="134"/>
      <c r="C53" s="127"/>
      <c r="D53" s="127"/>
      <c r="E53" s="129"/>
      <c r="F53" s="127"/>
      <c r="G53" s="118"/>
      <c r="H53" s="118"/>
      <c r="I53" s="118"/>
      <c r="J53" s="121"/>
    </row>
    <row r="54" spans="1:10" ht="12.75">
      <c r="A54" s="116">
        <v>9</v>
      </c>
      <c r="B54" s="134"/>
      <c r="C54" s="125" t="s">
        <v>85</v>
      </c>
      <c r="D54" s="125" t="s">
        <v>86</v>
      </c>
      <c r="E54" s="125" t="s">
        <v>87</v>
      </c>
      <c r="F54" s="125" t="s">
        <v>88</v>
      </c>
      <c r="G54" s="116" t="s">
        <v>52</v>
      </c>
      <c r="H54" s="116" t="s">
        <v>52</v>
      </c>
      <c r="I54" s="116" t="s">
        <v>10</v>
      </c>
      <c r="J54" s="119"/>
    </row>
    <row r="55" spans="1:10" ht="12.75">
      <c r="A55" s="117"/>
      <c r="B55" s="134"/>
      <c r="C55" s="126"/>
      <c r="D55" s="126"/>
      <c r="E55" s="128"/>
      <c r="F55" s="126"/>
      <c r="G55" s="117"/>
      <c r="H55" s="117"/>
      <c r="I55" s="117"/>
      <c r="J55" s="120"/>
    </row>
    <row r="56" spans="1:10" ht="12.75">
      <c r="A56" s="117"/>
      <c r="B56" s="134"/>
      <c r="C56" s="126"/>
      <c r="D56" s="126"/>
      <c r="E56" s="128"/>
      <c r="F56" s="126"/>
      <c r="G56" s="117"/>
      <c r="H56" s="117"/>
      <c r="I56" s="117"/>
      <c r="J56" s="120"/>
    </row>
    <row r="57" spans="1:10" ht="12.75">
      <c r="A57" s="117"/>
      <c r="B57" s="134"/>
      <c r="C57" s="126"/>
      <c r="D57" s="126"/>
      <c r="E57" s="128"/>
      <c r="F57" s="126"/>
      <c r="G57" s="117"/>
      <c r="H57" s="117"/>
      <c r="I57" s="117"/>
      <c r="J57" s="120"/>
    </row>
    <row r="58" spans="1:10" ht="12.75">
      <c r="A58" s="117"/>
      <c r="B58" s="134"/>
      <c r="C58" s="126"/>
      <c r="D58" s="126"/>
      <c r="E58" s="128"/>
      <c r="F58" s="126"/>
      <c r="G58" s="117"/>
      <c r="H58" s="117"/>
      <c r="I58" s="117"/>
      <c r="J58" s="120"/>
    </row>
    <row r="59" spans="1:10" ht="12.75">
      <c r="A59" s="117"/>
      <c r="B59" s="134"/>
      <c r="C59" s="126"/>
      <c r="D59" s="126"/>
      <c r="E59" s="128"/>
      <c r="F59" s="126"/>
      <c r="G59" s="117"/>
      <c r="H59" s="117"/>
      <c r="I59" s="117"/>
      <c r="J59" s="120"/>
    </row>
    <row r="60" spans="1:10" ht="12.75">
      <c r="A60" s="117"/>
      <c r="B60" s="134"/>
      <c r="C60" s="126"/>
      <c r="D60" s="126"/>
      <c r="E60" s="128"/>
      <c r="F60" s="126"/>
      <c r="G60" s="117"/>
      <c r="H60" s="117"/>
      <c r="I60" s="117"/>
      <c r="J60" s="120"/>
    </row>
    <row r="61" spans="1:10" ht="12.75">
      <c r="A61" s="118"/>
      <c r="B61" s="134"/>
      <c r="C61" s="127"/>
      <c r="D61" s="127"/>
      <c r="E61" s="129"/>
      <c r="F61" s="127"/>
      <c r="G61" s="118"/>
      <c r="H61" s="118"/>
      <c r="I61" s="118"/>
      <c r="J61" s="121"/>
    </row>
    <row r="62" spans="1:10" ht="12.75">
      <c r="A62" s="116">
        <v>10</v>
      </c>
      <c r="B62" s="134"/>
      <c r="C62" s="125" t="s">
        <v>89</v>
      </c>
      <c r="D62" s="125" t="s">
        <v>90</v>
      </c>
      <c r="E62" s="125" t="s">
        <v>91</v>
      </c>
      <c r="F62" s="125" t="s">
        <v>92</v>
      </c>
      <c r="G62" s="116" t="s">
        <v>52</v>
      </c>
      <c r="H62" s="116" t="s">
        <v>52</v>
      </c>
      <c r="I62" s="116" t="s">
        <v>10</v>
      </c>
      <c r="J62" s="119"/>
    </row>
    <row r="63" spans="1:10" ht="12.75">
      <c r="A63" s="117"/>
      <c r="B63" s="134"/>
      <c r="C63" s="126"/>
      <c r="D63" s="126"/>
      <c r="E63" s="128"/>
      <c r="F63" s="126"/>
      <c r="G63" s="117"/>
      <c r="H63" s="117"/>
      <c r="I63" s="117"/>
      <c r="J63" s="120"/>
    </row>
    <row r="64" spans="1:10" ht="12.75">
      <c r="A64" s="117"/>
      <c r="B64" s="134"/>
      <c r="C64" s="126"/>
      <c r="D64" s="126"/>
      <c r="E64" s="128"/>
      <c r="F64" s="126"/>
      <c r="G64" s="117"/>
      <c r="H64" s="117"/>
      <c r="I64" s="117"/>
      <c r="J64" s="120"/>
    </row>
    <row r="65" spans="1:10" ht="12.75">
      <c r="A65" s="117"/>
      <c r="B65" s="134"/>
      <c r="C65" s="126"/>
      <c r="D65" s="126"/>
      <c r="E65" s="128"/>
      <c r="F65" s="126"/>
      <c r="G65" s="117"/>
      <c r="H65" s="117"/>
      <c r="I65" s="117"/>
      <c r="J65" s="120"/>
    </row>
    <row r="66" spans="1:10" ht="12.75">
      <c r="A66" s="117"/>
      <c r="B66" s="134"/>
      <c r="C66" s="126"/>
      <c r="D66" s="126"/>
      <c r="E66" s="128"/>
      <c r="F66" s="126"/>
      <c r="G66" s="117"/>
      <c r="H66" s="117"/>
      <c r="I66" s="117"/>
      <c r="J66" s="120"/>
    </row>
    <row r="67" spans="1:10" ht="12.75">
      <c r="A67" s="117"/>
      <c r="B67" s="134"/>
      <c r="C67" s="126"/>
      <c r="D67" s="126"/>
      <c r="E67" s="128"/>
      <c r="F67" s="126"/>
      <c r="G67" s="117"/>
      <c r="H67" s="117"/>
      <c r="I67" s="117"/>
      <c r="J67" s="120"/>
    </row>
    <row r="68" spans="1:10" ht="12.75">
      <c r="A68" s="117"/>
      <c r="B68" s="134"/>
      <c r="C68" s="126"/>
      <c r="D68" s="126"/>
      <c r="E68" s="128"/>
      <c r="F68" s="126"/>
      <c r="G68" s="117"/>
      <c r="H68" s="117"/>
      <c r="I68" s="117"/>
      <c r="J68" s="120"/>
    </row>
    <row r="69" spans="1:10" ht="12.75">
      <c r="A69" s="118"/>
      <c r="B69" s="135"/>
      <c r="C69" s="127"/>
      <c r="D69" s="127"/>
      <c r="E69" s="129"/>
      <c r="F69" s="127"/>
      <c r="G69" s="118"/>
      <c r="H69" s="118"/>
      <c r="I69" s="118"/>
      <c r="J69" s="121"/>
    </row>
  </sheetData>
  <autoFilter ref="H1:H5"/>
  <mergeCells count="83">
    <mergeCell ref="H54:H61"/>
    <mergeCell ref="I54:I61"/>
    <mergeCell ref="J54:J61"/>
    <mergeCell ref="C62:C69"/>
    <mergeCell ref="D62:D69"/>
    <mergeCell ref="E62:E69"/>
    <mergeCell ref="F62:F69"/>
    <mergeCell ref="G62:G69"/>
    <mergeCell ref="H62:H69"/>
    <mergeCell ref="I62:I69"/>
    <mergeCell ref="J62:J69"/>
    <mergeCell ref="C54:C61"/>
    <mergeCell ref="D54:D61"/>
    <mergeCell ref="E54:E61"/>
    <mergeCell ref="F54:F61"/>
    <mergeCell ref="G54:G61"/>
    <mergeCell ref="H38:H45"/>
    <mergeCell ref="I38:I45"/>
    <mergeCell ref="J38:J45"/>
    <mergeCell ref="C46:C53"/>
    <mergeCell ref="D46:D53"/>
    <mergeCell ref="E46:E53"/>
    <mergeCell ref="F46:F53"/>
    <mergeCell ref="G46:G53"/>
    <mergeCell ref="H46:H53"/>
    <mergeCell ref="I46:I53"/>
    <mergeCell ref="J46:J53"/>
    <mergeCell ref="C38:C45"/>
    <mergeCell ref="D38:D45"/>
    <mergeCell ref="E38:E45"/>
    <mergeCell ref="F38:F45"/>
    <mergeCell ref="G38:G45"/>
    <mergeCell ref="I22:I29"/>
    <mergeCell ref="J22:J29"/>
    <mergeCell ref="C30:C37"/>
    <mergeCell ref="D30:D37"/>
    <mergeCell ref="E30:E37"/>
    <mergeCell ref="F30:F37"/>
    <mergeCell ref="G30:G37"/>
    <mergeCell ref="H30:H37"/>
    <mergeCell ref="I30:I37"/>
    <mergeCell ref="J30:J37"/>
    <mergeCell ref="H22:H29"/>
    <mergeCell ref="E22:E29"/>
    <mergeCell ref="F22:F29"/>
    <mergeCell ref="G22:G29"/>
    <mergeCell ref="E14:E21"/>
    <mergeCell ref="F14:F21"/>
    <mergeCell ref="G14:G21"/>
    <mergeCell ref="A22:A29"/>
    <mergeCell ref="C22:C29"/>
    <mergeCell ref="C14:C21"/>
    <mergeCell ref="D14:D21"/>
    <mergeCell ref="B4:B69"/>
    <mergeCell ref="D22:D29"/>
    <mergeCell ref="A30:A37"/>
    <mergeCell ref="A38:A45"/>
    <mergeCell ref="A46:A53"/>
    <mergeCell ref="A54:A61"/>
    <mergeCell ref="A62:A69"/>
    <mergeCell ref="H14:H21"/>
    <mergeCell ref="I14:I21"/>
    <mergeCell ref="J14:J21"/>
    <mergeCell ref="A6:A13"/>
    <mergeCell ref="F6:F13"/>
    <mergeCell ref="G6:G13"/>
    <mergeCell ref="H6:H13"/>
    <mergeCell ref="I6:I13"/>
    <mergeCell ref="C6:C13"/>
    <mergeCell ref="D6:D13"/>
    <mergeCell ref="E6:E13"/>
    <mergeCell ref="J6:J13"/>
    <mergeCell ref="A14:A21"/>
    <mergeCell ref="A1:J1"/>
    <mergeCell ref="A2:A3"/>
    <mergeCell ref="B2:B3"/>
    <mergeCell ref="C2:C3"/>
    <mergeCell ref="D2:D3"/>
    <mergeCell ref="E2:E3"/>
    <mergeCell ref="F2:F3"/>
    <mergeCell ref="I2:I3"/>
    <mergeCell ref="J2:J3"/>
    <mergeCell ref="G2:H2"/>
  </mergeCells>
  <dataValidations count="2">
    <dataValidation type="list" allowBlank="1" sqref="I4:I5">
      <formula1>"High,Medium,Low"</formula1>
    </dataValidation>
    <dataValidation type="list" allowBlank="1" sqref="G4:H5">
      <formula1>"NA,NG,NE,OK"</formula1>
    </dataValidation>
  </dataValidation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zoomScale="80" zoomScaleNormal="80" workbookViewId="0">
      <selection activeCell="C4" sqref="C4"/>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63">
      <c r="A4" s="72">
        <v>1</v>
      </c>
      <c r="B4" s="133" t="s">
        <v>93</v>
      </c>
      <c r="C4" s="73" t="s">
        <v>94</v>
      </c>
      <c r="D4" s="74" t="s">
        <v>95</v>
      </c>
      <c r="E4" s="73" t="s">
        <v>112</v>
      </c>
      <c r="F4" s="74" t="s">
        <v>96</v>
      </c>
      <c r="G4" s="75" t="s">
        <v>51</v>
      </c>
      <c r="H4" s="75" t="s">
        <v>51</v>
      </c>
      <c r="I4" s="76" t="s">
        <v>10</v>
      </c>
      <c r="J4" s="77"/>
    </row>
    <row r="5" spans="1:10" ht="110.25" customHeight="1">
      <c r="A5" s="72">
        <v>2</v>
      </c>
      <c r="B5" s="134"/>
      <c r="C5" s="73" t="s">
        <v>99</v>
      </c>
      <c r="D5" s="74" t="s">
        <v>100</v>
      </c>
      <c r="E5" s="73" t="s">
        <v>112</v>
      </c>
      <c r="F5" s="74" t="s">
        <v>101</v>
      </c>
      <c r="G5" s="75" t="s">
        <v>52</v>
      </c>
      <c r="H5" s="75" t="s">
        <v>52</v>
      </c>
      <c r="I5" s="76" t="s">
        <v>10</v>
      </c>
      <c r="J5" s="77"/>
    </row>
    <row r="6" spans="1:10" ht="12.75" customHeight="1">
      <c r="A6" s="153">
        <v>3</v>
      </c>
      <c r="B6" s="134"/>
      <c r="C6" s="142" t="s">
        <v>102</v>
      </c>
      <c r="D6" s="142" t="s">
        <v>103</v>
      </c>
      <c r="E6" s="142" t="s">
        <v>113</v>
      </c>
      <c r="F6" s="142" t="s">
        <v>104</v>
      </c>
      <c r="G6" s="147" t="s">
        <v>52</v>
      </c>
      <c r="H6" s="147" t="s">
        <v>52</v>
      </c>
      <c r="I6" s="147" t="s">
        <v>10</v>
      </c>
      <c r="J6" s="119"/>
    </row>
    <row r="7" spans="1:10" ht="12.75" customHeight="1">
      <c r="A7" s="154"/>
      <c r="B7" s="134"/>
      <c r="C7" s="143"/>
      <c r="D7" s="143"/>
      <c r="E7" s="145"/>
      <c r="F7" s="143"/>
      <c r="G7" s="148"/>
      <c r="H7" s="148"/>
      <c r="I7" s="148"/>
      <c r="J7" s="120"/>
    </row>
    <row r="8" spans="1:10" ht="12.75" customHeight="1">
      <c r="A8" s="154"/>
      <c r="B8" s="134"/>
      <c r="C8" s="143"/>
      <c r="D8" s="143"/>
      <c r="E8" s="145"/>
      <c r="F8" s="143"/>
      <c r="G8" s="148"/>
      <c r="H8" s="148"/>
      <c r="I8" s="148"/>
      <c r="J8" s="120"/>
    </row>
    <row r="9" spans="1:10" ht="12.75" customHeight="1">
      <c r="A9" s="154"/>
      <c r="B9" s="134"/>
      <c r="C9" s="143"/>
      <c r="D9" s="143"/>
      <c r="E9" s="145"/>
      <c r="F9" s="143"/>
      <c r="G9" s="148"/>
      <c r="H9" s="148"/>
      <c r="I9" s="148"/>
      <c r="J9" s="120"/>
    </row>
    <row r="10" spans="1:10" ht="12.75" customHeight="1">
      <c r="A10" s="154"/>
      <c r="B10" s="134"/>
      <c r="C10" s="143"/>
      <c r="D10" s="143"/>
      <c r="E10" s="145"/>
      <c r="F10" s="143"/>
      <c r="G10" s="148"/>
      <c r="H10" s="148"/>
      <c r="I10" s="148"/>
      <c r="J10" s="120"/>
    </row>
    <row r="11" spans="1:10" ht="12.75" customHeight="1">
      <c r="A11" s="154"/>
      <c r="B11" s="134"/>
      <c r="C11" s="143"/>
      <c r="D11" s="143"/>
      <c r="E11" s="145"/>
      <c r="F11" s="143"/>
      <c r="G11" s="148"/>
      <c r="H11" s="148"/>
      <c r="I11" s="148"/>
      <c r="J11" s="120"/>
    </row>
    <row r="12" spans="1:10" ht="12.75" customHeight="1">
      <c r="A12" s="154"/>
      <c r="B12" s="134"/>
      <c r="C12" s="143"/>
      <c r="D12" s="143"/>
      <c r="E12" s="145"/>
      <c r="F12" s="143"/>
      <c r="G12" s="148"/>
      <c r="H12" s="148"/>
      <c r="I12" s="148"/>
      <c r="J12" s="120"/>
    </row>
    <row r="13" spans="1:10" ht="12.75" customHeight="1">
      <c r="A13" s="155"/>
      <c r="B13" s="134"/>
      <c r="C13" s="144"/>
      <c r="D13" s="144"/>
      <c r="E13" s="146"/>
      <c r="F13" s="144"/>
      <c r="G13" s="149"/>
      <c r="H13" s="149"/>
      <c r="I13" s="149"/>
      <c r="J13" s="121"/>
    </row>
    <row r="14" spans="1:10" ht="12.75" customHeight="1">
      <c r="A14" s="150">
        <v>4</v>
      </c>
      <c r="B14" s="134"/>
      <c r="C14" s="142" t="s">
        <v>105</v>
      </c>
      <c r="D14" s="142" t="s">
        <v>68</v>
      </c>
      <c r="E14" s="142" t="s">
        <v>114</v>
      </c>
      <c r="F14" s="142" t="s">
        <v>106</v>
      </c>
      <c r="G14" s="147" t="s">
        <v>52</v>
      </c>
      <c r="H14" s="147" t="s">
        <v>52</v>
      </c>
      <c r="I14" s="147" t="s">
        <v>10</v>
      </c>
      <c r="J14" s="119"/>
    </row>
    <row r="15" spans="1:10" ht="12.75" customHeight="1">
      <c r="A15" s="151"/>
      <c r="B15" s="134"/>
      <c r="C15" s="143"/>
      <c r="D15" s="143"/>
      <c r="E15" s="145"/>
      <c r="F15" s="143"/>
      <c r="G15" s="148"/>
      <c r="H15" s="148"/>
      <c r="I15" s="148"/>
      <c r="J15" s="120"/>
    </row>
    <row r="16" spans="1:10" ht="12.75" customHeight="1">
      <c r="A16" s="151"/>
      <c r="B16" s="134"/>
      <c r="C16" s="143"/>
      <c r="D16" s="143"/>
      <c r="E16" s="145"/>
      <c r="F16" s="143"/>
      <c r="G16" s="148"/>
      <c r="H16" s="148"/>
      <c r="I16" s="148"/>
      <c r="J16" s="120"/>
    </row>
    <row r="17" spans="1:10" ht="12.75" customHeight="1">
      <c r="A17" s="151"/>
      <c r="B17" s="134"/>
      <c r="C17" s="143"/>
      <c r="D17" s="143"/>
      <c r="E17" s="145"/>
      <c r="F17" s="143"/>
      <c r="G17" s="148"/>
      <c r="H17" s="148"/>
      <c r="I17" s="148"/>
      <c r="J17" s="120"/>
    </row>
    <row r="18" spans="1:10" ht="12.75" customHeight="1">
      <c r="A18" s="151"/>
      <c r="B18" s="134"/>
      <c r="C18" s="143"/>
      <c r="D18" s="143"/>
      <c r="E18" s="145"/>
      <c r="F18" s="143"/>
      <c r="G18" s="148"/>
      <c r="H18" s="148"/>
      <c r="I18" s="148"/>
      <c r="J18" s="120"/>
    </row>
    <row r="19" spans="1:10" ht="12.75" customHeight="1">
      <c r="A19" s="151"/>
      <c r="B19" s="134"/>
      <c r="C19" s="143"/>
      <c r="D19" s="143"/>
      <c r="E19" s="145"/>
      <c r="F19" s="143"/>
      <c r="G19" s="148"/>
      <c r="H19" s="148"/>
      <c r="I19" s="148"/>
      <c r="J19" s="120"/>
    </row>
    <row r="20" spans="1:10" ht="12.75" customHeight="1">
      <c r="A20" s="151"/>
      <c r="B20" s="134"/>
      <c r="C20" s="143"/>
      <c r="D20" s="143"/>
      <c r="E20" s="145"/>
      <c r="F20" s="143"/>
      <c r="G20" s="148"/>
      <c r="H20" s="148"/>
      <c r="I20" s="148"/>
      <c r="J20" s="120"/>
    </row>
    <row r="21" spans="1:10" ht="12.75" customHeight="1">
      <c r="A21" s="152"/>
      <c r="B21" s="134"/>
      <c r="C21" s="144"/>
      <c r="D21" s="144"/>
      <c r="E21" s="146"/>
      <c r="F21" s="144"/>
      <c r="G21" s="149"/>
      <c r="H21" s="149"/>
      <c r="I21" s="149"/>
      <c r="J21" s="121"/>
    </row>
    <row r="22" spans="1:10" ht="15" customHeight="1">
      <c r="A22" s="150">
        <v>5</v>
      </c>
      <c r="B22" s="134"/>
      <c r="C22" s="142" t="s">
        <v>107</v>
      </c>
      <c r="D22" s="142" t="s">
        <v>68</v>
      </c>
      <c r="E22" s="142" t="s">
        <v>111</v>
      </c>
      <c r="F22" s="142" t="s">
        <v>108</v>
      </c>
      <c r="G22" s="147" t="s">
        <v>52</v>
      </c>
      <c r="H22" s="147" t="s">
        <v>52</v>
      </c>
      <c r="I22" s="147" t="s">
        <v>10</v>
      </c>
      <c r="J22" s="119"/>
    </row>
    <row r="23" spans="1:10" ht="15" customHeight="1">
      <c r="A23" s="151"/>
      <c r="B23" s="134"/>
      <c r="C23" s="143"/>
      <c r="D23" s="143"/>
      <c r="E23" s="145"/>
      <c r="F23" s="143"/>
      <c r="G23" s="148"/>
      <c r="H23" s="148"/>
      <c r="I23" s="148"/>
      <c r="J23" s="120"/>
    </row>
    <row r="24" spans="1:10" ht="15" customHeight="1">
      <c r="A24" s="151"/>
      <c r="B24" s="134"/>
      <c r="C24" s="143"/>
      <c r="D24" s="143"/>
      <c r="E24" s="145"/>
      <c r="F24" s="143"/>
      <c r="G24" s="148"/>
      <c r="H24" s="148"/>
      <c r="I24" s="148"/>
      <c r="J24" s="120"/>
    </row>
    <row r="25" spans="1:10" ht="15" customHeight="1">
      <c r="A25" s="151"/>
      <c r="B25" s="134"/>
      <c r="C25" s="143"/>
      <c r="D25" s="143"/>
      <c r="E25" s="145"/>
      <c r="F25" s="143"/>
      <c r="G25" s="148"/>
      <c r="H25" s="148"/>
      <c r="I25" s="148"/>
      <c r="J25" s="120"/>
    </row>
    <row r="26" spans="1:10" ht="15" customHeight="1">
      <c r="A26" s="151"/>
      <c r="B26" s="134"/>
      <c r="C26" s="143"/>
      <c r="D26" s="143"/>
      <c r="E26" s="145"/>
      <c r="F26" s="143"/>
      <c r="G26" s="148"/>
      <c r="H26" s="148"/>
      <c r="I26" s="148"/>
      <c r="J26" s="120"/>
    </row>
    <row r="27" spans="1:10" ht="15" customHeight="1">
      <c r="A27" s="151"/>
      <c r="B27" s="134"/>
      <c r="C27" s="143"/>
      <c r="D27" s="143"/>
      <c r="E27" s="145"/>
      <c r="F27" s="143"/>
      <c r="G27" s="148"/>
      <c r="H27" s="148"/>
      <c r="I27" s="148"/>
      <c r="J27" s="120"/>
    </row>
    <row r="28" spans="1:10" ht="15" customHeight="1">
      <c r="A28" s="151"/>
      <c r="B28" s="134"/>
      <c r="C28" s="143"/>
      <c r="D28" s="143"/>
      <c r="E28" s="145"/>
      <c r="F28" s="143"/>
      <c r="G28" s="148"/>
      <c r="H28" s="148"/>
      <c r="I28" s="148"/>
      <c r="J28" s="120"/>
    </row>
    <row r="29" spans="1:10" ht="15" customHeight="1">
      <c r="A29" s="152"/>
      <c r="B29" s="134"/>
      <c r="C29" s="144"/>
      <c r="D29" s="144"/>
      <c r="E29" s="146"/>
      <c r="F29" s="144"/>
      <c r="G29" s="149"/>
      <c r="H29" s="149"/>
      <c r="I29" s="149"/>
      <c r="J29" s="121"/>
    </row>
    <row r="30" spans="1:10" ht="12.75">
      <c r="A30" s="147">
        <v>6</v>
      </c>
      <c r="B30" s="134"/>
      <c r="C30" s="142" t="s">
        <v>116</v>
      </c>
      <c r="D30" s="142" t="s">
        <v>109</v>
      </c>
      <c r="E30" s="142" t="s">
        <v>110</v>
      </c>
      <c r="F30" s="142" t="s">
        <v>115</v>
      </c>
      <c r="G30" s="147" t="s">
        <v>52</v>
      </c>
      <c r="H30" s="147" t="s">
        <v>52</v>
      </c>
      <c r="I30" s="147" t="s">
        <v>10</v>
      </c>
      <c r="J30" s="119"/>
    </row>
    <row r="31" spans="1:10" ht="12.75">
      <c r="A31" s="148"/>
      <c r="B31" s="134"/>
      <c r="C31" s="143"/>
      <c r="D31" s="143"/>
      <c r="E31" s="145"/>
      <c r="F31" s="143"/>
      <c r="G31" s="148"/>
      <c r="H31" s="148"/>
      <c r="I31" s="148"/>
      <c r="J31" s="120"/>
    </row>
    <row r="32" spans="1:10" ht="12.75">
      <c r="A32" s="148"/>
      <c r="B32" s="134"/>
      <c r="C32" s="143"/>
      <c r="D32" s="143"/>
      <c r="E32" s="145"/>
      <c r="F32" s="143"/>
      <c r="G32" s="148"/>
      <c r="H32" s="148"/>
      <c r="I32" s="148"/>
      <c r="J32" s="120"/>
    </row>
    <row r="33" spans="1:10" ht="12.75">
      <c r="A33" s="148"/>
      <c r="B33" s="134"/>
      <c r="C33" s="143"/>
      <c r="D33" s="143"/>
      <c r="E33" s="145"/>
      <c r="F33" s="143"/>
      <c r="G33" s="148"/>
      <c r="H33" s="148"/>
      <c r="I33" s="148"/>
      <c r="J33" s="120"/>
    </row>
    <row r="34" spans="1:10" ht="12.75">
      <c r="A34" s="148"/>
      <c r="B34" s="134"/>
      <c r="C34" s="143"/>
      <c r="D34" s="143"/>
      <c r="E34" s="145"/>
      <c r="F34" s="143"/>
      <c r="G34" s="148"/>
      <c r="H34" s="148"/>
      <c r="I34" s="148"/>
      <c r="J34" s="120"/>
    </row>
    <row r="35" spans="1:10" ht="12.75">
      <c r="A35" s="148"/>
      <c r="B35" s="134"/>
      <c r="C35" s="143"/>
      <c r="D35" s="143"/>
      <c r="E35" s="145"/>
      <c r="F35" s="143"/>
      <c r="G35" s="148"/>
      <c r="H35" s="148"/>
      <c r="I35" s="148"/>
      <c r="J35" s="120"/>
    </row>
    <row r="36" spans="1:10" ht="12.75">
      <c r="A36" s="148"/>
      <c r="B36" s="134"/>
      <c r="C36" s="143"/>
      <c r="D36" s="143"/>
      <c r="E36" s="145"/>
      <c r="F36" s="143"/>
      <c r="G36" s="148"/>
      <c r="H36" s="148"/>
      <c r="I36" s="148"/>
      <c r="J36" s="120"/>
    </row>
    <row r="37" spans="1:10" ht="12.75">
      <c r="A37" s="149"/>
      <c r="B37" s="134"/>
      <c r="C37" s="144"/>
      <c r="D37" s="144"/>
      <c r="E37" s="146"/>
      <c r="F37" s="144"/>
      <c r="G37" s="149"/>
      <c r="H37" s="149"/>
      <c r="I37" s="149"/>
      <c r="J37" s="121"/>
    </row>
    <row r="38" spans="1:10" ht="12.75">
      <c r="A38" s="139">
        <v>7</v>
      </c>
      <c r="B38" s="134"/>
      <c r="C38" s="142" t="s">
        <v>117</v>
      </c>
      <c r="D38" s="142" t="s">
        <v>118</v>
      </c>
      <c r="E38" s="142" t="s">
        <v>119</v>
      </c>
      <c r="F38" s="142" t="s">
        <v>120</v>
      </c>
      <c r="G38" s="147" t="s">
        <v>52</v>
      </c>
      <c r="H38" s="147" t="s">
        <v>52</v>
      </c>
      <c r="I38" s="147" t="s">
        <v>10</v>
      </c>
      <c r="J38" s="119"/>
    </row>
    <row r="39" spans="1:10" ht="12.75">
      <c r="A39" s="140"/>
      <c r="B39" s="134"/>
      <c r="C39" s="143"/>
      <c r="D39" s="143"/>
      <c r="E39" s="145"/>
      <c r="F39" s="143"/>
      <c r="G39" s="148"/>
      <c r="H39" s="148"/>
      <c r="I39" s="148"/>
      <c r="J39" s="120"/>
    </row>
    <row r="40" spans="1:10" ht="12.75">
      <c r="A40" s="140"/>
      <c r="B40" s="134"/>
      <c r="C40" s="143"/>
      <c r="D40" s="143"/>
      <c r="E40" s="145"/>
      <c r="F40" s="143"/>
      <c r="G40" s="148"/>
      <c r="H40" s="148"/>
      <c r="I40" s="148"/>
      <c r="J40" s="120"/>
    </row>
    <row r="41" spans="1:10" ht="12.75">
      <c r="A41" s="140"/>
      <c r="B41" s="134"/>
      <c r="C41" s="143"/>
      <c r="D41" s="143"/>
      <c r="E41" s="145"/>
      <c r="F41" s="143"/>
      <c r="G41" s="148"/>
      <c r="H41" s="148"/>
      <c r="I41" s="148"/>
      <c r="J41" s="120"/>
    </row>
    <row r="42" spans="1:10" ht="12.75">
      <c r="A42" s="140"/>
      <c r="B42" s="134"/>
      <c r="C42" s="143"/>
      <c r="D42" s="143"/>
      <c r="E42" s="145"/>
      <c r="F42" s="143"/>
      <c r="G42" s="148"/>
      <c r="H42" s="148"/>
      <c r="I42" s="148"/>
      <c r="J42" s="120"/>
    </row>
    <row r="43" spans="1:10" ht="12.75">
      <c r="A43" s="140"/>
      <c r="B43" s="134"/>
      <c r="C43" s="143"/>
      <c r="D43" s="143"/>
      <c r="E43" s="145"/>
      <c r="F43" s="143"/>
      <c r="G43" s="148"/>
      <c r="H43" s="148"/>
      <c r="I43" s="148"/>
      <c r="J43" s="120"/>
    </row>
    <row r="44" spans="1:10" ht="12.75">
      <c r="A44" s="140"/>
      <c r="B44" s="134"/>
      <c r="C44" s="143"/>
      <c r="D44" s="143"/>
      <c r="E44" s="145"/>
      <c r="F44" s="143"/>
      <c r="G44" s="148"/>
      <c r="H44" s="148"/>
      <c r="I44" s="148"/>
      <c r="J44" s="120"/>
    </row>
    <row r="45" spans="1:10" ht="12.75">
      <c r="A45" s="141"/>
      <c r="B45" s="134"/>
      <c r="C45" s="144"/>
      <c r="D45" s="144"/>
      <c r="E45" s="146"/>
      <c r="F45" s="144"/>
      <c r="G45" s="149"/>
      <c r="H45" s="149"/>
      <c r="I45" s="149"/>
      <c r="J45" s="121"/>
    </row>
    <row r="46" spans="1:10" ht="12.75">
      <c r="A46" s="139">
        <v>8</v>
      </c>
      <c r="B46" s="134"/>
      <c r="C46" s="142" t="s">
        <v>121</v>
      </c>
      <c r="D46" s="142" t="s">
        <v>68</v>
      </c>
      <c r="E46" s="142" t="s">
        <v>119</v>
      </c>
      <c r="F46" s="142" t="s">
        <v>123</v>
      </c>
      <c r="G46" s="147" t="s">
        <v>52</v>
      </c>
      <c r="H46" s="147" t="s">
        <v>52</v>
      </c>
      <c r="I46" s="147" t="s">
        <v>10</v>
      </c>
      <c r="J46" s="119"/>
    </row>
    <row r="47" spans="1:10" ht="12.75">
      <c r="A47" s="140"/>
      <c r="B47" s="134"/>
      <c r="C47" s="143"/>
      <c r="D47" s="143"/>
      <c r="E47" s="145"/>
      <c r="F47" s="143"/>
      <c r="G47" s="148"/>
      <c r="H47" s="148"/>
      <c r="I47" s="148"/>
      <c r="J47" s="120"/>
    </row>
    <row r="48" spans="1:10" ht="12.75">
      <c r="A48" s="140"/>
      <c r="B48" s="134"/>
      <c r="C48" s="143"/>
      <c r="D48" s="143"/>
      <c r="E48" s="145"/>
      <c r="F48" s="143"/>
      <c r="G48" s="148"/>
      <c r="H48" s="148"/>
      <c r="I48" s="148"/>
      <c r="J48" s="120"/>
    </row>
    <row r="49" spans="1:10" ht="12.75">
      <c r="A49" s="140"/>
      <c r="B49" s="134"/>
      <c r="C49" s="143"/>
      <c r="D49" s="143"/>
      <c r="E49" s="145"/>
      <c r="F49" s="143"/>
      <c r="G49" s="148"/>
      <c r="H49" s="148"/>
      <c r="I49" s="148"/>
      <c r="J49" s="120"/>
    </row>
    <row r="50" spans="1:10" ht="12.75">
      <c r="A50" s="140"/>
      <c r="B50" s="134"/>
      <c r="C50" s="143"/>
      <c r="D50" s="143"/>
      <c r="E50" s="145"/>
      <c r="F50" s="143"/>
      <c r="G50" s="148"/>
      <c r="H50" s="148"/>
      <c r="I50" s="148"/>
      <c r="J50" s="120"/>
    </row>
    <row r="51" spans="1:10" ht="12.75">
      <c r="A51" s="140"/>
      <c r="B51" s="134"/>
      <c r="C51" s="143"/>
      <c r="D51" s="143"/>
      <c r="E51" s="145"/>
      <c r="F51" s="143"/>
      <c r="G51" s="148"/>
      <c r="H51" s="148"/>
      <c r="I51" s="148"/>
      <c r="J51" s="120"/>
    </row>
    <row r="52" spans="1:10" ht="12.75">
      <c r="A52" s="140"/>
      <c r="B52" s="134"/>
      <c r="C52" s="143"/>
      <c r="D52" s="143"/>
      <c r="E52" s="145"/>
      <c r="F52" s="143"/>
      <c r="G52" s="148"/>
      <c r="H52" s="148"/>
      <c r="I52" s="148"/>
      <c r="J52" s="120"/>
    </row>
    <row r="53" spans="1:10" ht="12.75">
      <c r="A53" s="141"/>
      <c r="B53" s="134"/>
      <c r="C53" s="144"/>
      <c r="D53" s="144"/>
      <c r="E53" s="146"/>
      <c r="F53" s="144"/>
      <c r="G53" s="149"/>
      <c r="H53" s="149"/>
      <c r="I53" s="149"/>
      <c r="J53" s="121"/>
    </row>
    <row r="54" spans="1:10" ht="12.75">
      <c r="A54" s="147">
        <v>9</v>
      </c>
      <c r="B54" s="134"/>
      <c r="C54" s="142" t="s">
        <v>124</v>
      </c>
      <c r="D54" s="142" t="s">
        <v>125</v>
      </c>
      <c r="E54" s="142" t="s">
        <v>126</v>
      </c>
      <c r="F54" s="142" t="s">
        <v>127</v>
      </c>
      <c r="G54" s="147" t="s">
        <v>52</v>
      </c>
      <c r="H54" s="147" t="s">
        <v>52</v>
      </c>
      <c r="I54" s="147" t="s">
        <v>10</v>
      </c>
      <c r="J54" s="119"/>
    </row>
    <row r="55" spans="1:10" ht="12.75">
      <c r="A55" s="148"/>
      <c r="B55" s="134"/>
      <c r="C55" s="143"/>
      <c r="D55" s="143"/>
      <c r="E55" s="145"/>
      <c r="F55" s="143"/>
      <c r="G55" s="148"/>
      <c r="H55" s="148"/>
      <c r="I55" s="148"/>
      <c r="J55" s="120"/>
    </row>
    <row r="56" spans="1:10" ht="12.75">
      <c r="A56" s="148"/>
      <c r="B56" s="134"/>
      <c r="C56" s="143"/>
      <c r="D56" s="143"/>
      <c r="E56" s="145"/>
      <c r="F56" s="143"/>
      <c r="G56" s="148"/>
      <c r="H56" s="148"/>
      <c r="I56" s="148"/>
      <c r="J56" s="120"/>
    </row>
    <row r="57" spans="1:10" ht="12.75">
      <c r="A57" s="148"/>
      <c r="B57" s="134"/>
      <c r="C57" s="143"/>
      <c r="D57" s="143"/>
      <c r="E57" s="145"/>
      <c r="F57" s="143"/>
      <c r="G57" s="148"/>
      <c r="H57" s="148"/>
      <c r="I57" s="148"/>
      <c r="J57" s="120"/>
    </row>
    <row r="58" spans="1:10" ht="12.75">
      <c r="A58" s="148"/>
      <c r="B58" s="134"/>
      <c r="C58" s="143"/>
      <c r="D58" s="143"/>
      <c r="E58" s="145"/>
      <c r="F58" s="143"/>
      <c r="G58" s="148"/>
      <c r="H58" s="148"/>
      <c r="I58" s="148"/>
      <c r="J58" s="120"/>
    </row>
    <row r="59" spans="1:10" ht="12.75">
      <c r="A59" s="148"/>
      <c r="B59" s="134"/>
      <c r="C59" s="143"/>
      <c r="D59" s="143"/>
      <c r="E59" s="145"/>
      <c r="F59" s="143"/>
      <c r="G59" s="148"/>
      <c r="H59" s="148"/>
      <c r="I59" s="148"/>
      <c r="J59" s="120"/>
    </row>
    <row r="60" spans="1:10" ht="12.75">
      <c r="A60" s="148"/>
      <c r="B60" s="134"/>
      <c r="C60" s="143"/>
      <c r="D60" s="143"/>
      <c r="E60" s="145"/>
      <c r="F60" s="143"/>
      <c r="G60" s="148"/>
      <c r="H60" s="148"/>
      <c r="I60" s="148"/>
      <c r="J60" s="120"/>
    </row>
    <row r="61" spans="1:10" ht="12.75">
      <c r="A61" s="149"/>
      <c r="B61" s="134"/>
      <c r="C61" s="144"/>
      <c r="D61" s="144"/>
      <c r="E61" s="146"/>
      <c r="F61" s="144"/>
      <c r="G61" s="149"/>
      <c r="H61" s="149"/>
      <c r="I61" s="149"/>
      <c r="J61" s="121"/>
    </row>
    <row r="62" spans="1:10" ht="12.75">
      <c r="A62" s="147">
        <v>10</v>
      </c>
      <c r="B62" s="134"/>
      <c r="C62" s="142" t="s">
        <v>128</v>
      </c>
      <c r="D62" s="142" t="s">
        <v>129</v>
      </c>
      <c r="E62" s="142" t="s">
        <v>130</v>
      </c>
      <c r="F62" s="142" t="s">
        <v>131</v>
      </c>
      <c r="G62" s="147" t="s">
        <v>52</v>
      </c>
      <c r="H62" s="147" t="s">
        <v>52</v>
      </c>
      <c r="I62" s="147" t="s">
        <v>10</v>
      </c>
      <c r="J62" s="119"/>
    </row>
    <row r="63" spans="1:10" ht="12.75">
      <c r="A63" s="148"/>
      <c r="B63" s="134"/>
      <c r="C63" s="143"/>
      <c r="D63" s="143"/>
      <c r="E63" s="145"/>
      <c r="F63" s="143"/>
      <c r="G63" s="148"/>
      <c r="H63" s="148"/>
      <c r="I63" s="148"/>
      <c r="J63" s="120"/>
    </row>
    <row r="64" spans="1:10" ht="12.75">
      <c r="A64" s="148"/>
      <c r="B64" s="134"/>
      <c r="C64" s="143"/>
      <c r="D64" s="143"/>
      <c r="E64" s="145"/>
      <c r="F64" s="143"/>
      <c r="G64" s="148"/>
      <c r="H64" s="148"/>
      <c r="I64" s="148"/>
      <c r="J64" s="120"/>
    </row>
    <row r="65" spans="1:10" ht="12.75">
      <c r="A65" s="148"/>
      <c r="B65" s="134"/>
      <c r="C65" s="143"/>
      <c r="D65" s="143"/>
      <c r="E65" s="145"/>
      <c r="F65" s="143"/>
      <c r="G65" s="148"/>
      <c r="H65" s="148"/>
      <c r="I65" s="148"/>
      <c r="J65" s="120"/>
    </row>
    <row r="66" spans="1:10" ht="12.75">
      <c r="A66" s="148"/>
      <c r="B66" s="134"/>
      <c r="C66" s="143"/>
      <c r="D66" s="143"/>
      <c r="E66" s="145"/>
      <c r="F66" s="143"/>
      <c r="G66" s="148"/>
      <c r="H66" s="148"/>
      <c r="I66" s="148"/>
      <c r="J66" s="120"/>
    </row>
    <row r="67" spans="1:10" ht="12.75">
      <c r="A67" s="148"/>
      <c r="B67" s="134"/>
      <c r="C67" s="143"/>
      <c r="D67" s="143"/>
      <c r="E67" s="145"/>
      <c r="F67" s="143"/>
      <c r="G67" s="148"/>
      <c r="H67" s="148"/>
      <c r="I67" s="148"/>
      <c r="J67" s="120"/>
    </row>
    <row r="68" spans="1:10" ht="12.75">
      <c r="A68" s="148"/>
      <c r="B68" s="134"/>
      <c r="C68" s="143"/>
      <c r="D68" s="143"/>
      <c r="E68" s="145"/>
      <c r="F68" s="143"/>
      <c r="G68" s="148"/>
      <c r="H68" s="148"/>
      <c r="I68" s="148"/>
      <c r="J68" s="120"/>
    </row>
    <row r="69" spans="1:10" ht="12.75">
      <c r="A69" s="149"/>
      <c r="B69" s="135"/>
      <c r="C69" s="144"/>
      <c r="D69" s="144"/>
      <c r="E69" s="146"/>
      <c r="F69" s="144"/>
      <c r="G69" s="149"/>
      <c r="H69" s="149"/>
      <c r="I69" s="149"/>
      <c r="J69" s="121"/>
    </row>
  </sheetData>
  <mergeCells count="83">
    <mergeCell ref="H62:H69"/>
    <mergeCell ref="I62:I69"/>
    <mergeCell ref="J62:J69"/>
    <mergeCell ref="G54:G61"/>
    <mergeCell ref="H54:H61"/>
    <mergeCell ref="I54:I61"/>
    <mergeCell ref="J54:J61"/>
    <mergeCell ref="A62:A69"/>
    <mergeCell ref="C62:C69"/>
    <mergeCell ref="D62:D69"/>
    <mergeCell ref="E62:E69"/>
    <mergeCell ref="F62:F69"/>
    <mergeCell ref="G62:G69"/>
    <mergeCell ref="F46:F53"/>
    <mergeCell ref="G46:G53"/>
    <mergeCell ref="H46:H53"/>
    <mergeCell ref="I46:I53"/>
    <mergeCell ref="J46:J53"/>
    <mergeCell ref="A54:A61"/>
    <mergeCell ref="C54:C61"/>
    <mergeCell ref="D54:D61"/>
    <mergeCell ref="E54:E61"/>
    <mergeCell ref="F54:F61"/>
    <mergeCell ref="J30:J37"/>
    <mergeCell ref="A38:A45"/>
    <mergeCell ref="C38:C45"/>
    <mergeCell ref="D38:D45"/>
    <mergeCell ref="E38:E45"/>
    <mergeCell ref="F38:F45"/>
    <mergeCell ref="G38:G45"/>
    <mergeCell ref="H38:H45"/>
    <mergeCell ref="I38:I45"/>
    <mergeCell ref="J38:J45"/>
    <mergeCell ref="I22:I29"/>
    <mergeCell ref="J22:J29"/>
    <mergeCell ref="A30:A37"/>
    <mergeCell ref="C30:C37"/>
    <mergeCell ref="D30:D37"/>
    <mergeCell ref="E30:E37"/>
    <mergeCell ref="F30:F37"/>
    <mergeCell ref="G30:G37"/>
    <mergeCell ref="H30:H37"/>
    <mergeCell ref="I30:I37"/>
    <mergeCell ref="H14:H21"/>
    <mergeCell ref="I14:I21"/>
    <mergeCell ref="J14:J21"/>
    <mergeCell ref="A22:A29"/>
    <mergeCell ref="C22:C29"/>
    <mergeCell ref="D22:D29"/>
    <mergeCell ref="E22:E29"/>
    <mergeCell ref="F22:F29"/>
    <mergeCell ref="G22:G29"/>
    <mergeCell ref="H22:H29"/>
    <mergeCell ref="G6:G13"/>
    <mergeCell ref="H6:H13"/>
    <mergeCell ref="I6:I13"/>
    <mergeCell ref="J6:J13"/>
    <mergeCell ref="A14:A21"/>
    <mergeCell ref="C14:C21"/>
    <mergeCell ref="D14:D21"/>
    <mergeCell ref="E14:E21"/>
    <mergeCell ref="F14:F21"/>
    <mergeCell ref="G14:G21"/>
    <mergeCell ref="B4:B69"/>
    <mergeCell ref="A6:A13"/>
    <mergeCell ref="C6:C13"/>
    <mergeCell ref="D6:D13"/>
    <mergeCell ref="E6:E13"/>
    <mergeCell ref="F6:F13"/>
    <mergeCell ref="A46:A53"/>
    <mergeCell ref="C46:C53"/>
    <mergeCell ref="D46:D53"/>
    <mergeCell ref="E46:E53"/>
    <mergeCell ref="A1:J1"/>
    <mergeCell ref="A2:A3"/>
    <mergeCell ref="B2:B3"/>
    <mergeCell ref="C2:C3"/>
    <mergeCell ref="D2:D3"/>
    <mergeCell ref="E2:E3"/>
    <mergeCell ref="F2:F3"/>
    <mergeCell ref="G2:H2"/>
    <mergeCell ref="I2:I3"/>
    <mergeCell ref="J2:J3"/>
  </mergeCells>
  <dataValidations count="2">
    <dataValidation type="list" allowBlank="1" sqref="I4:I5">
      <formula1>"High,Medium,Low"</formula1>
    </dataValidation>
    <dataValidation type="list" allowBlank="1" sqref="G4:H5">
      <formula1>"NA,NG,NE,OK"</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19" zoomScale="80" zoomScaleNormal="80" workbookViewId="0">
      <selection activeCell="D38" sqref="D38:D45"/>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63">
      <c r="A4" s="72">
        <v>1</v>
      </c>
      <c r="B4" s="133" t="s">
        <v>135</v>
      </c>
      <c r="C4" s="73" t="s">
        <v>141</v>
      </c>
      <c r="D4" s="74" t="s">
        <v>136</v>
      </c>
      <c r="E4" s="73" t="s">
        <v>137</v>
      </c>
      <c r="F4" s="74" t="s">
        <v>138</v>
      </c>
      <c r="G4" s="75" t="s">
        <v>51</v>
      </c>
      <c r="H4" s="75" t="s">
        <v>51</v>
      </c>
      <c r="I4" s="76" t="s">
        <v>10</v>
      </c>
      <c r="J4" s="77"/>
    </row>
    <row r="5" spans="1:10" ht="110.25" customHeight="1">
      <c r="A5" s="72">
        <v>2</v>
      </c>
      <c r="B5" s="134"/>
      <c r="C5" s="73" t="s">
        <v>140</v>
      </c>
      <c r="D5" s="74" t="s">
        <v>136</v>
      </c>
      <c r="E5" s="73" t="s">
        <v>145</v>
      </c>
      <c r="F5" s="74" t="s">
        <v>139</v>
      </c>
      <c r="G5" s="75" t="s">
        <v>52</v>
      </c>
      <c r="H5" s="75" t="s">
        <v>52</v>
      </c>
      <c r="I5" s="76" t="s">
        <v>10</v>
      </c>
      <c r="J5" s="77"/>
    </row>
    <row r="6" spans="1:10" ht="12.75" customHeight="1">
      <c r="A6" s="153">
        <v>3</v>
      </c>
      <c r="B6" s="134"/>
      <c r="C6" s="142" t="s">
        <v>142</v>
      </c>
      <c r="D6" s="142" t="s">
        <v>143</v>
      </c>
      <c r="E6" s="142" t="s">
        <v>144</v>
      </c>
      <c r="F6" s="142" t="s">
        <v>146</v>
      </c>
      <c r="G6" s="147" t="s">
        <v>52</v>
      </c>
      <c r="H6" s="147" t="s">
        <v>52</v>
      </c>
      <c r="I6" s="147" t="s">
        <v>10</v>
      </c>
      <c r="J6" s="119"/>
    </row>
    <row r="7" spans="1:10" ht="12.75" customHeight="1">
      <c r="A7" s="154"/>
      <c r="B7" s="134"/>
      <c r="C7" s="143"/>
      <c r="D7" s="143"/>
      <c r="E7" s="145"/>
      <c r="F7" s="143"/>
      <c r="G7" s="148"/>
      <c r="H7" s="148"/>
      <c r="I7" s="148"/>
      <c r="J7" s="120"/>
    </row>
    <row r="8" spans="1:10" ht="12.75" customHeight="1">
      <c r="A8" s="154"/>
      <c r="B8" s="134"/>
      <c r="C8" s="143"/>
      <c r="D8" s="143"/>
      <c r="E8" s="145"/>
      <c r="F8" s="143"/>
      <c r="G8" s="148"/>
      <c r="H8" s="148"/>
      <c r="I8" s="148"/>
      <c r="J8" s="120"/>
    </row>
    <row r="9" spans="1:10" ht="12.75" customHeight="1">
      <c r="A9" s="154"/>
      <c r="B9" s="134"/>
      <c r="C9" s="143"/>
      <c r="D9" s="143"/>
      <c r="E9" s="145"/>
      <c r="F9" s="143"/>
      <c r="G9" s="148"/>
      <c r="H9" s="148"/>
      <c r="I9" s="148"/>
      <c r="J9" s="120"/>
    </row>
    <row r="10" spans="1:10" ht="12.75" customHeight="1">
      <c r="A10" s="154"/>
      <c r="B10" s="134"/>
      <c r="C10" s="143"/>
      <c r="D10" s="143"/>
      <c r="E10" s="145"/>
      <c r="F10" s="143"/>
      <c r="G10" s="148"/>
      <c r="H10" s="148"/>
      <c r="I10" s="148"/>
      <c r="J10" s="120"/>
    </row>
    <row r="11" spans="1:10" ht="12.75" customHeight="1">
      <c r="A11" s="154"/>
      <c r="B11" s="134"/>
      <c r="C11" s="143"/>
      <c r="D11" s="143"/>
      <c r="E11" s="145"/>
      <c r="F11" s="143"/>
      <c r="G11" s="148"/>
      <c r="H11" s="148"/>
      <c r="I11" s="148"/>
      <c r="J11" s="120"/>
    </row>
    <row r="12" spans="1:10" ht="12.75" customHeight="1">
      <c r="A12" s="154"/>
      <c r="B12" s="134"/>
      <c r="C12" s="143"/>
      <c r="D12" s="143"/>
      <c r="E12" s="145"/>
      <c r="F12" s="143"/>
      <c r="G12" s="148"/>
      <c r="H12" s="148"/>
      <c r="I12" s="148"/>
      <c r="J12" s="120"/>
    </row>
    <row r="13" spans="1:10" ht="12.75" customHeight="1">
      <c r="A13" s="155"/>
      <c r="B13" s="134"/>
      <c r="C13" s="144"/>
      <c r="D13" s="144"/>
      <c r="E13" s="146"/>
      <c r="F13" s="144"/>
      <c r="G13" s="149"/>
      <c r="H13" s="149"/>
      <c r="I13" s="149"/>
      <c r="J13" s="121"/>
    </row>
    <row r="14" spans="1:10" ht="12.75" customHeight="1">
      <c r="A14" s="150">
        <v>4</v>
      </c>
      <c r="B14" s="134"/>
      <c r="C14" s="142" t="s">
        <v>94</v>
      </c>
      <c r="D14" s="142" t="s">
        <v>147</v>
      </c>
      <c r="E14" s="142" t="s">
        <v>148</v>
      </c>
      <c r="F14" s="142" t="s">
        <v>149</v>
      </c>
      <c r="G14" s="147" t="s">
        <v>52</v>
      </c>
      <c r="H14" s="147" t="s">
        <v>52</v>
      </c>
      <c r="I14" s="147" t="s">
        <v>10</v>
      </c>
      <c r="J14" s="119"/>
    </row>
    <row r="15" spans="1:10" ht="12.75" customHeight="1">
      <c r="A15" s="151"/>
      <c r="B15" s="134"/>
      <c r="C15" s="143"/>
      <c r="D15" s="143"/>
      <c r="E15" s="145"/>
      <c r="F15" s="143"/>
      <c r="G15" s="148"/>
      <c r="H15" s="148"/>
      <c r="I15" s="148"/>
      <c r="J15" s="120"/>
    </row>
    <row r="16" spans="1:10" ht="12.75" customHeight="1">
      <c r="A16" s="151"/>
      <c r="B16" s="134"/>
      <c r="C16" s="143"/>
      <c r="D16" s="143"/>
      <c r="E16" s="145"/>
      <c r="F16" s="143"/>
      <c r="G16" s="148"/>
      <c r="H16" s="148"/>
      <c r="I16" s="148"/>
      <c r="J16" s="120"/>
    </row>
    <row r="17" spans="1:10" ht="12.75" customHeight="1">
      <c r="A17" s="151"/>
      <c r="B17" s="134"/>
      <c r="C17" s="143"/>
      <c r="D17" s="143"/>
      <c r="E17" s="145"/>
      <c r="F17" s="143"/>
      <c r="G17" s="148"/>
      <c r="H17" s="148"/>
      <c r="I17" s="148"/>
      <c r="J17" s="120"/>
    </row>
    <row r="18" spans="1:10" ht="12.75" customHeight="1">
      <c r="A18" s="151"/>
      <c r="B18" s="134"/>
      <c r="C18" s="143"/>
      <c r="D18" s="143"/>
      <c r="E18" s="145"/>
      <c r="F18" s="143"/>
      <c r="G18" s="148"/>
      <c r="H18" s="148"/>
      <c r="I18" s="148"/>
      <c r="J18" s="120"/>
    </row>
    <row r="19" spans="1:10" ht="12.75" customHeight="1">
      <c r="A19" s="151"/>
      <c r="B19" s="134"/>
      <c r="C19" s="143"/>
      <c r="D19" s="143"/>
      <c r="E19" s="145"/>
      <c r="F19" s="143"/>
      <c r="G19" s="148"/>
      <c r="H19" s="148"/>
      <c r="I19" s="148"/>
      <c r="J19" s="120"/>
    </row>
    <row r="20" spans="1:10" ht="12.75" customHeight="1">
      <c r="A20" s="151"/>
      <c r="B20" s="134"/>
      <c r="C20" s="143"/>
      <c r="D20" s="143"/>
      <c r="E20" s="145"/>
      <c r="F20" s="143"/>
      <c r="G20" s="148"/>
      <c r="H20" s="148"/>
      <c r="I20" s="148"/>
      <c r="J20" s="120"/>
    </row>
    <row r="21" spans="1:10" ht="12.75" customHeight="1">
      <c r="A21" s="152"/>
      <c r="B21" s="134"/>
      <c r="C21" s="144"/>
      <c r="D21" s="144"/>
      <c r="E21" s="146"/>
      <c r="F21" s="144"/>
      <c r="G21" s="149"/>
      <c r="H21" s="149"/>
      <c r="I21" s="149"/>
      <c r="J21" s="121"/>
    </row>
    <row r="22" spans="1:10" ht="15" customHeight="1">
      <c r="A22" s="150">
        <v>5</v>
      </c>
      <c r="B22" s="134"/>
      <c r="C22" s="142" t="s">
        <v>152</v>
      </c>
      <c r="D22" s="142" t="s">
        <v>68</v>
      </c>
      <c r="E22" s="142" t="s">
        <v>150</v>
      </c>
      <c r="F22" s="142" t="s">
        <v>151</v>
      </c>
      <c r="G22" s="147" t="s">
        <v>52</v>
      </c>
      <c r="H22" s="147" t="s">
        <v>52</v>
      </c>
      <c r="I22" s="147" t="s">
        <v>10</v>
      </c>
      <c r="J22" s="119"/>
    </row>
    <row r="23" spans="1:10" ht="15" customHeight="1">
      <c r="A23" s="151"/>
      <c r="B23" s="134"/>
      <c r="C23" s="143"/>
      <c r="D23" s="143"/>
      <c r="E23" s="145"/>
      <c r="F23" s="143"/>
      <c r="G23" s="148"/>
      <c r="H23" s="148"/>
      <c r="I23" s="148"/>
      <c r="J23" s="120"/>
    </row>
    <row r="24" spans="1:10" ht="15" customHeight="1">
      <c r="A24" s="151"/>
      <c r="B24" s="134"/>
      <c r="C24" s="143"/>
      <c r="D24" s="143"/>
      <c r="E24" s="145"/>
      <c r="F24" s="143"/>
      <c r="G24" s="148"/>
      <c r="H24" s="148"/>
      <c r="I24" s="148"/>
      <c r="J24" s="120"/>
    </row>
    <row r="25" spans="1:10" ht="15" customHeight="1">
      <c r="A25" s="151"/>
      <c r="B25" s="134"/>
      <c r="C25" s="143"/>
      <c r="D25" s="143"/>
      <c r="E25" s="145"/>
      <c r="F25" s="143"/>
      <c r="G25" s="148"/>
      <c r="H25" s="148"/>
      <c r="I25" s="148"/>
      <c r="J25" s="120"/>
    </row>
    <row r="26" spans="1:10" ht="15" customHeight="1">
      <c r="A26" s="151"/>
      <c r="B26" s="134"/>
      <c r="C26" s="143"/>
      <c r="D26" s="143"/>
      <c r="E26" s="145"/>
      <c r="F26" s="143"/>
      <c r="G26" s="148"/>
      <c r="H26" s="148"/>
      <c r="I26" s="148"/>
      <c r="J26" s="120"/>
    </row>
    <row r="27" spans="1:10" ht="15" customHeight="1">
      <c r="A27" s="151"/>
      <c r="B27" s="134"/>
      <c r="C27" s="143"/>
      <c r="D27" s="143"/>
      <c r="E27" s="145"/>
      <c r="F27" s="143"/>
      <c r="G27" s="148"/>
      <c r="H27" s="148"/>
      <c r="I27" s="148"/>
      <c r="J27" s="120"/>
    </row>
    <row r="28" spans="1:10" ht="15" customHeight="1">
      <c r="A28" s="151"/>
      <c r="B28" s="134"/>
      <c r="C28" s="143"/>
      <c r="D28" s="143"/>
      <c r="E28" s="145"/>
      <c r="F28" s="143"/>
      <c r="G28" s="148"/>
      <c r="H28" s="148"/>
      <c r="I28" s="148"/>
      <c r="J28" s="120"/>
    </row>
    <row r="29" spans="1:10" ht="15" customHeight="1">
      <c r="A29" s="152"/>
      <c r="B29" s="134"/>
      <c r="C29" s="144"/>
      <c r="D29" s="144"/>
      <c r="E29" s="146"/>
      <c r="F29" s="144"/>
      <c r="G29" s="149"/>
      <c r="H29" s="149"/>
      <c r="I29" s="149"/>
      <c r="J29" s="121"/>
    </row>
    <row r="30" spans="1:10" ht="12.75">
      <c r="A30" s="147">
        <v>6</v>
      </c>
      <c r="B30" s="134"/>
      <c r="C30" s="142" t="s">
        <v>153</v>
      </c>
      <c r="D30" s="142" t="s">
        <v>109</v>
      </c>
      <c r="E30" s="142" t="s">
        <v>110</v>
      </c>
      <c r="F30" s="142" t="s">
        <v>154</v>
      </c>
      <c r="G30" s="147" t="s">
        <v>52</v>
      </c>
      <c r="H30" s="147" t="s">
        <v>52</v>
      </c>
      <c r="I30" s="147" t="s">
        <v>10</v>
      </c>
      <c r="J30" s="119"/>
    </row>
    <row r="31" spans="1:10" ht="12.75">
      <c r="A31" s="148"/>
      <c r="B31" s="134"/>
      <c r="C31" s="143"/>
      <c r="D31" s="143"/>
      <c r="E31" s="145"/>
      <c r="F31" s="143"/>
      <c r="G31" s="148"/>
      <c r="H31" s="148"/>
      <c r="I31" s="148"/>
      <c r="J31" s="120"/>
    </row>
    <row r="32" spans="1:10" ht="12.75">
      <c r="A32" s="148"/>
      <c r="B32" s="134"/>
      <c r="C32" s="143"/>
      <c r="D32" s="143"/>
      <c r="E32" s="145"/>
      <c r="F32" s="143"/>
      <c r="G32" s="148"/>
      <c r="H32" s="148"/>
      <c r="I32" s="148"/>
      <c r="J32" s="120"/>
    </row>
    <row r="33" spans="1:10" ht="12.75">
      <c r="A33" s="148"/>
      <c r="B33" s="134"/>
      <c r="C33" s="143"/>
      <c r="D33" s="143"/>
      <c r="E33" s="145"/>
      <c r="F33" s="143"/>
      <c r="G33" s="148"/>
      <c r="H33" s="148"/>
      <c r="I33" s="148"/>
      <c r="J33" s="120"/>
    </row>
    <row r="34" spans="1:10" ht="12.75">
      <c r="A34" s="148"/>
      <c r="B34" s="134"/>
      <c r="C34" s="143"/>
      <c r="D34" s="143"/>
      <c r="E34" s="145"/>
      <c r="F34" s="143"/>
      <c r="G34" s="148"/>
      <c r="H34" s="148"/>
      <c r="I34" s="148"/>
      <c r="J34" s="120"/>
    </row>
    <row r="35" spans="1:10" ht="12.75">
      <c r="A35" s="148"/>
      <c r="B35" s="134"/>
      <c r="C35" s="143"/>
      <c r="D35" s="143"/>
      <c r="E35" s="145"/>
      <c r="F35" s="143"/>
      <c r="G35" s="148"/>
      <c r="H35" s="148"/>
      <c r="I35" s="148"/>
      <c r="J35" s="120"/>
    </row>
    <row r="36" spans="1:10" ht="12.75">
      <c r="A36" s="148"/>
      <c r="B36" s="134"/>
      <c r="C36" s="143"/>
      <c r="D36" s="143"/>
      <c r="E36" s="145"/>
      <c r="F36" s="143"/>
      <c r="G36" s="148"/>
      <c r="H36" s="148"/>
      <c r="I36" s="148"/>
      <c r="J36" s="120"/>
    </row>
    <row r="37" spans="1:10" ht="12.75">
      <c r="A37" s="149"/>
      <c r="B37" s="134"/>
      <c r="C37" s="144"/>
      <c r="D37" s="144"/>
      <c r="E37" s="146"/>
      <c r="F37" s="144"/>
      <c r="G37" s="149"/>
      <c r="H37" s="149"/>
      <c r="I37" s="149"/>
      <c r="J37" s="121"/>
    </row>
    <row r="38" spans="1:10" ht="12.75">
      <c r="A38" s="139">
        <v>7</v>
      </c>
      <c r="B38" s="134"/>
      <c r="C38" s="142" t="s">
        <v>155</v>
      </c>
      <c r="D38" s="142" t="s">
        <v>156</v>
      </c>
      <c r="E38" s="142" t="s">
        <v>119</v>
      </c>
      <c r="F38" s="142" t="s">
        <v>157</v>
      </c>
      <c r="G38" s="147" t="s">
        <v>52</v>
      </c>
      <c r="H38" s="147" t="s">
        <v>52</v>
      </c>
      <c r="I38" s="147" t="s">
        <v>10</v>
      </c>
      <c r="J38" s="119"/>
    </row>
    <row r="39" spans="1:10" ht="12.75">
      <c r="A39" s="140"/>
      <c r="B39" s="134"/>
      <c r="C39" s="143"/>
      <c r="D39" s="143"/>
      <c r="E39" s="145"/>
      <c r="F39" s="143"/>
      <c r="G39" s="148"/>
      <c r="H39" s="148"/>
      <c r="I39" s="148"/>
      <c r="J39" s="120"/>
    </row>
    <row r="40" spans="1:10" ht="12.75">
      <c r="A40" s="140"/>
      <c r="B40" s="134"/>
      <c r="C40" s="143"/>
      <c r="D40" s="143"/>
      <c r="E40" s="145"/>
      <c r="F40" s="143"/>
      <c r="G40" s="148"/>
      <c r="H40" s="148"/>
      <c r="I40" s="148"/>
      <c r="J40" s="120"/>
    </row>
    <row r="41" spans="1:10" ht="12.75">
      <c r="A41" s="140"/>
      <c r="B41" s="134"/>
      <c r="C41" s="143"/>
      <c r="D41" s="143"/>
      <c r="E41" s="145"/>
      <c r="F41" s="143"/>
      <c r="G41" s="148"/>
      <c r="H41" s="148"/>
      <c r="I41" s="148"/>
      <c r="J41" s="120"/>
    </row>
    <row r="42" spans="1:10" ht="12.75">
      <c r="A42" s="140"/>
      <c r="B42" s="134"/>
      <c r="C42" s="143"/>
      <c r="D42" s="143"/>
      <c r="E42" s="145"/>
      <c r="F42" s="143"/>
      <c r="G42" s="148"/>
      <c r="H42" s="148"/>
      <c r="I42" s="148"/>
      <c r="J42" s="120"/>
    </row>
    <row r="43" spans="1:10" ht="12.75">
      <c r="A43" s="140"/>
      <c r="B43" s="134"/>
      <c r="C43" s="143"/>
      <c r="D43" s="143"/>
      <c r="E43" s="145"/>
      <c r="F43" s="143"/>
      <c r="G43" s="148"/>
      <c r="H43" s="148"/>
      <c r="I43" s="148"/>
      <c r="J43" s="120"/>
    </row>
    <row r="44" spans="1:10" ht="12.75">
      <c r="A44" s="140"/>
      <c r="B44" s="134"/>
      <c r="C44" s="143"/>
      <c r="D44" s="143"/>
      <c r="E44" s="145"/>
      <c r="F44" s="143"/>
      <c r="G44" s="148"/>
      <c r="H44" s="148"/>
      <c r="I44" s="148"/>
      <c r="J44" s="120"/>
    </row>
    <row r="45" spans="1:10" ht="12.75">
      <c r="A45" s="141"/>
      <c r="B45" s="135"/>
      <c r="C45" s="144"/>
      <c r="D45" s="144"/>
      <c r="E45" s="146"/>
      <c r="F45" s="144"/>
      <c r="G45" s="149"/>
      <c r="H45" s="149"/>
      <c r="I45" s="149"/>
      <c r="J45" s="121"/>
    </row>
  </sheetData>
  <mergeCells count="56">
    <mergeCell ref="J30:J37"/>
    <mergeCell ref="A38:A45"/>
    <mergeCell ref="C38:C45"/>
    <mergeCell ref="D38:D45"/>
    <mergeCell ref="E38:E45"/>
    <mergeCell ref="F38:F45"/>
    <mergeCell ref="G38:G45"/>
    <mergeCell ref="H38:H45"/>
    <mergeCell ref="I38:I45"/>
    <mergeCell ref="J38:J45"/>
    <mergeCell ref="I22:I29"/>
    <mergeCell ref="J22:J29"/>
    <mergeCell ref="A30:A37"/>
    <mergeCell ref="C30:C37"/>
    <mergeCell ref="D30:D37"/>
    <mergeCell ref="E30:E37"/>
    <mergeCell ref="F30:F37"/>
    <mergeCell ref="G30:G37"/>
    <mergeCell ref="H30:H37"/>
    <mergeCell ref="I30:I37"/>
    <mergeCell ref="H14:H21"/>
    <mergeCell ref="I14:I21"/>
    <mergeCell ref="J14:J21"/>
    <mergeCell ref="A22:A29"/>
    <mergeCell ref="C22:C29"/>
    <mergeCell ref="D22:D29"/>
    <mergeCell ref="E22:E29"/>
    <mergeCell ref="F22:F29"/>
    <mergeCell ref="G22:G29"/>
    <mergeCell ref="H22:H29"/>
    <mergeCell ref="G6:G13"/>
    <mergeCell ref="H6:H13"/>
    <mergeCell ref="I6:I13"/>
    <mergeCell ref="J6:J13"/>
    <mergeCell ref="A14:A21"/>
    <mergeCell ref="C14:C21"/>
    <mergeCell ref="D14:D21"/>
    <mergeCell ref="E14:E21"/>
    <mergeCell ref="F14:F21"/>
    <mergeCell ref="G14:G21"/>
    <mergeCell ref="B4:B45"/>
    <mergeCell ref="A6:A13"/>
    <mergeCell ref="C6:C13"/>
    <mergeCell ref="D6:D13"/>
    <mergeCell ref="E6:E13"/>
    <mergeCell ref="F6:F13"/>
    <mergeCell ref="A1:J1"/>
    <mergeCell ref="A2:A3"/>
    <mergeCell ref="B2:B3"/>
    <mergeCell ref="C2:C3"/>
    <mergeCell ref="D2:D3"/>
    <mergeCell ref="E2:E3"/>
    <mergeCell ref="F2:F3"/>
    <mergeCell ref="G2:H2"/>
    <mergeCell ref="I2:I3"/>
    <mergeCell ref="J2:J3"/>
  </mergeCells>
  <dataValidations count="2">
    <dataValidation type="list" allowBlank="1" sqref="I4:I5">
      <formula1>"High,Medium,Low"</formula1>
    </dataValidation>
    <dataValidation type="list" allowBlank="1" sqref="G4:H5">
      <formula1>"NA,NG,NE,OK"</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0" zoomScale="80" zoomScaleNormal="80" workbookViewId="0">
      <selection activeCell="F30" sqref="F30:F37"/>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63">
      <c r="A4" s="72">
        <v>1</v>
      </c>
      <c r="B4" s="133" t="s">
        <v>158</v>
      </c>
      <c r="C4" s="73" t="s">
        <v>159</v>
      </c>
      <c r="D4" s="74" t="s">
        <v>136</v>
      </c>
      <c r="E4" s="73" t="s">
        <v>160</v>
      </c>
      <c r="F4" s="74" t="s">
        <v>161</v>
      </c>
      <c r="G4" s="75" t="s">
        <v>51</v>
      </c>
      <c r="H4" s="75" t="s">
        <v>51</v>
      </c>
      <c r="I4" s="76" t="s">
        <v>10</v>
      </c>
      <c r="J4" s="77"/>
    </row>
    <row r="5" spans="1:10" ht="110.25" customHeight="1">
      <c r="A5" s="72">
        <v>2</v>
      </c>
      <c r="B5" s="134"/>
      <c r="C5" s="73" t="s">
        <v>162</v>
      </c>
      <c r="D5" s="74" t="s">
        <v>163</v>
      </c>
      <c r="E5" s="73" t="s">
        <v>170</v>
      </c>
      <c r="F5" s="74" t="s">
        <v>164</v>
      </c>
      <c r="G5" s="75" t="s">
        <v>52</v>
      </c>
      <c r="H5" s="75" t="s">
        <v>52</v>
      </c>
      <c r="I5" s="76" t="s">
        <v>10</v>
      </c>
      <c r="J5" s="77"/>
    </row>
    <row r="6" spans="1:10" ht="12.75" customHeight="1">
      <c r="A6" s="153">
        <v>3</v>
      </c>
      <c r="B6" s="134"/>
      <c r="C6" s="142" t="s">
        <v>165</v>
      </c>
      <c r="D6" s="142" t="s">
        <v>166</v>
      </c>
      <c r="E6" s="142" t="s">
        <v>171</v>
      </c>
      <c r="F6" s="142" t="s">
        <v>167</v>
      </c>
      <c r="G6" s="147" t="s">
        <v>52</v>
      </c>
      <c r="H6" s="147" t="s">
        <v>52</v>
      </c>
      <c r="I6" s="147" t="s">
        <v>10</v>
      </c>
      <c r="J6" s="119"/>
    </row>
    <row r="7" spans="1:10" ht="12.75" customHeight="1">
      <c r="A7" s="154"/>
      <c r="B7" s="134"/>
      <c r="C7" s="143"/>
      <c r="D7" s="143"/>
      <c r="E7" s="145"/>
      <c r="F7" s="143"/>
      <c r="G7" s="148"/>
      <c r="H7" s="148"/>
      <c r="I7" s="148"/>
      <c r="J7" s="120"/>
    </row>
    <row r="8" spans="1:10" ht="12.75" customHeight="1">
      <c r="A8" s="154"/>
      <c r="B8" s="134"/>
      <c r="C8" s="143"/>
      <c r="D8" s="143"/>
      <c r="E8" s="145"/>
      <c r="F8" s="143"/>
      <c r="G8" s="148"/>
      <c r="H8" s="148"/>
      <c r="I8" s="148"/>
      <c r="J8" s="120"/>
    </row>
    <row r="9" spans="1:10" ht="12.75" customHeight="1">
      <c r="A9" s="154"/>
      <c r="B9" s="134"/>
      <c r="C9" s="143"/>
      <c r="D9" s="143"/>
      <c r="E9" s="145"/>
      <c r="F9" s="143"/>
      <c r="G9" s="148"/>
      <c r="H9" s="148"/>
      <c r="I9" s="148"/>
      <c r="J9" s="120"/>
    </row>
    <row r="10" spans="1:10" ht="12.75" customHeight="1">
      <c r="A10" s="154"/>
      <c r="B10" s="134"/>
      <c r="C10" s="143"/>
      <c r="D10" s="143"/>
      <c r="E10" s="145"/>
      <c r="F10" s="143"/>
      <c r="G10" s="148"/>
      <c r="H10" s="148"/>
      <c r="I10" s="148"/>
      <c r="J10" s="120"/>
    </row>
    <row r="11" spans="1:10" ht="12.75" customHeight="1">
      <c r="A11" s="154"/>
      <c r="B11" s="134"/>
      <c r="C11" s="143"/>
      <c r="D11" s="143"/>
      <c r="E11" s="145"/>
      <c r="F11" s="143"/>
      <c r="G11" s="148"/>
      <c r="H11" s="148"/>
      <c r="I11" s="148"/>
      <c r="J11" s="120"/>
    </row>
    <row r="12" spans="1:10" ht="12.75" customHeight="1">
      <c r="A12" s="154"/>
      <c r="B12" s="134"/>
      <c r="C12" s="143"/>
      <c r="D12" s="143"/>
      <c r="E12" s="145"/>
      <c r="F12" s="143"/>
      <c r="G12" s="148"/>
      <c r="H12" s="148"/>
      <c r="I12" s="148"/>
      <c r="J12" s="120"/>
    </row>
    <row r="13" spans="1:10" ht="12.75" customHeight="1">
      <c r="A13" s="155"/>
      <c r="B13" s="134"/>
      <c r="C13" s="144"/>
      <c r="D13" s="144"/>
      <c r="E13" s="146"/>
      <c r="F13" s="144"/>
      <c r="G13" s="149"/>
      <c r="H13" s="149"/>
      <c r="I13" s="149"/>
      <c r="J13" s="121"/>
    </row>
    <row r="14" spans="1:10" ht="12.75" customHeight="1">
      <c r="A14" s="150">
        <v>4</v>
      </c>
      <c r="B14" s="134"/>
      <c r="C14" s="142" t="s">
        <v>168</v>
      </c>
      <c r="D14" s="142" t="s">
        <v>169</v>
      </c>
      <c r="E14" s="142" t="s">
        <v>173</v>
      </c>
      <c r="F14" s="142" t="s">
        <v>172</v>
      </c>
      <c r="G14" s="147" t="s">
        <v>52</v>
      </c>
      <c r="H14" s="147" t="s">
        <v>52</v>
      </c>
      <c r="I14" s="147" t="s">
        <v>10</v>
      </c>
      <c r="J14" s="119"/>
    </row>
    <row r="15" spans="1:10" ht="12.75" customHeight="1">
      <c r="A15" s="151"/>
      <c r="B15" s="134"/>
      <c r="C15" s="143"/>
      <c r="D15" s="143"/>
      <c r="E15" s="145"/>
      <c r="F15" s="143"/>
      <c r="G15" s="148"/>
      <c r="H15" s="148"/>
      <c r="I15" s="148"/>
      <c r="J15" s="120"/>
    </row>
    <row r="16" spans="1:10" ht="12.75" customHeight="1">
      <c r="A16" s="151"/>
      <c r="B16" s="134"/>
      <c r="C16" s="143"/>
      <c r="D16" s="143"/>
      <c r="E16" s="145"/>
      <c r="F16" s="143"/>
      <c r="G16" s="148"/>
      <c r="H16" s="148"/>
      <c r="I16" s="148"/>
      <c r="J16" s="120"/>
    </row>
    <row r="17" spans="1:10" ht="12.75" customHeight="1">
      <c r="A17" s="151"/>
      <c r="B17" s="134"/>
      <c r="C17" s="143"/>
      <c r="D17" s="143"/>
      <c r="E17" s="145"/>
      <c r="F17" s="143"/>
      <c r="G17" s="148"/>
      <c r="H17" s="148"/>
      <c r="I17" s="148"/>
      <c r="J17" s="120"/>
    </row>
    <row r="18" spans="1:10" ht="12.75" customHeight="1">
      <c r="A18" s="151"/>
      <c r="B18" s="134"/>
      <c r="C18" s="143"/>
      <c r="D18" s="143"/>
      <c r="E18" s="145"/>
      <c r="F18" s="143"/>
      <c r="G18" s="148"/>
      <c r="H18" s="148"/>
      <c r="I18" s="148"/>
      <c r="J18" s="120"/>
    </row>
    <row r="19" spans="1:10" ht="12.75" customHeight="1">
      <c r="A19" s="151"/>
      <c r="B19" s="134"/>
      <c r="C19" s="143"/>
      <c r="D19" s="143"/>
      <c r="E19" s="145"/>
      <c r="F19" s="143"/>
      <c r="G19" s="148"/>
      <c r="H19" s="148"/>
      <c r="I19" s="148"/>
      <c r="J19" s="120"/>
    </row>
    <row r="20" spans="1:10" ht="12.75" customHeight="1">
      <c r="A20" s="151"/>
      <c r="B20" s="134"/>
      <c r="C20" s="143"/>
      <c r="D20" s="143"/>
      <c r="E20" s="145"/>
      <c r="F20" s="143"/>
      <c r="G20" s="148"/>
      <c r="H20" s="148"/>
      <c r="I20" s="148"/>
      <c r="J20" s="120"/>
    </row>
    <row r="21" spans="1:10" ht="12.75" customHeight="1">
      <c r="A21" s="152"/>
      <c r="B21" s="134"/>
      <c r="C21" s="144"/>
      <c r="D21" s="144"/>
      <c r="E21" s="146"/>
      <c r="F21" s="144"/>
      <c r="G21" s="149"/>
      <c r="H21" s="149"/>
      <c r="I21" s="149"/>
      <c r="J21" s="121"/>
    </row>
    <row r="22" spans="1:10" ht="15" customHeight="1">
      <c r="A22" s="150">
        <v>5</v>
      </c>
      <c r="B22" s="134"/>
      <c r="C22" s="142" t="s">
        <v>177</v>
      </c>
      <c r="D22" s="142" t="s">
        <v>178</v>
      </c>
      <c r="E22" s="142" t="s">
        <v>179</v>
      </c>
      <c r="F22" s="142" t="s">
        <v>180</v>
      </c>
      <c r="G22" s="147" t="s">
        <v>52</v>
      </c>
      <c r="H22" s="147" t="s">
        <v>52</v>
      </c>
      <c r="I22" s="147" t="s">
        <v>10</v>
      </c>
      <c r="J22" s="119"/>
    </row>
    <row r="23" spans="1:10" ht="15" customHeight="1">
      <c r="A23" s="151"/>
      <c r="B23" s="134"/>
      <c r="C23" s="143"/>
      <c r="D23" s="143"/>
      <c r="E23" s="145"/>
      <c r="F23" s="143"/>
      <c r="G23" s="148"/>
      <c r="H23" s="148"/>
      <c r="I23" s="148"/>
      <c r="J23" s="120"/>
    </row>
    <row r="24" spans="1:10" ht="15" customHeight="1">
      <c r="A24" s="151"/>
      <c r="B24" s="134"/>
      <c r="C24" s="143"/>
      <c r="D24" s="143"/>
      <c r="E24" s="145"/>
      <c r="F24" s="143"/>
      <c r="G24" s="148"/>
      <c r="H24" s="148"/>
      <c r="I24" s="148"/>
      <c r="J24" s="120"/>
    </row>
    <row r="25" spans="1:10" ht="15" customHeight="1">
      <c r="A25" s="151"/>
      <c r="B25" s="134"/>
      <c r="C25" s="143"/>
      <c r="D25" s="143"/>
      <c r="E25" s="145"/>
      <c r="F25" s="143"/>
      <c r="G25" s="148"/>
      <c r="H25" s="148"/>
      <c r="I25" s="148"/>
      <c r="J25" s="120"/>
    </row>
    <row r="26" spans="1:10" ht="15" customHeight="1">
      <c r="A26" s="151"/>
      <c r="B26" s="134"/>
      <c r="C26" s="143"/>
      <c r="D26" s="143"/>
      <c r="E26" s="145"/>
      <c r="F26" s="143"/>
      <c r="G26" s="148"/>
      <c r="H26" s="148"/>
      <c r="I26" s="148"/>
      <c r="J26" s="120"/>
    </row>
    <row r="27" spans="1:10" ht="15" customHeight="1">
      <c r="A27" s="151"/>
      <c r="B27" s="134"/>
      <c r="C27" s="143"/>
      <c r="D27" s="143"/>
      <c r="E27" s="145"/>
      <c r="F27" s="143"/>
      <c r="G27" s="148"/>
      <c r="H27" s="148"/>
      <c r="I27" s="148"/>
      <c r="J27" s="120"/>
    </row>
    <row r="28" spans="1:10" ht="15" customHeight="1">
      <c r="A28" s="151"/>
      <c r="B28" s="134"/>
      <c r="C28" s="143"/>
      <c r="D28" s="143"/>
      <c r="E28" s="145"/>
      <c r="F28" s="143"/>
      <c r="G28" s="148"/>
      <c r="H28" s="148"/>
      <c r="I28" s="148"/>
      <c r="J28" s="120"/>
    </row>
    <row r="29" spans="1:10" ht="15" customHeight="1">
      <c r="A29" s="152"/>
      <c r="B29" s="134"/>
      <c r="C29" s="144"/>
      <c r="D29" s="144"/>
      <c r="E29" s="146"/>
      <c r="F29" s="144"/>
      <c r="G29" s="149"/>
      <c r="H29" s="149"/>
      <c r="I29" s="149"/>
      <c r="J29" s="121"/>
    </row>
    <row r="30" spans="1:10" ht="12.75">
      <c r="A30" s="147">
        <v>6</v>
      </c>
      <c r="B30" s="134"/>
      <c r="C30" s="142" t="s">
        <v>181</v>
      </c>
      <c r="D30" s="142" t="s">
        <v>109</v>
      </c>
      <c r="E30" s="142" t="s">
        <v>182</v>
      </c>
      <c r="F30" s="142" t="s">
        <v>183</v>
      </c>
      <c r="G30" s="147" t="s">
        <v>52</v>
      </c>
      <c r="H30" s="147" t="s">
        <v>52</v>
      </c>
      <c r="I30" s="147" t="s">
        <v>10</v>
      </c>
      <c r="J30" s="119"/>
    </row>
    <row r="31" spans="1:10" ht="12.75">
      <c r="A31" s="148"/>
      <c r="B31" s="134"/>
      <c r="C31" s="143"/>
      <c r="D31" s="143"/>
      <c r="E31" s="145"/>
      <c r="F31" s="143"/>
      <c r="G31" s="148"/>
      <c r="H31" s="148"/>
      <c r="I31" s="148"/>
      <c r="J31" s="120"/>
    </row>
    <row r="32" spans="1:10" ht="12.75">
      <c r="A32" s="148"/>
      <c r="B32" s="134"/>
      <c r="C32" s="143"/>
      <c r="D32" s="143"/>
      <c r="E32" s="145"/>
      <c r="F32" s="143"/>
      <c r="G32" s="148"/>
      <c r="H32" s="148"/>
      <c r="I32" s="148"/>
      <c r="J32" s="120"/>
    </row>
    <row r="33" spans="1:10" ht="12.75">
      <c r="A33" s="148"/>
      <c r="B33" s="134"/>
      <c r="C33" s="143"/>
      <c r="D33" s="143"/>
      <c r="E33" s="145"/>
      <c r="F33" s="143"/>
      <c r="G33" s="148"/>
      <c r="H33" s="148"/>
      <c r="I33" s="148"/>
      <c r="J33" s="120"/>
    </row>
    <row r="34" spans="1:10" ht="12.75">
      <c r="A34" s="148"/>
      <c r="B34" s="134"/>
      <c r="C34" s="143"/>
      <c r="D34" s="143"/>
      <c r="E34" s="145"/>
      <c r="F34" s="143"/>
      <c r="G34" s="148"/>
      <c r="H34" s="148"/>
      <c r="I34" s="148"/>
      <c r="J34" s="120"/>
    </row>
    <row r="35" spans="1:10" ht="12.75">
      <c r="A35" s="148"/>
      <c r="B35" s="134"/>
      <c r="C35" s="143"/>
      <c r="D35" s="143"/>
      <c r="E35" s="145"/>
      <c r="F35" s="143"/>
      <c r="G35" s="148"/>
      <c r="H35" s="148"/>
      <c r="I35" s="148"/>
      <c r="J35" s="120"/>
    </row>
    <row r="36" spans="1:10" ht="12.75">
      <c r="A36" s="148"/>
      <c r="B36" s="134"/>
      <c r="C36" s="143"/>
      <c r="D36" s="143"/>
      <c r="E36" s="145"/>
      <c r="F36" s="143"/>
      <c r="G36" s="148"/>
      <c r="H36" s="148"/>
      <c r="I36" s="148"/>
      <c r="J36" s="120"/>
    </row>
    <row r="37" spans="1:10" ht="12.75">
      <c r="A37" s="149"/>
      <c r="B37" s="134"/>
      <c r="C37" s="144"/>
      <c r="D37" s="144"/>
      <c r="E37" s="146"/>
      <c r="F37" s="144"/>
      <c r="G37" s="149"/>
      <c r="H37" s="149"/>
      <c r="I37" s="149"/>
      <c r="J37" s="121"/>
    </row>
    <row r="38" spans="1:10" ht="12.75">
      <c r="A38" s="139">
        <v>7</v>
      </c>
      <c r="B38" s="134"/>
      <c r="C38" s="142" t="s">
        <v>174</v>
      </c>
      <c r="D38" s="142" t="s">
        <v>156</v>
      </c>
      <c r="E38" s="142" t="s">
        <v>175</v>
      </c>
      <c r="F38" s="142" t="s">
        <v>176</v>
      </c>
      <c r="G38" s="147" t="s">
        <v>52</v>
      </c>
      <c r="H38" s="147" t="s">
        <v>52</v>
      </c>
      <c r="I38" s="147" t="s">
        <v>10</v>
      </c>
      <c r="J38" s="119"/>
    </row>
    <row r="39" spans="1:10" ht="12.75">
      <c r="A39" s="140"/>
      <c r="B39" s="134"/>
      <c r="C39" s="143"/>
      <c r="D39" s="143"/>
      <c r="E39" s="145"/>
      <c r="F39" s="143"/>
      <c r="G39" s="148"/>
      <c r="H39" s="148"/>
      <c r="I39" s="148"/>
      <c r="J39" s="120"/>
    </row>
    <row r="40" spans="1:10" ht="12.75">
      <c r="A40" s="140"/>
      <c r="B40" s="134"/>
      <c r="C40" s="143"/>
      <c r="D40" s="143"/>
      <c r="E40" s="145"/>
      <c r="F40" s="143"/>
      <c r="G40" s="148"/>
      <c r="H40" s="148"/>
      <c r="I40" s="148"/>
      <c r="J40" s="120"/>
    </row>
    <row r="41" spans="1:10" ht="12.75">
      <c r="A41" s="140"/>
      <c r="B41" s="134"/>
      <c r="C41" s="143"/>
      <c r="D41" s="143"/>
      <c r="E41" s="145"/>
      <c r="F41" s="143"/>
      <c r="G41" s="148"/>
      <c r="H41" s="148"/>
      <c r="I41" s="148"/>
      <c r="J41" s="120"/>
    </row>
    <row r="42" spans="1:10" ht="12.75">
      <c r="A42" s="140"/>
      <c r="B42" s="134"/>
      <c r="C42" s="143"/>
      <c r="D42" s="143"/>
      <c r="E42" s="145"/>
      <c r="F42" s="143"/>
      <c r="G42" s="148"/>
      <c r="H42" s="148"/>
      <c r="I42" s="148"/>
      <c r="J42" s="120"/>
    </row>
    <row r="43" spans="1:10" ht="12.75">
      <c r="A43" s="140"/>
      <c r="B43" s="134"/>
      <c r="C43" s="143"/>
      <c r="D43" s="143"/>
      <c r="E43" s="145"/>
      <c r="F43" s="143"/>
      <c r="G43" s="148"/>
      <c r="H43" s="148"/>
      <c r="I43" s="148"/>
      <c r="J43" s="120"/>
    </row>
    <row r="44" spans="1:10" ht="12.75">
      <c r="A44" s="140"/>
      <c r="B44" s="134"/>
      <c r="C44" s="143"/>
      <c r="D44" s="143"/>
      <c r="E44" s="145"/>
      <c r="F44" s="143"/>
      <c r="G44" s="148"/>
      <c r="H44" s="148"/>
      <c r="I44" s="148"/>
      <c r="J44" s="120"/>
    </row>
    <row r="45" spans="1:10" ht="12.75">
      <c r="A45" s="141"/>
      <c r="B45" s="135"/>
      <c r="C45" s="144"/>
      <c r="D45" s="144"/>
      <c r="E45" s="146"/>
      <c r="F45" s="144"/>
      <c r="G45" s="149"/>
      <c r="H45" s="149"/>
      <c r="I45" s="149"/>
      <c r="J45" s="121"/>
    </row>
  </sheetData>
  <mergeCells count="56">
    <mergeCell ref="J30:J37"/>
    <mergeCell ref="A38:A45"/>
    <mergeCell ref="C38:C45"/>
    <mergeCell ref="D38:D45"/>
    <mergeCell ref="E38:E45"/>
    <mergeCell ref="F38:F45"/>
    <mergeCell ref="G38:G45"/>
    <mergeCell ref="H38:H45"/>
    <mergeCell ref="I38:I45"/>
    <mergeCell ref="J38:J45"/>
    <mergeCell ref="I22:I29"/>
    <mergeCell ref="J22:J29"/>
    <mergeCell ref="A30:A37"/>
    <mergeCell ref="C30:C37"/>
    <mergeCell ref="D30:D37"/>
    <mergeCell ref="E30:E37"/>
    <mergeCell ref="F30:F37"/>
    <mergeCell ref="G30:G37"/>
    <mergeCell ref="H30:H37"/>
    <mergeCell ref="I30:I37"/>
    <mergeCell ref="H14:H21"/>
    <mergeCell ref="I14:I21"/>
    <mergeCell ref="J14:J21"/>
    <mergeCell ref="A22:A29"/>
    <mergeCell ref="C22:C29"/>
    <mergeCell ref="D22:D29"/>
    <mergeCell ref="E22:E29"/>
    <mergeCell ref="F22:F29"/>
    <mergeCell ref="G22:G29"/>
    <mergeCell ref="H22:H29"/>
    <mergeCell ref="G6:G13"/>
    <mergeCell ref="H6:H13"/>
    <mergeCell ref="I6:I13"/>
    <mergeCell ref="J6:J13"/>
    <mergeCell ref="A14:A21"/>
    <mergeCell ref="C14:C21"/>
    <mergeCell ref="D14:D21"/>
    <mergeCell ref="E14:E21"/>
    <mergeCell ref="F14:F21"/>
    <mergeCell ref="G14:G21"/>
    <mergeCell ref="B4:B45"/>
    <mergeCell ref="A6:A13"/>
    <mergeCell ref="C6:C13"/>
    <mergeCell ref="D6:D13"/>
    <mergeCell ref="E6:E13"/>
    <mergeCell ref="F6:F13"/>
    <mergeCell ref="A1:J1"/>
    <mergeCell ref="A2:A3"/>
    <mergeCell ref="B2:B3"/>
    <mergeCell ref="C2:C3"/>
    <mergeCell ref="D2:D3"/>
    <mergeCell ref="E2:E3"/>
    <mergeCell ref="F2:F3"/>
    <mergeCell ref="G2:H2"/>
    <mergeCell ref="I2:I3"/>
    <mergeCell ref="J2:J3"/>
  </mergeCells>
  <dataValidations count="2">
    <dataValidation type="list" allowBlank="1" sqref="I4:I5">
      <formula1>"High,Medium,Low"</formula1>
    </dataValidation>
    <dataValidation type="list" allowBlank="1" sqref="G4:H5">
      <formula1>"NA,NG,NE,OK"</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zoomScale="80" zoomScaleNormal="80" workbookViewId="0">
      <selection activeCell="F30" sqref="F30:F37"/>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63">
      <c r="A4" s="72">
        <v>1</v>
      </c>
      <c r="B4" s="133" t="s">
        <v>158</v>
      </c>
      <c r="C4" s="73" t="s">
        <v>159</v>
      </c>
      <c r="D4" s="74" t="s">
        <v>136</v>
      </c>
      <c r="E4" s="73" t="s">
        <v>160</v>
      </c>
      <c r="F4" s="74" t="s">
        <v>161</v>
      </c>
      <c r="G4" s="75" t="s">
        <v>51</v>
      </c>
      <c r="H4" s="75" t="s">
        <v>51</v>
      </c>
      <c r="I4" s="76" t="s">
        <v>10</v>
      </c>
      <c r="J4" s="77"/>
    </row>
    <row r="5" spans="1:10" ht="110.25" customHeight="1">
      <c r="A5" s="72">
        <v>2</v>
      </c>
      <c r="B5" s="134"/>
      <c r="C5" s="73" t="s">
        <v>162</v>
      </c>
      <c r="D5" s="74" t="s">
        <v>163</v>
      </c>
      <c r="E5" s="73" t="s">
        <v>170</v>
      </c>
      <c r="F5" s="74" t="s">
        <v>164</v>
      </c>
      <c r="G5" s="75" t="s">
        <v>52</v>
      </c>
      <c r="H5" s="75" t="s">
        <v>52</v>
      </c>
      <c r="I5" s="76" t="s">
        <v>10</v>
      </c>
      <c r="J5" s="77"/>
    </row>
    <row r="6" spans="1:10" ht="12.75" customHeight="1">
      <c r="A6" s="153">
        <v>3</v>
      </c>
      <c r="B6" s="134"/>
      <c r="C6" s="142" t="s">
        <v>165</v>
      </c>
      <c r="D6" s="142" t="s">
        <v>166</v>
      </c>
      <c r="E6" s="142" t="s">
        <v>171</v>
      </c>
      <c r="F6" s="142" t="s">
        <v>167</v>
      </c>
      <c r="G6" s="147" t="s">
        <v>52</v>
      </c>
      <c r="H6" s="147" t="s">
        <v>52</v>
      </c>
      <c r="I6" s="147" t="s">
        <v>10</v>
      </c>
      <c r="J6" s="119"/>
    </row>
    <row r="7" spans="1:10" ht="12.75" customHeight="1">
      <c r="A7" s="154"/>
      <c r="B7" s="134"/>
      <c r="C7" s="143"/>
      <c r="D7" s="143"/>
      <c r="E7" s="145"/>
      <c r="F7" s="143"/>
      <c r="G7" s="148"/>
      <c r="H7" s="148"/>
      <c r="I7" s="148"/>
      <c r="J7" s="120"/>
    </row>
    <row r="8" spans="1:10" ht="12.75" customHeight="1">
      <c r="A8" s="154"/>
      <c r="B8" s="134"/>
      <c r="C8" s="143"/>
      <c r="D8" s="143"/>
      <c r="E8" s="145"/>
      <c r="F8" s="143"/>
      <c r="G8" s="148"/>
      <c r="H8" s="148"/>
      <c r="I8" s="148"/>
      <c r="J8" s="120"/>
    </row>
    <row r="9" spans="1:10" ht="12.75" customHeight="1">
      <c r="A9" s="154"/>
      <c r="B9" s="134"/>
      <c r="C9" s="143"/>
      <c r="D9" s="143"/>
      <c r="E9" s="145"/>
      <c r="F9" s="143"/>
      <c r="G9" s="148"/>
      <c r="H9" s="148"/>
      <c r="I9" s="148"/>
      <c r="J9" s="120"/>
    </row>
    <row r="10" spans="1:10" ht="12.75" customHeight="1">
      <c r="A10" s="154"/>
      <c r="B10" s="134"/>
      <c r="C10" s="143"/>
      <c r="D10" s="143"/>
      <c r="E10" s="145"/>
      <c r="F10" s="143"/>
      <c r="G10" s="148"/>
      <c r="H10" s="148"/>
      <c r="I10" s="148"/>
      <c r="J10" s="120"/>
    </row>
    <row r="11" spans="1:10" ht="12.75" customHeight="1">
      <c r="A11" s="154"/>
      <c r="B11" s="134"/>
      <c r="C11" s="143"/>
      <c r="D11" s="143"/>
      <c r="E11" s="145"/>
      <c r="F11" s="143"/>
      <c r="G11" s="148"/>
      <c r="H11" s="148"/>
      <c r="I11" s="148"/>
      <c r="J11" s="120"/>
    </row>
    <row r="12" spans="1:10" ht="12.75" customHeight="1">
      <c r="A12" s="154"/>
      <c r="B12" s="134"/>
      <c r="C12" s="143"/>
      <c r="D12" s="143"/>
      <c r="E12" s="145"/>
      <c r="F12" s="143"/>
      <c r="G12" s="148"/>
      <c r="H12" s="148"/>
      <c r="I12" s="148"/>
      <c r="J12" s="120"/>
    </row>
    <row r="13" spans="1:10" ht="12.75" customHeight="1">
      <c r="A13" s="155"/>
      <c r="B13" s="134"/>
      <c r="C13" s="144"/>
      <c r="D13" s="144"/>
      <c r="E13" s="146"/>
      <c r="F13" s="144"/>
      <c r="G13" s="149"/>
      <c r="H13" s="149"/>
      <c r="I13" s="149"/>
      <c r="J13" s="121"/>
    </row>
    <row r="14" spans="1:10" ht="12.75" customHeight="1">
      <c r="A14" s="150">
        <v>4</v>
      </c>
      <c r="B14" s="134"/>
      <c r="C14" s="142" t="s">
        <v>168</v>
      </c>
      <c r="D14" s="142" t="s">
        <v>169</v>
      </c>
      <c r="E14" s="142" t="s">
        <v>173</v>
      </c>
      <c r="F14" s="142" t="s">
        <v>172</v>
      </c>
      <c r="G14" s="147" t="s">
        <v>52</v>
      </c>
      <c r="H14" s="147" t="s">
        <v>52</v>
      </c>
      <c r="I14" s="147" t="s">
        <v>10</v>
      </c>
      <c r="J14" s="119"/>
    </row>
    <row r="15" spans="1:10" ht="12.75" customHeight="1">
      <c r="A15" s="151"/>
      <c r="B15" s="134"/>
      <c r="C15" s="143"/>
      <c r="D15" s="143"/>
      <c r="E15" s="145"/>
      <c r="F15" s="143"/>
      <c r="G15" s="148"/>
      <c r="H15" s="148"/>
      <c r="I15" s="148"/>
      <c r="J15" s="120"/>
    </row>
    <row r="16" spans="1:10" ht="12.75" customHeight="1">
      <c r="A16" s="151"/>
      <c r="B16" s="134"/>
      <c r="C16" s="143"/>
      <c r="D16" s="143"/>
      <c r="E16" s="145"/>
      <c r="F16" s="143"/>
      <c r="G16" s="148"/>
      <c r="H16" s="148"/>
      <c r="I16" s="148"/>
      <c r="J16" s="120"/>
    </row>
    <row r="17" spans="1:10" ht="12.75" customHeight="1">
      <c r="A17" s="151"/>
      <c r="B17" s="134"/>
      <c r="C17" s="143"/>
      <c r="D17" s="143"/>
      <c r="E17" s="145"/>
      <c r="F17" s="143"/>
      <c r="G17" s="148"/>
      <c r="H17" s="148"/>
      <c r="I17" s="148"/>
      <c r="J17" s="120"/>
    </row>
    <row r="18" spans="1:10" ht="12.75" customHeight="1">
      <c r="A18" s="151"/>
      <c r="B18" s="134"/>
      <c r="C18" s="143"/>
      <c r="D18" s="143"/>
      <c r="E18" s="145"/>
      <c r="F18" s="143"/>
      <c r="G18" s="148"/>
      <c r="H18" s="148"/>
      <c r="I18" s="148"/>
      <c r="J18" s="120"/>
    </row>
    <row r="19" spans="1:10" ht="12.75" customHeight="1">
      <c r="A19" s="151"/>
      <c r="B19" s="134"/>
      <c r="C19" s="143"/>
      <c r="D19" s="143"/>
      <c r="E19" s="145"/>
      <c r="F19" s="143"/>
      <c r="G19" s="148"/>
      <c r="H19" s="148"/>
      <c r="I19" s="148"/>
      <c r="J19" s="120"/>
    </row>
    <row r="20" spans="1:10" ht="12.75" customHeight="1">
      <c r="A20" s="151"/>
      <c r="B20" s="134"/>
      <c r="C20" s="143"/>
      <c r="D20" s="143"/>
      <c r="E20" s="145"/>
      <c r="F20" s="143"/>
      <c r="G20" s="148"/>
      <c r="H20" s="148"/>
      <c r="I20" s="148"/>
      <c r="J20" s="120"/>
    </row>
    <row r="21" spans="1:10" ht="12.75" customHeight="1">
      <c r="A21" s="152"/>
      <c r="B21" s="134"/>
      <c r="C21" s="144"/>
      <c r="D21" s="144"/>
      <c r="E21" s="146"/>
      <c r="F21" s="144"/>
      <c r="G21" s="149"/>
      <c r="H21" s="149"/>
      <c r="I21" s="149"/>
      <c r="J21" s="121"/>
    </row>
    <row r="22" spans="1:10" ht="15" customHeight="1">
      <c r="A22" s="150">
        <v>5</v>
      </c>
      <c r="B22" s="134"/>
      <c r="C22" s="142" t="s">
        <v>177</v>
      </c>
      <c r="D22" s="142" t="s">
        <v>178</v>
      </c>
      <c r="E22" s="142" t="s">
        <v>179</v>
      </c>
      <c r="F22" s="142" t="s">
        <v>180</v>
      </c>
      <c r="G22" s="147" t="s">
        <v>52</v>
      </c>
      <c r="H22" s="147" t="s">
        <v>52</v>
      </c>
      <c r="I22" s="147" t="s">
        <v>10</v>
      </c>
      <c r="J22" s="119"/>
    </row>
    <row r="23" spans="1:10" ht="15" customHeight="1">
      <c r="A23" s="151"/>
      <c r="B23" s="134"/>
      <c r="C23" s="143"/>
      <c r="D23" s="143"/>
      <c r="E23" s="145"/>
      <c r="F23" s="143"/>
      <c r="G23" s="148"/>
      <c r="H23" s="148"/>
      <c r="I23" s="148"/>
      <c r="J23" s="120"/>
    </row>
    <row r="24" spans="1:10" ht="15" customHeight="1">
      <c r="A24" s="151"/>
      <c r="B24" s="134"/>
      <c r="C24" s="143"/>
      <c r="D24" s="143"/>
      <c r="E24" s="145"/>
      <c r="F24" s="143"/>
      <c r="G24" s="148"/>
      <c r="H24" s="148"/>
      <c r="I24" s="148"/>
      <c r="J24" s="120"/>
    </row>
    <row r="25" spans="1:10" ht="15" customHeight="1">
      <c r="A25" s="151"/>
      <c r="B25" s="134"/>
      <c r="C25" s="143"/>
      <c r="D25" s="143"/>
      <c r="E25" s="145"/>
      <c r="F25" s="143"/>
      <c r="G25" s="148"/>
      <c r="H25" s="148"/>
      <c r="I25" s="148"/>
      <c r="J25" s="120"/>
    </row>
    <row r="26" spans="1:10" ht="15" customHeight="1">
      <c r="A26" s="151"/>
      <c r="B26" s="134"/>
      <c r="C26" s="143"/>
      <c r="D26" s="143"/>
      <c r="E26" s="145"/>
      <c r="F26" s="143"/>
      <c r="G26" s="148"/>
      <c r="H26" s="148"/>
      <c r="I26" s="148"/>
      <c r="J26" s="120"/>
    </row>
    <row r="27" spans="1:10" ht="15" customHeight="1">
      <c r="A27" s="151"/>
      <c r="B27" s="134"/>
      <c r="C27" s="143"/>
      <c r="D27" s="143"/>
      <c r="E27" s="145"/>
      <c r="F27" s="143"/>
      <c r="G27" s="148"/>
      <c r="H27" s="148"/>
      <c r="I27" s="148"/>
      <c r="J27" s="120"/>
    </row>
    <row r="28" spans="1:10" ht="15" customHeight="1">
      <c r="A28" s="151"/>
      <c r="B28" s="134"/>
      <c r="C28" s="143"/>
      <c r="D28" s="143"/>
      <c r="E28" s="145"/>
      <c r="F28" s="143"/>
      <c r="G28" s="148"/>
      <c r="H28" s="148"/>
      <c r="I28" s="148"/>
      <c r="J28" s="120"/>
    </row>
    <row r="29" spans="1:10" ht="15" customHeight="1">
      <c r="A29" s="152"/>
      <c r="B29" s="134"/>
      <c r="C29" s="144"/>
      <c r="D29" s="144"/>
      <c r="E29" s="146"/>
      <c r="F29" s="144"/>
      <c r="G29" s="149"/>
      <c r="H29" s="149"/>
      <c r="I29" s="149"/>
      <c r="J29" s="121"/>
    </row>
    <row r="30" spans="1:10" ht="12.75">
      <c r="A30" s="147">
        <v>6</v>
      </c>
      <c r="B30" s="134"/>
      <c r="C30" s="142" t="s">
        <v>181</v>
      </c>
      <c r="D30" s="142" t="s">
        <v>109</v>
      </c>
      <c r="E30" s="142" t="s">
        <v>182</v>
      </c>
      <c r="F30" s="142" t="s">
        <v>183</v>
      </c>
      <c r="G30" s="147" t="s">
        <v>52</v>
      </c>
      <c r="H30" s="147" t="s">
        <v>52</v>
      </c>
      <c r="I30" s="147" t="s">
        <v>10</v>
      </c>
      <c r="J30" s="119"/>
    </row>
    <row r="31" spans="1:10" ht="12.75">
      <c r="A31" s="148"/>
      <c r="B31" s="134"/>
      <c r="C31" s="143"/>
      <c r="D31" s="143"/>
      <c r="E31" s="145"/>
      <c r="F31" s="143"/>
      <c r="G31" s="148"/>
      <c r="H31" s="148"/>
      <c r="I31" s="148"/>
      <c r="J31" s="120"/>
    </row>
    <row r="32" spans="1:10" ht="12.75">
      <c r="A32" s="148"/>
      <c r="B32" s="134"/>
      <c r="C32" s="143"/>
      <c r="D32" s="143"/>
      <c r="E32" s="145"/>
      <c r="F32" s="143"/>
      <c r="G32" s="148"/>
      <c r="H32" s="148"/>
      <c r="I32" s="148"/>
      <c r="J32" s="120"/>
    </row>
    <row r="33" spans="1:10" ht="12.75">
      <c r="A33" s="148"/>
      <c r="B33" s="134"/>
      <c r="C33" s="143"/>
      <c r="D33" s="143"/>
      <c r="E33" s="145"/>
      <c r="F33" s="143"/>
      <c r="G33" s="148"/>
      <c r="H33" s="148"/>
      <c r="I33" s="148"/>
      <c r="J33" s="120"/>
    </row>
    <row r="34" spans="1:10" ht="12.75">
      <c r="A34" s="148"/>
      <c r="B34" s="134"/>
      <c r="C34" s="143"/>
      <c r="D34" s="143"/>
      <c r="E34" s="145"/>
      <c r="F34" s="143"/>
      <c r="G34" s="148"/>
      <c r="H34" s="148"/>
      <c r="I34" s="148"/>
      <c r="J34" s="120"/>
    </row>
    <row r="35" spans="1:10" ht="12.75">
      <c r="A35" s="148"/>
      <c r="B35" s="134"/>
      <c r="C35" s="143"/>
      <c r="D35" s="143"/>
      <c r="E35" s="145"/>
      <c r="F35" s="143"/>
      <c r="G35" s="148"/>
      <c r="H35" s="148"/>
      <c r="I35" s="148"/>
      <c r="J35" s="120"/>
    </row>
    <row r="36" spans="1:10" ht="12.75">
      <c r="A36" s="148"/>
      <c r="B36" s="134"/>
      <c r="C36" s="143"/>
      <c r="D36" s="143"/>
      <c r="E36" s="145"/>
      <c r="F36" s="143"/>
      <c r="G36" s="148"/>
      <c r="H36" s="148"/>
      <c r="I36" s="148"/>
      <c r="J36" s="120"/>
    </row>
    <row r="37" spans="1:10" ht="12.75">
      <c r="A37" s="149"/>
      <c r="B37" s="134"/>
      <c r="C37" s="144"/>
      <c r="D37" s="144"/>
      <c r="E37" s="146"/>
      <c r="F37" s="144"/>
      <c r="G37" s="149"/>
      <c r="H37" s="149"/>
      <c r="I37" s="149"/>
      <c r="J37" s="121"/>
    </row>
    <row r="38" spans="1:10" ht="12.75">
      <c r="A38" s="139">
        <v>7</v>
      </c>
      <c r="B38" s="134"/>
      <c r="C38" s="142" t="s">
        <v>174</v>
      </c>
      <c r="D38" s="142" t="s">
        <v>156</v>
      </c>
      <c r="E38" s="142" t="s">
        <v>175</v>
      </c>
      <c r="F38" s="142" t="s">
        <v>176</v>
      </c>
      <c r="G38" s="147" t="s">
        <v>52</v>
      </c>
      <c r="H38" s="147" t="s">
        <v>52</v>
      </c>
      <c r="I38" s="147" t="s">
        <v>10</v>
      </c>
      <c r="J38" s="119"/>
    </row>
    <row r="39" spans="1:10" ht="12.75">
      <c r="A39" s="140"/>
      <c r="B39" s="134"/>
      <c r="C39" s="143"/>
      <c r="D39" s="143"/>
      <c r="E39" s="145"/>
      <c r="F39" s="143"/>
      <c r="G39" s="148"/>
      <c r="H39" s="148"/>
      <c r="I39" s="148"/>
      <c r="J39" s="120"/>
    </row>
    <row r="40" spans="1:10" ht="12.75">
      <c r="A40" s="140"/>
      <c r="B40" s="134"/>
      <c r="C40" s="143"/>
      <c r="D40" s="143"/>
      <c r="E40" s="145"/>
      <c r="F40" s="143"/>
      <c r="G40" s="148"/>
      <c r="H40" s="148"/>
      <c r="I40" s="148"/>
      <c r="J40" s="120"/>
    </row>
    <row r="41" spans="1:10" ht="12.75">
      <c r="A41" s="140"/>
      <c r="B41" s="134"/>
      <c r="C41" s="143"/>
      <c r="D41" s="143"/>
      <c r="E41" s="145"/>
      <c r="F41" s="143"/>
      <c r="G41" s="148"/>
      <c r="H41" s="148"/>
      <c r="I41" s="148"/>
      <c r="J41" s="120"/>
    </row>
    <row r="42" spans="1:10" ht="12.75">
      <c r="A42" s="140"/>
      <c r="B42" s="134"/>
      <c r="C42" s="143"/>
      <c r="D42" s="143"/>
      <c r="E42" s="145"/>
      <c r="F42" s="143"/>
      <c r="G42" s="148"/>
      <c r="H42" s="148"/>
      <c r="I42" s="148"/>
      <c r="J42" s="120"/>
    </row>
    <row r="43" spans="1:10" ht="12.75">
      <c r="A43" s="140"/>
      <c r="B43" s="134"/>
      <c r="C43" s="143"/>
      <c r="D43" s="143"/>
      <c r="E43" s="145"/>
      <c r="F43" s="143"/>
      <c r="G43" s="148"/>
      <c r="H43" s="148"/>
      <c r="I43" s="148"/>
      <c r="J43" s="120"/>
    </row>
    <row r="44" spans="1:10" ht="12.75">
      <c r="A44" s="140"/>
      <c r="B44" s="134"/>
      <c r="C44" s="143"/>
      <c r="D44" s="143"/>
      <c r="E44" s="145"/>
      <c r="F44" s="143"/>
      <c r="G44" s="148"/>
      <c r="H44" s="148"/>
      <c r="I44" s="148"/>
      <c r="J44" s="120"/>
    </row>
    <row r="45" spans="1:10" ht="12.75">
      <c r="A45" s="141"/>
      <c r="B45" s="135"/>
      <c r="C45" s="144"/>
      <c r="D45" s="144"/>
      <c r="E45" s="146"/>
      <c r="F45" s="144"/>
      <c r="G45" s="149"/>
      <c r="H45" s="149"/>
      <c r="I45" s="149"/>
      <c r="J45" s="121"/>
    </row>
  </sheetData>
  <mergeCells count="56">
    <mergeCell ref="G30:G37"/>
    <mergeCell ref="H30:H37"/>
    <mergeCell ref="I30:I37"/>
    <mergeCell ref="J30:J37"/>
    <mergeCell ref="A38:A45"/>
    <mergeCell ref="C38:C45"/>
    <mergeCell ref="D38:D45"/>
    <mergeCell ref="E38:E45"/>
    <mergeCell ref="F38:F45"/>
    <mergeCell ref="G38:G45"/>
    <mergeCell ref="H38:H45"/>
    <mergeCell ref="I38:I45"/>
    <mergeCell ref="J38:J45"/>
    <mergeCell ref="A30:A37"/>
    <mergeCell ref="C30:C37"/>
    <mergeCell ref="D30:D37"/>
    <mergeCell ref="E30:E37"/>
    <mergeCell ref="F30:F37"/>
    <mergeCell ref="J14:J21"/>
    <mergeCell ref="A22:A29"/>
    <mergeCell ref="C22:C29"/>
    <mergeCell ref="D22:D29"/>
    <mergeCell ref="E22:E29"/>
    <mergeCell ref="F22:F29"/>
    <mergeCell ref="G22:G29"/>
    <mergeCell ref="H22:H29"/>
    <mergeCell ref="I22:I29"/>
    <mergeCell ref="J22:J29"/>
    <mergeCell ref="I6:I13"/>
    <mergeCell ref="J6:J13"/>
    <mergeCell ref="A14:A21"/>
    <mergeCell ref="C14:C21"/>
    <mergeCell ref="D14:D21"/>
    <mergeCell ref="E14:E21"/>
    <mergeCell ref="F14:F21"/>
    <mergeCell ref="G14:G21"/>
    <mergeCell ref="B4:B45"/>
    <mergeCell ref="A6:A13"/>
    <mergeCell ref="C6:C13"/>
    <mergeCell ref="D6:D13"/>
    <mergeCell ref="E6:E13"/>
    <mergeCell ref="F6:F13"/>
    <mergeCell ref="H14:H21"/>
    <mergeCell ref="I14:I21"/>
    <mergeCell ref="A1:J1"/>
    <mergeCell ref="A2:A3"/>
    <mergeCell ref="B2:B3"/>
    <mergeCell ref="C2:C3"/>
    <mergeCell ref="D2:D3"/>
    <mergeCell ref="E2:E3"/>
    <mergeCell ref="F2:F3"/>
    <mergeCell ref="G2:H2"/>
    <mergeCell ref="I2:I3"/>
    <mergeCell ref="J2:J3"/>
    <mergeCell ref="G6:G13"/>
    <mergeCell ref="H6:H13"/>
  </mergeCells>
  <dataValidations count="2">
    <dataValidation type="list" allowBlank="1" sqref="G4:H5">
      <formula1>"NA,NG,NE,OK"</formula1>
    </dataValidation>
    <dataValidation type="list" allowBlank="1" sqref="I4:I5">
      <formula1>"High,Medium,Low"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Registration</vt:lpstr>
      <vt:lpstr>Cash In</vt:lpstr>
      <vt:lpstr>Cash out</vt:lpstr>
      <vt:lpstr>Pay Bill</vt:lpstr>
      <vt:lpstr>Send Money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dc:creator>
  <cp:lastModifiedBy>Mir Mohaiminul Islam</cp:lastModifiedBy>
  <dcterms:created xsi:type="dcterms:W3CDTF">2020-06-02T12:27:11Z</dcterms:created>
  <dcterms:modified xsi:type="dcterms:W3CDTF">2023-09-03T07:54:50Z</dcterms:modified>
</cp:coreProperties>
</file>