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8235" activeTab="5"/>
  </bookViews>
  <sheets>
    <sheet name="country_wise_latest" sheetId="1" r:id="rId1"/>
    <sheet name="AVERAGE" sheetId="12" r:id="rId2"/>
    <sheet name="PER 100 CASES" sheetId="6" r:id="rId3"/>
    <sheet name="SUM" sheetId="7" r:id="rId4"/>
    <sheet name="CHANGE %" sheetId="8" r:id="rId5"/>
    <sheet name="TOP 10" sheetId="10" r:id="rId6"/>
    <sheet name="DASHBOARD" sheetId="13" r:id="rId7"/>
  </sheets>
  <definedNames>
    <definedName name="ACTIVE">'TOP 10'!$E$1:$E$188</definedName>
    <definedName name="CONFIRMED">'TOP 10'!$B$1:$B$188</definedName>
    <definedName name="COUNTRY">'TOP 10'!$A$1:$A$188</definedName>
    <definedName name="DEATHS">'TOP 10'!$C$1:$C$188</definedName>
    <definedName name="RECOVERED">'TOP 10'!$D$1:$D$188</definedName>
    <definedName name="Slicer_Country_Region">#N/A</definedName>
    <definedName name="Slicer_CRITERIA">#N/A</definedName>
    <definedName name="Slicer_WHO_Region">#N/A</definedName>
  </definedNames>
  <calcPr calcId="162913"/>
  <pivotCaches>
    <pivotCache cacheId="0" r:id="rId8"/>
    <pivotCache cacheId="1" r:id="rId9"/>
    <pivotCache cacheId="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O7" i="12" l="1"/>
  <c r="O6" i="12"/>
  <c r="O5" i="12"/>
  <c r="O4" i="12"/>
  <c r="N7" i="12"/>
  <c r="N6" i="12"/>
  <c r="N5" i="12"/>
  <c r="N4" i="12"/>
  <c r="L7" i="12"/>
  <c r="L6" i="12"/>
  <c r="L5" i="12"/>
  <c r="L4" i="12"/>
  <c r="Z3" i="10" l="1" a="1"/>
  <c r="Z3" i="10" s="1"/>
  <c r="Y3" i="10" s="1"/>
  <c r="W3" i="10" a="1"/>
  <c r="W3" i="10" s="1"/>
  <c r="V3" i="10" s="1"/>
  <c r="T3" i="10" a="1"/>
  <c r="T4" i="10" s="1"/>
  <c r="S4" i="10" s="1"/>
  <c r="Q3" i="10" a="1"/>
  <c r="Q3" i="10" s="1"/>
  <c r="P3" i="10" s="1"/>
  <c r="Z10" i="10" l="1"/>
  <c r="Y10" i="10" s="1"/>
  <c r="Z6" i="10"/>
  <c r="Y6" i="10" s="1"/>
  <c r="Z9" i="10"/>
  <c r="Y9" i="10" s="1"/>
  <c r="Z5" i="10"/>
  <c r="Y5" i="10" s="1"/>
  <c r="Z12" i="10"/>
  <c r="Y12" i="10" s="1"/>
  <c r="Z8" i="10"/>
  <c r="Y8" i="10" s="1"/>
  <c r="Z4" i="10"/>
  <c r="Y4" i="10" s="1"/>
  <c r="Z11" i="10"/>
  <c r="Y11" i="10" s="1"/>
  <c r="Z7" i="10"/>
  <c r="Y7" i="10" s="1"/>
  <c r="W10" i="10"/>
  <c r="V10" i="10" s="1"/>
  <c r="W6" i="10"/>
  <c r="V6" i="10" s="1"/>
  <c r="W9" i="10"/>
  <c r="V9" i="10" s="1"/>
  <c r="W5" i="10"/>
  <c r="V5" i="10" s="1"/>
  <c r="W12" i="10"/>
  <c r="V12" i="10" s="1"/>
  <c r="W8" i="10"/>
  <c r="V8" i="10" s="1"/>
  <c r="W4" i="10"/>
  <c r="V4" i="10" s="1"/>
  <c r="W11" i="10"/>
  <c r="V11" i="10" s="1"/>
  <c r="W7" i="10"/>
  <c r="V7" i="10" s="1"/>
  <c r="T11" i="10"/>
  <c r="S11" i="10" s="1"/>
  <c r="T7" i="10"/>
  <c r="S7" i="10" s="1"/>
  <c r="T3" i="10"/>
  <c r="S3" i="10" s="1"/>
  <c r="T10" i="10"/>
  <c r="S10" i="10" s="1"/>
  <c r="T6" i="10"/>
  <c r="S6" i="10" s="1"/>
  <c r="T9" i="10"/>
  <c r="S9" i="10" s="1"/>
  <c r="T5" i="10"/>
  <c r="S5" i="10" s="1"/>
  <c r="T12" i="10"/>
  <c r="S12" i="10" s="1"/>
  <c r="T8" i="10"/>
  <c r="S8" i="10" s="1"/>
  <c r="Q9" i="10"/>
  <c r="P9" i="10" s="1"/>
  <c r="Q5" i="10"/>
  <c r="P5" i="10" s="1"/>
  <c r="Q12" i="10"/>
  <c r="P12" i="10" s="1"/>
  <c r="Q8" i="10"/>
  <c r="P8" i="10" s="1"/>
  <c r="Q4" i="10"/>
  <c r="P4" i="10" s="1"/>
  <c r="Q10" i="10"/>
  <c r="P10" i="10" s="1"/>
  <c r="Q6" i="10"/>
  <c r="P6" i="10" s="1"/>
  <c r="Q11" i="10"/>
  <c r="P11" i="10" s="1"/>
  <c r="Q7" i="10"/>
  <c r="P7" i="10" s="1"/>
  <c r="L5" i="8"/>
  <c r="L6" i="8"/>
  <c r="L9" i="8"/>
  <c r="L10" i="8"/>
  <c r="L13" i="8"/>
  <c r="L14" i="8"/>
  <c r="L17" i="8"/>
  <c r="L18" i="8"/>
  <c r="L21" i="8"/>
  <c r="L22" i="8"/>
  <c r="L25" i="8"/>
  <c r="L26" i="8"/>
  <c r="L29" i="8"/>
  <c r="L30" i="8"/>
  <c r="L33" i="8"/>
  <c r="L34" i="8"/>
  <c r="L37" i="8"/>
  <c r="L38" i="8"/>
  <c r="L41" i="8"/>
  <c r="L42" i="8"/>
  <c r="L45" i="8"/>
  <c r="L46" i="8"/>
  <c r="L49" i="8"/>
  <c r="L50" i="8"/>
  <c r="L53" i="8"/>
  <c r="L54" i="8"/>
  <c r="L57" i="8"/>
  <c r="L58" i="8"/>
  <c r="L61" i="8"/>
  <c r="L62" i="8"/>
  <c r="L65" i="8"/>
  <c r="L66" i="8"/>
  <c r="L69" i="8"/>
  <c r="L70" i="8"/>
  <c r="L73" i="8"/>
  <c r="L74" i="8"/>
  <c r="L77" i="8"/>
  <c r="L78" i="8"/>
  <c r="L81" i="8"/>
  <c r="L82" i="8"/>
  <c r="L85" i="8"/>
  <c r="L86" i="8"/>
  <c r="L89" i="8"/>
  <c r="L90" i="8"/>
  <c r="L93" i="8"/>
  <c r="L94" i="8"/>
  <c r="L97" i="8"/>
  <c r="L98" i="8"/>
  <c r="L101" i="8"/>
  <c r="L102" i="8"/>
  <c r="L105" i="8"/>
  <c r="L106" i="8"/>
  <c r="L109" i="8"/>
  <c r="L110" i="8"/>
  <c r="L113" i="8"/>
  <c r="L114" i="8"/>
  <c r="L117" i="8"/>
  <c r="L118" i="8"/>
  <c r="L121" i="8"/>
  <c r="L122" i="8"/>
  <c r="L125" i="8"/>
  <c r="L126" i="8"/>
  <c r="L129" i="8"/>
  <c r="L130" i="8"/>
  <c r="L133" i="8"/>
  <c r="L134" i="8"/>
  <c r="L137" i="8"/>
  <c r="L138" i="8"/>
  <c r="L141" i="8"/>
  <c r="L142" i="8"/>
  <c r="L145" i="8"/>
  <c r="L146" i="8"/>
  <c r="L149" i="8"/>
  <c r="L150" i="8"/>
  <c r="L153" i="8"/>
  <c r="L154" i="8"/>
  <c r="L157" i="8"/>
  <c r="L158" i="8"/>
  <c r="L161" i="8"/>
  <c r="L162" i="8"/>
  <c r="L165" i="8"/>
  <c r="L166" i="8"/>
  <c r="L169" i="8"/>
  <c r="L170" i="8"/>
  <c r="L173" i="8"/>
  <c r="L174" i="8"/>
  <c r="L177" i="8"/>
  <c r="L178" i="8"/>
  <c r="L181" i="8"/>
  <c r="L182" i="8"/>
  <c r="L185" i="8"/>
  <c r="L186" i="8"/>
  <c r="L2" i="8"/>
  <c r="K3" i="8"/>
  <c r="L3" i="8" s="1"/>
  <c r="K4" i="8"/>
  <c r="L4" i="8" s="1"/>
  <c r="K5" i="8"/>
  <c r="K6" i="8"/>
  <c r="K7" i="8"/>
  <c r="L7" i="8" s="1"/>
  <c r="K8" i="8"/>
  <c r="L8" i="8" s="1"/>
  <c r="K9" i="8"/>
  <c r="K10" i="8"/>
  <c r="K11" i="8"/>
  <c r="L11" i="8" s="1"/>
  <c r="K12" i="8"/>
  <c r="L12" i="8" s="1"/>
  <c r="K13" i="8"/>
  <c r="K14" i="8"/>
  <c r="K15" i="8"/>
  <c r="L15" i="8" s="1"/>
  <c r="K16" i="8"/>
  <c r="L16" i="8" s="1"/>
  <c r="K17" i="8"/>
  <c r="K18" i="8"/>
  <c r="K19" i="8"/>
  <c r="L19" i="8" s="1"/>
  <c r="K20" i="8"/>
  <c r="L20" i="8" s="1"/>
  <c r="K21" i="8"/>
  <c r="K22" i="8"/>
  <c r="K23" i="8"/>
  <c r="L23" i="8" s="1"/>
  <c r="K24" i="8"/>
  <c r="L24" i="8" s="1"/>
  <c r="K25" i="8"/>
  <c r="K26" i="8"/>
  <c r="K27" i="8"/>
  <c r="L27" i="8" s="1"/>
  <c r="K28" i="8"/>
  <c r="L28" i="8" s="1"/>
  <c r="K29" i="8"/>
  <c r="K30" i="8"/>
  <c r="K31" i="8"/>
  <c r="L31" i="8" s="1"/>
  <c r="K32" i="8"/>
  <c r="L32" i="8" s="1"/>
  <c r="K33" i="8"/>
  <c r="K34" i="8"/>
  <c r="K35" i="8"/>
  <c r="L35" i="8" s="1"/>
  <c r="K36" i="8"/>
  <c r="L36" i="8" s="1"/>
  <c r="K37" i="8"/>
  <c r="K38" i="8"/>
  <c r="K39" i="8"/>
  <c r="L39" i="8" s="1"/>
  <c r="K40" i="8"/>
  <c r="L40" i="8" s="1"/>
  <c r="K41" i="8"/>
  <c r="K42" i="8"/>
  <c r="K43" i="8"/>
  <c r="L43" i="8" s="1"/>
  <c r="K44" i="8"/>
  <c r="L44" i="8" s="1"/>
  <c r="K45" i="8"/>
  <c r="K46" i="8"/>
  <c r="K47" i="8"/>
  <c r="L47" i="8" s="1"/>
  <c r="K48" i="8"/>
  <c r="L48" i="8" s="1"/>
  <c r="K49" i="8"/>
  <c r="K50" i="8"/>
  <c r="K51" i="8"/>
  <c r="L51" i="8" s="1"/>
  <c r="K52" i="8"/>
  <c r="L52" i="8" s="1"/>
  <c r="K53" i="8"/>
  <c r="K54" i="8"/>
  <c r="K55" i="8"/>
  <c r="L55" i="8" s="1"/>
  <c r="K56" i="8"/>
  <c r="L56" i="8" s="1"/>
  <c r="K57" i="8"/>
  <c r="K58" i="8"/>
  <c r="K59" i="8"/>
  <c r="L59" i="8" s="1"/>
  <c r="K60" i="8"/>
  <c r="L60" i="8" s="1"/>
  <c r="K61" i="8"/>
  <c r="K62" i="8"/>
  <c r="K63" i="8"/>
  <c r="L63" i="8" s="1"/>
  <c r="K64" i="8"/>
  <c r="L64" i="8" s="1"/>
  <c r="K65" i="8"/>
  <c r="K66" i="8"/>
  <c r="K67" i="8"/>
  <c r="L67" i="8" s="1"/>
  <c r="K68" i="8"/>
  <c r="L68" i="8" s="1"/>
  <c r="K69" i="8"/>
  <c r="K70" i="8"/>
  <c r="K71" i="8"/>
  <c r="L71" i="8" s="1"/>
  <c r="K72" i="8"/>
  <c r="L72" i="8" s="1"/>
  <c r="K73" i="8"/>
  <c r="K74" i="8"/>
  <c r="K75" i="8"/>
  <c r="L75" i="8" s="1"/>
  <c r="K76" i="8"/>
  <c r="L76" i="8" s="1"/>
  <c r="K77" i="8"/>
  <c r="K78" i="8"/>
  <c r="K79" i="8"/>
  <c r="L79" i="8" s="1"/>
  <c r="K80" i="8"/>
  <c r="L80" i="8" s="1"/>
  <c r="K81" i="8"/>
  <c r="K82" i="8"/>
  <c r="K83" i="8"/>
  <c r="L83" i="8" s="1"/>
  <c r="K84" i="8"/>
  <c r="L84" i="8" s="1"/>
  <c r="K85" i="8"/>
  <c r="K86" i="8"/>
  <c r="K87" i="8"/>
  <c r="L87" i="8" s="1"/>
  <c r="K88" i="8"/>
  <c r="L88" i="8" s="1"/>
  <c r="K89" i="8"/>
  <c r="K90" i="8"/>
  <c r="K91" i="8"/>
  <c r="L91" i="8" s="1"/>
  <c r="K92" i="8"/>
  <c r="L92" i="8" s="1"/>
  <c r="K93" i="8"/>
  <c r="K94" i="8"/>
  <c r="K95" i="8"/>
  <c r="L95" i="8" s="1"/>
  <c r="K96" i="8"/>
  <c r="L96" i="8" s="1"/>
  <c r="K97" i="8"/>
  <c r="K98" i="8"/>
  <c r="K99" i="8"/>
  <c r="L99" i="8" s="1"/>
  <c r="K100" i="8"/>
  <c r="L100" i="8" s="1"/>
  <c r="K101" i="8"/>
  <c r="K102" i="8"/>
  <c r="K103" i="8"/>
  <c r="L103" i="8" s="1"/>
  <c r="K104" i="8"/>
  <c r="L104" i="8" s="1"/>
  <c r="K105" i="8"/>
  <c r="K106" i="8"/>
  <c r="K107" i="8"/>
  <c r="L107" i="8" s="1"/>
  <c r="K108" i="8"/>
  <c r="L108" i="8" s="1"/>
  <c r="K109" i="8"/>
  <c r="K110" i="8"/>
  <c r="K111" i="8"/>
  <c r="L111" i="8" s="1"/>
  <c r="K112" i="8"/>
  <c r="L112" i="8" s="1"/>
  <c r="K113" i="8"/>
  <c r="K114" i="8"/>
  <c r="K115" i="8"/>
  <c r="L115" i="8" s="1"/>
  <c r="K116" i="8"/>
  <c r="L116" i="8" s="1"/>
  <c r="K117" i="8"/>
  <c r="K118" i="8"/>
  <c r="K119" i="8"/>
  <c r="L119" i="8" s="1"/>
  <c r="K120" i="8"/>
  <c r="L120" i="8" s="1"/>
  <c r="K121" i="8"/>
  <c r="K122" i="8"/>
  <c r="K123" i="8"/>
  <c r="L123" i="8" s="1"/>
  <c r="K124" i="8"/>
  <c r="L124" i="8" s="1"/>
  <c r="K125" i="8"/>
  <c r="K126" i="8"/>
  <c r="K127" i="8"/>
  <c r="L127" i="8" s="1"/>
  <c r="K128" i="8"/>
  <c r="L128" i="8" s="1"/>
  <c r="K129" i="8"/>
  <c r="K130" i="8"/>
  <c r="K131" i="8"/>
  <c r="L131" i="8" s="1"/>
  <c r="K132" i="8"/>
  <c r="L132" i="8" s="1"/>
  <c r="K133" i="8"/>
  <c r="K134" i="8"/>
  <c r="K135" i="8"/>
  <c r="L135" i="8" s="1"/>
  <c r="K136" i="8"/>
  <c r="L136" i="8" s="1"/>
  <c r="K137" i="8"/>
  <c r="K138" i="8"/>
  <c r="K139" i="8"/>
  <c r="L139" i="8" s="1"/>
  <c r="K140" i="8"/>
  <c r="L140" i="8" s="1"/>
  <c r="K141" i="8"/>
  <c r="K142" i="8"/>
  <c r="K143" i="8"/>
  <c r="L143" i="8" s="1"/>
  <c r="K144" i="8"/>
  <c r="L144" i="8" s="1"/>
  <c r="K145" i="8"/>
  <c r="K146" i="8"/>
  <c r="K147" i="8"/>
  <c r="L147" i="8" s="1"/>
  <c r="K148" i="8"/>
  <c r="L148" i="8" s="1"/>
  <c r="K149" i="8"/>
  <c r="K150" i="8"/>
  <c r="K151" i="8"/>
  <c r="L151" i="8" s="1"/>
  <c r="K152" i="8"/>
  <c r="L152" i="8" s="1"/>
  <c r="K153" i="8"/>
  <c r="K154" i="8"/>
  <c r="K155" i="8"/>
  <c r="L155" i="8" s="1"/>
  <c r="K156" i="8"/>
  <c r="L156" i="8" s="1"/>
  <c r="K157" i="8"/>
  <c r="K158" i="8"/>
  <c r="K159" i="8"/>
  <c r="L159" i="8" s="1"/>
  <c r="K160" i="8"/>
  <c r="L160" i="8" s="1"/>
  <c r="K161" i="8"/>
  <c r="K162" i="8"/>
  <c r="K163" i="8"/>
  <c r="L163" i="8" s="1"/>
  <c r="K164" i="8"/>
  <c r="L164" i="8" s="1"/>
  <c r="K165" i="8"/>
  <c r="K166" i="8"/>
  <c r="K167" i="8"/>
  <c r="L167" i="8" s="1"/>
  <c r="K168" i="8"/>
  <c r="L168" i="8" s="1"/>
  <c r="K169" i="8"/>
  <c r="K170" i="8"/>
  <c r="K171" i="8"/>
  <c r="L171" i="8" s="1"/>
  <c r="K172" i="8"/>
  <c r="L172" i="8" s="1"/>
  <c r="K173" i="8"/>
  <c r="K174" i="8"/>
  <c r="K175" i="8"/>
  <c r="L175" i="8" s="1"/>
  <c r="K176" i="8"/>
  <c r="L176" i="8" s="1"/>
  <c r="K177" i="8"/>
  <c r="K178" i="8"/>
  <c r="K179" i="8"/>
  <c r="L179" i="8" s="1"/>
  <c r="K180" i="8"/>
  <c r="L180" i="8" s="1"/>
  <c r="K181" i="8"/>
  <c r="K182" i="8"/>
  <c r="K183" i="8"/>
  <c r="L183" i="8" s="1"/>
  <c r="K184" i="8"/>
  <c r="L184" i="8" s="1"/>
  <c r="K185" i="8"/>
  <c r="K186" i="8"/>
  <c r="K187" i="8"/>
  <c r="L187" i="8" s="1"/>
  <c r="K188" i="8"/>
  <c r="L188" i="8" s="1"/>
  <c r="K2" i="8"/>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2"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2" i="6"/>
</calcChain>
</file>

<file path=xl/sharedStrings.xml><?xml version="1.0" encoding="utf-8"?>
<sst xmlns="http://schemas.openxmlformats.org/spreadsheetml/2006/main" count="2348" uniqueCount="228">
  <si>
    <t>Country/Region</t>
  </si>
  <si>
    <t>Confirmed</t>
  </si>
  <si>
    <t>Deaths</t>
  </si>
  <si>
    <t>Recovered</t>
  </si>
  <si>
    <t>Active</t>
  </si>
  <si>
    <t>New cases</t>
  </si>
  <si>
    <t>New deaths</t>
  </si>
  <si>
    <t>New recovered</t>
  </si>
  <si>
    <t>Confirmed last week</t>
  </si>
  <si>
    <t>WHO Region</t>
  </si>
  <si>
    <t>Afghanistan</t>
  </si>
  <si>
    <t>Eastern Mediterranean</t>
  </si>
  <si>
    <t>Albania</t>
  </si>
  <si>
    <t>Europe</t>
  </si>
  <si>
    <t>Algeria</t>
  </si>
  <si>
    <t>Africa</t>
  </si>
  <si>
    <t>Andorra</t>
  </si>
  <si>
    <t>Angola</t>
  </si>
  <si>
    <t>Antigua and Barbuda</t>
  </si>
  <si>
    <t>Americas</t>
  </si>
  <si>
    <t>Argentina</t>
  </si>
  <si>
    <t>Armenia</t>
  </si>
  <si>
    <t>Australia</t>
  </si>
  <si>
    <t>Western Pacific</t>
  </si>
  <si>
    <t>Austria</t>
  </si>
  <si>
    <t>Azerbaijan</t>
  </si>
  <si>
    <t>Bahamas</t>
  </si>
  <si>
    <t>Bahrain</t>
  </si>
  <si>
    <t>Bangladesh</t>
  </si>
  <si>
    <t>South-East Asia</t>
  </si>
  <si>
    <t>Barbados</t>
  </si>
  <si>
    <t>Belarus</t>
  </si>
  <si>
    <t>Belgium</t>
  </si>
  <si>
    <t>Belize</t>
  </si>
  <si>
    <t>Benin</t>
  </si>
  <si>
    <t>Bhutan</t>
  </si>
  <si>
    <t>Bolivia</t>
  </si>
  <si>
    <t>Bosnia and Herzegovina</t>
  </si>
  <si>
    <t>Botswana</t>
  </si>
  <si>
    <t>Brazil</t>
  </si>
  <si>
    <t>Brunei</t>
  </si>
  <si>
    <t>Bulgaria</t>
  </si>
  <si>
    <t>Burkina Faso</t>
  </si>
  <si>
    <t>Burma</t>
  </si>
  <si>
    <t>Burundi</t>
  </si>
  <si>
    <t>Cabo Verde</t>
  </si>
  <si>
    <t>Cambodia</t>
  </si>
  <si>
    <t>Cameroon</t>
  </si>
  <si>
    <t>Canada</t>
  </si>
  <si>
    <t>Central African Republic</t>
  </si>
  <si>
    <t>Chad</t>
  </si>
  <si>
    <t>Chile</t>
  </si>
  <si>
    <t>China</t>
  </si>
  <si>
    <t>Colombia</t>
  </si>
  <si>
    <t>Comoros</t>
  </si>
  <si>
    <t>Congo (Brazzaville)</t>
  </si>
  <si>
    <t>Congo (Kinshasa)</t>
  </si>
  <si>
    <t>Costa Rica</t>
  </si>
  <si>
    <t>Cote d'Ivoire</t>
  </si>
  <si>
    <t>Croatia</t>
  </si>
  <si>
    <t>Cuba</t>
  </si>
  <si>
    <t>Cyprus</t>
  </si>
  <si>
    <t>Czechia</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</si>
  <si>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</si>
  <si>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</si>
  <si>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</si>
  <si>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</si>
  <si>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</si>
  <si>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</si>
  <si>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</si>
  <si>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</si>
  <si>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</si>
  <si>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</si>
  <si>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</si>
  <si>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</si>
  <si>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</si>
  <si>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</si>
  <si>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</si>
  <si>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</si>
  <si>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</si>
  <si>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</si>
  <si>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</si>
  <si>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</si>
  <si>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</si>
  <si>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Greenland</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</si>
  <si>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</si>
  <si>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</si>
  <si>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</si>
  <si>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</si>
  <si>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</si>
  <si>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</si>
  <si>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</si>
  <si>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</si>
  <si>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</si>
  <si>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</si>
  <si>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</si>
  <si>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</si>
  <si>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</si>
  <si>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</si>
  <si>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</si>
  <si>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</si>
  <si>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</si>
  <si>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</si>
  <si>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</si>
  <si>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</si>
  <si>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</si>
  <si>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</si>
  <si>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</si>
  <si>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</si>
  <si>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</si>
  <si>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</si>
  <si>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</si>
  <si>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</si>
  <si>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</si>
  <si>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</si>
  <si>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</si>
  <si>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</si>
  <si>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</si>
  <si>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</si>
  <si>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</si>
  <si>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</si>
  <si>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</si>
  <si>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</si>
  <si>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</si>
  <si>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</si>
  <si>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</si>
  <si>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</si>
  <si>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</si>
  <si>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Moldova</t>
  </si>
  <si>
    <t>Monaco</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</si>
  <si>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</si>
  <si>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</si>
  <si>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</si>
  <si>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</si>
  <si>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</si>
  <si>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</si>
  <si>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</si>
  <si>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</si>
  <si>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</si>
  <si>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</si>
  <si>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</si>
  <si>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</si>
  <si>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</si>
  <si>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</si>
  <si>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</si>
  <si>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</si>
  <si>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</si>
  <si>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</si>
  <si>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</si>
  <si>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</si>
  <si>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</si>
  <si>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</si>
  <si>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</si>
  <si>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</si>
  <si>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</si>
  <si>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</si>
  <si>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</si>
  <si>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</si>
  <si>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</si>
  <si>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</si>
  <si>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</si>
  <si>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</si>
  <si>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</si>
  <si>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</si>
  <si>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</si>
  <si>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</si>
  <si>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</si>
  <si>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</si>
  <si>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Slovenia</t>
  </si>
  <si>
    <t>Somalia</t>
  </si>
  <si>
    <t>South Africa</t>
  </si>
  <si>
    <t>South Korea</t>
  </si>
  <si>
    <t>South Sudan</t>
  </si>
  <si>
    <t>Spain</t>
  </si>
  <si>
    <t>Sri Lanka</t>
  </si>
  <si>
    <t>Sudan</t>
  </si>
  <si>
    <t>Suriname</t>
  </si>
  <si>
    <t>Sweden</t>
  </si>
  <si>
    <t>Switzerland</t>
  </si>
  <si>
    <t>Syria</t>
  </si>
  <si>
    <t>Taiwan*</t>
  </si>
  <si>
    <t>Tajikistan</t>
  </si>
  <si>
    <t>Tanzania</t>
  </si>
  <si>
    <t>Thailand</t>
  </si>
  <si>
    <t>Timor-Leste</t>
  </si>
  <si>
    <t>Togo</t>
  </si>
  <si>
    <t>Trinidad and Tobago</t>
  </si>
  <si>
    <t>Tunisia</t>
  </si>
  <si>
    <t>Turkey</t>
  </si>
  <si>
    <t>US</t>
  </si>
  <si>
    <t>Uganda</t>
  </si>
  <si>
    <t>Ukraine</t>
  </si>
  <si>
    <t>United Arab Emirates</t>
  </si>
  <si>
    <t>United Kingdom</t>
  </si>
  <si>
    <t>Uruguay</t>
  </si>
  <si>
    <t>Uzbekistan</t>
  </si>
  <si>
    <t>Venezuela</t>
  </si>
  <si>
    <t>Vietnam</t>
  </si>
  <si>
    <t>West Bank and Gaza</t>
  </si>
  <si>
    <t>Western Sahara</t>
  </si>
  <si>
    <t>Yemen</t>
  </si>
  <si>
    <t>Zambia</t>
  </si>
  <si>
    <t>Zimbabwe</t>
  </si>
  <si>
    <t>Deaths/100 cases</t>
  </si>
  <si>
    <t>Recovered/100 cases</t>
  </si>
  <si>
    <t>Row Labels</t>
  </si>
  <si>
    <t>Grand Total</t>
  </si>
  <si>
    <t>(All)</t>
  </si>
  <si>
    <t>Sum of Active</t>
  </si>
  <si>
    <t>Sum of Confirmed</t>
  </si>
  <si>
    <t>Sum of Deaths</t>
  </si>
  <si>
    <t>Sum of Recovered</t>
  </si>
  <si>
    <t>cuntry/region</t>
  </si>
  <si>
    <t>Change in last week</t>
  </si>
  <si>
    <t>Change in % increase</t>
  </si>
  <si>
    <t>Sum of Change in % increase</t>
  </si>
  <si>
    <t>TOP 10 COUNTRIES</t>
  </si>
  <si>
    <t>COUNTRY NAME</t>
  </si>
  <si>
    <t>CONFIRMED</t>
  </si>
  <si>
    <t>DEATHS</t>
  </si>
  <si>
    <t>RECOVERED</t>
  </si>
  <si>
    <t>ACTIVE</t>
  </si>
  <si>
    <t>AVERAGE</t>
  </si>
  <si>
    <t>CRITERIA</t>
  </si>
  <si>
    <t>GREATER THAN AVERAGE</t>
  </si>
  <si>
    <t>LESS THAN AVERAGE</t>
  </si>
  <si>
    <t>Sum of GREATER THAN AVERAGE</t>
  </si>
  <si>
    <t>Sum of LESS THAN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</si>
</sst>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charset val="134"/>
      <scheme val="minor"/>
    </font>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b/>
      <sz val="14"/>
      <color rgb="FF9C0006"/>
      <name val="Calibri"/>
      <family val="2"/>
      <scheme val="minor"/>
    </font>
    <font>
      <b/>
      <sz val="12"/>
      <color rgb="FF9C6500"/>
      <name val="Calibri"/>
      <family val="2"/>
      <scheme val="minor"/>
    </font>
    <font>
      <b/>
      <sz val="12"/>
      <color rgb="FF9C0006"/>
      <name val="Calibri"/>
      <family val="2"/>
      <scheme val="minor"/>
    </font>
    <font>
      <sz val="11"/>
      <color theme="1"/>
      <name val="Bahnschrift"/>
      <family val="2"/>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9" tint="0.79998168889431442"/>
        <bgColor indexed="64"/>
      </patternFill>
    </fill>
  </fills>
  <borders count="1">
    <border>
      <left/>
      <right/>
      <top/>
      <bottom/>
      <diagonal/>
    </border>
  </borders>
  <cellStyleXfs count="3">
    <xf numFmtId="0" fontId="0" fillId="0" borderId="0">
      <alignment vertical="center"/>
    </xf>
    <xf numFmtId="0" fontId="3" fillId="2" borderId="0" applyNumberFormat="0" applyBorder="0" applyAlignment="0" applyProtection="0"/>
    <xf numFmtId="0" fontId="4" fillId="3" borderId="0" applyNumberFormat="0" applyBorder="0" applyAlignment="0" applyProtection="0"/>
  </cellStyleXfs>
  <cellXfs count="20">
    <xf numFmtId="0" fontId="0" fillId="0" borderId="0" xfId="0">
      <alignment vertical="center"/>
    </xf>
    <xf numFmtId="0" fontId="0" fillId="0" borderId="0" xfId="0" applyAlignment="1">
      <alignment horizontal="center" vertical="center"/>
    </xf>
    <xf numFmtId="0" fontId="5" fillId="2" borderId="0" xfId="1" applyFont="1" applyAlignment="1">
      <alignment horizontal="center" vertical="center"/>
    </xf>
    <xf numFmtId="2" fontId="0" fillId="0" borderId="0" xfId="0" applyNumberFormat="1">
      <alignment vertical="center"/>
    </xf>
    <xf numFmtId="0" fontId="2" fillId="0" borderId="0" xfId="0" applyFont="1" applyAlignment="1">
      <alignment horizontal="center" vertical="center"/>
    </xf>
    <xf numFmtId="0" fontId="6" fillId="3" borderId="0" xfId="2" applyFont="1" applyAlignment="1">
      <alignment horizontal="center"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7" fillId="2" borderId="0" xfId="1" applyFont="1" applyAlignment="1">
      <alignment vertical="center"/>
    </xf>
    <xf numFmtId="0" fontId="6" fillId="3" borderId="0" xfId="2" applyFont="1" applyAlignment="1">
      <alignment vertical="center"/>
    </xf>
    <xf numFmtId="2" fontId="2" fillId="0" borderId="0" xfId="0" applyNumberFormat="1" applyFont="1">
      <alignment vertical="center"/>
    </xf>
    <xf numFmtId="0" fontId="0" fillId="0" borderId="0" xfId="0" applyAlignment="1">
      <alignment horizontal="center" vertical="center"/>
    </xf>
    <xf numFmtId="1" fontId="0" fillId="0" borderId="0" xfId="0" applyNumberFormat="1">
      <alignment vertical="center"/>
    </xf>
    <xf numFmtId="0" fontId="8" fillId="0" borderId="0" xfId="0" applyFont="1" applyAlignment="1">
      <alignment horizontal="center" vertical="center"/>
    </xf>
    <xf numFmtId="0" fontId="1" fillId="0" borderId="0" xfId="0" applyFont="1">
      <alignment vertical="center"/>
    </xf>
    <xf numFmtId="1" fontId="8" fillId="0" borderId="0" xfId="0" applyNumberFormat="1" applyFont="1" applyAlignment="1">
      <alignment horizontal="center" vertical="center"/>
    </xf>
    <xf numFmtId="0" fontId="8" fillId="0" borderId="0" xfId="0" applyFont="1">
      <alignment vertical="center"/>
    </xf>
    <xf numFmtId="0" fontId="0" fillId="0" borderId="0" xfId="0" applyAlignment="1">
      <alignment horizontal="center" vertical="center"/>
    </xf>
    <xf numFmtId="0" fontId="0" fillId="4" borderId="0" xfId="0" applyFill="1" applyAlignment="1">
      <alignment horizontal="center" vertical="center"/>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ETP 2.xlsx]AVERAGE!PivotTable1</c:name>
    <c:fmtId val="1"/>
  </c:pivotSource>
  <c:chart>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AVERAGE!$O$10</c:f>
              <c:strCache>
                <c:ptCount val="1"/>
                <c:pt idx="0">
                  <c:v>Sum of GREATER THAN AVERAGE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AVERAGE!$N$11:$N$15</c:f>
              <c:strCache>
                <c:ptCount val="4"/>
                <c:pt idx="0">
                  <c:v>ACTIVE</c:v>
                </c:pt>
                <c:pt idx="1">
                  <c:v>CONFIRMED</c:v>
                </c:pt>
                <c:pt idx="2">
                  <c:v>DEATHS</c:v>
                </c:pt>
                <c:pt idx="3">
                  <c:v>RECOVERED</c:v>
                </c:pt>
              </c:strCache>
            </c:strRef>
          </c:cat>
          <c:val>
            <c:numRef>
              <c:f>AVERAGE!$O$11:$O$15</c:f>
              <c:numCache>
                <c:formatCode>General</c:formatCode>
                <c:ptCount val="4"/>
                <c:pt idx="0">
                  <c:v>24</c:v>
                </c:pt>
                <c:pt idx="1">
                  <c:v>25</c:v>
                </c:pt>
                <c:pt idx="2">
                  <c:v>26</c:v>
                </c:pt>
                <c:pt idx="3">
                  <c:v>28</c:v>
                </c:pt>
              </c:numCache>
            </c:numRef>
          </c:val>
          <c:extLst>
            <c:ext xmlns:c16="http://schemas.microsoft.com/office/drawing/2014/chart" uri="{C3380CC4-5D6E-409C-BE32-E72D297353CC}">
              <c16:uniqueId val="{00000000-36A1-4395-9038-71B387FC7519}"/>
            </c:ext>
          </c:extLst>
        </c:ser>
        <c:ser>
          <c:idx val="1"/>
          <c:order val="1"/>
          <c:tx>
            <c:strRef>
              <c:f>AVERAGE!$P$10</c:f>
              <c:strCache>
                <c:ptCount val="1"/>
                <c:pt idx="0">
                  <c:v>Sum of LESS THAN AVERAGE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AVERAGE!$N$11:$N$15</c:f>
              <c:strCache>
                <c:ptCount val="4"/>
                <c:pt idx="0">
                  <c:v>ACTIVE</c:v>
                </c:pt>
                <c:pt idx="1">
                  <c:v>CONFIRMED</c:v>
                </c:pt>
                <c:pt idx="2">
                  <c:v>DEATHS</c:v>
                </c:pt>
                <c:pt idx="3">
                  <c:v>RECOVERED</c:v>
                </c:pt>
              </c:strCache>
            </c:strRef>
          </c:cat>
          <c:val>
            <c:numRef>
              <c:f>AVERAGE!$P$11:$P$15</c:f>
              <c:numCache>
                <c:formatCode>General</c:formatCode>
                <c:ptCount val="4"/>
                <c:pt idx="0">
                  <c:v>163</c:v>
                </c:pt>
                <c:pt idx="1">
                  <c:v>162</c:v>
                </c:pt>
                <c:pt idx="2">
                  <c:v>161</c:v>
                </c:pt>
                <c:pt idx="3">
                  <c:v>159</c:v>
                </c:pt>
              </c:numCache>
            </c:numRef>
          </c:val>
          <c:extLst>
            <c:ext xmlns:c16="http://schemas.microsoft.com/office/drawing/2014/chart" uri="{C3380CC4-5D6E-409C-BE32-E72D297353CC}">
              <c16:uniqueId val="{00000001-36A1-4395-9038-71B387FC7519}"/>
            </c:ext>
          </c:extLst>
        </c:ser>
        <c:dLbls>
          <c:showLegendKey val="0"/>
          <c:showVal val="0"/>
          <c:showCatName val="0"/>
          <c:showSerName val="0"/>
          <c:showPercent val="0"/>
          <c:showBubbleSize val="0"/>
        </c:dLbls>
        <c:gapWidth val="100"/>
        <c:overlap val="-24"/>
        <c:axId val="1468713615"/>
        <c:axId val="1468719855"/>
      </c:barChart>
      <c:catAx>
        <c:axId val="14687136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8719855"/>
        <c:crosses val="autoZero"/>
        <c:auto val="1"/>
        <c:lblAlgn val="ctr"/>
        <c:lblOffset val="100"/>
        <c:noMultiLvlLbl val="0"/>
      </c:catAx>
      <c:valAx>
        <c:axId val="14687198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87136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 100 CASES'!$N$1</c:f>
              <c:strCache>
                <c:ptCount val="1"/>
                <c:pt idx="0">
                  <c:v>Deaths/100 cases</c:v>
                </c:pt>
              </c:strCache>
            </c:strRef>
          </c:tx>
          <c:spPr>
            <a:solidFill>
              <a:schemeClr val="accent1"/>
            </a:solidFill>
            <a:ln>
              <a:noFill/>
            </a:ln>
            <a:effectLst/>
          </c:spPr>
          <c:invertIfNegative val="0"/>
          <c:val>
            <c:numRef>
              <c:f>'PER 100 CASES'!$N$2:$N$188</c:f>
              <c:numCache>
                <c:formatCode>0.00</c:formatCode>
                <c:ptCount val="187"/>
                <c:pt idx="0">
                  <c:v>3.4994346854920995</c:v>
                </c:pt>
                <c:pt idx="1">
                  <c:v>2.9508196721311477</c:v>
                </c:pt>
                <c:pt idx="2">
                  <c:v>4.1575805240767885</c:v>
                </c:pt>
                <c:pt idx="3">
                  <c:v>5.7331863285556777</c:v>
                </c:pt>
                <c:pt idx="4">
                  <c:v>4.3157894736842106</c:v>
                </c:pt>
                <c:pt idx="5">
                  <c:v>3.4883720930232558</c:v>
                </c:pt>
                <c:pt idx="6">
                  <c:v>1.8271849763463468</c:v>
                </c:pt>
                <c:pt idx="7">
                  <c:v>1.9015779620219311</c:v>
                </c:pt>
                <c:pt idx="8">
                  <c:v>1.0912892896817616</c:v>
                </c:pt>
                <c:pt idx="9">
                  <c:v>3.4682362097480302</c:v>
                </c:pt>
                <c:pt idx="10">
                  <c:v>1.389345069959929</c:v>
                </c:pt>
                <c:pt idx="11">
                  <c:v>2.8795811518324608</c:v>
                </c:pt>
                <c:pt idx="12">
                  <c:v>0.35712476571602247</c:v>
                </c:pt>
                <c:pt idx="13">
                  <c:v>1.310642059896121</c:v>
                </c:pt>
                <c:pt idx="14">
                  <c:v>6.3636363636363633</c:v>
                </c:pt>
                <c:pt idx="15">
                  <c:v>0.79998810426610756</c:v>
                </c:pt>
                <c:pt idx="16">
                  <c:v>14.785933642439934</c:v>
                </c:pt>
                <c:pt idx="17">
                  <c:v>4.166666666666667</c:v>
                </c:pt>
                <c:pt idx="18">
                  <c:v>1.9774011299435028</c:v>
                </c:pt>
                <c:pt idx="19">
                  <c:v>0</c:v>
                </c:pt>
                <c:pt idx="20">
                  <c:v>3.718688975990784</c:v>
                </c:pt>
                <c:pt idx="21">
                  <c:v>2.8005334349399886</c:v>
                </c:pt>
                <c:pt idx="22">
                  <c:v>0.2706359945872801</c:v>
                </c:pt>
                <c:pt idx="23">
                  <c:v>3.5874097957930293</c:v>
                </c:pt>
                <c:pt idx="24">
                  <c:v>2.1276595744680851</c:v>
                </c:pt>
                <c:pt idx="25">
                  <c:v>3.2671123246398643</c:v>
                </c:pt>
                <c:pt idx="26">
                  <c:v>4.8181818181818183</c:v>
                </c:pt>
                <c:pt idx="27">
                  <c:v>1.7142857142857142</c:v>
                </c:pt>
                <c:pt idx="28">
                  <c:v>0.26455026455026454</c:v>
                </c:pt>
                <c:pt idx="29">
                  <c:v>0.94501718213058417</c:v>
                </c:pt>
                <c:pt idx="30">
                  <c:v>0</c:v>
                </c:pt>
                <c:pt idx="31">
                  <c:v>2.2852133255406195</c:v>
                </c:pt>
                <c:pt idx="32">
                  <c:v>7.6800219821738311</c:v>
                </c:pt>
                <c:pt idx="33">
                  <c:v>1.2828875842574472</c:v>
                </c:pt>
                <c:pt idx="34">
                  <c:v>8.1344902386117131</c:v>
                </c:pt>
                <c:pt idx="35">
                  <c:v>2.6405267832250239</c:v>
                </c:pt>
                <c:pt idx="36">
                  <c:v>5.3651060691610111</c:v>
                </c:pt>
                <c:pt idx="37">
                  <c:v>3.4138334740043796</c:v>
                </c:pt>
                <c:pt idx="38">
                  <c:v>1.9774011299435028</c:v>
                </c:pt>
                <c:pt idx="39">
                  <c:v>1.6875</c:v>
                </c:pt>
                <c:pt idx="40">
                  <c:v>2.3518769787426503</c:v>
                </c:pt>
                <c:pt idx="41">
                  <c:v>0.72596426993245378</c:v>
                </c:pt>
                <c:pt idx="42">
                  <c:v>0.61322261258383903</c:v>
                </c:pt>
                <c:pt idx="43">
                  <c:v>2.8477770948576113</c:v>
                </c:pt>
                <c:pt idx="44">
                  <c:v>3.4360189573459716</c:v>
                </c:pt>
                <c:pt idx="45">
                  <c:v>1.7924528301886793</c:v>
                </c:pt>
                <c:pt idx="46">
                  <c:v>2.4039700953854086</c:v>
                </c:pt>
                <c:pt idx="47">
                  <c:v>4.4546181236828719</c:v>
                </c:pt>
                <c:pt idx="48">
                  <c:v>1.1464716347104171</c:v>
                </c:pt>
                <c:pt idx="49">
                  <c:v>0</c:v>
                </c:pt>
                <c:pt idx="50">
                  <c:v>1.688072822495168</c:v>
                </c:pt>
                <c:pt idx="51">
                  <c:v>6.8160816155542685</c:v>
                </c:pt>
                <c:pt idx="52">
                  <c:v>5.0301680326982545</c:v>
                </c:pt>
                <c:pt idx="53">
                  <c:v>2.7136681077485867</c:v>
                </c:pt>
                <c:pt idx="54">
                  <c:v>1.6606968414197329</c:v>
                </c:pt>
                <c:pt idx="55">
                  <c:v>0</c:v>
                </c:pt>
                <c:pt idx="56">
                  <c:v>3.3923303834808261</c:v>
                </c:pt>
                <c:pt idx="57">
                  <c:v>1.468048359240069</c:v>
                </c:pt>
                <c:pt idx="58">
                  <c:v>1.5673334708187254</c:v>
                </c:pt>
                <c:pt idx="59">
                  <c:v>0</c:v>
                </c:pt>
                <c:pt idx="60">
                  <c:v>4.4471478778048121</c:v>
                </c:pt>
                <c:pt idx="61">
                  <c:v>13.710790008713332</c:v>
                </c:pt>
                <c:pt idx="62">
                  <c:v>0.6815968841285297</c:v>
                </c:pt>
                <c:pt idx="63">
                  <c:v>2.4539877300613497</c:v>
                </c:pt>
                <c:pt idx="64">
                  <c:v>1.4072119613016711</c:v>
                </c:pt>
                <c:pt idx="65">
                  <c:v>4.4058287303487971</c:v>
                </c:pt>
                <c:pt idx="66">
                  <c:v>0.49964311206281226</c:v>
                </c:pt>
                <c:pt idx="67">
                  <c:v>4.7788029335225932</c:v>
                </c:pt>
                <c:pt idx="68">
                  <c:v>0</c:v>
                </c:pt>
                <c:pt idx="69">
                  <c:v>0</c:v>
                </c:pt>
                <c:pt idx="70">
                  <c:v>3.8866450374097861</c:v>
                </c:pt>
                <c:pt idx="71">
                  <c:v>0.63784549964564141</c:v>
                </c:pt>
                <c:pt idx="72">
                  <c:v>1.3306038894575229</c:v>
                </c:pt>
                <c:pt idx="73">
                  <c:v>5.1413881748071981</c:v>
                </c:pt>
                <c:pt idx="74">
                  <c:v>2.1525885558583107</c:v>
                </c:pt>
                <c:pt idx="75">
                  <c:v>0</c:v>
                </c:pt>
                <c:pt idx="76">
                  <c:v>2.9339976346845829</c:v>
                </c:pt>
                <c:pt idx="77">
                  <c:v>13.399280575539569</c:v>
                </c:pt>
                <c:pt idx="78">
                  <c:v>0.53937432578209277</c:v>
                </c:pt>
                <c:pt idx="79">
                  <c:v>2.2571859631247917</c:v>
                </c:pt>
                <c:pt idx="80">
                  <c:v>4.8233851430166599</c:v>
                </c:pt>
                <c:pt idx="81">
                  <c:v>5.4195077757266539</c:v>
                </c:pt>
                <c:pt idx="82">
                  <c:v>3.9596749122884933</c:v>
                </c:pt>
                <c:pt idx="83">
                  <c:v>6.8129151861578867</c:v>
                </c:pt>
                <c:pt idx="84">
                  <c:v>0.74079862467765878</c:v>
                </c:pt>
                <c:pt idx="85">
                  <c:v>14.256595990027854</c:v>
                </c:pt>
                <c:pt idx="86">
                  <c:v>1.1723329425556859</c:v>
                </c:pt>
                <c:pt idx="87">
                  <c:v>3.204675358037377</c:v>
                </c:pt>
                <c:pt idx="88">
                  <c:v>0.93537414965986398</c:v>
                </c:pt>
                <c:pt idx="89">
                  <c:v>0.69109724978735465</c:v>
                </c:pt>
                <c:pt idx="90">
                  <c:v>1.5855354659248957</c:v>
                </c:pt>
                <c:pt idx="91">
                  <c:v>2.4956158100634021</c:v>
                </c:pt>
                <c:pt idx="92">
                  <c:v>0.68034607558365301</c:v>
                </c:pt>
                <c:pt idx="93">
                  <c:v>3.9073762614127823</c:v>
                </c:pt>
                <c:pt idx="94">
                  <c:v>0</c:v>
                </c:pt>
                <c:pt idx="95">
                  <c:v>2.5430680885972108</c:v>
                </c:pt>
                <c:pt idx="96">
                  <c:v>1.3137557959814528</c:v>
                </c:pt>
                <c:pt idx="97">
                  <c:v>2.3762376237623761</c:v>
                </c:pt>
                <c:pt idx="98">
                  <c:v>6.1696658097686372</c:v>
                </c:pt>
                <c:pt idx="99">
                  <c:v>2.2638839759462326</c:v>
                </c:pt>
                <c:pt idx="100">
                  <c:v>1.1627906976744187</c:v>
                </c:pt>
                <c:pt idx="101">
                  <c:v>3.9623576027736505</c:v>
                </c:pt>
                <c:pt idx="102">
                  <c:v>1.7718715393133997</c:v>
                </c:pt>
                <c:pt idx="103">
                  <c:v>0.9391124871001032</c:v>
                </c:pt>
                <c:pt idx="104">
                  <c:v>2.7019650655021836</c:v>
                </c:pt>
                <c:pt idx="105">
                  <c:v>1.3926325247079965</c:v>
                </c:pt>
                <c:pt idx="106">
                  <c:v>0.44523597506678542</c:v>
                </c:pt>
                <c:pt idx="107">
                  <c:v>4.9343414245921213</c:v>
                </c:pt>
                <c:pt idx="108">
                  <c:v>1.2838801711840229</c:v>
                </c:pt>
                <c:pt idx="109">
                  <c:v>2.5128865979381443</c:v>
                </c:pt>
                <c:pt idx="110">
                  <c:v>2.9069767441860463</c:v>
                </c:pt>
                <c:pt idx="111">
                  <c:v>11.131030193001575</c:v>
                </c:pt>
                <c:pt idx="112">
                  <c:v>3.2305433186490453</c:v>
                </c:pt>
                <c:pt idx="113">
                  <c:v>3.4482758620689653</c:v>
                </c:pt>
                <c:pt idx="114">
                  <c:v>0</c:v>
                </c:pt>
                <c:pt idx="115">
                  <c:v>1.5554787417905289</c:v>
                </c:pt>
                <c:pt idx="116">
                  <c:v>1.5129027624838416</c:v>
                </c:pt>
                <c:pt idx="117">
                  <c:v>0.64667842445620227</c:v>
                </c:pt>
                <c:pt idx="118">
                  <c:v>0.43407487791644056</c:v>
                </c:pt>
                <c:pt idx="119">
                  <c:v>0.25597269624573377</c:v>
                </c:pt>
                <c:pt idx="120">
                  <c:v>11.532772920450078</c:v>
                </c:pt>
                <c:pt idx="121">
                  <c:v>1.4129736673089275</c:v>
                </c:pt>
                <c:pt idx="122">
                  <c:v>3.1404478045943587</c:v>
                </c:pt>
                <c:pt idx="123">
                  <c:v>6.0954063604240281</c:v>
                </c:pt>
                <c:pt idx="124">
                  <c:v>2.0883924235065567</c:v>
                </c:pt>
                <c:pt idx="125">
                  <c:v>4.5628121022226571</c:v>
                </c:pt>
                <c:pt idx="126">
                  <c:v>2.7923784494086727</c:v>
                </c:pt>
                <c:pt idx="127">
                  <c:v>0.5100054504399284</c:v>
                </c:pt>
                <c:pt idx="128">
                  <c:v>2.1298703192618005</c:v>
                </c:pt>
                <c:pt idx="129">
                  <c:v>2.1516226685329252</c:v>
                </c:pt>
                <c:pt idx="130">
                  <c:v>0</c:v>
                </c:pt>
                <c:pt idx="131">
                  <c:v>0.94547053649956025</c:v>
                </c:pt>
                <c:pt idx="132">
                  <c:v>4.7259934773181564</c:v>
                </c:pt>
                <c:pt idx="133">
                  <c:v>2.3707947342759628</c:v>
                </c:pt>
                <c:pt idx="134">
                  <c:v>3.8615731993917333</c:v>
                </c:pt>
                <c:pt idx="135">
                  <c:v>3.4175629734189545</c:v>
                </c:pt>
                <c:pt idx="136">
                  <c:v>0.15055156619250526</c:v>
                </c:pt>
                <c:pt idx="137">
                  <c:v>4.8058908108579148</c:v>
                </c:pt>
                <c:pt idx="138">
                  <c:v>1.6327080374197973</c:v>
                </c:pt>
                <c:pt idx="139">
                  <c:v>0.26609898882384247</c:v>
                </c:pt>
                <c:pt idx="140">
                  <c:v>0</c:v>
                </c:pt>
                <c:pt idx="141">
                  <c:v>0</c:v>
                </c:pt>
                <c:pt idx="142">
                  <c:v>0</c:v>
                </c:pt>
                <c:pt idx="143">
                  <c:v>6.0085836909871242</c:v>
                </c:pt>
                <c:pt idx="144">
                  <c:v>1.6184971098265897</c:v>
                </c:pt>
                <c:pt idx="145">
                  <c:v>1.0262741044271084</c:v>
                </c:pt>
                <c:pt idx="146">
                  <c:v>1.9868906185989348</c:v>
                </c:pt>
                <c:pt idx="147">
                  <c:v>2.2492854479930409</c:v>
                </c:pt>
                <c:pt idx="148">
                  <c:v>0</c:v>
                </c:pt>
                <c:pt idx="149">
                  <c:v>3.7016264722378014</c:v>
                </c:pt>
                <c:pt idx="150">
                  <c:v>5.3109878437389353E-2</c:v>
                </c:pt>
                <c:pt idx="151">
                  <c:v>1.2838147638697845</c:v>
                </c:pt>
                <c:pt idx="152">
                  <c:v>5.5582175371346434</c:v>
                </c:pt>
                <c:pt idx="153">
                  <c:v>2.9098873591989989</c:v>
                </c:pt>
                <c:pt idx="154">
                  <c:v>1.5616678710093719</c:v>
                </c:pt>
                <c:pt idx="155">
                  <c:v>2.1122298106033934</c:v>
                </c:pt>
                <c:pt idx="156">
                  <c:v>1.9956616052060738</c:v>
                </c:pt>
                <c:pt idx="157">
                  <c:v>10.436787178668311</c:v>
                </c:pt>
                <c:pt idx="158">
                  <c:v>0.39215686274509803</c:v>
                </c:pt>
                <c:pt idx="159">
                  <c:v>6.3025210084033612</c:v>
                </c:pt>
                <c:pt idx="160">
                  <c:v>1.6183412002697235</c:v>
                </c:pt>
                <c:pt idx="161">
                  <c:v>7.1792934063857929</c:v>
                </c:pt>
                <c:pt idx="162">
                  <c:v>5.7371581054036023</c:v>
                </c:pt>
                <c:pt idx="163">
                  <c:v>5.9347181008902075</c:v>
                </c:pt>
                <c:pt idx="164">
                  <c:v>1.5151515151515151</c:v>
                </c:pt>
                <c:pt idx="165">
                  <c:v>0.82930200414651001</c:v>
                </c:pt>
                <c:pt idx="166">
                  <c:v>4.1257367387033401</c:v>
                </c:pt>
                <c:pt idx="167">
                  <c:v>1.7591750075826509</c:v>
                </c:pt>
                <c:pt idx="168">
                  <c:v>0</c:v>
                </c:pt>
                <c:pt idx="169">
                  <c:v>2.0594965675057209</c:v>
                </c:pt>
                <c:pt idx="170">
                  <c:v>5.4054054054054053</c:v>
                </c:pt>
                <c:pt idx="171">
                  <c:v>3.4364261168384878</c:v>
                </c:pt>
                <c:pt idx="172">
                  <c:v>2.4799686369863316</c:v>
                </c:pt>
                <c:pt idx="173">
                  <c:v>3.4499315775574386</c:v>
                </c:pt>
                <c:pt idx="174">
                  <c:v>0.1773049645390071</c:v>
                </c:pt>
                <c:pt idx="175">
                  <c:v>2.4382973649695958</c:v>
                </c:pt>
                <c:pt idx="176">
                  <c:v>0.5829967723946804</c:v>
                </c:pt>
                <c:pt idx="177">
                  <c:v>15.194824134593713</c:v>
                </c:pt>
                <c:pt idx="178">
                  <c:v>2.9118136439267888</c:v>
                </c:pt>
                <c:pt idx="179">
                  <c:v>0.5705125182705455</c:v>
                </c:pt>
                <c:pt idx="180">
                  <c:v>0.91318488866649983</c:v>
                </c:pt>
                <c:pt idx="181">
                  <c:v>0</c:v>
                </c:pt>
                <c:pt idx="182">
                  <c:v>0.73439412484700117</c:v>
                </c:pt>
                <c:pt idx="183">
                  <c:v>10</c:v>
                </c:pt>
                <c:pt idx="184">
                  <c:v>28.562980484920164</c:v>
                </c:pt>
                <c:pt idx="185">
                  <c:v>3.0755711775043935</c:v>
                </c:pt>
                <c:pt idx="186">
                  <c:v>1.331360946745562</c:v>
                </c:pt>
              </c:numCache>
            </c:numRef>
          </c:val>
          <c:extLst>
            <c:ext xmlns:c16="http://schemas.microsoft.com/office/drawing/2014/chart" uri="{C3380CC4-5D6E-409C-BE32-E72D297353CC}">
              <c16:uniqueId val="{00000000-45BE-42C4-8642-97FA9C339777}"/>
            </c:ext>
          </c:extLst>
        </c:ser>
        <c:dLbls>
          <c:showLegendKey val="0"/>
          <c:showVal val="0"/>
          <c:showCatName val="0"/>
          <c:showSerName val="0"/>
          <c:showPercent val="0"/>
          <c:showBubbleSize val="0"/>
        </c:dLbls>
        <c:gapWidth val="219"/>
        <c:overlap val="-27"/>
        <c:axId val="1746993536"/>
        <c:axId val="1747003520"/>
        <c:extLst>
          <c:ext xmlns:c15="http://schemas.microsoft.com/office/drawing/2012/chart" uri="{02D57815-91ED-43cb-92C2-25804820EDAC}">
            <c15:filteredBarSeries>
              <c15:ser>
                <c:idx val="1"/>
                <c:order val="1"/>
                <c:tx>
                  <c:strRef>
                    <c:extLst>
                      <c:ext uri="{02D57815-91ED-43cb-92C2-25804820EDAC}">
                        <c15:formulaRef>
                          <c15:sqref>'PER 100 CASES'!$O$1</c15:sqref>
                        </c15:formulaRef>
                      </c:ext>
                    </c:extLst>
                    <c:strCache>
                      <c:ptCount val="1"/>
                      <c:pt idx="0">
                        <c:v>Recovered/100 cases</c:v>
                      </c:pt>
                    </c:strCache>
                  </c:strRef>
                </c:tx>
                <c:spPr>
                  <a:solidFill>
                    <a:schemeClr val="accent2"/>
                  </a:solidFill>
                  <a:ln>
                    <a:noFill/>
                  </a:ln>
                  <a:effectLst/>
                </c:spPr>
                <c:invertIfNegative val="0"/>
                <c:val>
                  <c:numRef>
                    <c:extLst>
                      <c:ext uri="{02D57815-91ED-43cb-92C2-25804820EDAC}">
                        <c15:formulaRef>
                          <c15:sqref>'PER 100 CASES'!$O$2:$O$188</c15:sqref>
                        </c15:formulaRef>
                      </c:ext>
                    </c:extLst>
                    <c:numCache>
                      <c:formatCode>0.00</c:formatCode>
                      <c:ptCount val="187"/>
                      <c:pt idx="0">
                        <c:v>69.486804732096076</c:v>
                      </c:pt>
                      <c:pt idx="1">
                        <c:v>56.25</c:v>
                      </c:pt>
                      <c:pt idx="2">
                        <c:v>67.339934937260935</c:v>
                      </c:pt>
                      <c:pt idx="3">
                        <c:v>88.53362734288865</c:v>
                      </c:pt>
                      <c:pt idx="4">
                        <c:v>25.473684210526315</c:v>
                      </c:pt>
                      <c:pt idx="5">
                        <c:v>75.581395348837205</c:v>
                      </c:pt>
                      <c:pt idx="6">
                        <c:v>43.350097959573759</c:v>
                      </c:pt>
                      <c:pt idx="7">
                        <c:v>71.315859855576363</c:v>
                      </c:pt>
                      <c:pt idx="8">
                        <c:v>60.844278899562177</c:v>
                      </c:pt>
                      <c:pt idx="9">
                        <c:v>88.753769821967111</c:v>
                      </c:pt>
                      <c:pt idx="10">
                        <c:v>76.338435262431844</c:v>
                      </c:pt>
                      <c:pt idx="11">
                        <c:v>23.821989528795811</c:v>
                      </c:pt>
                      <c:pt idx="12">
                        <c:v>91.459399219897676</c:v>
                      </c:pt>
                      <c:pt idx="13">
                        <c:v>55.556636092385901</c:v>
                      </c:pt>
                      <c:pt idx="14">
                        <c:v>85.454545454545453</c:v>
                      </c:pt>
                      <c:pt idx="15">
                        <c:v>89.949591827630812</c:v>
                      </c:pt>
                      <c:pt idx="16">
                        <c:v>26.272053953152284</c:v>
                      </c:pt>
                      <c:pt idx="17">
                        <c:v>54.166666666666664</c:v>
                      </c:pt>
                      <c:pt idx="18">
                        <c:v>58.531073446327682</c:v>
                      </c:pt>
                      <c:pt idx="19">
                        <c:v>86.868686868686865</c:v>
                      </c:pt>
                      <c:pt idx="20">
                        <c:v>30.173782329554236</c:v>
                      </c:pt>
                      <c:pt idx="21">
                        <c:v>46.961325966850829</c:v>
                      </c:pt>
                      <c:pt idx="22">
                        <c:v>8.5250338294993231</c:v>
                      </c:pt>
                      <c:pt idx="23">
                        <c:v>75.608413941348076</c:v>
                      </c:pt>
                      <c:pt idx="24">
                        <c:v>97.872340425531917</c:v>
                      </c:pt>
                      <c:pt idx="25">
                        <c:v>52.584502400903872</c:v>
                      </c:pt>
                      <c:pt idx="26">
                        <c:v>84.181818181818187</c:v>
                      </c:pt>
                      <c:pt idx="27">
                        <c:v>83.428571428571431</c:v>
                      </c:pt>
                      <c:pt idx="28">
                        <c:v>79.629629629629633</c:v>
                      </c:pt>
                      <c:pt idx="29">
                        <c:v>66.580756013745699</c:v>
                      </c:pt>
                      <c:pt idx="30">
                        <c:v>65.044247787610615</c:v>
                      </c:pt>
                      <c:pt idx="31">
                        <c:v>84.973699590882518</c:v>
                      </c:pt>
                      <c:pt idx="32">
                        <c:v>0</c:v>
                      </c:pt>
                      <c:pt idx="33">
                        <c:v>33.616003479017181</c:v>
                      </c:pt>
                      <c:pt idx="34">
                        <c:v>87.85249457700651</c:v>
                      </c:pt>
                      <c:pt idx="35">
                        <c:v>91.961152323933746</c:v>
                      </c:pt>
                      <c:pt idx="36">
                        <c:v>90.880702441722462</c:v>
                      </c:pt>
                      <c:pt idx="37">
                        <c:v>51.015359722443712</c:v>
                      </c:pt>
                      <c:pt idx="38">
                        <c:v>92.655367231638422</c:v>
                      </c:pt>
                      <c:pt idx="39">
                        <c:v>25.90625</c:v>
                      </c:pt>
                      <c:pt idx="40">
                        <c:v>64.450474898236095</c:v>
                      </c:pt>
                      <c:pt idx="41">
                        <c:v>24.139890158449592</c:v>
                      </c:pt>
                      <c:pt idx="42">
                        <c:v>66.183328010220379</c:v>
                      </c:pt>
                      <c:pt idx="43">
                        <c:v>80.639213275968032</c:v>
                      </c:pt>
                      <c:pt idx="44">
                        <c:v>92.851500789889414</c:v>
                      </c:pt>
                      <c:pt idx="45">
                        <c:v>80.377358490566039</c:v>
                      </c:pt>
                      <c:pt idx="46">
                        <c:v>73.653003351379226</c:v>
                      </c:pt>
                      <c:pt idx="47">
                        <c:v>91.599447714555623</c:v>
                      </c:pt>
                      <c:pt idx="48">
                        <c:v>98.379126309547345</c:v>
                      </c:pt>
                      <c:pt idx="49">
                        <c:v>100</c:v>
                      </c:pt>
                      <c:pt idx="50">
                        <c:v>47.078994949809839</c:v>
                      </c:pt>
                      <c:pt idx="51">
                        <c:v>42.996020256034299</c:v>
                      </c:pt>
                      <c:pt idx="52">
                        <c:v>37.670033087519734</c:v>
                      </c:pt>
                      <c:pt idx="53">
                        <c:v>51.732623877618892</c:v>
                      </c:pt>
                      <c:pt idx="54">
                        <c:v>27.41777922500814</c:v>
                      </c:pt>
                      <c:pt idx="55">
                        <c:v>72.075471698113205</c:v>
                      </c:pt>
                      <c:pt idx="56">
                        <c:v>94.542772861356937</c:v>
                      </c:pt>
                      <c:pt idx="57">
                        <c:v>44.2573402417962</c:v>
                      </c:pt>
                      <c:pt idx="58">
                        <c:v>43.899085722142026</c:v>
                      </c:pt>
                      <c:pt idx="59">
                        <c:v>66.666666666666671</c:v>
                      </c:pt>
                      <c:pt idx="60">
                        <c:v>93.538794268721276</c:v>
                      </c:pt>
                      <c:pt idx="61">
                        <c:v>36.855576532094105</c:v>
                      </c:pt>
                      <c:pt idx="62">
                        <c:v>65.12727778550564</c:v>
                      </c:pt>
                      <c:pt idx="63">
                        <c:v>20.245398773006134</c:v>
                      </c:pt>
                      <c:pt idx="64">
                        <c:v>81.090589270008792</c:v>
                      </c:pt>
                      <c:pt idx="65">
                        <c:v>91.889412491791887</c:v>
                      </c:pt>
                      <c:pt idx="66">
                        <c:v>88.630145134427792</c:v>
                      </c:pt>
                      <c:pt idx="67">
                        <c:v>32.50532292405962</c:v>
                      </c:pt>
                      <c:pt idx="68">
                        <c:v>92.857142857142861</c:v>
                      </c:pt>
                      <c:pt idx="69">
                        <c:v>100</c:v>
                      </c:pt>
                      <c:pt idx="70">
                        <c:v>71.630360414045768</c:v>
                      </c:pt>
                      <c:pt idx="71">
                        <c:v>88.688873139617286</c:v>
                      </c:pt>
                      <c:pt idx="72">
                        <c:v>41.095189355168884</c:v>
                      </c:pt>
                      <c:pt idx="73">
                        <c:v>46.529562982005139</c:v>
                      </c:pt>
                      <c:pt idx="74">
                        <c:v>59.468664850136243</c:v>
                      </c:pt>
                      <c:pt idx="75">
                        <c:v>100</c:v>
                      </c:pt>
                      <c:pt idx="76">
                        <c:v>12.679600412672052</c:v>
                      </c:pt>
                      <c:pt idx="77">
                        <c:v>74.842625899280577</c:v>
                      </c:pt>
                      <c:pt idx="78">
                        <c:v>98.327939590075516</c:v>
                      </c:pt>
                      <c:pt idx="79">
                        <c:v>64.264803154979518</c:v>
                      </c:pt>
                      <c:pt idx="80">
                        <c:v>57.997268277120327</c:v>
                      </c:pt>
                      <c:pt idx="81">
                        <c:v>86.900131468702952</c:v>
                      </c:pt>
                      <c:pt idx="82">
                        <c:v>68.520673269085577</c:v>
                      </c:pt>
                      <c:pt idx="83">
                        <c:v>90.236366445234054</c:v>
                      </c:pt>
                      <c:pt idx="84">
                        <c:v>42.405251230757209</c:v>
                      </c:pt>
                      <c:pt idx="85">
                        <c:v>80.635115272488079</c:v>
                      </c:pt>
                      <c:pt idx="86">
                        <c:v>83.704572098475964</c:v>
                      </c:pt>
                      <c:pt idx="87">
                        <c:v>70.547813242566306</c:v>
                      </c:pt>
                      <c:pt idx="88">
                        <c:v>88.520408163265301</c:v>
                      </c:pt>
                      <c:pt idx="89">
                        <c:v>64.270862867403835</c:v>
                      </c:pt>
                      <c:pt idx="90">
                        <c:v>43.577190542420027</c:v>
                      </c:pt>
                      <c:pt idx="91">
                        <c:v>54.323485768244979</c:v>
                      </c:pt>
                      <c:pt idx="92">
                        <c:v>85.520123021482163</c:v>
                      </c:pt>
                      <c:pt idx="93">
                        <c:v>63.686328688130708</c:v>
                      </c:pt>
                      <c:pt idx="94">
                        <c:v>95</c:v>
                      </c:pt>
                      <c:pt idx="95">
                        <c:v>85.726004922067261</c:v>
                      </c:pt>
                      <c:pt idx="96">
                        <c:v>44.023699124162803</c:v>
                      </c:pt>
                      <c:pt idx="97">
                        <c:v>25.346534653465348</c:v>
                      </c:pt>
                      <c:pt idx="98">
                        <c:v>55.355612682090829</c:v>
                      </c:pt>
                      <c:pt idx="99">
                        <c:v>20.410328970640254</c:v>
                      </c:pt>
                      <c:pt idx="100">
                        <c:v>94.186046511627907</c:v>
                      </c:pt>
                      <c:pt idx="101">
                        <c:v>80.237741456166418</c:v>
                      </c:pt>
                      <c:pt idx="102">
                        <c:v>76.332858724885298</c:v>
                      </c:pt>
                      <c:pt idx="103">
                        <c:v>64.602683178534576</c:v>
                      </c:pt>
                      <c:pt idx="104">
                        <c:v>44.896288209606986</c:v>
                      </c:pt>
                      <c:pt idx="105">
                        <c:v>96.597035040431265</c:v>
                      </c:pt>
                      <c:pt idx="106">
                        <c:v>75.60106856634016</c:v>
                      </c:pt>
                      <c:pt idx="107">
                        <c:v>76.124154397134902</c:v>
                      </c:pt>
                      <c:pt idx="108">
                        <c:v>94.864479315263907</c:v>
                      </c:pt>
                      <c:pt idx="109">
                        <c:v>74.951675257731964</c:v>
                      </c:pt>
                      <c:pt idx="110">
                        <c:v>96.511627906976742</c:v>
                      </c:pt>
                      <c:pt idx="111">
                        <c:v>76.818824290941095</c:v>
                      </c:pt>
                      <c:pt idx="112">
                        <c:v>69.767642739915345</c:v>
                      </c:pt>
                      <c:pt idx="113">
                        <c:v>89.65517241379311</c:v>
                      </c:pt>
                      <c:pt idx="114">
                        <c:v>76.816608996539799</c:v>
                      </c:pt>
                      <c:pt idx="115">
                        <c:v>27.964051157967507</c:v>
                      </c:pt>
                      <c:pt idx="116">
                        <c:v>79.250251352515917</c:v>
                      </c:pt>
                      <c:pt idx="117">
                        <c:v>0</c:v>
                      </c:pt>
                      <c:pt idx="118">
                        <c:v>5.480195333695062</c:v>
                      </c:pt>
                      <c:pt idx="119">
                        <c:v>73.346843003412971</c:v>
                      </c:pt>
                      <c:pt idx="120">
                        <c:v>0.35384644187744557</c:v>
                      </c:pt>
                      <c:pt idx="121">
                        <c:v>97.238278741168912</c:v>
                      </c:pt>
                      <c:pt idx="122">
                        <c:v>72.462925268973535</c:v>
                      </c:pt>
                      <c:pt idx="123">
                        <c:v>90.724381625441694</c:v>
                      </c:pt>
                      <c:pt idx="124">
                        <c:v>44.203496843127731</c:v>
                      </c:pt>
                      <c:pt idx="125">
                        <c:v>54.479584842847352</c:v>
                      </c:pt>
                      <c:pt idx="126">
                        <c:v>95.838808585194926</c:v>
                      </c:pt>
                      <c:pt idx="127">
                        <c:v>74.006592436865731</c:v>
                      </c:pt>
                      <c:pt idx="128">
                        <c:v>87.873009854569446</c:v>
                      </c:pt>
                      <c:pt idx="129">
                        <c:v>57.104260929006216</c:v>
                      </c:pt>
                      <c:pt idx="130">
                        <c:v>17.741935483870968</c:v>
                      </c:pt>
                      <c:pt idx="131">
                        <c:v>63.874230430958661</c:v>
                      </c:pt>
                      <c:pt idx="132">
                        <c:v>69.934593564047759</c:v>
                      </c:pt>
                      <c:pt idx="133">
                        <c:v>32.235494880546078</c:v>
                      </c:pt>
                      <c:pt idx="134">
                        <c:v>75.701580572323863</c:v>
                      </c:pt>
                      <c:pt idx="135">
                        <c:v>70.329430008548883</c:v>
                      </c:pt>
                      <c:pt idx="136">
                        <c:v>97.017254121919393</c:v>
                      </c:pt>
                      <c:pt idx="137">
                        <c:v>56.193629907193589</c:v>
                      </c:pt>
                      <c:pt idx="138">
                        <c:v>73.74357153352598</c:v>
                      </c:pt>
                      <c:pt idx="139">
                        <c:v>51.889302820649284</c:v>
                      </c:pt>
                      <c:pt idx="140">
                        <c:v>88.235294117647058</c:v>
                      </c:pt>
                      <c:pt idx="141">
                        <c:v>91.666666666666671</c:v>
                      </c:pt>
                      <c:pt idx="142">
                        <c:v>75</c:v>
                      </c:pt>
                      <c:pt idx="143">
                        <c:v>93.991416309012877</c:v>
                      </c:pt>
                      <c:pt idx="144">
                        <c:v>84.855491329479776</c:v>
                      </c:pt>
                      <c:pt idx="145">
                        <c:v>82.89617526976879</c:v>
                      </c:pt>
                      <c:pt idx="146">
                        <c:v>66.335518230233504</c:v>
                      </c:pt>
                      <c:pt idx="147">
                        <c:v>0</c:v>
                      </c:pt>
                      <c:pt idx="148">
                        <c:v>34.210526315789473</c:v>
                      </c:pt>
                      <c:pt idx="149">
                        <c:v>73.864273696017946</c:v>
                      </c:pt>
                      <c:pt idx="150">
                        <c:v>89.877650576340528</c:v>
                      </c:pt>
                      <c:pt idx="151">
                        <c:v>74.094452086198984</c:v>
                      </c:pt>
                      <c:pt idx="152">
                        <c:v>83.037853378054621</c:v>
                      </c:pt>
                      <c:pt idx="153">
                        <c:v>48.279098873591991</c:v>
                      </c:pt>
                      <c:pt idx="154">
                        <c:v>60.75301251411512</c:v>
                      </c:pt>
                      <c:pt idx="155">
                        <c:v>91.5792438217278</c:v>
                      </c:pt>
                      <c:pt idx="156">
                        <c:v>50.976138828633403</c:v>
                      </c:pt>
                      <c:pt idx="157">
                        <c:v>55.199856105072662</c:v>
                      </c:pt>
                      <c:pt idx="158">
                        <c:v>75.61497326203208</c:v>
                      </c:pt>
                      <c:pt idx="159">
                        <c:v>51.98704481792717</c:v>
                      </c:pt>
                      <c:pt idx="160">
                        <c:v>62.37356709372893</c:v>
                      </c:pt>
                      <c:pt idx="161">
                        <c:v>0</c:v>
                      </c:pt>
                      <c:pt idx="162">
                        <c:v>89.624967369550717</c:v>
                      </c:pt>
                      <c:pt idx="163">
                        <c:v>0</c:v>
                      </c:pt>
                      <c:pt idx="164">
                        <c:v>95.238095238095241</c:v>
                      </c:pt>
                      <c:pt idx="165">
                        <c:v>83.317208016586036</c:v>
                      </c:pt>
                      <c:pt idx="166">
                        <c:v>35.952848722986246</c:v>
                      </c:pt>
                      <c:pt idx="167">
                        <c:v>94.358507734303913</c:v>
                      </c:pt>
                      <c:pt idx="168">
                        <c:v>0</c:v>
                      </c:pt>
                      <c:pt idx="169">
                        <c:v>69.450800915331811</c:v>
                      </c:pt>
                      <c:pt idx="170">
                        <c:v>86.486486486486484</c:v>
                      </c:pt>
                      <c:pt idx="171">
                        <c:v>79.518900343642613</c:v>
                      </c:pt>
                      <c:pt idx="172">
                        <c:v>92.709861289143205</c:v>
                      </c:pt>
                      <c:pt idx="173">
                        <c:v>30.902656459668286</c:v>
                      </c:pt>
                      <c:pt idx="174">
                        <c:v>87.411347517730491</c:v>
                      </c:pt>
                      <c:pt idx="175">
                        <c:v>55.445928222248718</c:v>
                      </c:pt>
                      <c:pt idx="176">
                        <c:v>88.733798604187442</c:v>
                      </c:pt>
                      <c:pt idx="177">
                        <c:v>0.47628833176448754</c:v>
                      </c:pt>
                      <c:pt idx="178">
                        <c:v>79.118136439267886</c:v>
                      </c:pt>
                      <c:pt idx="179">
                        <c:v>55.042670564383045</c:v>
                      </c:pt>
                      <c:pt idx="180">
                        <c:v>62.290467850888163</c:v>
                      </c:pt>
                      <c:pt idx="181">
                        <c:v>84.686774941995353</c:v>
                      </c:pt>
                      <c:pt idx="182">
                        <c:v>35.326240466999344</c:v>
                      </c:pt>
                      <c:pt idx="183">
                        <c:v>80</c:v>
                      </c:pt>
                      <c:pt idx="184">
                        <c:v>49.260792430514492</c:v>
                      </c:pt>
                      <c:pt idx="185">
                        <c:v>61.840949033391915</c:v>
                      </c:pt>
                      <c:pt idx="186">
                        <c:v>20.04437869822485</c:v>
                      </c:pt>
                    </c:numCache>
                  </c:numRef>
                </c:val>
                <c:extLst>
                  <c:ext xmlns:c16="http://schemas.microsoft.com/office/drawing/2014/chart" uri="{C3380CC4-5D6E-409C-BE32-E72D297353CC}">
                    <c16:uniqueId val="{00000001-45BE-42C4-8642-97FA9C339777}"/>
                  </c:ext>
                </c:extLst>
              </c15:ser>
            </c15:filteredBarSeries>
          </c:ext>
        </c:extLst>
      </c:barChart>
      <c:catAx>
        <c:axId val="17469935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003520"/>
        <c:crosses val="autoZero"/>
        <c:auto val="1"/>
        <c:lblAlgn val="ctr"/>
        <c:lblOffset val="100"/>
        <c:noMultiLvlLbl val="0"/>
      </c:catAx>
      <c:valAx>
        <c:axId val="1747003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9935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67152230971128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'PER 100 CASES'!$O$1</c:f>
              <c:strCache>
                <c:ptCount val="1"/>
                <c:pt idx="0">
                  <c:v>Recovered/100 cases</c:v>
                </c:pt>
              </c:strCache>
            </c:strRef>
          </c:tx>
          <c:spPr>
            <a:solidFill>
              <a:schemeClr val="accent2"/>
            </a:solidFill>
            <a:ln>
              <a:noFill/>
            </a:ln>
            <a:effectLst/>
          </c:spPr>
          <c:invertIfNegative val="0"/>
          <c:val>
            <c:numRef>
              <c:f>'PER 100 CASES'!$O$2:$O$188</c:f>
              <c:numCache>
                <c:formatCode>0.00</c:formatCode>
                <c:ptCount val="187"/>
                <c:pt idx="0">
                  <c:v>69.486804732096076</c:v>
                </c:pt>
                <c:pt idx="1">
                  <c:v>56.25</c:v>
                </c:pt>
                <c:pt idx="2">
                  <c:v>67.339934937260935</c:v>
                </c:pt>
                <c:pt idx="3">
                  <c:v>88.53362734288865</c:v>
                </c:pt>
                <c:pt idx="4">
                  <c:v>25.473684210526315</c:v>
                </c:pt>
                <c:pt idx="5">
                  <c:v>75.581395348837205</c:v>
                </c:pt>
                <c:pt idx="6">
                  <c:v>43.350097959573759</c:v>
                </c:pt>
                <c:pt idx="7">
                  <c:v>71.315859855576363</c:v>
                </c:pt>
                <c:pt idx="8">
                  <c:v>60.844278899562177</c:v>
                </c:pt>
                <c:pt idx="9">
                  <c:v>88.753769821967111</c:v>
                </c:pt>
                <c:pt idx="10">
                  <c:v>76.338435262431844</c:v>
                </c:pt>
                <c:pt idx="11">
                  <c:v>23.821989528795811</c:v>
                </c:pt>
                <c:pt idx="12">
                  <c:v>91.459399219897676</c:v>
                </c:pt>
                <c:pt idx="13">
                  <c:v>55.556636092385901</c:v>
                </c:pt>
                <c:pt idx="14">
                  <c:v>85.454545454545453</c:v>
                </c:pt>
                <c:pt idx="15">
                  <c:v>89.949591827630812</c:v>
                </c:pt>
                <c:pt idx="16">
                  <c:v>26.272053953152284</c:v>
                </c:pt>
                <c:pt idx="17">
                  <c:v>54.166666666666664</c:v>
                </c:pt>
                <c:pt idx="18">
                  <c:v>58.531073446327682</c:v>
                </c:pt>
                <c:pt idx="19">
                  <c:v>86.868686868686865</c:v>
                </c:pt>
                <c:pt idx="20">
                  <c:v>30.173782329554236</c:v>
                </c:pt>
                <c:pt idx="21">
                  <c:v>46.961325966850829</c:v>
                </c:pt>
                <c:pt idx="22">
                  <c:v>8.5250338294993231</c:v>
                </c:pt>
                <c:pt idx="23">
                  <c:v>75.608413941348076</c:v>
                </c:pt>
                <c:pt idx="24">
                  <c:v>97.872340425531917</c:v>
                </c:pt>
                <c:pt idx="25">
                  <c:v>52.584502400903872</c:v>
                </c:pt>
                <c:pt idx="26">
                  <c:v>84.181818181818187</c:v>
                </c:pt>
                <c:pt idx="27">
                  <c:v>83.428571428571431</c:v>
                </c:pt>
                <c:pt idx="28">
                  <c:v>79.629629629629633</c:v>
                </c:pt>
                <c:pt idx="29">
                  <c:v>66.580756013745699</c:v>
                </c:pt>
                <c:pt idx="30">
                  <c:v>65.044247787610615</c:v>
                </c:pt>
                <c:pt idx="31">
                  <c:v>84.973699590882518</c:v>
                </c:pt>
                <c:pt idx="32">
                  <c:v>0</c:v>
                </c:pt>
                <c:pt idx="33">
                  <c:v>33.616003479017181</c:v>
                </c:pt>
                <c:pt idx="34">
                  <c:v>87.85249457700651</c:v>
                </c:pt>
                <c:pt idx="35">
                  <c:v>91.961152323933746</c:v>
                </c:pt>
                <c:pt idx="36">
                  <c:v>90.880702441722462</c:v>
                </c:pt>
                <c:pt idx="37">
                  <c:v>51.015359722443712</c:v>
                </c:pt>
                <c:pt idx="38">
                  <c:v>92.655367231638422</c:v>
                </c:pt>
                <c:pt idx="39">
                  <c:v>25.90625</c:v>
                </c:pt>
                <c:pt idx="40">
                  <c:v>64.450474898236095</c:v>
                </c:pt>
                <c:pt idx="41">
                  <c:v>24.139890158449592</c:v>
                </c:pt>
                <c:pt idx="42">
                  <c:v>66.183328010220379</c:v>
                </c:pt>
                <c:pt idx="43">
                  <c:v>80.639213275968032</c:v>
                </c:pt>
                <c:pt idx="44">
                  <c:v>92.851500789889414</c:v>
                </c:pt>
                <c:pt idx="45">
                  <c:v>80.377358490566039</c:v>
                </c:pt>
                <c:pt idx="46">
                  <c:v>73.653003351379226</c:v>
                </c:pt>
                <c:pt idx="47">
                  <c:v>91.599447714555623</c:v>
                </c:pt>
                <c:pt idx="48">
                  <c:v>98.379126309547345</c:v>
                </c:pt>
                <c:pt idx="49">
                  <c:v>100</c:v>
                </c:pt>
                <c:pt idx="50">
                  <c:v>47.078994949809839</c:v>
                </c:pt>
                <c:pt idx="51">
                  <c:v>42.996020256034299</c:v>
                </c:pt>
                <c:pt idx="52">
                  <c:v>37.670033087519734</c:v>
                </c:pt>
                <c:pt idx="53">
                  <c:v>51.732623877618892</c:v>
                </c:pt>
                <c:pt idx="54">
                  <c:v>27.41777922500814</c:v>
                </c:pt>
                <c:pt idx="55">
                  <c:v>72.075471698113205</c:v>
                </c:pt>
                <c:pt idx="56">
                  <c:v>94.542772861356937</c:v>
                </c:pt>
                <c:pt idx="57">
                  <c:v>44.2573402417962</c:v>
                </c:pt>
                <c:pt idx="58">
                  <c:v>43.899085722142026</c:v>
                </c:pt>
                <c:pt idx="59">
                  <c:v>66.666666666666671</c:v>
                </c:pt>
                <c:pt idx="60">
                  <c:v>93.538794268721276</c:v>
                </c:pt>
                <c:pt idx="61">
                  <c:v>36.855576532094105</c:v>
                </c:pt>
                <c:pt idx="62">
                  <c:v>65.12727778550564</c:v>
                </c:pt>
                <c:pt idx="63">
                  <c:v>20.245398773006134</c:v>
                </c:pt>
                <c:pt idx="64">
                  <c:v>81.090589270008792</c:v>
                </c:pt>
                <c:pt idx="65">
                  <c:v>91.889412491791887</c:v>
                </c:pt>
                <c:pt idx="66">
                  <c:v>88.630145134427792</c:v>
                </c:pt>
                <c:pt idx="67">
                  <c:v>32.50532292405962</c:v>
                </c:pt>
                <c:pt idx="68">
                  <c:v>92.857142857142861</c:v>
                </c:pt>
                <c:pt idx="69">
                  <c:v>100</c:v>
                </c:pt>
                <c:pt idx="70">
                  <c:v>71.630360414045768</c:v>
                </c:pt>
                <c:pt idx="71">
                  <c:v>88.688873139617286</c:v>
                </c:pt>
                <c:pt idx="72">
                  <c:v>41.095189355168884</c:v>
                </c:pt>
                <c:pt idx="73">
                  <c:v>46.529562982005139</c:v>
                </c:pt>
                <c:pt idx="74">
                  <c:v>59.468664850136243</c:v>
                </c:pt>
                <c:pt idx="75">
                  <c:v>100</c:v>
                </c:pt>
                <c:pt idx="76">
                  <c:v>12.679600412672052</c:v>
                </c:pt>
                <c:pt idx="77">
                  <c:v>74.842625899280577</c:v>
                </c:pt>
                <c:pt idx="78">
                  <c:v>98.327939590075516</c:v>
                </c:pt>
                <c:pt idx="79">
                  <c:v>64.264803154979518</c:v>
                </c:pt>
                <c:pt idx="80">
                  <c:v>57.997268277120327</c:v>
                </c:pt>
                <c:pt idx="81">
                  <c:v>86.900131468702952</c:v>
                </c:pt>
                <c:pt idx="82">
                  <c:v>68.520673269085577</c:v>
                </c:pt>
                <c:pt idx="83">
                  <c:v>90.236366445234054</c:v>
                </c:pt>
                <c:pt idx="84">
                  <c:v>42.405251230757209</c:v>
                </c:pt>
                <c:pt idx="85">
                  <c:v>80.635115272488079</c:v>
                </c:pt>
                <c:pt idx="86">
                  <c:v>83.704572098475964</c:v>
                </c:pt>
                <c:pt idx="87">
                  <c:v>70.547813242566306</c:v>
                </c:pt>
                <c:pt idx="88">
                  <c:v>88.520408163265301</c:v>
                </c:pt>
                <c:pt idx="89">
                  <c:v>64.270862867403835</c:v>
                </c:pt>
                <c:pt idx="90">
                  <c:v>43.577190542420027</c:v>
                </c:pt>
                <c:pt idx="91">
                  <c:v>54.323485768244979</c:v>
                </c:pt>
                <c:pt idx="92">
                  <c:v>85.520123021482163</c:v>
                </c:pt>
                <c:pt idx="93">
                  <c:v>63.686328688130708</c:v>
                </c:pt>
                <c:pt idx="94">
                  <c:v>95</c:v>
                </c:pt>
                <c:pt idx="95">
                  <c:v>85.726004922067261</c:v>
                </c:pt>
                <c:pt idx="96">
                  <c:v>44.023699124162803</c:v>
                </c:pt>
                <c:pt idx="97">
                  <c:v>25.346534653465348</c:v>
                </c:pt>
                <c:pt idx="98">
                  <c:v>55.355612682090829</c:v>
                </c:pt>
                <c:pt idx="99">
                  <c:v>20.410328970640254</c:v>
                </c:pt>
                <c:pt idx="100">
                  <c:v>94.186046511627907</c:v>
                </c:pt>
                <c:pt idx="101">
                  <c:v>80.237741456166418</c:v>
                </c:pt>
                <c:pt idx="102">
                  <c:v>76.332858724885298</c:v>
                </c:pt>
                <c:pt idx="103">
                  <c:v>64.602683178534576</c:v>
                </c:pt>
                <c:pt idx="104">
                  <c:v>44.896288209606986</c:v>
                </c:pt>
                <c:pt idx="105">
                  <c:v>96.597035040431265</c:v>
                </c:pt>
                <c:pt idx="106">
                  <c:v>75.60106856634016</c:v>
                </c:pt>
                <c:pt idx="107">
                  <c:v>76.124154397134902</c:v>
                </c:pt>
                <c:pt idx="108">
                  <c:v>94.864479315263907</c:v>
                </c:pt>
                <c:pt idx="109">
                  <c:v>74.951675257731964</c:v>
                </c:pt>
                <c:pt idx="110">
                  <c:v>96.511627906976742</c:v>
                </c:pt>
                <c:pt idx="111">
                  <c:v>76.818824290941095</c:v>
                </c:pt>
                <c:pt idx="112">
                  <c:v>69.767642739915345</c:v>
                </c:pt>
                <c:pt idx="113">
                  <c:v>89.65517241379311</c:v>
                </c:pt>
                <c:pt idx="114">
                  <c:v>76.816608996539799</c:v>
                </c:pt>
                <c:pt idx="115">
                  <c:v>27.964051157967507</c:v>
                </c:pt>
                <c:pt idx="116">
                  <c:v>79.250251352515917</c:v>
                </c:pt>
                <c:pt idx="117">
                  <c:v>0</c:v>
                </c:pt>
                <c:pt idx="118">
                  <c:v>5.480195333695062</c:v>
                </c:pt>
                <c:pt idx="119">
                  <c:v>73.346843003412971</c:v>
                </c:pt>
                <c:pt idx="120">
                  <c:v>0.35384644187744557</c:v>
                </c:pt>
                <c:pt idx="121">
                  <c:v>97.238278741168912</c:v>
                </c:pt>
                <c:pt idx="122">
                  <c:v>72.462925268973535</c:v>
                </c:pt>
                <c:pt idx="123">
                  <c:v>90.724381625441694</c:v>
                </c:pt>
                <c:pt idx="124">
                  <c:v>44.203496843127731</c:v>
                </c:pt>
                <c:pt idx="125">
                  <c:v>54.479584842847352</c:v>
                </c:pt>
                <c:pt idx="126">
                  <c:v>95.838808585194926</c:v>
                </c:pt>
                <c:pt idx="127">
                  <c:v>74.006592436865731</c:v>
                </c:pt>
                <c:pt idx="128">
                  <c:v>87.873009854569446</c:v>
                </c:pt>
                <c:pt idx="129">
                  <c:v>57.104260929006216</c:v>
                </c:pt>
                <c:pt idx="130">
                  <c:v>17.741935483870968</c:v>
                </c:pt>
                <c:pt idx="131">
                  <c:v>63.874230430958661</c:v>
                </c:pt>
                <c:pt idx="132">
                  <c:v>69.934593564047759</c:v>
                </c:pt>
                <c:pt idx="133">
                  <c:v>32.235494880546078</c:v>
                </c:pt>
                <c:pt idx="134">
                  <c:v>75.701580572323863</c:v>
                </c:pt>
                <c:pt idx="135">
                  <c:v>70.329430008548883</c:v>
                </c:pt>
                <c:pt idx="136">
                  <c:v>97.017254121919393</c:v>
                </c:pt>
                <c:pt idx="137">
                  <c:v>56.193629907193589</c:v>
                </c:pt>
                <c:pt idx="138">
                  <c:v>73.74357153352598</c:v>
                </c:pt>
                <c:pt idx="139">
                  <c:v>51.889302820649284</c:v>
                </c:pt>
                <c:pt idx="140">
                  <c:v>88.235294117647058</c:v>
                </c:pt>
                <c:pt idx="141">
                  <c:v>91.666666666666671</c:v>
                </c:pt>
                <c:pt idx="142">
                  <c:v>75</c:v>
                </c:pt>
                <c:pt idx="143">
                  <c:v>93.991416309012877</c:v>
                </c:pt>
                <c:pt idx="144">
                  <c:v>84.855491329479776</c:v>
                </c:pt>
                <c:pt idx="145">
                  <c:v>82.89617526976879</c:v>
                </c:pt>
                <c:pt idx="146">
                  <c:v>66.335518230233504</c:v>
                </c:pt>
                <c:pt idx="147">
                  <c:v>0</c:v>
                </c:pt>
                <c:pt idx="148">
                  <c:v>34.210526315789473</c:v>
                </c:pt>
                <c:pt idx="149">
                  <c:v>73.864273696017946</c:v>
                </c:pt>
                <c:pt idx="150">
                  <c:v>89.877650576340528</c:v>
                </c:pt>
                <c:pt idx="151">
                  <c:v>74.094452086198984</c:v>
                </c:pt>
                <c:pt idx="152">
                  <c:v>83.037853378054621</c:v>
                </c:pt>
                <c:pt idx="153">
                  <c:v>48.279098873591991</c:v>
                </c:pt>
                <c:pt idx="154">
                  <c:v>60.75301251411512</c:v>
                </c:pt>
                <c:pt idx="155">
                  <c:v>91.5792438217278</c:v>
                </c:pt>
                <c:pt idx="156">
                  <c:v>50.976138828633403</c:v>
                </c:pt>
                <c:pt idx="157">
                  <c:v>55.199856105072662</c:v>
                </c:pt>
                <c:pt idx="158">
                  <c:v>75.61497326203208</c:v>
                </c:pt>
                <c:pt idx="159">
                  <c:v>51.98704481792717</c:v>
                </c:pt>
                <c:pt idx="160">
                  <c:v>62.37356709372893</c:v>
                </c:pt>
                <c:pt idx="161">
                  <c:v>0</c:v>
                </c:pt>
                <c:pt idx="162">
                  <c:v>89.624967369550717</c:v>
                </c:pt>
                <c:pt idx="163">
                  <c:v>0</c:v>
                </c:pt>
                <c:pt idx="164">
                  <c:v>95.238095238095241</c:v>
                </c:pt>
                <c:pt idx="165">
                  <c:v>83.317208016586036</c:v>
                </c:pt>
                <c:pt idx="166">
                  <c:v>35.952848722986246</c:v>
                </c:pt>
                <c:pt idx="167">
                  <c:v>94.358507734303913</c:v>
                </c:pt>
                <c:pt idx="168">
                  <c:v>0</c:v>
                </c:pt>
                <c:pt idx="169">
                  <c:v>69.450800915331811</c:v>
                </c:pt>
                <c:pt idx="170">
                  <c:v>86.486486486486484</c:v>
                </c:pt>
                <c:pt idx="171">
                  <c:v>79.518900343642613</c:v>
                </c:pt>
                <c:pt idx="172">
                  <c:v>92.709861289143205</c:v>
                </c:pt>
                <c:pt idx="173">
                  <c:v>30.902656459668286</c:v>
                </c:pt>
                <c:pt idx="174">
                  <c:v>87.411347517730491</c:v>
                </c:pt>
                <c:pt idx="175">
                  <c:v>55.445928222248718</c:v>
                </c:pt>
                <c:pt idx="176">
                  <c:v>88.733798604187442</c:v>
                </c:pt>
                <c:pt idx="177">
                  <c:v>0.47628833176448754</c:v>
                </c:pt>
                <c:pt idx="178">
                  <c:v>79.118136439267886</c:v>
                </c:pt>
                <c:pt idx="179">
                  <c:v>55.042670564383045</c:v>
                </c:pt>
                <c:pt idx="180">
                  <c:v>62.290467850888163</c:v>
                </c:pt>
                <c:pt idx="181">
                  <c:v>84.686774941995353</c:v>
                </c:pt>
                <c:pt idx="182">
                  <c:v>35.326240466999344</c:v>
                </c:pt>
                <c:pt idx="183">
                  <c:v>80</c:v>
                </c:pt>
                <c:pt idx="184">
                  <c:v>49.260792430514492</c:v>
                </c:pt>
                <c:pt idx="185">
                  <c:v>61.840949033391915</c:v>
                </c:pt>
                <c:pt idx="186">
                  <c:v>20.04437869822485</c:v>
                </c:pt>
              </c:numCache>
            </c:numRef>
          </c:val>
          <c:extLst>
            <c:ext xmlns:c16="http://schemas.microsoft.com/office/drawing/2014/chart" uri="{C3380CC4-5D6E-409C-BE32-E72D297353CC}">
              <c16:uniqueId val="{00000001-67CB-4774-8C2B-B02763EF0BB5}"/>
            </c:ext>
          </c:extLst>
        </c:ser>
        <c:dLbls>
          <c:showLegendKey val="0"/>
          <c:showVal val="0"/>
          <c:showCatName val="0"/>
          <c:showSerName val="0"/>
          <c:showPercent val="0"/>
          <c:showBubbleSize val="0"/>
        </c:dLbls>
        <c:gapWidth val="219"/>
        <c:overlap val="-27"/>
        <c:axId val="1747159248"/>
        <c:axId val="1747162576"/>
        <c:extLst>
          <c:ext xmlns:c15="http://schemas.microsoft.com/office/drawing/2012/chart" uri="{02D57815-91ED-43cb-92C2-25804820EDAC}">
            <c15:filteredBarSeries>
              <c15:ser>
                <c:idx val="0"/>
                <c:order val="0"/>
                <c:tx>
                  <c:strRef>
                    <c:extLst>
                      <c:ext uri="{02D57815-91ED-43cb-92C2-25804820EDAC}">
                        <c15:formulaRef>
                          <c15:sqref>'PER 100 CASES'!$N$1</c15:sqref>
                        </c15:formulaRef>
                      </c:ext>
                    </c:extLst>
                    <c:strCache>
                      <c:ptCount val="1"/>
                      <c:pt idx="0">
                        <c:v>Deaths/100 cases</c:v>
                      </c:pt>
                    </c:strCache>
                  </c:strRef>
                </c:tx>
                <c:spPr>
                  <a:solidFill>
                    <a:schemeClr val="accent1"/>
                  </a:solidFill>
                  <a:ln>
                    <a:noFill/>
                  </a:ln>
                  <a:effectLst/>
                </c:spPr>
                <c:invertIfNegative val="0"/>
                <c:val>
                  <c:numRef>
                    <c:extLst>
                      <c:ext uri="{02D57815-91ED-43cb-92C2-25804820EDAC}">
                        <c15:formulaRef>
                          <c15:sqref>'PER 100 CASES'!$N$2:$N$188</c15:sqref>
                        </c15:formulaRef>
                      </c:ext>
                    </c:extLst>
                    <c:numCache>
                      <c:formatCode>0.00</c:formatCode>
                      <c:ptCount val="187"/>
                      <c:pt idx="0">
                        <c:v>3.4994346854920995</c:v>
                      </c:pt>
                      <c:pt idx="1">
                        <c:v>2.9508196721311477</c:v>
                      </c:pt>
                      <c:pt idx="2">
                        <c:v>4.1575805240767885</c:v>
                      </c:pt>
                      <c:pt idx="3">
                        <c:v>5.7331863285556777</c:v>
                      </c:pt>
                      <c:pt idx="4">
                        <c:v>4.3157894736842106</c:v>
                      </c:pt>
                      <c:pt idx="5">
                        <c:v>3.4883720930232558</c:v>
                      </c:pt>
                      <c:pt idx="6">
                        <c:v>1.8271849763463468</c:v>
                      </c:pt>
                      <c:pt idx="7">
                        <c:v>1.9015779620219311</c:v>
                      </c:pt>
                      <c:pt idx="8">
                        <c:v>1.0912892896817616</c:v>
                      </c:pt>
                      <c:pt idx="9">
                        <c:v>3.4682362097480302</c:v>
                      </c:pt>
                      <c:pt idx="10">
                        <c:v>1.389345069959929</c:v>
                      </c:pt>
                      <c:pt idx="11">
                        <c:v>2.8795811518324608</c:v>
                      </c:pt>
                      <c:pt idx="12">
                        <c:v>0.35712476571602247</c:v>
                      </c:pt>
                      <c:pt idx="13">
                        <c:v>1.310642059896121</c:v>
                      </c:pt>
                      <c:pt idx="14">
                        <c:v>6.3636363636363633</c:v>
                      </c:pt>
                      <c:pt idx="15">
                        <c:v>0.79998810426610756</c:v>
                      </c:pt>
                      <c:pt idx="16">
                        <c:v>14.785933642439934</c:v>
                      </c:pt>
                      <c:pt idx="17">
                        <c:v>4.166666666666667</c:v>
                      </c:pt>
                      <c:pt idx="18">
                        <c:v>1.9774011299435028</c:v>
                      </c:pt>
                      <c:pt idx="19">
                        <c:v>0</c:v>
                      </c:pt>
                      <c:pt idx="20">
                        <c:v>3.718688975990784</c:v>
                      </c:pt>
                      <c:pt idx="21">
                        <c:v>2.8005334349399886</c:v>
                      </c:pt>
                      <c:pt idx="22">
                        <c:v>0.2706359945872801</c:v>
                      </c:pt>
                      <c:pt idx="23">
                        <c:v>3.5874097957930293</c:v>
                      </c:pt>
                      <c:pt idx="24">
                        <c:v>2.1276595744680851</c:v>
                      </c:pt>
                      <c:pt idx="25">
                        <c:v>3.2671123246398643</c:v>
                      </c:pt>
                      <c:pt idx="26">
                        <c:v>4.8181818181818183</c:v>
                      </c:pt>
                      <c:pt idx="27">
                        <c:v>1.7142857142857142</c:v>
                      </c:pt>
                      <c:pt idx="28">
                        <c:v>0.26455026455026454</c:v>
                      </c:pt>
                      <c:pt idx="29">
                        <c:v>0.94501718213058417</c:v>
                      </c:pt>
                      <c:pt idx="30">
                        <c:v>0</c:v>
                      </c:pt>
                      <c:pt idx="31">
                        <c:v>2.2852133255406195</c:v>
                      </c:pt>
                      <c:pt idx="32">
                        <c:v>7.6800219821738311</c:v>
                      </c:pt>
                      <c:pt idx="33">
                        <c:v>1.2828875842574472</c:v>
                      </c:pt>
                      <c:pt idx="34">
                        <c:v>8.1344902386117131</c:v>
                      </c:pt>
                      <c:pt idx="35">
                        <c:v>2.6405267832250239</c:v>
                      </c:pt>
                      <c:pt idx="36">
                        <c:v>5.3651060691610111</c:v>
                      </c:pt>
                      <c:pt idx="37">
                        <c:v>3.4138334740043796</c:v>
                      </c:pt>
                      <c:pt idx="38">
                        <c:v>1.9774011299435028</c:v>
                      </c:pt>
                      <c:pt idx="39">
                        <c:v>1.6875</c:v>
                      </c:pt>
                      <c:pt idx="40">
                        <c:v>2.3518769787426503</c:v>
                      </c:pt>
                      <c:pt idx="41">
                        <c:v>0.72596426993245378</c:v>
                      </c:pt>
                      <c:pt idx="42">
                        <c:v>0.61322261258383903</c:v>
                      </c:pt>
                      <c:pt idx="43">
                        <c:v>2.8477770948576113</c:v>
                      </c:pt>
                      <c:pt idx="44">
                        <c:v>3.4360189573459716</c:v>
                      </c:pt>
                      <c:pt idx="45">
                        <c:v>1.7924528301886793</c:v>
                      </c:pt>
                      <c:pt idx="46">
                        <c:v>2.4039700953854086</c:v>
                      </c:pt>
                      <c:pt idx="47">
                        <c:v>4.4546181236828719</c:v>
                      </c:pt>
                      <c:pt idx="48">
                        <c:v>1.1464716347104171</c:v>
                      </c:pt>
                      <c:pt idx="49">
                        <c:v>0</c:v>
                      </c:pt>
                      <c:pt idx="50">
                        <c:v>1.688072822495168</c:v>
                      </c:pt>
                      <c:pt idx="51">
                        <c:v>6.8160816155542685</c:v>
                      </c:pt>
                      <c:pt idx="52">
                        <c:v>5.0301680326982545</c:v>
                      </c:pt>
                      <c:pt idx="53">
                        <c:v>2.7136681077485867</c:v>
                      </c:pt>
                      <c:pt idx="54">
                        <c:v>1.6606968414197329</c:v>
                      </c:pt>
                      <c:pt idx="55">
                        <c:v>0</c:v>
                      </c:pt>
                      <c:pt idx="56">
                        <c:v>3.3923303834808261</c:v>
                      </c:pt>
                      <c:pt idx="57">
                        <c:v>1.468048359240069</c:v>
                      </c:pt>
                      <c:pt idx="58">
                        <c:v>1.5673334708187254</c:v>
                      </c:pt>
                      <c:pt idx="59">
                        <c:v>0</c:v>
                      </c:pt>
                      <c:pt idx="60">
                        <c:v>4.4471478778048121</c:v>
                      </c:pt>
                      <c:pt idx="61">
                        <c:v>13.710790008713332</c:v>
                      </c:pt>
                      <c:pt idx="62">
                        <c:v>0.6815968841285297</c:v>
                      </c:pt>
                      <c:pt idx="63">
                        <c:v>2.4539877300613497</c:v>
                      </c:pt>
                      <c:pt idx="64">
                        <c:v>1.4072119613016711</c:v>
                      </c:pt>
                      <c:pt idx="65">
                        <c:v>4.4058287303487971</c:v>
                      </c:pt>
                      <c:pt idx="66">
                        <c:v>0.49964311206281226</c:v>
                      </c:pt>
                      <c:pt idx="67">
                        <c:v>4.7788029335225932</c:v>
                      </c:pt>
                      <c:pt idx="68">
                        <c:v>0</c:v>
                      </c:pt>
                      <c:pt idx="69">
                        <c:v>0</c:v>
                      </c:pt>
                      <c:pt idx="70">
                        <c:v>3.8866450374097861</c:v>
                      </c:pt>
                      <c:pt idx="71">
                        <c:v>0.63784549964564141</c:v>
                      </c:pt>
                      <c:pt idx="72">
                        <c:v>1.3306038894575229</c:v>
                      </c:pt>
                      <c:pt idx="73">
                        <c:v>5.1413881748071981</c:v>
                      </c:pt>
                      <c:pt idx="74">
                        <c:v>2.1525885558583107</c:v>
                      </c:pt>
                      <c:pt idx="75">
                        <c:v>0</c:v>
                      </c:pt>
                      <c:pt idx="76">
                        <c:v>2.9339976346845829</c:v>
                      </c:pt>
                      <c:pt idx="77">
                        <c:v>13.399280575539569</c:v>
                      </c:pt>
                      <c:pt idx="78">
                        <c:v>0.53937432578209277</c:v>
                      </c:pt>
                      <c:pt idx="79">
                        <c:v>2.2571859631247917</c:v>
                      </c:pt>
                      <c:pt idx="80">
                        <c:v>4.8233851430166599</c:v>
                      </c:pt>
                      <c:pt idx="81">
                        <c:v>5.4195077757266539</c:v>
                      </c:pt>
                      <c:pt idx="82">
                        <c:v>3.9596749122884933</c:v>
                      </c:pt>
                      <c:pt idx="83">
                        <c:v>6.8129151861578867</c:v>
                      </c:pt>
                      <c:pt idx="84">
                        <c:v>0.74079862467765878</c:v>
                      </c:pt>
                      <c:pt idx="85">
                        <c:v>14.256595990027854</c:v>
                      </c:pt>
                      <c:pt idx="86">
                        <c:v>1.1723329425556859</c:v>
                      </c:pt>
                      <c:pt idx="87">
                        <c:v>3.204675358037377</c:v>
                      </c:pt>
                      <c:pt idx="88">
                        <c:v>0.93537414965986398</c:v>
                      </c:pt>
                      <c:pt idx="89">
                        <c:v>0.69109724978735465</c:v>
                      </c:pt>
                      <c:pt idx="90">
                        <c:v>1.5855354659248957</c:v>
                      </c:pt>
                      <c:pt idx="91">
                        <c:v>2.4956158100634021</c:v>
                      </c:pt>
                      <c:pt idx="92">
                        <c:v>0.68034607558365301</c:v>
                      </c:pt>
                      <c:pt idx="93">
                        <c:v>3.9073762614127823</c:v>
                      </c:pt>
                      <c:pt idx="94">
                        <c:v>0</c:v>
                      </c:pt>
                      <c:pt idx="95">
                        <c:v>2.5430680885972108</c:v>
                      </c:pt>
                      <c:pt idx="96">
                        <c:v>1.3137557959814528</c:v>
                      </c:pt>
                      <c:pt idx="97">
                        <c:v>2.3762376237623761</c:v>
                      </c:pt>
                      <c:pt idx="98">
                        <c:v>6.1696658097686372</c:v>
                      </c:pt>
                      <c:pt idx="99">
                        <c:v>2.2638839759462326</c:v>
                      </c:pt>
                      <c:pt idx="100">
                        <c:v>1.1627906976744187</c:v>
                      </c:pt>
                      <c:pt idx="101">
                        <c:v>3.9623576027736505</c:v>
                      </c:pt>
                      <c:pt idx="102">
                        <c:v>1.7718715393133997</c:v>
                      </c:pt>
                      <c:pt idx="103">
                        <c:v>0.9391124871001032</c:v>
                      </c:pt>
                      <c:pt idx="104">
                        <c:v>2.7019650655021836</c:v>
                      </c:pt>
                      <c:pt idx="105">
                        <c:v>1.3926325247079965</c:v>
                      </c:pt>
                      <c:pt idx="106">
                        <c:v>0.44523597506678542</c:v>
                      </c:pt>
                      <c:pt idx="107">
                        <c:v>4.9343414245921213</c:v>
                      </c:pt>
                      <c:pt idx="108">
                        <c:v>1.2838801711840229</c:v>
                      </c:pt>
                      <c:pt idx="109">
                        <c:v>2.5128865979381443</c:v>
                      </c:pt>
                      <c:pt idx="110">
                        <c:v>2.9069767441860463</c:v>
                      </c:pt>
                      <c:pt idx="111">
                        <c:v>11.131030193001575</c:v>
                      </c:pt>
                      <c:pt idx="112">
                        <c:v>3.2305433186490453</c:v>
                      </c:pt>
                      <c:pt idx="113">
                        <c:v>3.4482758620689653</c:v>
                      </c:pt>
                      <c:pt idx="114">
                        <c:v>0</c:v>
                      </c:pt>
                      <c:pt idx="115">
                        <c:v>1.5554787417905289</c:v>
                      </c:pt>
                      <c:pt idx="116">
                        <c:v>1.5129027624838416</c:v>
                      </c:pt>
                      <c:pt idx="117">
                        <c:v>0.64667842445620227</c:v>
                      </c:pt>
                      <c:pt idx="118">
                        <c:v>0.43407487791644056</c:v>
                      </c:pt>
                      <c:pt idx="119">
                        <c:v>0.25597269624573377</c:v>
                      </c:pt>
                      <c:pt idx="120">
                        <c:v>11.532772920450078</c:v>
                      </c:pt>
                      <c:pt idx="121">
                        <c:v>1.4129736673089275</c:v>
                      </c:pt>
                      <c:pt idx="122">
                        <c:v>3.1404478045943587</c:v>
                      </c:pt>
                      <c:pt idx="123">
                        <c:v>6.0954063604240281</c:v>
                      </c:pt>
                      <c:pt idx="124">
                        <c:v>2.0883924235065567</c:v>
                      </c:pt>
                      <c:pt idx="125">
                        <c:v>4.5628121022226571</c:v>
                      </c:pt>
                      <c:pt idx="126">
                        <c:v>2.7923784494086727</c:v>
                      </c:pt>
                      <c:pt idx="127">
                        <c:v>0.5100054504399284</c:v>
                      </c:pt>
                      <c:pt idx="128">
                        <c:v>2.1298703192618005</c:v>
                      </c:pt>
                      <c:pt idx="129">
                        <c:v>2.1516226685329252</c:v>
                      </c:pt>
                      <c:pt idx="130">
                        <c:v>0</c:v>
                      </c:pt>
                      <c:pt idx="131">
                        <c:v>0.94547053649956025</c:v>
                      </c:pt>
                      <c:pt idx="132">
                        <c:v>4.7259934773181564</c:v>
                      </c:pt>
                      <c:pt idx="133">
                        <c:v>2.3707947342759628</c:v>
                      </c:pt>
                      <c:pt idx="134">
                        <c:v>3.8615731993917333</c:v>
                      </c:pt>
                      <c:pt idx="135">
                        <c:v>3.4175629734189545</c:v>
                      </c:pt>
                      <c:pt idx="136">
                        <c:v>0.15055156619250526</c:v>
                      </c:pt>
                      <c:pt idx="137">
                        <c:v>4.8058908108579148</c:v>
                      </c:pt>
                      <c:pt idx="138">
                        <c:v>1.6327080374197973</c:v>
                      </c:pt>
                      <c:pt idx="139">
                        <c:v>0.26609898882384247</c:v>
                      </c:pt>
                      <c:pt idx="140">
                        <c:v>0</c:v>
                      </c:pt>
                      <c:pt idx="141">
                        <c:v>0</c:v>
                      </c:pt>
                      <c:pt idx="142">
                        <c:v>0</c:v>
                      </c:pt>
                      <c:pt idx="143">
                        <c:v>6.0085836909871242</c:v>
                      </c:pt>
                      <c:pt idx="144">
                        <c:v>1.6184971098265897</c:v>
                      </c:pt>
                      <c:pt idx="145">
                        <c:v>1.0262741044271084</c:v>
                      </c:pt>
                      <c:pt idx="146">
                        <c:v>1.9868906185989348</c:v>
                      </c:pt>
                      <c:pt idx="147">
                        <c:v>2.2492854479930409</c:v>
                      </c:pt>
                      <c:pt idx="148">
                        <c:v>0</c:v>
                      </c:pt>
                      <c:pt idx="149">
                        <c:v>3.7016264722378014</c:v>
                      </c:pt>
                      <c:pt idx="150">
                        <c:v>5.3109878437389353E-2</c:v>
                      </c:pt>
                      <c:pt idx="151">
                        <c:v>1.2838147638697845</c:v>
                      </c:pt>
                      <c:pt idx="152">
                        <c:v>5.5582175371346434</c:v>
                      </c:pt>
                      <c:pt idx="153">
                        <c:v>2.9098873591989989</c:v>
                      </c:pt>
                      <c:pt idx="154">
                        <c:v>1.5616678710093719</c:v>
                      </c:pt>
                      <c:pt idx="155">
                        <c:v>2.1122298106033934</c:v>
                      </c:pt>
                      <c:pt idx="156">
                        <c:v>1.9956616052060738</c:v>
                      </c:pt>
                      <c:pt idx="157">
                        <c:v>10.436787178668311</c:v>
                      </c:pt>
                      <c:pt idx="158">
                        <c:v>0.39215686274509803</c:v>
                      </c:pt>
                      <c:pt idx="159">
                        <c:v>6.3025210084033612</c:v>
                      </c:pt>
                      <c:pt idx="160">
                        <c:v>1.6183412002697235</c:v>
                      </c:pt>
                      <c:pt idx="161">
                        <c:v>7.1792934063857929</c:v>
                      </c:pt>
                      <c:pt idx="162">
                        <c:v>5.7371581054036023</c:v>
                      </c:pt>
                      <c:pt idx="163">
                        <c:v>5.9347181008902075</c:v>
                      </c:pt>
                      <c:pt idx="164">
                        <c:v>1.5151515151515151</c:v>
                      </c:pt>
                      <c:pt idx="165">
                        <c:v>0.82930200414651001</c:v>
                      </c:pt>
                      <c:pt idx="166">
                        <c:v>4.1257367387033401</c:v>
                      </c:pt>
                      <c:pt idx="167">
                        <c:v>1.7591750075826509</c:v>
                      </c:pt>
                      <c:pt idx="168">
                        <c:v>0</c:v>
                      </c:pt>
                      <c:pt idx="169">
                        <c:v>2.0594965675057209</c:v>
                      </c:pt>
                      <c:pt idx="170">
                        <c:v>5.4054054054054053</c:v>
                      </c:pt>
                      <c:pt idx="171">
                        <c:v>3.4364261168384878</c:v>
                      </c:pt>
                      <c:pt idx="172">
                        <c:v>2.4799686369863316</c:v>
                      </c:pt>
                      <c:pt idx="173">
                        <c:v>3.4499315775574386</c:v>
                      </c:pt>
                      <c:pt idx="174">
                        <c:v>0.1773049645390071</c:v>
                      </c:pt>
                      <c:pt idx="175">
                        <c:v>2.4382973649695958</c:v>
                      </c:pt>
                      <c:pt idx="176">
                        <c:v>0.5829967723946804</c:v>
                      </c:pt>
                      <c:pt idx="177">
                        <c:v>15.194824134593713</c:v>
                      </c:pt>
                      <c:pt idx="178">
                        <c:v>2.9118136439267888</c:v>
                      </c:pt>
                      <c:pt idx="179">
                        <c:v>0.5705125182705455</c:v>
                      </c:pt>
                      <c:pt idx="180">
                        <c:v>0.91318488866649983</c:v>
                      </c:pt>
                      <c:pt idx="181">
                        <c:v>0</c:v>
                      </c:pt>
                      <c:pt idx="182">
                        <c:v>0.73439412484700117</c:v>
                      </c:pt>
                      <c:pt idx="183">
                        <c:v>10</c:v>
                      </c:pt>
                      <c:pt idx="184">
                        <c:v>28.562980484920164</c:v>
                      </c:pt>
                      <c:pt idx="185">
                        <c:v>3.0755711775043935</c:v>
                      </c:pt>
                      <c:pt idx="186">
                        <c:v>1.331360946745562</c:v>
                      </c:pt>
                    </c:numCache>
                  </c:numRef>
                </c:val>
                <c:extLst>
                  <c:ext xmlns:c16="http://schemas.microsoft.com/office/drawing/2014/chart" uri="{C3380CC4-5D6E-409C-BE32-E72D297353CC}">
                    <c16:uniqueId val="{00000000-67CB-4774-8C2B-B02763EF0BB5}"/>
                  </c:ext>
                </c:extLst>
              </c15:ser>
            </c15:filteredBarSeries>
          </c:ext>
        </c:extLst>
      </c:barChart>
      <c:catAx>
        <c:axId val="17471592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162576"/>
        <c:crosses val="autoZero"/>
        <c:auto val="1"/>
        <c:lblAlgn val="ctr"/>
        <c:lblOffset val="100"/>
        <c:noMultiLvlLbl val="0"/>
      </c:catAx>
      <c:valAx>
        <c:axId val="17471625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15924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ETP 2.xlsx]SUM!PivotTable5</c:name>
    <c:fmtId val="1"/>
  </c:pivotSource>
  <c:chart>
    <c:autoTitleDeleted val="0"/>
    <c:pivotFmts>
      <c:pivotFmt>
        <c:idx val="0"/>
      </c:pivotFmt>
      <c:pivotFmt>
        <c:idx val="1"/>
      </c:pivotFmt>
      <c:pivotFmt>
        <c:idx val="2"/>
      </c:pivotFmt>
      <c:pivotFmt>
        <c:idx val="3"/>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SUM!$N$7</c:f>
              <c:strCache>
                <c:ptCount val="1"/>
                <c:pt idx="0">
                  <c:v>Sum of Active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SUM!$N$8</c:f>
              <c:strCache>
                <c:ptCount val="1"/>
                <c:pt idx="0">
                  <c:v>Total</c:v>
                </c:pt>
              </c:strCache>
            </c:strRef>
          </c:cat>
          <c:val>
            <c:numRef>
              <c:f>SUM!$N$8</c:f>
              <c:numCache>
                <c:formatCode>General</c:formatCode>
                <c:ptCount val="1"/>
                <c:pt idx="0">
                  <c:v>7973</c:v>
                </c:pt>
              </c:numCache>
            </c:numRef>
          </c:val>
          <c:extLst>
            <c:ext xmlns:c16="http://schemas.microsoft.com/office/drawing/2014/chart" uri="{C3380CC4-5D6E-409C-BE32-E72D297353CC}">
              <c16:uniqueId val="{00000000-751E-45A3-B264-3F5AE9A26E66}"/>
            </c:ext>
          </c:extLst>
        </c:ser>
        <c:ser>
          <c:idx val="1"/>
          <c:order val="1"/>
          <c:tx>
            <c:strRef>
              <c:f>SUM!$O$7</c:f>
              <c:strCache>
                <c:ptCount val="1"/>
                <c:pt idx="0">
                  <c:v>Sum of Confirmed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SUM!$N$8</c:f>
              <c:strCache>
                <c:ptCount val="1"/>
                <c:pt idx="0">
                  <c:v>Total</c:v>
                </c:pt>
              </c:strCache>
            </c:strRef>
          </c:cat>
          <c:val>
            <c:numRef>
              <c:f>SUM!$O$8</c:f>
              <c:numCache>
                <c:formatCode>General</c:formatCode>
                <c:ptCount val="1"/>
                <c:pt idx="0">
                  <c:v>27973</c:v>
                </c:pt>
              </c:numCache>
            </c:numRef>
          </c:val>
          <c:extLst>
            <c:ext xmlns:c16="http://schemas.microsoft.com/office/drawing/2014/chart" uri="{C3380CC4-5D6E-409C-BE32-E72D297353CC}">
              <c16:uniqueId val="{00000001-751E-45A3-B264-3F5AE9A26E66}"/>
            </c:ext>
          </c:extLst>
        </c:ser>
        <c:ser>
          <c:idx val="2"/>
          <c:order val="2"/>
          <c:tx>
            <c:strRef>
              <c:f>SUM!$P$7</c:f>
              <c:strCache>
                <c:ptCount val="1"/>
                <c:pt idx="0">
                  <c:v>Sum of Recovered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SUM!$N$8</c:f>
              <c:strCache>
                <c:ptCount val="1"/>
                <c:pt idx="0">
                  <c:v>Total</c:v>
                </c:pt>
              </c:strCache>
            </c:strRef>
          </c:cat>
          <c:val>
            <c:numRef>
              <c:f>SUM!$P$8</c:f>
              <c:numCache>
                <c:formatCode>General</c:formatCode>
                <c:ptCount val="1"/>
                <c:pt idx="0">
                  <c:v>18837</c:v>
                </c:pt>
              </c:numCache>
            </c:numRef>
          </c:val>
          <c:extLst>
            <c:ext xmlns:c16="http://schemas.microsoft.com/office/drawing/2014/chart" uri="{C3380CC4-5D6E-409C-BE32-E72D297353CC}">
              <c16:uniqueId val="{00000002-751E-45A3-B264-3F5AE9A26E66}"/>
            </c:ext>
          </c:extLst>
        </c:ser>
        <c:ser>
          <c:idx val="3"/>
          <c:order val="3"/>
          <c:tx>
            <c:strRef>
              <c:f>SUM!$Q$7</c:f>
              <c:strCache>
                <c:ptCount val="1"/>
                <c:pt idx="0">
                  <c:v>Sum of Deaths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SUM!$N$8</c:f>
              <c:strCache>
                <c:ptCount val="1"/>
                <c:pt idx="0">
                  <c:v>Total</c:v>
                </c:pt>
              </c:strCache>
            </c:strRef>
          </c:cat>
          <c:val>
            <c:numRef>
              <c:f>SUM!$Q$8</c:f>
              <c:numCache>
                <c:formatCode>General</c:formatCode>
                <c:ptCount val="1"/>
                <c:pt idx="0">
                  <c:v>1163</c:v>
                </c:pt>
              </c:numCache>
            </c:numRef>
          </c:val>
          <c:extLst>
            <c:ext xmlns:c16="http://schemas.microsoft.com/office/drawing/2014/chart" uri="{C3380CC4-5D6E-409C-BE32-E72D297353CC}">
              <c16:uniqueId val="{00000003-751E-45A3-B264-3F5AE9A26E66}"/>
            </c:ext>
          </c:extLst>
        </c:ser>
        <c:dLbls>
          <c:showLegendKey val="0"/>
          <c:showVal val="0"/>
          <c:showCatName val="0"/>
          <c:showSerName val="0"/>
          <c:showPercent val="0"/>
          <c:showBubbleSize val="0"/>
        </c:dLbls>
        <c:gapWidth val="315"/>
        <c:overlap val="-40"/>
        <c:axId val="1747155920"/>
        <c:axId val="1747157168"/>
      </c:barChart>
      <c:catAx>
        <c:axId val="17471559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7157168"/>
        <c:crosses val="autoZero"/>
        <c:auto val="1"/>
        <c:lblAlgn val="ctr"/>
        <c:lblOffset val="100"/>
        <c:noMultiLvlLbl val="0"/>
      </c:catAx>
      <c:valAx>
        <c:axId val="17471571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7155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[INT ETP 2.xlsx]CHANGE %!PivotTable7</c:name>
    <c:fmtId val="30"/>
  </c:pivotSource>
  <c:chart>
    <c:title>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spPr>
          <a:pattFill prst="ltUpDiag">
            <a:fgClr>
              <a:schemeClr val="accent2"/>
            </a:fgClr>
            <a:bgClr>
              <a:schemeClr val="lt1"/>
            </a:bgClr>
          </a:pattFill>
          <a:ln>
            <a:noFill/>
          </a:ln>
          <a:effectLst/>
        </c:spPr>
        <c:marker>
          <c:symbol val="none"/>
        </c:marker>
      </c:pivotFmt>
    </c:pivotFmts>
    <c:plotArea>
      <c:layout/>
      <c:barChart>
        <c:barDir val="col"/>
        <c:grouping val="clustered"/>
        <c:varyColors val="0"/>
        <c:ser>
          <c:idx val="0"/>
          <c:order val="0"/>
          <c:tx>
            <c:strRef>
              <c:f>'CHANGE %'!$O$4</c:f>
              <c:strCache>
                <c:ptCount val="1"/>
                <c:pt idx="0">
                  <c:v>Total</c:v>
                </c:pt>
              </c:strCache>
            </c:strRef>
          </c:tx>
          <c:spPr>
            <a:pattFill prst="ltUpDiag">
              <a:fgClr>
                <a:schemeClr val="accent2"/>
              </a:fgClr>
              <a:bgClr>
                <a:schemeClr val="lt1"/>
              </a:bgClr>
            </a:pattFill>
            <a:ln>
              <a:noFill/>
            </a:ln>
            <a:effectLst/>
          </c:spPr>
          <c:invertIfNegative val="0"/>
          <c:cat>
            <c:strRef>
              <c:f>'CHANGE %'!$N$5:$N$11</c:f>
              <c:strCache>
                <c:ptCount val="6"/>
                <c:pt idx="0">
                  <c:v>Africa</c:v>
                </c:pt>
                <c:pt idx="1">
                  <c:v>Americas</c:v>
                </c:pt>
                <c:pt idx="2">
                  <c:v>Eastern Mediterranean</c:v>
                </c:pt>
                <c:pt idx="3">
                  <c:v>Europe</c:v>
                </c:pt>
                <c:pt idx="4">
                  <c:v>South-East Asia</c:v>
                </c:pt>
                <c:pt idx="5">
                  <c:v>Western Pacific</c:v>
                </c:pt>
              </c:strCache>
            </c:strRef>
          </c:cat>
          <c:val>
            <c:numRef>
              <c:f>'CHANGE %'!$O$5:$O$11</c:f>
              <c:numCache>
                <c:formatCode>General</c:formatCode>
                <c:ptCount val="6"/>
                <c:pt idx="0">
                  <c:v>868.14347665592015</c:v>
                </c:pt>
                <c:pt idx="1">
                  <c:v>571.58004596043259</c:v>
                </c:pt>
                <c:pt idx="2">
                  <c:v>230.61403338439629</c:v>
                </c:pt>
                <c:pt idx="3">
                  <c:v>435.10197622440728</c:v>
                </c:pt>
                <c:pt idx="4">
                  <c:v>85.119023359703121</c:v>
                </c:pt>
                <c:pt idx="5">
                  <c:v>353.7756214226207</c:v>
                </c:pt>
              </c:numCache>
            </c:numRef>
          </c:val>
          <c:extLst>
            <c:ext xmlns:c16="http://schemas.microsoft.com/office/drawing/2014/chart" uri="{C3380CC4-5D6E-409C-BE32-E72D297353CC}">
              <c16:uniqueId val="{00000000-29F4-41F1-8F48-F2449844AE8A}"/>
            </c:ext>
          </c:extLst>
        </c:ser>
        <c:dLbls>
          <c:showLegendKey val="0"/>
          <c:showVal val="0"/>
          <c:showCatName val="0"/>
          <c:showSerName val="0"/>
          <c:showPercent val="0"/>
          <c:showBubbleSize val="0"/>
        </c:dLbls>
        <c:gapWidth val="269"/>
        <c:overlap val="-20"/>
        <c:axId val="1595411952"/>
        <c:axId val="1595416112"/>
      </c:barChart>
      <c:catAx>
        <c:axId val="159541195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2">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595416112"/>
        <c:crosses val="autoZero"/>
        <c:auto val="1"/>
        <c:lblAlgn val="ctr"/>
        <c:lblOffset val="100"/>
        <c:noMultiLvlLbl val="0"/>
      </c:catAx>
      <c:valAx>
        <c:axId val="1595416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95411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10'!$Q$2</c:f>
              <c:strCache>
                <c:ptCount val="1"/>
                <c:pt idx="0">
                  <c:v>CONFIRMED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delete val="1"/>
          </c:dLbls>
          <c:cat>
            <c:strRef>
              <c:f>'TOP 10'!$P$3:$P$12</c:f>
              <c:strCache>
                <c:ptCount val="10"/>
                <c:pt idx="0">
                  <c:v>US</c:v>
                </c:pt>
                <c:pt idx="1">
                  <c:v>Brazil</c:v>
                </c:pt>
                <c:pt idx="2">
                  <c:v>India</c:v>
                </c:pt>
                <c:pt idx="3">
                  <c:v>Russia</c:v>
                </c:pt>
                <c:pt idx="4">
                  <c:v>South Africa</c:v>
                </c:pt>
                <c:pt idx="5">
                  <c:v>Mexico</c:v>
                </c:pt>
                <c:pt idx="6">
                  <c:v>Peru</c:v>
                </c:pt>
                <c:pt idx="7">
                  <c:v>Chile</c:v>
                </c:pt>
                <c:pt idx="8">
                  <c:v>United Kingdom</c:v>
                </c:pt>
                <c:pt idx="9">
                  <c:v>Iran</c:v>
                </c:pt>
              </c:strCache>
            </c:strRef>
          </c:cat>
          <c:val>
            <c:numRef>
              <c:f>'TOP 10'!$Q$3:$Q$12</c:f>
              <c:numCache>
                <c:formatCode>General</c:formatCode>
                <c:ptCount val="10"/>
                <c:pt idx="0">
                  <c:v>4290259</c:v>
                </c:pt>
                <c:pt idx="1">
                  <c:v>2442375</c:v>
                </c:pt>
                <c:pt idx="2">
                  <c:v>1480073</c:v>
                </c:pt>
                <c:pt idx="3">
                  <c:v>816680</c:v>
                </c:pt>
                <c:pt idx="4">
                  <c:v>452529</c:v>
                </c:pt>
                <c:pt idx="5">
                  <c:v>395489</c:v>
                </c:pt>
                <c:pt idx="6">
                  <c:v>389717</c:v>
                </c:pt>
                <c:pt idx="7">
                  <c:v>347923</c:v>
                </c:pt>
                <c:pt idx="8">
                  <c:v>301708</c:v>
                </c:pt>
                <c:pt idx="9">
                  <c:v>293606</c:v>
                </c:pt>
              </c:numCache>
            </c:numRef>
          </c:val>
          <c:extLst>
            <c:ext xmlns:c16="http://schemas.microsoft.com/office/drawing/2014/chart" uri="{C3380CC4-5D6E-409C-BE32-E72D297353CC}">
              <c16:uniqueId val="{00000000-F36E-4DC2-B59D-E3C28F4FEABF}"/>
            </c:ext>
          </c:extLst>
        </c:ser>
        <c:dLbls>
          <c:dLblPos val="outEnd"/>
          <c:showLegendKey val="0"/>
          <c:showVal val="1"/>
          <c:showCatName val="0"/>
          <c:showSerName val="0"/>
          <c:showPercent val="0"/>
          <c:showBubbleSize val="0"/>
        </c:dLbls>
        <c:gapWidth val="315"/>
        <c:overlap val="-40"/>
        <c:axId val="1438439343"/>
        <c:axId val="1438439759"/>
      </c:barChart>
      <c:catAx>
        <c:axId val="14384393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8439759"/>
        <c:crosses val="autoZero"/>
        <c:auto val="1"/>
        <c:lblAlgn val="ctr"/>
        <c:lblOffset val="100"/>
        <c:noMultiLvlLbl val="0"/>
      </c:catAx>
      <c:valAx>
        <c:axId val="14384397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8439343"/>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10'!$T$2</c:f>
              <c:strCache>
                <c:ptCount val="1"/>
                <c:pt idx="0">
                  <c:v>DEATHS</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'TOP 10'!$S$3:$S$13</c:f>
              <c:strCache>
                <c:ptCount val="10"/>
                <c:pt idx="0">
                  <c:v>US</c:v>
                </c:pt>
                <c:pt idx="1">
                  <c:v>Brazil</c:v>
                </c:pt>
                <c:pt idx="2">
                  <c:v>United Kingdom</c:v>
                </c:pt>
                <c:pt idx="3">
                  <c:v>Mexico</c:v>
                </c:pt>
                <c:pt idx="4">
                  <c:v>Italy</c:v>
                </c:pt>
                <c:pt idx="5">
                  <c:v>India</c:v>
                </c:pt>
                <c:pt idx="6">
                  <c:v>France</c:v>
                </c:pt>
                <c:pt idx="7">
                  <c:v>Spain</c:v>
                </c:pt>
                <c:pt idx="8">
                  <c:v>Peru</c:v>
                </c:pt>
                <c:pt idx="9">
                  <c:v>Iran</c:v>
                </c:pt>
              </c:strCache>
            </c:strRef>
          </c:cat>
          <c:val>
            <c:numRef>
              <c:f>'TOP 10'!$T$3:$T$13</c:f>
              <c:numCache>
                <c:formatCode>General</c:formatCode>
                <c:ptCount val="11"/>
                <c:pt idx="0">
                  <c:v>148011</c:v>
                </c:pt>
                <c:pt idx="1">
                  <c:v>87618</c:v>
                </c:pt>
                <c:pt idx="2">
                  <c:v>45844</c:v>
                </c:pt>
                <c:pt idx="3">
                  <c:v>44022</c:v>
                </c:pt>
                <c:pt idx="4">
                  <c:v>35112</c:v>
                </c:pt>
                <c:pt idx="5">
                  <c:v>33408</c:v>
                </c:pt>
                <c:pt idx="6">
                  <c:v>30212</c:v>
                </c:pt>
                <c:pt idx="7">
                  <c:v>28432</c:v>
                </c:pt>
                <c:pt idx="8">
                  <c:v>18418</c:v>
                </c:pt>
                <c:pt idx="9">
                  <c:v>15912</c:v>
                </c:pt>
              </c:numCache>
            </c:numRef>
          </c:val>
          <c:extLst>
            <c:ext xmlns:c16="http://schemas.microsoft.com/office/drawing/2014/chart" uri="{C3380CC4-5D6E-409C-BE32-E72D297353CC}">
              <c16:uniqueId val="{00000000-E618-4487-8A5B-FF8C36FC275F}"/>
            </c:ext>
          </c:extLst>
        </c:ser>
        <c:dLbls>
          <c:showLegendKey val="0"/>
          <c:showVal val="0"/>
          <c:showCatName val="0"/>
          <c:showSerName val="0"/>
          <c:showPercent val="0"/>
          <c:showBubbleSize val="0"/>
        </c:dLbls>
        <c:gapWidth val="315"/>
        <c:overlap val="-40"/>
        <c:axId val="1444680415"/>
        <c:axId val="1438436847"/>
      </c:barChart>
      <c:catAx>
        <c:axId val="14446804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8436847"/>
        <c:crosses val="autoZero"/>
        <c:auto val="1"/>
        <c:lblAlgn val="ctr"/>
        <c:lblOffset val="100"/>
        <c:noMultiLvlLbl val="0"/>
      </c:catAx>
      <c:valAx>
        <c:axId val="14384368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44680415"/>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10'!$W$2</c:f>
              <c:strCache>
                <c:ptCount val="1"/>
                <c:pt idx="0">
                  <c:v>RECOVERED</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'TOP 10'!$V$3:$V$12</c:f>
              <c:strCache>
                <c:ptCount val="10"/>
                <c:pt idx="0">
                  <c:v>Brazil</c:v>
                </c:pt>
                <c:pt idx="1">
                  <c:v>US</c:v>
                </c:pt>
                <c:pt idx="2">
                  <c:v>India</c:v>
                </c:pt>
                <c:pt idx="3">
                  <c:v>Russia</c:v>
                </c:pt>
                <c:pt idx="4">
                  <c:v>Chile</c:v>
                </c:pt>
                <c:pt idx="5">
                  <c:v>Mexico</c:v>
                </c:pt>
                <c:pt idx="6">
                  <c:v>South Africa</c:v>
                </c:pt>
                <c:pt idx="7">
                  <c:v>Peru</c:v>
                </c:pt>
                <c:pt idx="8">
                  <c:v>Iran</c:v>
                </c:pt>
                <c:pt idx="9">
                  <c:v>Pakistan</c:v>
                </c:pt>
              </c:strCache>
            </c:strRef>
          </c:cat>
          <c:val>
            <c:numRef>
              <c:f>'TOP 10'!$W$3:$W$12</c:f>
              <c:numCache>
                <c:formatCode>General</c:formatCode>
                <c:ptCount val="10"/>
                <c:pt idx="0">
                  <c:v>1846641</c:v>
                </c:pt>
                <c:pt idx="1">
                  <c:v>1325804</c:v>
                </c:pt>
                <c:pt idx="2">
                  <c:v>951166</c:v>
                </c:pt>
                <c:pt idx="3">
                  <c:v>602249</c:v>
                </c:pt>
                <c:pt idx="4">
                  <c:v>319954</c:v>
                </c:pt>
                <c:pt idx="5">
                  <c:v>303810</c:v>
                </c:pt>
                <c:pt idx="6">
                  <c:v>274925</c:v>
                </c:pt>
                <c:pt idx="7">
                  <c:v>272547</c:v>
                </c:pt>
                <c:pt idx="8">
                  <c:v>255144</c:v>
                </c:pt>
                <c:pt idx="9">
                  <c:v>241026</c:v>
                </c:pt>
              </c:numCache>
            </c:numRef>
          </c:val>
          <c:extLst>
            <c:ext xmlns:c16="http://schemas.microsoft.com/office/drawing/2014/chart" uri="{C3380CC4-5D6E-409C-BE32-E72D297353CC}">
              <c16:uniqueId val="{00000000-7244-4849-81B4-0229F4848332}"/>
            </c:ext>
          </c:extLst>
        </c:ser>
        <c:dLbls>
          <c:showLegendKey val="0"/>
          <c:showVal val="0"/>
          <c:showCatName val="0"/>
          <c:showSerName val="0"/>
          <c:showPercent val="0"/>
          <c:showBubbleSize val="0"/>
        </c:dLbls>
        <c:gapWidth val="315"/>
        <c:overlap val="-40"/>
        <c:axId val="1437946767"/>
        <c:axId val="1437933871"/>
      </c:barChart>
      <c:catAx>
        <c:axId val="14379467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7933871"/>
        <c:crosses val="autoZero"/>
        <c:auto val="1"/>
        <c:lblAlgn val="ctr"/>
        <c:lblOffset val="100"/>
        <c:noMultiLvlLbl val="0"/>
      </c:catAx>
      <c:valAx>
        <c:axId val="14379338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7946767"/>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10'!$Z$2</c:f>
              <c:strCache>
                <c:ptCount val="1"/>
                <c:pt idx="0">
                  <c:v>ACTIVE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'TOP 10'!$Y$3:$Y$12</c:f>
              <c:strCache>
                <c:ptCount val="10"/>
                <c:pt idx="0">
                  <c:v>US</c:v>
                </c:pt>
                <c:pt idx="1">
                  <c:v>Brazil</c:v>
                </c:pt>
                <c:pt idx="2">
                  <c:v>India</c:v>
                </c:pt>
                <c:pt idx="3">
                  <c:v>United Kingdom</c:v>
                </c:pt>
                <c:pt idx="4">
                  <c:v>Russia</c:v>
                </c:pt>
                <c:pt idx="5">
                  <c:v>South Africa</c:v>
                </c:pt>
                <c:pt idx="6">
                  <c:v>Colombia</c:v>
                </c:pt>
                <c:pt idx="7">
                  <c:v>France</c:v>
                </c:pt>
                <c:pt idx="8">
                  <c:v>Canada</c:v>
                </c:pt>
                <c:pt idx="9">
                  <c:v>Peru</c:v>
                </c:pt>
              </c:strCache>
            </c:strRef>
          </c:cat>
          <c:val>
            <c:numRef>
              <c:f>'TOP 10'!$Z$3:$Z$12</c:f>
              <c:numCache>
                <c:formatCode>General</c:formatCode>
                <c:ptCount val="10"/>
                <c:pt idx="0">
                  <c:v>2816444</c:v>
                </c:pt>
                <c:pt idx="1">
                  <c:v>508116</c:v>
                </c:pt>
                <c:pt idx="2">
                  <c:v>495499</c:v>
                </c:pt>
                <c:pt idx="3">
                  <c:v>254427</c:v>
                </c:pt>
                <c:pt idx="4">
                  <c:v>201097</c:v>
                </c:pt>
                <c:pt idx="5">
                  <c:v>170537</c:v>
                </c:pt>
                <c:pt idx="6">
                  <c:v>117163</c:v>
                </c:pt>
                <c:pt idx="7">
                  <c:v>108928</c:v>
                </c:pt>
                <c:pt idx="8">
                  <c:v>107514</c:v>
                </c:pt>
                <c:pt idx="9">
                  <c:v>98752</c:v>
                </c:pt>
              </c:numCache>
            </c:numRef>
          </c:val>
          <c:extLst>
            <c:ext xmlns:c16="http://schemas.microsoft.com/office/drawing/2014/chart" uri="{C3380CC4-5D6E-409C-BE32-E72D297353CC}">
              <c16:uniqueId val="{00000000-3012-445D-8483-AC3AB54DF694}"/>
            </c:ext>
          </c:extLst>
        </c:ser>
        <c:dLbls>
          <c:showLegendKey val="0"/>
          <c:showVal val="0"/>
          <c:showCatName val="0"/>
          <c:showSerName val="0"/>
          <c:showPercent val="0"/>
          <c:showBubbleSize val="0"/>
        </c:dLbls>
        <c:gapWidth val="315"/>
        <c:overlap val="-40"/>
        <c:axId val="1437943439"/>
        <c:axId val="1437938863"/>
      </c:barChart>
      <c:catAx>
        <c:axId val="1437943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7938863"/>
        <c:crosses val="autoZero"/>
        <c:auto val="1"/>
        <c:lblAlgn val="ctr"/>
        <c:lblOffset val="100"/>
        <c:noMultiLvlLbl val="0"/>
      </c:catAx>
      <c:valAx>
        <c:axId val="14379388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7943439"/>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'PER 100 CASES'!$N$1</c:f>
              <c:strCache>
                <c:ptCount val="1"/>
                <c:pt idx="0">
                  <c:v>Deaths/100 cases</c:v>
                </c:pt>
              </c:strCache>
            </c:strRef>
          </c:tx>
          <c:spPr>
            <a:solidFill>
              <a:schemeClr val="accent1"/>
            </a:solidFill>
            <a:ln>
              <a:noFill/>
            </a:ln>
            <a:effectLst/>
          </c:spPr>
          <c:invertIfNegative val="0"/>
          <c:val>
            <c:numRef>
              <c:f>'PER 100 CASES'!$N$2:$N$188</c:f>
              <c:numCache>
                <c:formatCode>0.00</c:formatCode>
                <c:ptCount val="187"/>
                <c:pt idx="0">
                  <c:v>3.4994346854920995</c:v>
                </c:pt>
                <c:pt idx="1">
                  <c:v>2.9508196721311477</c:v>
                </c:pt>
                <c:pt idx="2">
                  <c:v>4.1575805240767885</c:v>
                </c:pt>
                <c:pt idx="3">
                  <c:v>5.7331863285556777</c:v>
                </c:pt>
                <c:pt idx="4">
                  <c:v>4.3157894736842106</c:v>
                </c:pt>
                <c:pt idx="5">
                  <c:v>3.4883720930232558</c:v>
                </c:pt>
                <c:pt idx="6">
                  <c:v>1.8271849763463468</c:v>
                </c:pt>
                <c:pt idx="7">
                  <c:v>1.9015779620219311</c:v>
                </c:pt>
                <c:pt idx="8">
                  <c:v>1.0912892896817616</c:v>
                </c:pt>
                <c:pt idx="9">
                  <c:v>3.4682362097480302</c:v>
                </c:pt>
                <c:pt idx="10">
                  <c:v>1.389345069959929</c:v>
                </c:pt>
                <c:pt idx="11">
                  <c:v>2.8795811518324608</c:v>
                </c:pt>
                <c:pt idx="12">
                  <c:v>0.35712476571602247</c:v>
                </c:pt>
                <c:pt idx="13">
                  <c:v>1.310642059896121</c:v>
                </c:pt>
                <c:pt idx="14">
                  <c:v>6.3636363636363633</c:v>
                </c:pt>
                <c:pt idx="15">
                  <c:v>0.79998810426610756</c:v>
                </c:pt>
                <c:pt idx="16">
                  <c:v>14.785933642439934</c:v>
                </c:pt>
                <c:pt idx="17">
                  <c:v>4.166666666666667</c:v>
                </c:pt>
                <c:pt idx="18">
                  <c:v>1.9774011299435028</c:v>
                </c:pt>
                <c:pt idx="19">
                  <c:v>0</c:v>
                </c:pt>
                <c:pt idx="20">
                  <c:v>3.718688975990784</c:v>
                </c:pt>
                <c:pt idx="21">
                  <c:v>2.8005334349399886</c:v>
                </c:pt>
                <c:pt idx="22">
                  <c:v>0.2706359945872801</c:v>
                </c:pt>
                <c:pt idx="23">
                  <c:v>3.5874097957930293</c:v>
                </c:pt>
                <c:pt idx="24">
                  <c:v>2.1276595744680851</c:v>
                </c:pt>
                <c:pt idx="25">
                  <c:v>3.2671123246398643</c:v>
                </c:pt>
                <c:pt idx="26">
                  <c:v>4.8181818181818183</c:v>
                </c:pt>
                <c:pt idx="27">
                  <c:v>1.7142857142857142</c:v>
                </c:pt>
                <c:pt idx="28">
                  <c:v>0.26455026455026454</c:v>
                </c:pt>
                <c:pt idx="29">
                  <c:v>0.94501718213058417</c:v>
                </c:pt>
                <c:pt idx="30">
                  <c:v>0</c:v>
                </c:pt>
                <c:pt idx="31">
                  <c:v>2.2852133255406195</c:v>
                </c:pt>
                <c:pt idx="32">
                  <c:v>7.6800219821738311</c:v>
                </c:pt>
                <c:pt idx="33">
                  <c:v>1.2828875842574472</c:v>
                </c:pt>
                <c:pt idx="34">
                  <c:v>8.1344902386117131</c:v>
                </c:pt>
                <c:pt idx="35">
                  <c:v>2.6405267832250239</c:v>
                </c:pt>
                <c:pt idx="36">
                  <c:v>5.3651060691610111</c:v>
                </c:pt>
                <c:pt idx="37">
                  <c:v>3.4138334740043796</c:v>
                </c:pt>
                <c:pt idx="38">
                  <c:v>1.9774011299435028</c:v>
                </c:pt>
                <c:pt idx="39">
                  <c:v>1.6875</c:v>
                </c:pt>
                <c:pt idx="40">
                  <c:v>2.3518769787426503</c:v>
                </c:pt>
                <c:pt idx="41">
                  <c:v>0.72596426993245378</c:v>
                </c:pt>
                <c:pt idx="42">
                  <c:v>0.61322261258383903</c:v>
                </c:pt>
                <c:pt idx="43">
                  <c:v>2.8477770948576113</c:v>
                </c:pt>
                <c:pt idx="44">
                  <c:v>3.4360189573459716</c:v>
                </c:pt>
                <c:pt idx="45">
                  <c:v>1.7924528301886793</c:v>
                </c:pt>
                <c:pt idx="46">
                  <c:v>2.4039700953854086</c:v>
                </c:pt>
                <c:pt idx="47">
                  <c:v>4.4546181236828719</c:v>
                </c:pt>
                <c:pt idx="48">
                  <c:v>1.1464716347104171</c:v>
                </c:pt>
                <c:pt idx="49">
                  <c:v>0</c:v>
                </c:pt>
                <c:pt idx="50">
                  <c:v>1.688072822495168</c:v>
                </c:pt>
                <c:pt idx="51">
                  <c:v>6.8160816155542685</c:v>
                </c:pt>
                <c:pt idx="52">
                  <c:v>5.0301680326982545</c:v>
                </c:pt>
                <c:pt idx="53">
                  <c:v>2.7136681077485867</c:v>
                </c:pt>
                <c:pt idx="54">
                  <c:v>1.6606968414197329</c:v>
                </c:pt>
                <c:pt idx="55">
                  <c:v>0</c:v>
                </c:pt>
                <c:pt idx="56">
                  <c:v>3.3923303834808261</c:v>
                </c:pt>
                <c:pt idx="57">
                  <c:v>1.468048359240069</c:v>
                </c:pt>
                <c:pt idx="58">
                  <c:v>1.5673334708187254</c:v>
                </c:pt>
                <c:pt idx="59">
                  <c:v>0</c:v>
                </c:pt>
                <c:pt idx="60">
                  <c:v>4.4471478778048121</c:v>
                </c:pt>
                <c:pt idx="61">
                  <c:v>13.710790008713332</c:v>
                </c:pt>
                <c:pt idx="62">
                  <c:v>0.6815968841285297</c:v>
                </c:pt>
                <c:pt idx="63">
                  <c:v>2.4539877300613497</c:v>
                </c:pt>
                <c:pt idx="64">
                  <c:v>1.4072119613016711</c:v>
                </c:pt>
                <c:pt idx="65">
                  <c:v>4.4058287303487971</c:v>
                </c:pt>
                <c:pt idx="66">
                  <c:v>0.49964311206281226</c:v>
                </c:pt>
                <c:pt idx="67">
                  <c:v>4.7788029335225932</c:v>
                </c:pt>
                <c:pt idx="68">
                  <c:v>0</c:v>
                </c:pt>
                <c:pt idx="69">
                  <c:v>0</c:v>
                </c:pt>
                <c:pt idx="70">
                  <c:v>3.8866450374097861</c:v>
                </c:pt>
                <c:pt idx="71">
                  <c:v>0.63784549964564141</c:v>
                </c:pt>
                <c:pt idx="72">
                  <c:v>1.3306038894575229</c:v>
                </c:pt>
                <c:pt idx="73">
                  <c:v>5.1413881748071981</c:v>
                </c:pt>
                <c:pt idx="74">
                  <c:v>2.1525885558583107</c:v>
                </c:pt>
                <c:pt idx="75">
                  <c:v>0</c:v>
                </c:pt>
                <c:pt idx="76">
                  <c:v>2.9339976346845829</c:v>
                </c:pt>
                <c:pt idx="77">
                  <c:v>13.399280575539569</c:v>
                </c:pt>
                <c:pt idx="78">
                  <c:v>0.53937432578209277</c:v>
                </c:pt>
                <c:pt idx="79">
                  <c:v>2.2571859631247917</c:v>
                </c:pt>
                <c:pt idx="80">
                  <c:v>4.8233851430166599</c:v>
                </c:pt>
                <c:pt idx="81">
                  <c:v>5.4195077757266539</c:v>
                </c:pt>
                <c:pt idx="82">
                  <c:v>3.9596749122884933</c:v>
                </c:pt>
                <c:pt idx="83">
                  <c:v>6.8129151861578867</c:v>
                </c:pt>
                <c:pt idx="84">
                  <c:v>0.74079862467765878</c:v>
                </c:pt>
                <c:pt idx="85">
                  <c:v>14.256595990027854</c:v>
                </c:pt>
                <c:pt idx="86">
                  <c:v>1.1723329425556859</c:v>
                </c:pt>
                <c:pt idx="87">
                  <c:v>3.204675358037377</c:v>
                </c:pt>
                <c:pt idx="88">
                  <c:v>0.93537414965986398</c:v>
                </c:pt>
                <c:pt idx="89">
                  <c:v>0.69109724978735465</c:v>
                </c:pt>
                <c:pt idx="90">
                  <c:v>1.5855354659248957</c:v>
                </c:pt>
                <c:pt idx="91">
                  <c:v>2.4956158100634021</c:v>
                </c:pt>
                <c:pt idx="92">
                  <c:v>0.68034607558365301</c:v>
                </c:pt>
                <c:pt idx="93">
                  <c:v>3.9073762614127823</c:v>
                </c:pt>
                <c:pt idx="94">
                  <c:v>0</c:v>
                </c:pt>
                <c:pt idx="95">
                  <c:v>2.5430680885972108</c:v>
                </c:pt>
                <c:pt idx="96">
                  <c:v>1.3137557959814528</c:v>
                </c:pt>
                <c:pt idx="97">
                  <c:v>2.3762376237623761</c:v>
                </c:pt>
                <c:pt idx="98">
                  <c:v>6.1696658097686372</c:v>
                </c:pt>
                <c:pt idx="99">
                  <c:v>2.2638839759462326</c:v>
                </c:pt>
                <c:pt idx="100">
                  <c:v>1.1627906976744187</c:v>
                </c:pt>
                <c:pt idx="101">
                  <c:v>3.9623576027736505</c:v>
                </c:pt>
                <c:pt idx="102">
                  <c:v>1.7718715393133997</c:v>
                </c:pt>
                <c:pt idx="103">
                  <c:v>0.9391124871001032</c:v>
                </c:pt>
                <c:pt idx="104">
                  <c:v>2.7019650655021836</c:v>
                </c:pt>
                <c:pt idx="105">
                  <c:v>1.3926325247079965</c:v>
                </c:pt>
                <c:pt idx="106">
                  <c:v>0.44523597506678542</c:v>
                </c:pt>
                <c:pt idx="107">
                  <c:v>4.9343414245921213</c:v>
                </c:pt>
                <c:pt idx="108">
                  <c:v>1.2838801711840229</c:v>
                </c:pt>
                <c:pt idx="109">
                  <c:v>2.5128865979381443</c:v>
                </c:pt>
                <c:pt idx="110">
                  <c:v>2.9069767441860463</c:v>
                </c:pt>
                <c:pt idx="111">
                  <c:v>11.131030193001575</c:v>
                </c:pt>
                <c:pt idx="112">
                  <c:v>3.2305433186490453</c:v>
                </c:pt>
                <c:pt idx="113">
                  <c:v>3.4482758620689653</c:v>
                </c:pt>
                <c:pt idx="114">
                  <c:v>0</c:v>
                </c:pt>
                <c:pt idx="115">
                  <c:v>1.5554787417905289</c:v>
                </c:pt>
                <c:pt idx="116">
                  <c:v>1.5129027624838416</c:v>
                </c:pt>
                <c:pt idx="117">
                  <c:v>0.64667842445620227</c:v>
                </c:pt>
                <c:pt idx="118">
                  <c:v>0.43407487791644056</c:v>
                </c:pt>
                <c:pt idx="119">
                  <c:v>0.25597269624573377</c:v>
                </c:pt>
                <c:pt idx="120">
                  <c:v>11.532772920450078</c:v>
                </c:pt>
                <c:pt idx="121">
                  <c:v>1.4129736673089275</c:v>
                </c:pt>
                <c:pt idx="122">
                  <c:v>3.1404478045943587</c:v>
                </c:pt>
                <c:pt idx="123">
                  <c:v>6.0954063604240281</c:v>
                </c:pt>
                <c:pt idx="124">
                  <c:v>2.0883924235065567</c:v>
                </c:pt>
                <c:pt idx="125">
                  <c:v>4.5628121022226571</c:v>
                </c:pt>
                <c:pt idx="126">
                  <c:v>2.7923784494086727</c:v>
                </c:pt>
                <c:pt idx="127">
                  <c:v>0.5100054504399284</c:v>
                </c:pt>
                <c:pt idx="128">
                  <c:v>2.1298703192618005</c:v>
                </c:pt>
                <c:pt idx="129">
                  <c:v>2.1516226685329252</c:v>
                </c:pt>
                <c:pt idx="130">
                  <c:v>0</c:v>
                </c:pt>
                <c:pt idx="131">
                  <c:v>0.94547053649956025</c:v>
                </c:pt>
                <c:pt idx="132">
                  <c:v>4.7259934773181564</c:v>
                </c:pt>
                <c:pt idx="133">
                  <c:v>2.3707947342759628</c:v>
                </c:pt>
                <c:pt idx="134">
                  <c:v>3.8615731993917333</c:v>
                </c:pt>
                <c:pt idx="135">
                  <c:v>3.4175629734189545</c:v>
                </c:pt>
                <c:pt idx="136">
                  <c:v>0.15055156619250526</c:v>
                </c:pt>
                <c:pt idx="137">
                  <c:v>4.8058908108579148</c:v>
                </c:pt>
                <c:pt idx="138">
                  <c:v>1.6327080374197973</c:v>
                </c:pt>
                <c:pt idx="139">
                  <c:v>0.26609898882384247</c:v>
                </c:pt>
                <c:pt idx="140">
                  <c:v>0</c:v>
                </c:pt>
                <c:pt idx="141">
                  <c:v>0</c:v>
                </c:pt>
                <c:pt idx="142">
                  <c:v>0</c:v>
                </c:pt>
                <c:pt idx="143">
                  <c:v>6.0085836909871242</c:v>
                </c:pt>
                <c:pt idx="144">
                  <c:v>1.6184971098265897</c:v>
                </c:pt>
                <c:pt idx="145">
                  <c:v>1.0262741044271084</c:v>
                </c:pt>
                <c:pt idx="146">
                  <c:v>1.9868906185989348</c:v>
                </c:pt>
                <c:pt idx="147">
                  <c:v>2.2492854479930409</c:v>
                </c:pt>
                <c:pt idx="148">
                  <c:v>0</c:v>
                </c:pt>
                <c:pt idx="149">
                  <c:v>3.7016264722378014</c:v>
                </c:pt>
                <c:pt idx="150">
                  <c:v>5.3109878437389353E-2</c:v>
                </c:pt>
                <c:pt idx="151">
                  <c:v>1.2838147638697845</c:v>
                </c:pt>
                <c:pt idx="152">
                  <c:v>5.5582175371346434</c:v>
                </c:pt>
                <c:pt idx="153">
                  <c:v>2.9098873591989989</c:v>
                </c:pt>
                <c:pt idx="154">
                  <c:v>1.5616678710093719</c:v>
                </c:pt>
                <c:pt idx="155">
                  <c:v>2.1122298106033934</c:v>
                </c:pt>
                <c:pt idx="156">
                  <c:v>1.9956616052060738</c:v>
                </c:pt>
                <c:pt idx="157">
                  <c:v>10.436787178668311</c:v>
                </c:pt>
                <c:pt idx="158">
                  <c:v>0.39215686274509803</c:v>
                </c:pt>
                <c:pt idx="159">
                  <c:v>6.3025210084033612</c:v>
                </c:pt>
                <c:pt idx="160">
                  <c:v>1.6183412002697235</c:v>
                </c:pt>
                <c:pt idx="161">
                  <c:v>7.1792934063857929</c:v>
                </c:pt>
                <c:pt idx="162">
                  <c:v>5.7371581054036023</c:v>
                </c:pt>
                <c:pt idx="163">
                  <c:v>5.9347181008902075</c:v>
                </c:pt>
                <c:pt idx="164">
                  <c:v>1.5151515151515151</c:v>
                </c:pt>
                <c:pt idx="165">
                  <c:v>0.82930200414651001</c:v>
                </c:pt>
                <c:pt idx="166">
                  <c:v>4.1257367387033401</c:v>
                </c:pt>
                <c:pt idx="167">
                  <c:v>1.7591750075826509</c:v>
                </c:pt>
                <c:pt idx="168">
                  <c:v>0</c:v>
                </c:pt>
                <c:pt idx="169">
                  <c:v>2.0594965675057209</c:v>
                </c:pt>
                <c:pt idx="170">
                  <c:v>5.4054054054054053</c:v>
                </c:pt>
                <c:pt idx="171">
                  <c:v>3.4364261168384878</c:v>
                </c:pt>
                <c:pt idx="172">
                  <c:v>2.4799686369863316</c:v>
                </c:pt>
                <c:pt idx="173">
                  <c:v>3.4499315775574386</c:v>
                </c:pt>
                <c:pt idx="174">
                  <c:v>0.1773049645390071</c:v>
                </c:pt>
                <c:pt idx="175">
                  <c:v>2.4382973649695958</c:v>
                </c:pt>
                <c:pt idx="176">
                  <c:v>0.5829967723946804</c:v>
                </c:pt>
                <c:pt idx="177">
                  <c:v>15.194824134593713</c:v>
                </c:pt>
                <c:pt idx="178">
                  <c:v>2.9118136439267888</c:v>
                </c:pt>
                <c:pt idx="179">
                  <c:v>0.5705125182705455</c:v>
                </c:pt>
                <c:pt idx="180">
                  <c:v>0.91318488866649983</c:v>
                </c:pt>
                <c:pt idx="181">
                  <c:v>0</c:v>
                </c:pt>
                <c:pt idx="182">
                  <c:v>0.73439412484700117</c:v>
                </c:pt>
                <c:pt idx="183">
                  <c:v>10</c:v>
                </c:pt>
                <c:pt idx="184">
                  <c:v>28.562980484920164</c:v>
                </c:pt>
                <c:pt idx="185">
                  <c:v>3.0755711775043935</c:v>
                </c:pt>
                <c:pt idx="186">
                  <c:v>1.331360946745562</c:v>
                </c:pt>
              </c:numCache>
            </c:numRef>
          </c:val>
          <c:extLst>
            <c:ext xmlns:c16="http://schemas.microsoft.com/office/drawing/2014/chart" uri="{C3380CC4-5D6E-409C-BE32-E72D297353CC}">
              <c16:uniqueId val="{00000000-197E-4150-841F-8C75EEEB8706}"/>
            </c:ext>
          </c:extLst>
        </c:ser>
        <c:dLbls>
          <c:showLegendKey val="0"/>
          <c:showVal val="0"/>
          <c:showCatName val="0"/>
          <c:showSerName val="0"/>
          <c:showPercent val="0"/>
          <c:showBubbleSize val="0"/>
        </c:dLbls>
        <c:gapWidth val="219"/>
        <c:overlap val="-27"/>
        <c:axId val="1746993536"/>
        <c:axId val="1747003520"/>
        <c:extLst>
          <c:ext xmlns:c15="http://schemas.microsoft.com/office/drawing/2012/chart" uri="{02D57815-91ED-43cb-92C2-25804820EDAC}">
            <c15:filteredBarSeries>
              <c15:ser>
                <c:idx val="1"/>
                <c:order val="1"/>
                <c:tx>
                  <c:strRef>
                    <c:extLst>
                      <c:ext uri="{02D57815-91ED-43cb-92C2-25804820EDAC}">
                        <c15:formulaRef>
                          <c15:sqref>'PER 100 CASES'!$O$1</c15:sqref>
                        </c15:formulaRef>
                      </c:ext>
                    </c:extLst>
                    <c:strCache>
                      <c:ptCount val="1"/>
                      <c:pt idx="0">
                        <c:v>Recovered/100 cases</c:v>
                      </c:pt>
                    </c:strCache>
                  </c:strRef>
                </c:tx>
                <c:spPr>
                  <a:solidFill>
                    <a:schemeClr val="accent2"/>
                  </a:solidFill>
                  <a:ln>
                    <a:noFill/>
                  </a:ln>
                  <a:effectLst/>
                </c:spPr>
                <c:invertIfNegative val="0"/>
                <c:val>
                  <c:numRef>
                    <c:extLst>
                      <c:ext uri="{02D57815-91ED-43cb-92C2-25804820EDAC}">
                        <c15:formulaRef>
                          <c15:sqref>'PER 100 CASES'!$O$2:$O$188</c15:sqref>
                        </c15:formulaRef>
                      </c:ext>
                    </c:extLst>
                    <c:numCache>
                      <c:formatCode>0.00</c:formatCode>
                      <c:ptCount val="187"/>
                      <c:pt idx="0">
                        <c:v>69.486804732096076</c:v>
                      </c:pt>
                      <c:pt idx="1">
                        <c:v>56.25</c:v>
                      </c:pt>
                      <c:pt idx="2">
                        <c:v>67.339934937260935</c:v>
                      </c:pt>
                      <c:pt idx="3">
                        <c:v>88.53362734288865</c:v>
                      </c:pt>
                      <c:pt idx="4">
                        <c:v>25.473684210526315</c:v>
                      </c:pt>
                      <c:pt idx="5">
                        <c:v>75.581395348837205</c:v>
                      </c:pt>
                      <c:pt idx="6">
                        <c:v>43.350097959573759</c:v>
                      </c:pt>
                      <c:pt idx="7">
                        <c:v>71.315859855576363</c:v>
                      </c:pt>
                      <c:pt idx="8">
                        <c:v>60.844278899562177</c:v>
                      </c:pt>
                      <c:pt idx="9">
                        <c:v>88.753769821967111</c:v>
                      </c:pt>
                      <c:pt idx="10">
                        <c:v>76.338435262431844</c:v>
                      </c:pt>
                      <c:pt idx="11">
                        <c:v>23.821989528795811</c:v>
                      </c:pt>
                      <c:pt idx="12">
                        <c:v>91.459399219897676</c:v>
                      </c:pt>
                      <c:pt idx="13">
                        <c:v>55.556636092385901</c:v>
                      </c:pt>
                      <c:pt idx="14">
                        <c:v>85.454545454545453</c:v>
                      </c:pt>
                      <c:pt idx="15">
                        <c:v>89.949591827630812</c:v>
                      </c:pt>
                      <c:pt idx="16">
                        <c:v>26.272053953152284</c:v>
                      </c:pt>
                      <c:pt idx="17">
                        <c:v>54.166666666666664</c:v>
                      </c:pt>
                      <c:pt idx="18">
                        <c:v>58.531073446327682</c:v>
                      </c:pt>
                      <c:pt idx="19">
                        <c:v>86.868686868686865</c:v>
                      </c:pt>
                      <c:pt idx="20">
                        <c:v>30.173782329554236</c:v>
                      </c:pt>
                      <c:pt idx="21">
                        <c:v>46.961325966850829</c:v>
                      </c:pt>
                      <c:pt idx="22">
                        <c:v>8.5250338294993231</c:v>
                      </c:pt>
                      <c:pt idx="23">
                        <c:v>75.608413941348076</c:v>
                      </c:pt>
                      <c:pt idx="24">
                        <c:v>97.872340425531917</c:v>
                      </c:pt>
                      <c:pt idx="25">
                        <c:v>52.584502400903872</c:v>
                      </c:pt>
                      <c:pt idx="26">
                        <c:v>84.181818181818187</c:v>
                      </c:pt>
                      <c:pt idx="27">
                        <c:v>83.428571428571431</c:v>
                      </c:pt>
                      <c:pt idx="28">
                        <c:v>79.629629629629633</c:v>
                      </c:pt>
                      <c:pt idx="29">
                        <c:v>66.580756013745699</c:v>
                      </c:pt>
                      <c:pt idx="30">
                        <c:v>65.044247787610615</c:v>
                      </c:pt>
                      <c:pt idx="31">
                        <c:v>84.973699590882518</c:v>
                      </c:pt>
                      <c:pt idx="32">
                        <c:v>0</c:v>
                      </c:pt>
                      <c:pt idx="33">
                        <c:v>33.616003479017181</c:v>
                      </c:pt>
                      <c:pt idx="34">
                        <c:v>87.85249457700651</c:v>
                      </c:pt>
                      <c:pt idx="35">
                        <c:v>91.961152323933746</c:v>
                      </c:pt>
                      <c:pt idx="36">
                        <c:v>90.880702441722462</c:v>
                      </c:pt>
                      <c:pt idx="37">
                        <c:v>51.015359722443712</c:v>
                      </c:pt>
                      <c:pt idx="38">
                        <c:v>92.655367231638422</c:v>
                      </c:pt>
                      <c:pt idx="39">
                        <c:v>25.90625</c:v>
                      </c:pt>
                      <c:pt idx="40">
                        <c:v>64.450474898236095</c:v>
                      </c:pt>
                      <c:pt idx="41">
                        <c:v>24.139890158449592</c:v>
                      </c:pt>
                      <c:pt idx="42">
                        <c:v>66.183328010220379</c:v>
                      </c:pt>
                      <c:pt idx="43">
                        <c:v>80.639213275968032</c:v>
                      </c:pt>
                      <c:pt idx="44">
                        <c:v>92.851500789889414</c:v>
                      </c:pt>
                      <c:pt idx="45">
                        <c:v>80.377358490566039</c:v>
                      </c:pt>
                      <c:pt idx="46">
                        <c:v>73.653003351379226</c:v>
                      </c:pt>
                      <c:pt idx="47">
                        <c:v>91.599447714555623</c:v>
                      </c:pt>
                      <c:pt idx="48">
                        <c:v>98.379126309547345</c:v>
                      </c:pt>
                      <c:pt idx="49">
                        <c:v>100</c:v>
                      </c:pt>
                      <c:pt idx="50">
                        <c:v>47.078994949809839</c:v>
                      </c:pt>
                      <c:pt idx="51">
                        <c:v>42.996020256034299</c:v>
                      </c:pt>
                      <c:pt idx="52">
                        <c:v>37.670033087519734</c:v>
                      </c:pt>
                      <c:pt idx="53">
                        <c:v>51.732623877618892</c:v>
                      </c:pt>
                      <c:pt idx="54">
                        <c:v>27.41777922500814</c:v>
                      </c:pt>
                      <c:pt idx="55">
                        <c:v>72.075471698113205</c:v>
                      </c:pt>
                      <c:pt idx="56">
                        <c:v>94.542772861356937</c:v>
                      </c:pt>
                      <c:pt idx="57">
                        <c:v>44.2573402417962</c:v>
                      </c:pt>
                      <c:pt idx="58">
                        <c:v>43.899085722142026</c:v>
                      </c:pt>
                      <c:pt idx="59">
                        <c:v>66.666666666666671</c:v>
                      </c:pt>
                      <c:pt idx="60">
                        <c:v>93.538794268721276</c:v>
                      </c:pt>
                      <c:pt idx="61">
                        <c:v>36.855576532094105</c:v>
                      </c:pt>
                      <c:pt idx="62">
                        <c:v>65.12727778550564</c:v>
                      </c:pt>
                      <c:pt idx="63">
                        <c:v>20.245398773006134</c:v>
                      </c:pt>
                      <c:pt idx="64">
                        <c:v>81.090589270008792</c:v>
                      </c:pt>
                      <c:pt idx="65">
                        <c:v>91.889412491791887</c:v>
                      </c:pt>
                      <c:pt idx="66">
                        <c:v>88.630145134427792</c:v>
                      </c:pt>
                      <c:pt idx="67">
                        <c:v>32.50532292405962</c:v>
                      </c:pt>
                      <c:pt idx="68">
                        <c:v>92.857142857142861</c:v>
                      </c:pt>
                      <c:pt idx="69">
                        <c:v>100</c:v>
                      </c:pt>
                      <c:pt idx="70">
                        <c:v>71.630360414045768</c:v>
                      </c:pt>
                      <c:pt idx="71">
                        <c:v>88.688873139617286</c:v>
                      </c:pt>
                      <c:pt idx="72">
                        <c:v>41.095189355168884</c:v>
                      </c:pt>
                      <c:pt idx="73">
                        <c:v>46.529562982005139</c:v>
                      </c:pt>
                      <c:pt idx="74">
                        <c:v>59.468664850136243</c:v>
                      </c:pt>
                      <c:pt idx="75">
                        <c:v>100</c:v>
                      </c:pt>
                      <c:pt idx="76">
                        <c:v>12.679600412672052</c:v>
                      </c:pt>
                      <c:pt idx="77">
                        <c:v>74.842625899280577</c:v>
                      </c:pt>
                      <c:pt idx="78">
                        <c:v>98.327939590075516</c:v>
                      </c:pt>
                      <c:pt idx="79">
                        <c:v>64.264803154979518</c:v>
                      </c:pt>
                      <c:pt idx="80">
                        <c:v>57.997268277120327</c:v>
                      </c:pt>
                      <c:pt idx="81">
                        <c:v>86.900131468702952</c:v>
                      </c:pt>
                      <c:pt idx="82">
                        <c:v>68.520673269085577</c:v>
                      </c:pt>
                      <c:pt idx="83">
                        <c:v>90.236366445234054</c:v>
                      </c:pt>
                      <c:pt idx="84">
                        <c:v>42.405251230757209</c:v>
                      </c:pt>
                      <c:pt idx="85">
                        <c:v>80.635115272488079</c:v>
                      </c:pt>
                      <c:pt idx="86">
                        <c:v>83.704572098475964</c:v>
                      </c:pt>
                      <c:pt idx="87">
                        <c:v>70.547813242566306</c:v>
                      </c:pt>
                      <c:pt idx="88">
                        <c:v>88.520408163265301</c:v>
                      </c:pt>
                      <c:pt idx="89">
                        <c:v>64.270862867403835</c:v>
                      </c:pt>
                      <c:pt idx="90">
                        <c:v>43.577190542420027</c:v>
                      </c:pt>
                      <c:pt idx="91">
                        <c:v>54.323485768244979</c:v>
                      </c:pt>
                      <c:pt idx="92">
                        <c:v>85.520123021482163</c:v>
                      </c:pt>
                      <c:pt idx="93">
                        <c:v>63.686328688130708</c:v>
                      </c:pt>
                      <c:pt idx="94">
                        <c:v>95</c:v>
                      </c:pt>
                      <c:pt idx="95">
                        <c:v>85.726004922067261</c:v>
                      </c:pt>
                      <c:pt idx="96">
                        <c:v>44.023699124162803</c:v>
                      </c:pt>
                      <c:pt idx="97">
                        <c:v>25.346534653465348</c:v>
                      </c:pt>
                      <c:pt idx="98">
                        <c:v>55.355612682090829</c:v>
                      </c:pt>
                      <c:pt idx="99">
                        <c:v>20.410328970640254</c:v>
                      </c:pt>
                      <c:pt idx="100">
                        <c:v>94.186046511627907</c:v>
                      </c:pt>
                      <c:pt idx="101">
                        <c:v>80.237741456166418</c:v>
                      </c:pt>
                      <c:pt idx="102">
                        <c:v>76.332858724885298</c:v>
                      </c:pt>
                      <c:pt idx="103">
                        <c:v>64.602683178534576</c:v>
                      </c:pt>
                      <c:pt idx="104">
                        <c:v>44.896288209606986</c:v>
                      </c:pt>
                      <c:pt idx="105">
                        <c:v>96.597035040431265</c:v>
                      </c:pt>
                      <c:pt idx="106">
                        <c:v>75.60106856634016</c:v>
                      </c:pt>
                      <c:pt idx="107">
                        <c:v>76.124154397134902</c:v>
                      </c:pt>
                      <c:pt idx="108">
                        <c:v>94.864479315263907</c:v>
                      </c:pt>
                      <c:pt idx="109">
                        <c:v>74.951675257731964</c:v>
                      </c:pt>
                      <c:pt idx="110">
                        <c:v>96.511627906976742</c:v>
                      </c:pt>
                      <c:pt idx="111">
                        <c:v>76.818824290941095</c:v>
                      </c:pt>
                      <c:pt idx="112">
                        <c:v>69.767642739915345</c:v>
                      </c:pt>
                      <c:pt idx="113">
                        <c:v>89.65517241379311</c:v>
                      </c:pt>
                      <c:pt idx="114">
                        <c:v>76.816608996539799</c:v>
                      </c:pt>
                      <c:pt idx="115">
                        <c:v>27.964051157967507</c:v>
                      </c:pt>
                      <c:pt idx="116">
                        <c:v>79.250251352515917</c:v>
                      </c:pt>
                      <c:pt idx="117">
                        <c:v>0</c:v>
                      </c:pt>
                      <c:pt idx="118">
                        <c:v>5.480195333695062</c:v>
                      </c:pt>
                      <c:pt idx="119">
                        <c:v>73.346843003412971</c:v>
                      </c:pt>
                      <c:pt idx="120">
                        <c:v>0.35384644187744557</c:v>
                      </c:pt>
                      <c:pt idx="121">
                        <c:v>97.238278741168912</c:v>
                      </c:pt>
                      <c:pt idx="122">
                        <c:v>72.462925268973535</c:v>
                      </c:pt>
                      <c:pt idx="123">
                        <c:v>90.724381625441694</c:v>
                      </c:pt>
                      <c:pt idx="124">
                        <c:v>44.203496843127731</c:v>
                      </c:pt>
                      <c:pt idx="125">
                        <c:v>54.479584842847352</c:v>
                      </c:pt>
                      <c:pt idx="126">
                        <c:v>95.838808585194926</c:v>
                      </c:pt>
                      <c:pt idx="127">
                        <c:v>74.006592436865731</c:v>
                      </c:pt>
                      <c:pt idx="128">
                        <c:v>87.873009854569446</c:v>
                      </c:pt>
                      <c:pt idx="129">
                        <c:v>57.104260929006216</c:v>
                      </c:pt>
                      <c:pt idx="130">
                        <c:v>17.741935483870968</c:v>
                      </c:pt>
                      <c:pt idx="131">
                        <c:v>63.874230430958661</c:v>
                      </c:pt>
                      <c:pt idx="132">
                        <c:v>69.934593564047759</c:v>
                      </c:pt>
                      <c:pt idx="133">
                        <c:v>32.235494880546078</c:v>
                      </c:pt>
                      <c:pt idx="134">
                        <c:v>75.701580572323863</c:v>
                      </c:pt>
                      <c:pt idx="135">
                        <c:v>70.329430008548883</c:v>
                      </c:pt>
                      <c:pt idx="136">
                        <c:v>97.017254121919393</c:v>
                      </c:pt>
                      <c:pt idx="137">
                        <c:v>56.193629907193589</c:v>
                      </c:pt>
                      <c:pt idx="138">
                        <c:v>73.74357153352598</c:v>
                      </c:pt>
                      <c:pt idx="139">
                        <c:v>51.889302820649284</c:v>
                      </c:pt>
                      <c:pt idx="140">
                        <c:v>88.235294117647058</c:v>
                      </c:pt>
                      <c:pt idx="141">
                        <c:v>91.666666666666671</c:v>
                      </c:pt>
                      <c:pt idx="142">
                        <c:v>75</c:v>
                      </c:pt>
                      <c:pt idx="143">
                        <c:v>93.991416309012877</c:v>
                      </c:pt>
                      <c:pt idx="144">
                        <c:v>84.855491329479776</c:v>
                      </c:pt>
                      <c:pt idx="145">
                        <c:v>82.89617526976879</c:v>
                      </c:pt>
                      <c:pt idx="146">
                        <c:v>66.335518230233504</c:v>
                      </c:pt>
                      <c:pt idx="147">
                        <c:v>0</c:v>
                      </c:pt>
                      <c:pt idx="148">
                        <c:v>34.210526315789473</c:v>
                      </c:pt>
                      <c:pt idx="149">
                        <c:v>73.864273696017946</c:v>
                      </c:pt>
                      <c:pt idx="150">
                        <c:v>89.877650576340528</c:v>
                      </c:pt>
                      <c:pt idx="151">
                        <c:v>74.094452086198984</c:v>
                      </c:pt>
                      <c:pt idx="152">
                        <c:v>83.037853378054621</c:v>
                      </c:pt>
                      <c:pt idx="153">
                        <c:v>48.279098873591991</c:v>
                      </c:pt>
                      <c:pt idx="154">
                        <c:v>60.75301251411512</c:v>
                      </c:pt>
                      <c:pt idx="155">
                        <c:v>91.5792438217278</c:v>
                      </c:pt>
                      <c:pt idx="156">
                        <c:v>50.976138828633403</c:v>
                      </c:pt>
                      <c:pt idx="157">
                        <c:v>55.199856105072662</c:v>
                      </c:pt>
                      <c:pt idx="158">
                        <c:v>75.61497326203208</c:v>
                      </c:pt>
                      <c:pt idx="159">
                        <c:v>51.98704481792717</c:v>
                      </c:pt>
                      <c:pt idx="160">
                        <c:v>62.37356709372893</c:v>
                      </c:pt>
                      <c:pt idx="161">
                        <c:v>0</c:v>
                      </c:pt>
                      <c:pt idx="162">
                        <c:v>89.624967369550717</c:v>
                      </c:pt>
                      <c:pt idx="163">
                        <c:v>0</c:v>
                      </c:pt>
                      <c:pt idx="164">
                        <c:v>95.238095238095241</c:v>
                      </c:pt>
                      <c:pt idx="165">
                        <c:v>83.317208016586036</c:v>
                      </c:pt>
                      <c:pt idx="166">
                        <c:v>35.952848722986246</c:v>
                      </c:pt>
                      <c:pt idx="167">
                        <c:v>94.358507734303913</c:v>
                      </c:pt>
                      <c:pt idx="168">
                        <c:v>0</c:v>
                      </c:pt>
                      <c:pt idx="169">
                        <c:v>69.450800915331811</c:v>
                      </c:pt>
                      <c:pt idx="170">
                        <c:v>86.486486486486484</c:v>
                      </c:pt>
                      <c:pt idx="171">
                        <c:v>79.518900343642613</c:v>
                      </c:pt>
                      <c:pt idx="172">
                        <c:v>92.709861289143205</c:v>
                      </c:pt>
                      <c:pt idx="173">
                        <c:v>30.902656459668286</c:v>
                      </c:pt>
                      <c:pt idx="174">
                        <c:v>87.411347517730491</c:v>
                      </c:pt>
                      <c:pt idx="175">
                        <c:v>55.445928222248718</c:v>
                      </c:pt>
                      <c:pt idx="176">
                        <c:v>88.733798604187442</c:v>
                      </c:pt>
                      <c:pt idx="177">
                        <c:v>0.47628833176448754</c:v>
                      </c:pt>
                      <c:pt idx="178">
                        <c:v>79.118136439267886</c:v>
                      </c:pt>
                      <c:pt idx="179">
                        <c:v>55.042670564383045</c:v>
                      </c:pt>
                      <c:pt idx="180">
                        <c:v>62.290467850888163</c:v>
                      </c:pt>
                      <c:pt idx="181">
                        <c:v>84.686774941995353</c:v>
                      </c:pt>
                      <c:pt idx="182">
                        <c:v>35.326240466999344</c:v>
                      </c:pt>
                      <c:pt idx="183">
                        <c:v>80</c:v>
                      </c:pt>
                      <c:pt idx="184">
                        <c:v>49.260792430514492</c:v>
                      </c:pt>
                      <c:pt idx="185">
                        <c:v>61.840949033391915</c:v>
                      </c:pt>
                      <c:pt idx="186">
                        <c:v>20.04437869822485</c:v>
                      </c:pt>
                    </c:numCache>
                  </c:numRef>
                </c:val>
                <c:extLst>
                  <c:ext xmlns:c16="http://schemas.microsoft.com/office/drawing/2014/chart" uri="{C3380CC4-5D6E-409C-BE32-E72D297353CC}">
                    <c16:uniqueId val="{00000001-197E-4150-841F-8C75EEEB8706}"/>
                  </c:ext>
                </c:extLst>
              </c15:ser>
            </c15:filteredBarSeries>
          </c:ext>
        </c:extLst>
      </c:barChart>
      <c:catAx>
        <c:axId val="17469935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003520"/>
        <c:crosses val="autoZero"/>
        <c:auto val="1"/>
        <c:lblAlgn val="ctr"/>
        <c:lblOffset val="100"/>
        <c:noMultiLvlLbl val="0"/>
      </c:catAx>
      <c:valAx>
        <c:axId val="1747003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9935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67152230971128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'PER 100 CASES'!$O$1</c:f>
              <c:strCache>
                <c:ptCount val="1"/>
                <c:pt idx="0">
                  <c:v>Recovered/100 cases</c:v>
                </c:pt>
              </c:strCache>
            </c:strRef>
          </c:tx>
          <c:spPr>
            <a:solidFill>
              <a:schemeClr val="accent2"/>
            </a:solidFill>
            <a:ln>
              <a:noFill/>
            </a:ln>
            <a:effectLst/>
          </c:spPr>
          <c:invertIfNegative val="0"/>
          <c:val>
            <c:numRef>
              <c:f>'PER 100 CASES'!$O$2:$O$188</c:f>
              <c:numCache>
                <c:formatCode>0.00</c:formatCode>
                <c:ptCount val="187"/>
                <c:pt idx="0">
                  <c:v>69.486804732096076</c:v>
                </c:pt>
                <c:pt idx="1">
                  <c:v>56.25</c:v>
                </c:pt>
                <c:pt idx="2">
                  <c:v>67.339934937260935</c:v>
                </c:pt>
                <c:pt idx="3">
                  <c:v>88.53362734288865</c:v>
                </c:pt>
                <c:pt idx="4">
                  <c:v>25.473684210526315</c:v>
                </c:pt>
                <c:pt idx="5">
                  <c:v>75.581395348837205</c:v>
                </c:pt>
                <c:pt idx="6">
                  <c:v>43.350097959573759</c:v>
                </c:pt>
                <c:pt idx="7">
                  <c:v>71.315859855576363</c:v>
                </c:pt>
                <c:pt idx="8">
                  <c:v>60.844278899562177</c:v>
                </c:pt>
                <c:pt idx="9">
                  <c:v>88.753769821967111</c:v>
                </c:pt>
                <c:pt idx="10">
                  <c:v>76.338435262431844</c:v>
                </c:pt>
                <c:pt idx="11">
                  <c:v>23.821989528795811</c:v>
                </c:pt>
                <c:pt idx="12">
                  <c:v>91.459399219897676</c:v>
                </c:pt>
                <c:pt idx="13">
                  <c:v>55.556636092385901</c:v>
                </c:pt>
                <c:pt idx="14">
                  <c:v>85.454545454545453</c:v>
                </c:pt>
                <c:pt idx="15">
                  <c:v>89.949591827630812</c:v>
                </c:pt>
                <c:pt idx="16">
                  <c:v>26.272053953152284</c:v>
                </c:pt>
                <c:pt idx="17">
                  <c:v>54.166666666666664</c:v>
                </c:pt>
                <c:pt idx="18">
                  <c:v>58.531073446327682</c:v>
                </c:pt>
                <c:pt idx="19">
                  <c:v>86.868686868686865</c:v>
                </c:pt>
                <c:pt idx="20">
                  <c:v>30.173782329554236</c:v>
                </c:pt>
                <c:pt idx="21">
                  <c:v>46.961325966850829</c:v>
                </c:pt>
                <c:pt idx="22">
                  <c:v>8.5250338294993231</c:v>
                </c:pt>
                <c:pt idx="23">
                  <c:v>75.608413941348076</c:v>
                </c:pt>
                <c:pt idx="24">
                  <c:v>97.872340425531917</c:v>
                </c:pt>
                <c:pt idx="25">
                  <c:v>52.584502400903872</c:v>
                </c:pt>
                <c:pt idx="26">
                  <c:v>84.181818181818187</c:v>
                </c:pt>
                <c:pt idx="27">
                  <c:v>83.428571428571431</c:v>
                </c:pt>
                <c:pt idx="28">
                  <c:v>79.629629629629633</c:v>
                </c:pt>
                <c:pt idx="29">
                  <c:v>66.580756013745699</c:v>
                </c:pt>
                <c:pt idx="30">
                  <c:v>65.044247787610615</c:v>
                </c:pt>
                <c:pt idx="31">
                  <c:v>84.973699590882518</c:v>
                </c:pt>
                <c:pt idx="32">
                  <c:v>0</c:v>
                </c:pt>
                <c:pt idx="33">
                  <c:v>33.616003479017181</c:v>
                </c:pt>
                <c:pt idx="34">
                  <c:v>87.85249457700651</c:v>
                </c:pt>
                <c:pt idx="35">
                  <c:v>91.961152323933746</c:v>
                </c:pt>
                <c:pt idx="36">
                  <c:v>90.880702441722462</c:v>
                </c:pt>
                <c:pt idx="37">
                  <c:v>51.015359722443712</c:v>
                </c:pt>
                <c:pt idx="38">
                  <c:v>92.655367231638422</c:v>
                </c:pt>
                <c:pt idx="39">
                  <c:v>25.90625</c:v>
                </c:pt>
                <c:pt idx="40">
                  <c:v>64.450474898236095</c:v>
                </c:pt>
                <c:pt idx="41">
                  <c:v>24.139890158449592</c:v>
                </c:pt>
                <c:pt idx="42">
                  <c:v>66.183328010220379</c:v>
                </c:pt>
                <c:pt idx="43">
                  <c:v>80.639213275968032</c:v>
                </c:pt>
                <c:pt idx="44">
                  <c:v>92.851500789889414</c:v>
                </c:pt>
                <c:pt idx="45">
                  <c:v>80.377358490566039</c:v>
                </c:pt>
                <c:pt idx="46">
                  <c:v>73.653003351379226</c:v>
                </c:pt>
                <c:pt idx="47">
                  <c:v>91.599447714555623</c:v>
                </c:pt>
                <c:pt idx="48">
                  <c:v>98.379126309547345</c:v>
                </c:pt>
                <c:pt idx="49">
                  <c:v>100</c:v>
                </c:pt>
                <c:pt idx="50">
                  <c:v>47.078994949809839</c:v>
                </c:pt>
                <c:pt idx="51">
                  <c:v>42.996020256034299</c:v>
                </c:pt>
                <c:pt idx="52">
                  <c:v>37.670033087519734</c:v>
                </c:pt>
                <c:pt idx="53">
                  <c:v>51.732623877618892</c:v>
                </c:pt>
                <c:pt idx="54">
                  <c:v>27.41777922500814</c:v>
                </c:pt>
                <c:pt idx="55">
                  <c:v>72.075471698113205</c:v>
                </c:pt>
                <c:pt idx="56">
                  <c:v>94.542772861356937</c:v>
                </c:pt>
                <c:pt idx="57">
                  <c:v>44.2573402417962</c:v>
                </c:pt>
                <c:pt idx="58">
                  <c:v>43.899085722142026</c:v>
                </c:pt>
                <c:pt idx="59">
                  <c:v>66.666666666666671</c:v>
                </c:pt>
                <c:pt idx="60">
                  <c:v>93.538794268721276</c:v>
                </c:pt>
                <c:pt idx="61">
                  <c:v>36.855576532094105</c:v>
                </c:pt>
                <c:pt idx="62">
                  <c:v>65.12727778550564</c:v>
                </c:pt>
                <c:pt idx="63">
                  <c:v>20.245398773006134</c:v>
                </c:pt>
                <c:pt idx="64">
                  <c:v>81.090589270008792</c:v>
                </c:pt>
                <c:pt idx="65">
                  <c:v>91.889412491791887</c:v>
                </c:pt>
                <c:pt idx="66">
                  <c:v>88.630145134427792</c:v>
                </c:pt>
                <c:pt idx="67">
                  <c:v>32.50532292405962</c:v>
                </c:pt>
                <c:pt idx="68">
                  <c:v>92.857142857142861</c:v>
                </c:pt>
                <c:pt idx="69">
                  <c:v>100</c:v>
                </c:pt>
                <c:pt idx="70">
                  <c:v>71.630360414045768</c:v>
                </c:pt>
                <c:pt idx="71">
                  <c:v>88.688873139617286</c:v>
                </c:pt>
                <c:pt idx="72">
                  <c:v>41.095189355168884</c:v>
                </c:pt>
                <c:pt idx="73">
                  <c:v>46.529562982005139</c:v>
                </c:pt>
                <c:pt idx="74">
                  <c:v>59.468664850136243</c:v>
                </c:pt>
                <c:pt idx="75">
                  <c:v>100</c:v>
                </c:pt>
                <c:pt idx="76">
                  <c:v>12.679600412672052</c:v>
                </c:pt>
                <c:pt idx="77">
                  <c:v>74.842625899280577</c:v>
                </c:pt>
                <c:pt idx="78">
                  <c:v>98.327939590075516</c:v>
                </c:pt>
                <c:pt idx="79">
                  <c:v>64.264803154979518</c:v>
                </c:pt>
                <c:pt idx="80">
                  <c:v>57.997268277120327</c:v>
                </c:pt>
                <c:pt idx="81">
                  <c:v>86.900131468702952</c:v>
                </c:pt>
                <c:pt idx="82">
                  <c:v>68.520673269085577</c:v>
                </c:pt>
                <c:pt idx="83">
                  <c:v>90.236366445234054</c:v>
                </c:pt>
                <c:pt idx="84">
                  <c:v>42.405251230757209</c:v>
                </c:pt>
                <c:pt idx="85">
                  <c:v>80.635115272488079</c:v>
                </c:pt>
                <c:pt idx="86">
                  <c:v>83.704572098475964</c:v>
                </c:pt>
                <c:pt idx="87">
                  <c:v>70.547813242566306</c:v>
                </c:pt>
                <c:pt idx="88">
                  <c:v>88.520408163265301</c:v>
                </c:pt>
                <c:pt idx="89">
                  <c:v>64.270862867403835</c:v>
                </c:pt>
                <c:pt idx="90">
                  <c:v>43.577190542420027</c:v>
                </c:pt>
                <c:pt idx="91">
                  <c:v>54.323485768244979</c:v>
                </c:pt>
                <c:pt idx="92">
                  <c:v>85.520123021482163</c:v>
                </c:pt>
                <c:pt idx="93">
                  <c:v>63.686328688130708</c:v>
                </c:pt>
                <c:pt idx="94">
                  <c:v>95</c:v>
                </c:pt>
                <c:pt idx="95">
                  <c:v>85.726004922067261</c:v>
                </c:pt>
                <c:pt idx="96">
                  <c:v>44.023699124162803</c:v>
                </c:pt>
                <c:pt idx="97">
                  <c:v>25.346534653465348</c:v>
                </c:pt>
                <c:pt idx="98">
                  <c:v>55.355612682090829</c:v>
                </c:pt>
                <c:pt idx="99">
                  <c:v>20.410328970640254</c:v>
                </c:pt>
                <c:pt idx="100">
                  <c:v>94.186046511627907</c:v>
                </c:pt>
                <c:pt idx="101">
                  <c:v>80.237741456166418</c:v>
                </c:pt>
                <c:pt idx="102">
                  <c:v>76.332858724885298</c:v>
                </c:pt>
                <c:pt idx="103">
                  <c:v>64.602683178534576</c:v>
                </c:pt>
                <c:pt idx="104">
                  <c:v>44.896288209606986</c:v>
                </c:pt>
                <c:pt idx="105">
                  <c:v>96.597035040431265</c:v>
                </c:pt>
                <c:pt idx="106">
                  <c:v>75.60106856634016</c:v>
                </c:pt>
                <c:pt idx="107">
                  <c:v>76.124154397134902</c:v>
                </c:pt>
                <c:pt idx="108">
                  <c:v>94.864479315263907</c:v>
                </c:pt>
                <c:pt idx="109">
                  <c:v>74.951675257731964</c:v>
                </c:pt>
                <c:pt idx="110">
                  <c:v>96.511627906976742</c:v>
                </c:pt>
                <c:pt idx="111">
                  <c:v>76.818824290941095</c:v>
                </c:pt>
                <c:pt idx="112">
                  <c:v>69.767642739915345</c:v>
                </c:pt>
                <c:pt idx="113">
                  <c:v>89.65517241379311</c:v>
                </c:pt>
                <c:pt idx="114">
                  <c:v>76.816608996539799</c:v>
                </c:pt>
                <c:pt idx="115">
                  <c:v>27.964051157967507</c:v>
                </c:pt>
                <c:pt idx="116">
                  <c:v>79.250251352515917</c:v>
                </c:pt>
                <c:pt idx="117">
                  <c:v>0</c:v>
                </c:pt>
                <c:pt idx="118">
                  <c:v>5.480195333695062</c:v>
                </c:pt>
                <c:pt idx="119">
                  <c:v>73.346843003412971</c:v>
                </c:pt>
                <c:pt idx="120">
                  <c:v>0.35384644187744557</c:v>
                </c:pt>
                <c:pt idx="121">
                  <c:v>97.238278741168912</c:v>
                </c:pt>
                <c:pt idx="122">
                  <c:v>72.462925268973535</c:v>
                </c:pt>
                <c:pt idx="123">
                  <c:v>90.724381625441694</c:v>
                </c:pt>
                <c:pt idx="124">
                  <c:v>44.203496843127731</c:v>
                </c:pt>
                <c:pt idx="125">
                  <c:v>54.479584842847352</c:v>
                </c:pt>
                <c:pt idx="126">
                  <c:v>95.838808585194926</c:v>
                </c:pt>
                <c:pt idx="127">
                  <c:v>74.006592436865731</c:v>
                </c:pt>
                <c:pt idx="128">
                  <c:v>87.873009854569446</c:v>
                </c:pt>
                <c:pt idx="129">
                  <c:v>57.104260929006216</c:v>
                </c:pt>
                <c:pt idx="130">
                  <c:v>17.741935483870968</c:v>
                </c:pt>
                <c:pt idx="131">
                  <c:v>63.874230430958661</c:v>
                </c:pt>
                <c:pt idx="132">
                  <c:v>69.934593564047759</c:v>
                </c:pt>
                <c:pt idx="133">
                  <c:v>32.235494880546078</c:v>
                </c:pt>
                <c:pt idx="134">
                  <c:v>75.701580572323863</c:v>
                </c:pt>
                <c:pt idx="135">
                  <c:v>70.329430008548883</c:v>
                </c:pt>
                <c:pt idx="136">
                  <c:v>97.017254121919393</c:v>
                </c:pt>
                <c:pt idx="137">
                  <c:v>56.193629907193589</c:v>
                </c:pt>
                <c:pt idx="138">
                  <c:v>73.74357153352598</c:v>
                </c:pt>
                <c:pt idx="139">
                  <c:v>51.889302820649284</c:v>
                </c:pt>
                <c:pt idx="140">
                  <c:v>88.235294117647058</c:v>
                </c:pt>
                <c:pt idx="141">
                  <c:v>91.666666666666671</c:v>
                </c:pt>
                <c:pt idx="142">
                  <c:v>75</c:v>
                </c:pt>
                <c:pt idx="143">
                  <c:v>93.991416309012877</c:v>
                </c:pt>
                <c:pt idx="144">
                  <c:v>84.855491329479776</c:v>
                </c:pt>
                <c:pt idx="145">
                  <c:v>82.89617526976879</c:v>
                </c:pt>
                <c:pt idx="146">
                  <c:v>66.335518230233504</c:v>
                </c:pt>
                <c:pt idx="147">
                  <c:v>0</c:v>
                </c:pt>
                <c:pt idx="148">
                  <c:v>34.210526315789473</c:v>
                </c:pt>
                <c:pt idx="149">
                  <c:v>73.864273696017946</c:v>
                </c:pt>
                <c:pt idx="150">
                  <c:v>89.877650576340528</c:v>
                </c:pt>
                <c:pt idx="151">
                  <c:v>74.094452086198984</c:v>
                </c:pt>
                <c:pt idx="152">
                  <c:v>83.037853378054621</c:v>
                </c:pt>
                <c:pt idx="153">
                  <c:v>48.279098873591991</c:v>
                </c:pt>
                <c:pt idx="154">
                  <c:v>60.75301251411512</c:v>
                </c:pt>
                <c:pt idx="155">
                  <c:v>91.5792438217278</c:v>
                </c:pt>
                <c:pt idx="156">
                  <c:v>50.976138828633403</c:v>
                </c:pt>
                <c:pt idx="157">
                  <c:v>55.199856105072662</c:v>
                </c:pt>
                <c:pt idx="158">
                  <c:v>75.61497326203208</c:v>
                </c:pt>
                <c:pt idx="159">
                  <c:v>51.98704481792717</c:v>
                </c:pt>
                <c:pt idx="160">
                  <c:v>62.37356709372893</c:v>
                </c:pt>
                <c:pt idx="161">
                  <c:v>0</c:v>
                </c:pt>
                <c:pt idx="162">
                  <c:v>89.624967369550717</c:v>
                </c:pt>
                <c:pt idx="163">
                  <c:v>0</c:v>
                </c:pt>
                <c:pt idx="164">
                  <c:v>95.238095238095241</c:v>
                </c:pt>
                <c:pt idx="165">
                  <c:v>83.317208016586036</c:v>
                </c:pt>
                <c:pt idx="166">
                  <c:v>35.952848722986246</c:v>
                </c:pt>
                <c:pt idx="167">
                  <c:v>94.358507734303913</c:v>
                </c:pt>
                <c:pt idx="168">
                  <c:v>0</c:v>
                </c:pt>
                <c:pt idx="169">
                  <c:v>69.450800915331811</c:v>
                </c:pt>
                <c:pt idx="170">
                  <c:v>86.486486486486484</c:v>
                </c:pt>
                <c:pt idx="171">
                  <c:v>79.518900343642613</c:v>
                </c:pt>
                <c:pt idx="172">
                  <c:v>92.709861289143205</c:v>
                </c:pt>
                <c:pt idx="173">
                  <c:v>30.902656459668286</c:v>
                </c:pt>
                <c:pt idx="174">
                  <c:v>87.411347517730491</c:v>
                </c:pt>
                <c:pt idx="175">
                  <c:v>55.445928222248718</c:v>
                </c:pt>
                <c:pt idx="176">
                  <c:v>88.733798604187442</c:v>
                </c:pt>
                <c:pt idx="177">
                  <c:v>0.47628833176448754</c:v>
                </c:pt>
                <c:pt idx="178">
                  <c:v>79.118136439267886</c:v>
                </c:pt>
                <c:pt idx="179">
                  <c:v>55.042670564383045</c:v>
                </c:pt>
                <c:pt idx="180">
                  <c:v>62.290467850888163</c:v>
                </c:pt>
                <c:pt idx="181">
                  <c:v>84.686774941995353</c:v>
                </c:pt>
                <c:pt idx="182">
                  <c:v>35.326240466999344</c:v>
                </c:pt>
                <c:pt idx="183">
                  <c:v>80</c:v>
                </c:pt>
                <c:pt idx="184">
                  <c:v>49.260792430514492</c:v>
                </c:pt>
                <c:pt idx="185">
                  <c:v>61.840949033391915</c:v>
                </c:pt>
                <c:pt idx="186">
                  <c:v>20.04437869822485</c:v>
                </c:pt>
              </c:numCache>
            </c:numRef>
          </c:val>
          <c:extLst>
            <c:ext xmlns:c16="http://schemas.microsoft.com/office/drawing/2014/chart" uri="{C3380CC4-5D6E-409C-BE32-E72D297353CC}">
              <c16:uniqueId val="{00000000-0142-43FC-9E4F-C8243F781CF4}"/>
            </c:ext>
          </c:extLst>
        </c:ser>
        <c:dLbls>
          <c:showLegendKey val="0"/>
          <c:showVal val="0"/>
          <c:showCatName val="0"/>
          <c:showSerName val="0"/>
          <c:showPercent val="0"/>
          <c:showBubbleSize val="0"/>
        </c:dLbls>
        <c:gapWidth val="219"/>
        <c:overlap val="-27"/>
        <c:axId val="1747159248"/>
        <c:axId val="1747162576"/>
        <c:extLst>
          <c:ext xmlns:c15="http://schemas.microsoft.com/office/drawing/2012/chart" uri="{02D57815-91ED-43cb-92C2-25804820EDAC}">
            <c15:filteredBarSeries>
              <c15:ser>
                <c:idx val="0"/>
                <c:order val="0"/>
                <c:tx>
                  <c:strRef>
                    <c:extLst>
                      <c:ext uri="{02D57815-91ED-43cb-92C2-25804820EDAC}">
                        <c15:formulaRef>
                          <c15:sqref>'PER 100 CASES'!$N$1</c15:sqref>
                        </c15:formulaRef>
                      </c:ext>
                    </c:extLst>
                    <c:strCache>
                      <c:ptCount val="1"/>
                      <c:pt idx="0">
                        <c:v>Deaths/100 cases</c:v>
                      </c:pt>
                    </c:strCache>
                  </c:strRef>
                </c:tx>
                <c:spPr>
                  <a:solidFill>
                    <a:schemeClr val="accent1"/>
                  </a:solidFill>
                  <a:ln>
                    <a:noFill/>
                  </a:ln>
                  <a:effectLst/>
                </c:spPr>
                <c:invertIfNegative val="0"/>
                <c:val>
                  <c:numRef>
                    <c:extLst>
                      <c:ext uri="{02D57815-91ED-43cb-92C2-25804820EDAC}">
                        <c15:formulaRef>
                          <c15:sqref>'PER 100 CASES'!$N$2:$N$188</c15:sqref>
                        </c15:formulaRef>
                      </c:ext>
                    </c:extLst>
                    <c:numCache>
                      <c:formatCode>0.00</c:formatCode>
                      <c:ptCount val="187"/>
                      <c:pt idx="0">
                        <c:v>3.4994346854920995</c:v>
                      </c:pt>
                      <c:pt idx="1">
                        <c:v>2.9508196721311477</c:v>
                      </c:pt>
                      <c:pt idx="2">
                        <c:v>4.1575805240767885</c:v>
                      </c:pt>
                      <c:pt idx="3">
                        <c:v>5.7331863285556777</c:v>
                      </c:pt>
                      <c:pt idx="4">
                        <c:v>4.3157894736842106</c:v>
                      </c:pt>
                      <c:pt idx="5">
                        <c:v>3.4883720930232558</c:v>
                      </c:pt>
                      <c:pt idx="6">
                        <c:v>1.8271849763463468</c:v>
                      </c:pt>
                      <c:pt idx="7">
                        <c:v>1.9015779620219311</c:v>
                      </c:pt>
                      <c:pt idx="8">
                        <c:v>1.0912892896817616</c:v>
                      </c:pt>
                      <c:pt idx="9">
                        <c:v>3.4682362097480302</c:v>
                      </c:pt>
                      <c:pt idx="10">
                        <c:v>1.389345069959929</c:v>
                      </c:pt>
                      <c:pt idx="11">
                        <c:v>2.8795811518324608</c:v>
                      </c:pt>
                      <c:pt idx="12">
                        <c:v>0.35712476571602247</c:v>
                      </c:pt>
                      <c:pt idx="13">
                        <c:v>1.310642059896121</c:v>
                      </c:pt>
                      <c:pt idx="14">
                        <c:v>6.3636363636363633</c:v>
                      </c:pt>
                      <c:pt idx="15">
                        <c:v>0.79998810426610756</c:v>
                      </c:pt>
                      <c:pt idx="16">
                        <c:v>14.785933642439934</c:v>
                      </c:pt>
                      <c:pt idx="17">
                        <c:v>4.166666666666667</c:v>
                      </c:pt>
                      <c:pt idx="18">
                        <c:v>1.9774011299435028</c:v>
                      </c:pt>
                      <c:pt idx="19">
                        <c:v>0</c:v>
                      </c:pt>
                      <c:pt idx="20">
                        <c:v>3.718688975990784</c:v>
                      </c:pt>
                      <c:pt idx="21">
                        <c:v>2.8005334349399886</c:v>
                      </c:pt>
                      <c:pt idx="22">
                        <c:v>0.2706359945872801</c:v>
                      </c:pt>
                      <c:pt idx="23">
                        <c:v>3.5874097957930293</c:v>
                      </c:pt>
                      <c:pt idx="24">
                        <c:v>2.1276595744680851</c:v>
                      </c:pt>
                      <c:pt idx="25">
                        <c:v>3.2671123246398643</c:v>
                      </c:pt>
                      <c:pt idx="26">
                        <c:v>4.8181818181818183</c:v>
                      </c:pt>
                      <c:pt idx="27">
                        <c:v>1.7142857142857142</c:v>
                      </c:pt>
                      <c:pt idx="28">
                        <c:v>0.26455026455026454</c:v>
                      </c:pt>
                      <c:pt idx="29">
                        <c:v>0.94501718213058417</c:v>
                      </c:pt>
                      <c:pt idx="30">
                        <c:v>0</c:v>
                      </c:pt>
                      <c:pt idx="31">
                        <c:v>2.2852133255406195</c:v>
                      </c:pt>
                      <c:pt idx="32">
                        <c:v>7.6800219821738311</c:v>
                      </c:pt>
                      <c:pt idx="33">
                        <c:v>1.2828875842574472</c:v>
                      </c:pt>
                      <c:pt idx="34">
                        <c:v>8.1344902386117131</c:v>
                      </c:pt>
                      <c:pt idx="35">
                        <c:v>2.6405267832250239</c:v>
                      </c:pt>
                      <c:pt idx="36">
                        <c:v>5.3651060691610111</c:v>
                      </c:pt>
                      <c:pt idx="37">
                        <c:v>3.4138334740043796</c:v>
                      </c:pt>
                      <c:pt idx="38">
                        <c:v>1.9774011299435028</c:v>
                      </c:pt>
                      <c:pt idx="39">
                        <c:v>1.6875</c:v>
                      </c:pt>
                      <c:pt idx="40">
                        <c:v>2.3518769787426503</c:v>
                      </c:pt>
                      <c:pt idx="41">
                        <c:v>0.72596426993245378</c:v>
                      </c:pt>
                      <c:pt idx="42">
                        <c:v>0.61322261258383903</c:v>
                      </c:pt>
                      <c:pt idx="43">
                        <c:v>2.8477770948576113</c:v>
                      </c:pt>
                      <c:pt idx="44">
                        <c:v>3.4360189573459716</c:v>
                      </c:pt>
                      <c:pt idx="45">
                        <c:v>1.7924528301886793</c:v>
                      </c:pt>
                      <c:pt idx="46">
                        <c:v>2.4039700953854086</c:v>
                      </c:pt>
                      <c:pt idx="47">
                        <c:v>4.4546181236828719</c:v>
                      </c:pt>
                      <c:pt idx="48">
                        <c:v>1.1464716347104171</c:v>
                      </c:pt>
                      <c:pt idx="49">
                        <c:v>0</c:v>
                      </c:pt>
                      <c:pt idx="50">
                        <c:v>1.688072822495168</c:v>
                      </c:pt>
                      <c:pt idx="51">
                        <c:v>6.8160816155542685</c:v>
                      </c:pt>
                      <c:pt idx="52">
                        <c:v>5.0301680326982545</c:v>
                      </c:pt>
                      <c:pt idx="53">
                        <c:v>2.7136681077485867</c:v>
                      </c:pt>
                      <c:pt idx="54">
                        <c:v>1.6606968414197329</c:v>
                      </c:pt>
                      <c:pt idx="55">
                        <c:v>0</c:v>
                      </c:pt>
                      <c:pt idx="56">
                        <c:v>3.3923303834808261</c:v>
                      </c:pt>
                      <c:pt idx="57">
                        <c:v>1.468048359240069</c:v>
                      </c:pt>
                      <c:pt idx="58">
                        <c:v>1.5673334708187254</c:v>
                      </c:pt>
                      <c:pt idx="59">
                        <c:v>0</c:v>
                      </c:pt>
                      <c:pt idx="60">
                        <c:v>4.4471478778048121</c:v>
                      </c:pt>
                      <c:pt idx="61">
                        <c:v>13.710790008713332</c:v>
                      </c:pt>
                      <c:pt idx="62">
                        <c:v>0.6815968841285297</c:v>
                      </c:pt>
                      <c:pt idx="63">
                        <c:v>2.4539877300613497</c:v>
                      </c:pt>
                      <c:pt idx="64">
                        <c:v>1.4072119613016711</c:v>
                      </c:pt>
                      <c:pt idx="65">
                        <c:v>4.4058287303487971</c:v>
                      </c:pt>
                      <c:pt idx="66">
                        <c:v>0.49964311206281226</c:v>
                      </c:pt>
                      <c:pt idx="67">
                        <c:v>4.7788029335225932</c:v>
                      </c:pt>
                      <c:pt idx="68">
                        <c:v>0</c:v>
                      </c:pt>
                      <c:pt idx="69">
                        <c:v>0</c:v>
                      </c:pt>
                      <c:pt idx="70">
                        <c:v>3.8866450374097861</c:v>
                      </c:pt>
                      <c:pt idx="71">
                        <c:v>0.63784549964564141</c:v>
                      </c:pt>
                      <c:pt idx="72">
                        <c:v>1.3306038894575229</c:v>
                      </c:pt>
                      <c:pt idx="73">
                        <c:v>5.1413881748071981</c:v>
                      </c:pt>
                      <c:pt idx="74">
                        <c:v>2.1525885558583107</c:v>
                      </c:pt>
                      <c:pt idx="75">
                        <c:v>0</c:v>
                      </c:pt>
                      <c:pt idx="76">
                        <c:v>2.9339976346845829</c:v>
                      </c:pt>
                      <c:pt idx="77">
                        <c:v>13.399280575539569</c:v>
                      </c:pt>
                      <c:pt idx="78">
                        <c:v>0.53937432578209277</c:v>
                      </c:pt>
                      <c:pt idx="79">
                        <c:v>2.2571859631247917</c:v>
                      </c:pt>
                      <c:pt idx="80">
                        <c:v>4.8233851430166599</c:v>
                      </c:pt>
                      <c:pt idx="81">
                        <c:v>5.4195077757266539</c:v>
                      </c:pt>
                      <c:pt idx="82">
                        <c:v>3.9596749122884933</c:v>
                      </c:pt>
                      <c:pt idx="83">
                        <c:v>6.8129151861578867</c:v>
                      </c:pt>
                      <c:pt idx="84">
                        <c:v>0.74079862467765878</c:v>
                      </c:pt>
                      <c:pt idx="85">
                        <c:v>14.256595990027854</c:v>
                      </c:pt>
                      <c:pt idx="86">
                        <c:v>1.1723329425556859</c:v>
                      </c:pt>
                      <c:pt idx="87">
                        <c:v>3.204675358037377</c:v>
                      </c:pt>
                      <c:pt idx="88">
                        <c:v>0.93537414965986398</c:v>
                      </c:pt>
                      <c:pt idx="89">
                        <c:v>0.69109724978735465</c:v>
                      </c:pt>
                      <c:pt idx="90">
                        <c:v>1.5855354659248957</c:v>
                      </c:pt>
                      <c:pt idx="91">
                        <c:v>2.4956158100634021</c:v>
                      </c:pt>
                      <c:pt idx="92">
                        <c:v>0.68034607558365301</c:v>
                      </c:pt>
                      <c:pt idx="93">
                        <c:v>3.9073762614127823</c:v>
                      </c:pt>
                      <c:pt idx="94">
                        <c:v>0</c:v>
                      </c:pt>
                      <c:pt idx="95">
                        <c:v>2.5430680885972108</c:v>
                      </c:pt>
                      <c:pt idx="96">
                        <c:v>1.3137557959814528</c:v>
                      </c:pt>
                      <c:pt idx="97">
                        <c:v>2.3762376237623761</c:v>
                      </c:pt>
                      <c:pt idx="98">
                        <c:v>6.1696658097686372</c:v>
                      </c:pt>
                      <c:pt idx="99">
                        <c:v>2.2638839759462326</c:v>
                      </c:pt>
                      <c:pt idx="100">
                        <c:v>1.1627906976744187</c:v>
                      </c:pt>
                      <c:pt idx="101">
                        <c:v>3.9623576027736505</c:v>
                      </c:pt>
                      <c:pt idx="102">
                        <c:v>1.7718715393133997</c:v>
                      </c:pt>
                      <c:pt idx="103">
                        <c:v>0.9391124871001032</c:v>
                      </c:pt>
                      <c:pt idx="104">
                        <c:v>2.7019650655021836</c:v>
                      </c:pt>
                      <c:pt idx="105">
                        <c:v>1.3926325247079965</c:v>
                      </c:pt>
                      <c:pt idx="106">
                        <c:v>0.44523597506678542</c:v>
                      </c:pt>
                      <c:pt idx="107">
                        <c:v>4.9343414245921213</c:v>
                      </c:pt>
                      <c:pt idx="108">
                        <c:v>1.2838801711840229</c:v>
                      </c:pt>
                      <c:pt idx="109">
                        <c:v>2.5128865979381443</c:v>
                      </c:pt>
                      <c:pt idx="110">
                        <c:v>2.9069767441860463</c:v>
                      </c:pt>
                      <c:pt idx="111">
                        <c:v>11.131030193001575</c:v>
                      </c:pt>
                      <c:pt idx="112">
                        <c:v>3.2305433186490453</c:v>
                      </c:pt>
                      <c:pt idx="113">
                        <c:v>3.4482758620689653</c:v>
                      </c:pt>
                      <c:pt idx="114">
                        <c:v>0</c:v>
                      </c:pt>
                      <c:pt idx="115">
                        <c:v>1.5554787417905289</c:v>
                      </c:pt>
                      <c:pt idx="116">
                        <c:v>1.5129027624838416</c:v>
                      </c:pt>
                      <c:pt idx="117">
                        <c:v>0.64667842445620227</c:v>
                      </c:pt>
                      <c:pt idx="118">
                        <c:v>0.43407487791644056</c:v>
                      </c:pt>
                      <c:pt idx="119">
                        <c:v>0.25597269624573377</c:v>
                      </c:pt>
                      <c:pt idx="120">
                        <c:v>11.532772920450078</c:v>
                      </c:pt>
                      <c:pt idx="121">
                        <c:v>1.4129736673089275</c:v>
                      </c:pt>
                      <c:pt idx="122">
                        <c:v>3.1404478045943587</c:v>
                      </c:pt>
                      <c:pt idx="123">
                        <c:v>6.0954063604240281</c:v>
                      </c:pt>
                      <c:pt idx="124">
                        <c:v>2.0883924235065567</c:v>
                      </c:pt>
                      <c:pt idx="125">
                        <c:v>4.5628121022226571</c:v>
                      </c:pt>
                      <c:pt idx="126">
                        <c:v>2.7923784494086727</c:v>
                      </c:pt>
                      <c:pt idx="127">
                        <c:v>0.5100054504399284</c:v>
                      </c:pt>
                      <c:pt idx="128">
                        <c:v>2.1298703192618005</c:v>
                      </c:pt>
                      <c:pt idx="129">
                        <c:v>2.1516226685329252</c:v>
                      </c:pt>
                      <c:pt idx="130">
                        <c:v>0</c:v>
                      </c:pt>
                      <c:pt idx="131">
                        <c:v>0.94547053649956025</c:v>
                      </c:pt>
                      <c:pt idx="132">
                        <c:v>4.7259934773181564</c:v>
                      </c:pt>
                      <c:pt idx="133">
                        <c:v>2.3707947342759628</c:v>
                      </c:pt>
                      <c:pt idx="134">
                        <c:v>3.8615731993917333</c:v>
                      </c:pt>
                      <c:pt idx="135">
                        <c:v>3.4175629734189545</c:v>
                      </c:pt>
                      <c:pt idx="136">
                        <c:v>0.15055156619250526</c:v>
                      </c:pt>
                      <c:pt idx="137">
                        <c:v>4.8058908108579148</c:v>
                      </c:pt>
                      <c:pt idx="138">
                        <c:v>1.6327080374197973</c:v>
                      </c:pt>
                      <c:pt idx="139">
                        <c:v>0.26609898882384247</c:v>
                      </c:pt>
                      <c:pt idx="140">
                        <c:v>0</c:v>
                      </c:pt>
                      <c:pt idx="141">
                        <c:v>0</c:v>
                      </c:pt>
                      <c:pt idx="142">
                        <c:v>0</c:v>
                      </c:pt>
                      <c:pt idx="143">
                        <c:v>6.0085836909871242</c:v>
                      </c:pt>
                      <c:pt idx="144">
                        <c:v>1.6184971098265897</c:v>
                      </c:pt>
                      <c:pt idx="145">
                        <c:v>1.0262741044271084</c:v>
                      </c:pt>
                      <c:pt idx="146">
                        <c:v>1.9868906185989348</c:v>
                      </c:pt>
                      <c:pt idx="147">
                        <c:v>2.2492854479930409</c:v>
                      </c:pt>
                      <c:pt idx="148">
                        <c:v>0</c:v>
                      </c:pt>
                      <c:pt idx="149">
                        <c:v>3.7016264722378014</c:v>
                      </c:pt>
                      <c:pt idx="150">
                        <c:v>5.3109878437389353E-2</c:v>
                      </c:pt>
                      <c:pt idx="151">
                        <c:v>1.2838147638697845</c:v>
                      </c:pt>
                      <c:pt idx="152">
                        <c:v>5.5582175371346434</c:v>
                      </c:pt>
                      <c:pt idx="153">
                        <c:v>2.9098873591989989</c:v>
                      </c:pt>
                      <c:pt idx="154">
                        <c:v>1.5616678710093719</c:v>
                      </c:pt>
                      <c:pt idx="155">
                        <c:v>2.1122298106033934</c:v>
                      </c:pt>
                      <c:pt idx="156">
                        <c:v>1.9956616052060738</c:v>
                      </c:pt>
                      <c:pt idx="157">
                        <c:v>10.436787178668311</c:v>
                      </c:pt>
                      <c:pt idx="158">
                        <c:v>0.39215686274509803</c:v>
                      </c:pt>
                      <c:pt idx="159">
                        <c:v>6.3025210084033612</c:v>
                      </c:pt>
                      <c:pt idx="160">
                        <c:v>1.6183412002697235</c:v>
                      </c:pt>
                      <c:pt idx="161">
                        <c:v>7.1792934063857929</c:v>
                      </c:pt>
                      <c:pt idx="162">
                        <c:v>5.7371581054036023</c:v>
                      </c:pt>
                      <c:pt idx="163">
                        <c:v>5.9347181008902075</c:v>
                      </c:pt>
                      <c:pt idx="164">
                        <c:v>1.5151515151515151</c:v>
                      </c:pt>
                      <c:pt idx="165">
                        <c:v>0.82930200414651001</c:v>
                      </c:pt>
                      <c:pt idx="166">
                        <c:v>4.1257367387033401</c:v>
                      </c:pt>
                      <c:pt idx="167">
                        <c:v>1.7591750075826509</c:v>
                      </c:pt>
                      <c:pt idx="168">
                        <c:v>0</c:v>
                      </c:pt>
                      <c:pt idx="169">
                        <c:v>2.0594965675057209</c:v>
                      </c:pt>
                      <c:pt idx="170">
                        <c:v>5.4054054054054053</c:v>
                      </c:pt>
                      <c:pt idx="171">
                        <c:v>3.4364261168384878</c:v>
                      </c:pt>
                      <c:pt idx="172">
                        <c:v>2.4799686369863316</c:v>
                      </c:pt>
                      <c:pt idx="173">
                        <c:v>3.4499315775574386</c:v>
                      </c:pt>
                      <c:pt idx="174">
                        <c:v>0.1773049645390071</c:v>
                      </c:pt>
                      <c:pt idx="175">
                        <c:v>2.4382973649695958</c:v>
                      </c:pt>
                      <c:pt idx="176">
                        <c:v>0.5829967723946804</c:v>
                      </c:pt>
                      <c:pt idx="177">
                        <c:v>15.194824134593713</c:v>
                      </c:pt>
                      <c:pt idx="178">
                        <c:v>2.9118136439267888</c:v>
                      </c:pt>
                      <c:pt idx="179">
                        <c:v>0.5705125182705455</c:v>
                      </c:pt>
                      <c:pt idx="180">
                        <c:v>0.91318488866649983</c:v>
                      </c:pt>
                      <c:pt idx="181">
                        <c:v>0</c:v>
                      </c:pt>
                      <c:pt idx="182">
                        <c:v>0.73439412484700117</c:v>
                      </c:pt>
                      <c:pt idx="183">
                        <c:v>10</c:v>
                      </c:pt>
                      <c:pt idx="184">
                        <c:v>28.562980484920164</c:v>
                      </c:pt>
                      <c:pt idx="185">
                        <c:v>3.0755711775043935</c:v>
                      </c:pt>
                      <c:pt idx="186">
                        <c:v>1.331360946745562</c:v>
                      </c:pt>
                    </c:numCache>
                  </c:numRef>
                </c:val>
                <c:extLst>
                  <c:ext xmlns:c16="http://schemas.microsoft.com/office/drawing/2014/chart" uri="{C3380CC4-5D6E-409C-BE32-E72D297353CC}">
                    <c16:uniqueId val="{00000001-0142-43FC-9E4F-C8243F781CF4}"/>
                  </c:ext>
                </c:extLst>
              </c15:ser>
            </c15:filteredBarSeries>
          </c:ext>
        </c:extLst>
      </c:barChart>
      <c:catAx>
        <c:axId val="17471592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162576"/>
        <c:crosses val="autoZero"/>
        <c:auto val="1"/>
        <c:lblAlgn val="ctr"/>
        <c:lblOffset val="100"/>
        <c:noMultiLvlLbl val="0"/>
      </c:catAx>
      <c:valAx>
        <c:axId val="17471625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15924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ETP 2.xlsx]SUM!PivotTable5</c:name>
    <c:fmtId val="4"/>
  </c:pivotSource>
  <c:chart>
    <c:autoTitleDeleted val="0"/>
    <c:pivotFmts>
      <c:pivotFmt>
        <c:idx val="0"/>
      </c:pivotFmt>
      <c:pivotFmt>
        <c:idx val="1"/>
      </c:pivotFmt>
      <c:pivotFmt>
        <c:idx val="2"/>
      </c:pivotFmt>
      <c:pivotFmt>
        <c:idx val="3"/>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SUM!$N$7</c:f>
              <c:strCache>
                <c:ptCount val="1"/>
                <c:pt idx="0">
                  <c:v>Sum of Active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SUM!$N$8</c:f>
              <c:strCache>
                <c:ptCount val="1"/>
                <c:pt idx="0">
                  <c:v>Total</c:v>
                </c:pt>
              </c:strCache>
            </c:strRef>
          </c:cat>
          <c:val>
            <c:numRef>
              <c:f>SUM!$N$8</c:f>
              <c:numCache>
                <c:formatCode>General</c:formatCode>
                <c:ptCount val="1"/>
                <c:pt idx="0">
                  <c:v>7973</c:v>
                </c:pt>
              </c:numCache>
            </c:numRef>
          </c:val>
          <c:extLst>
            <c:ext xmlns:c16="http://schemas.microsoft.com/office/drawing/2014/chart" uri="{C3380CC4-5D6E-409C-BE32-E72D297353CC}">
              <c16:uniqueId val="{00000000-E5FE-4A24-B667-E340680EDBE9}"/>
            </c:ext>
          </c:extLst>
        </c:ser>
        <c:ser>
          <c:idx val="1"/>
          <c:order val="1"/>
          <c:tx>
            <c:strRef>
              <c:f>SUM!$O$7</c:f>
              <c:strCache>
                <c:ptCount val="1"/>
                <c:pt idx="0">
                  <c:v>Sum of Confirmed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SUM!$N$8</c:f>
              <c:strCache>
                <c:ptCount val="1"/>
                <c:pt idx="0">
                  <c:v>Total</c:v>
                </c:pt>
              </c:strCache>
            </c:strRef>
          </c:cat>
          <c:val>
            <c:numRef>
              <c:f>SUM!$O$8</c:f>
              <c:numCache>
                <c:formatCode>General</c:formatCode>
                <c:ptCount val="1"/>
                <c:pt idx="0">
                  <c:v>27973</c:v>
                </c:pt>
              </c:numCache>
            </c:numRef>
          </c:val>
          <c:extLst>
            <c:ext xmlns:c16="http://schemas.microsoft.com/office/drawing/2014/chart" uri="{C3380CC4-5D6E-409C-BE32-E72D297353CC}">
              <c16:uniqueId val="{00000001-E5FE-4A24-B667-E340680EDBE9}"/>
            </c:ext>
          </c:extLst>
        </c:ser>
        <c:ser>
          <c:idx val="2"/>
          <c:order val="2"/>
          <c:tx>
            <c:strRef>
              <c:f>SUM!$P$7</c:f>
              <c:strCache>
                <c:ptCount val="1"/>
                <c:pt idx="0">
                  <c:v>Sum of Recovered</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SUM!$N$8</c:f>
              <c:strCache>
                <c:ptCount val="1"/>
                <c:pt idx="0">
                  <c:v>Total</c:v>
                </c:pt>
              </c:strCache>
            </c:strRef>
          </c:cat>
          <c:val>
            <c:numRef>
              <c:f>SUM!$P$8</c:f>
              <c:numCache>
                <c:formatCode>General</c:formatCode>
                <c:ptCount val="1"/>
                <c:pt idx="0">
                  <c:v>18837</c:v>
                </c:pt>
              </c:numCache>
            </c:numRef>
          </c:val>
          <c:extLst>
            <c:ext xmlns:c16="http://schemas.microsoft.com/office/drawing/2014/chart" uri="{C3380CC4-5D6E-409C-BE32-E72D297353CC}">
              <c16:uniqueId val="{00000002-E5FE-4A24-B667-E340680EDBE9}"/>
            </c:ext>
          </c:extLst>
        </c:ser>
        <c:ser>
          <c:idx val="3"/>
          <c:order val="3"/>
          <c:tx>
            <c:strRef>
              <c:f>SUM!$Q$7</c:f>
              <c:strCache>
                <c:ptCount val="1"/>
                <c:pt idx="0">
                  <c:v>Sum of Deaths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SUM!$N$8</c:f>
              <c:strCache>
                <c:ptCount val="1"/>
                <c:pt idx="0">
                  <c:v>Total</c:v>
                </c:pt>
              </c:strCache>
            </c:strRef>
          </c:cat>
          <c:val>
            <c:numRef>
              <c:f>SUM!$Q$8</c:f>
              <c:numCache>
                <c:formatCode>General</c:formatCode>
                <c:ptCount val="1"/>
                <c:pt idx="0">
                  <c:v>1163</c:v>
                </c:pt>
              </c:numCache>
            </c:numRef>
          </c:val>
          <c:extLst>
            <c:ext xmlns:c16="http://schemas.microsoft.com/office/drawing/2014/chart" uri="{C3380CC4-5D6E-409C-BE32-E72D297353CC}">
              <c16:uniqueId val="{00000003-E5FE-4A24-B667-E340680EDBE9}"/>
            </c:ext>
          </c:extLst>
        </c:ser>
        <c:dLbls>
          <c:showLegendKey val="0"/>
          <c:showVal val="0"/>
          <c:showCatName val="0"/>
          <c:showSerName val="0"/>
          <c:showPercent val="0"/>
          <c:showBubbleSize val="0"/>
        </c:dLbls>
        <c:gapWidth val="315"/>
        <c:overlap val="-40"/>
        <c:axId val="1747155920"/>
        <c:axId val="1747157168"/>
      </c:barChart>
      <c:catAx>
        <c:axId val="17471559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7157168"/>
        <c:crosses val="autoZero"/>
        <c:auto val="1"/>
        <c:lblAlgn val="ctr"/>
        <c:lblOffset val="100"/>
        <c:noMultiLvlLbl val="0"/>
      </c:catAx>
      <c:valAx>
        <c:axId val="17471571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7155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[INT ETP 2.xlsx]CHANGE %!PivotTable7</c:name>
    <c:fmtId val="33"/>
  </c:pivotSource>
  <c:chart>
    <c:title>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spPr>
          <a:pattFill prst="ltUpDiag">
            <a:fgClr>
              <a:schemeClr val="accent2"/>
            </a:fgClr>
            <a:bgClr>
              <a:schemeClr val="lt1"/>
            </a:bgClr>
          </a:pattFill>
          <a:ln>
            <a:noFill/>
          </a:ln>
          <a:effectLst/>
        </c:spPr>
        <c:marker>
          <c:symbol val="none"/>
        </c:marker>
      </c:pivotFmt>
      <c:pivotFmt>
        <c:idx val="2"/>
        <c:spPr>
          <a:pattFill prst="ltUpDiag">
            <a:fgClr>
              <a:schemeClr val="accent2"/>
            </a:fgClr>
            <a:bgClr>
              <a:schemeClr val="lt1"/>
            </a:bgClr>
          </a:pattFill>
          <a:ln>
            <a:noFill/>
          </a:ln>
          <a:effectLst/>
        </c:spPr>
        <c:marker>
          <c:symbol val="none"/>
        </c:marker>
      </c:pivotFmt>
      <c:pivotFmt>
        <c:idx val="3"/>
        <c:spPr>
          <a:pattFill prst="ltUpDiag">
            <a:fgClr>
              <a:schemeClr val="accent2"/>
            </a:fgClr>
            <a:bgClr>
              <a:schemeClr val="lt1"/>
            </a:bgClr>
          </a:pattFill>
          <a:ln>
            <a:noFill/>
          </a:ln>
          <a:effectLst/>
        </c:spPr>
        <c:marker>
          <c:symbol val="none"/>
        </c:marker>
      </c:pivotFmt>
    </c:pivotFmts>
    <c:plotArea>
      <c:layout/>
      <c:barChart>
        <c:barDir val="col"/>
        <c:grouping val="clustered"/>
        <c:varyColors val="0"/>
        <c:ser>
          <c:idx val="0"/>
          <c:order val="0"/>
          <c:tx>
            <c:strRef>
              <c:f>'CHANGE %'!$O$4</c:f>
              <c:strCache>
                <c:ptCount val="1"/>
                <c:pt idx="0">
                  <c:v>Total</c:v>
                </c:pt>
              </c:strCache>
            </c:strRef>
          </c:tx>
          <c:spPr>
            <a:pattFill prst="ltUpDiag">
              <a:fgClr>
                <a:schemeClr val="accent2"/>
              </a:fgClr>
              <a:bgClr>
                <a:schemeClr val="lt1"/>
              </a:bgClr>
            </a:pattFill>
            <a:ln>
              <a:noFill/>
            </a:ln>
            <a:effectLst/>
          </c:spPr>
          <c:invertIfNegative val="0"/>
          <c:cat>
            <c:strRef>
              <c:f>'CHANGE %'!$N$5:$N$11</c:f>
              <c:strCache>
                <c:ptCount val="6"/>
                <c:pt idx="0">
                  <c:v>Africa</c:v>
                </c:pt>
                <c:pt idx="1">
                  <c:v>Americas</c:v>
                </c:pt>
                <c:pt idx="2">
                  <c:v>Eastern Mediterranean</c:v>
                </c:pt>
                <c:pt idx="3">
                  <c:v>Europe</c:v>
                </c:pt>
                <c:pt idx="4">
                  <c:v>South-East Asia</c:v>
                </c:pt>
                <c:pt idx="5">
                  <c:v>Western Pacific</c:v>
                </c:pt>
              </c:strCache>
            </c:strRef>
          </c:cat>
          <c:val>
            <c:numRef>
              <c:f>'CHANGE %'!$O$5:$O$11</c:f>
              <c:numCache>
                <c:formatCode>General</c:formatCode>
                <c:ptCount val="6"/>
                <c:pt idx="0">
                  <c:v>868.14347665592015</c:v>
                </c:pt>
                <c:pt idx="1">
                  <c:v>571.58004596043259</c:v>
                </c:pt>
                <c:pt idx="2">
                  <c:v>230.61403338439629</c:v>
                </c:pt>
                <c:pt idx="3">
                  <c:v>435.10197622440728</c:v>
                </c:pt>
                <c:pt idx="4">
                  <c:v>85.119023359703121</c:v>
                </c:pt>
                <c:pt idx="5">
                  <c:v>353.7756214226207</c:v>
                </c:pt>
              </c:numCache>
            </c:numRef>
          </c:val>
          <c:extLst>
            <c:ext xmlns:c16="http://schemas.microsoft.com/office/drawing/2014/chart" uri="{C3380CC4-5D6E-409C-BE32-E72D297353CC}">
              <c16:uniqueId val="{00000000-CB4A-4940-909F-F30F1B0FC03A}"/>
            </c:ext>
          </c:extLst>
        </c:ser>
        <c:dLbls>
          <c:showLegendKey val="0"/>
          <c:showVal val="0"/>
          <c:showCatName val="0"/>
          <c:showSerName val="0"/>
          <c:showPercent val="0"/>
          <c:showBubbleSize val="0"/>
        </c:dLbls>
        <c:gapWidth val="269"/>
        <c:overlap val="-20"/>
        <c:axId val="1595411952"/>
        <c:axId val="1595416112"/>
      </c:barChart>
      <c:catAx>
        <c:axId val="159541195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2">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595416112"/>
        <c:crosses val="autoZero"/>
        <c:auto val="1"/>
        <c:lblAlgn val="ctr"/>
        <c:lblOffset val="100"/>
        <c:noMultiLvlLbl val="0"/>
      </c:catAx>
      <c:valAx>
        <c:axId val="1595416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5954119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10'!$Q$2</c:f>
              <c:strCache>
                <c:ptCount val="1"/>
                <c:pt idx="0">
                  <c:v>CONFIRMED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delete val="1"/>
          </c:dLbls>
          <c:cat>
            <c:strRef>
              <c:f>'TOP 10'!$P$3:$P$12</c:f>
              <c:strCache>
                <c:ptCount val="10"/>
                <c:pt idx="0">
                  <c:v>US</c:v>
                </c:pt>
                <c:pt idx="1">
                  <c:v>Brazil</c:v>
                </c:pt>
                <c:pt idx="2">
                  <c:v>India</c:v>
                </c:pt>
                <c:pt idx="3">
                  <c:v>Russia</c:v>
                </c:pt>
                <c:pt idx="4">
                  <c:v>South Africa</c:v>
                </c:pt>
                <c:pt idx="5">
                  <c:v>Mexico</c:v>
                </c:pt>
                <c:pt idx="6">
                  <c:v>Peru</c:v>
                </c:pt>
                <c:pt idx="7">
                  <c:v>Chile</c:v>
                </c:pt>
                <c:pt idx="8">
                  <c:v>United Kingdom</c:v>
                </c:pt>
                <c:pt idx="9">
                  <c:v>Iran</c:v>
                </c:pt>
              </c:strCache>
            </c:strRef>
          </c:cat>
          <c:val>
            <c:numRef>
              <c:f>'TOP 10'!$Q$3:$Q$12</c:f>
              <c:numCache>
                <c:formatCode>General</c:formatCode>
                <c:ptCount val="10"/>
                <c:pt idx="0">
                  <c:v>4290259</c:v>
                </c:pt>
                <c:pt idx="1">
                  <c:v>2442375</c:v>
                </c:pt>
                <c:pt idx="2">
                  <c:v>1480073</c:v>
                </c:pt>
                <c:pt idx="3">
                  <c:v>816680</c:v>
                </c:pt>
                <c:pt idx="4">
                  <c:v>452529</c:v>
                </c:pt>
                <c:pt idx="5">
                  <c:v>395489</c:v>
                </c:pt>
                <c:pt idx="6">
                  <c:v>389717</c:v>
                </c:pt>
                <c:pt idx="7">
                  <c:v>347923</c:v>
                </c:pt>
                <c:pt idx="8">
                  <c:v>301708</c:v>
                </c:pt>
                <c:pt idx="9">
                  <c:v>293606</c:v>
                </c:pt>
              </c:numCache>
            </c:numRef>
          </c:val>
          <c:extLst>
            <c:ext xmlns:c16="http://schemas.microsoft.com/office/drawing/2014/chart" uri="{C3380CC4-5D6E-409C-BE32-E72D297353CC}">
              <c16:uniqueId val="{00000000-3E31-496E-A681-F8965E2A6BD6}"/>
            </c:ext>
          </c:extLst>
        </c:ser>
        <c:dLbls>
          <c:dLblPos val="outEnd"/>
          <c:showLegendKey val="0"/>
          <c:showVal val="1"/>
          <c:showCatName val="0"/>
          <c:showSerName val="0"/>
          <c:showPercent val="0"/>
          <c:showBubbleSize val="0"/>
        </c:dLbls>
        <c:gapWidth val="315"/>
        <c:overlap val="-40"/>
        <c:axId val="1438439343"/>
        <c:axId val="1438439759"/>
      </c:barChart>
      <c:catAx>
        <c:axId val="14384393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8439759"/>
        <c:crosses val="autoZero"/>
        <c:auto val="1"/>
        <c:lblAlgn val="ctr"/>
        <c:lblOffset val="100"/>
        <c:noMultiLvlLbl val="0"/>
      </c:catAx>
      <c:valAx>
        <c:axId val="14384397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8439343"/>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2981157016389902"/>
          <c:y val="0.24831858407079646"/>
          <c:w val="0.82821909973117769"/>
          <c:h val="0.4163319629294126"/>
        </c:manualLayout>
      </c:layout>
      <c:barChart>
        <c:barDir val="col"/>
        <c:grouping val="clustered"/>
        <c:varyColors val="0"/>
        <c:ser>
          <c:idx val="0"/>
          <c:order val="0"/>
          <c:tx>
            <c:strRef>
              <c:f>'TOP 10'!$T$2</c:f>
              <c:strCache>
                <c:ptCount val="1"/>
                <c:pt idx="0">
                  <c:v>DEATHS</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'TOP 10'!$S$3:$S$13</c:f>
              <c:strCache>
                <c:ptCount val="10"/>
                <c:pt idx="0">
                  <c:v>US</c:v>
                </c:pt>
                <c:pt idx="1">
                  <c:v>Brazil</c:v>
                </c:pt>
                <c:pt idx="2">
                  <c:v>United Kingdom</c:v>
                </c:pt>
                <c:pt idx="3">
                  <c:v>Mexico</c:v>
                </c:pt>
                <c:pt idx="4">
                  <c:v>Italy</c:v>
                </c:pt>
                <c:pt idx="5">
                  <c:v>India</c:v>
                </c:pt>
                <c:pt idx="6">
                  <c:v>France</c:v>
                </c:pt>
                <c:pt idx="7">
                  <c:v>Spain</c:v>
                </c:pt>
                <c:pt idx="8">
                  <c:v>Peru</c:v>
                </c:pt>
                <c:pt idx="9">
                  <c:v>Iran</c:v>
                </c:pt>
              </c:strCache>
            </c:strRef>
          </c:cat>
          <c:val>
            <c:numRef>
              <c:f>'TOP 10'!$T$3:$T$13</c:f>
              <c:numCache>
                <c:formatCode>General</c:formatCode>
                <c:ptCount val="11"/>
                <c:pt idx="0">
                  <c:v>148011</c:v>
                </c:pt>
                <c:pt idx="1">
                  <c:v>87618</c:v>
                </c:pt>
                <c:pt idx="2">
                  <c:v>45844</c:v>
                </c:pt>
                <c:pt idx="3">
                  <c:v>44022</c:v>
                </c:pt>
                <c:pt idx="4">
                  <c:v>35112</c:v>
                </c:pt>
                <c:pt idx="5">
                  <c:v>33408</c:v>
                </c:pt>
                <c:pt idx="6">
                  <c:v>30212</c:v>
                </c:pt>
                <c:pt idx="7">
                  <c:v>28432</c:v>
                </c:pt>
                <c:pt idx="8">
                  <c:v>18418</c:v>
                </c:pt>
                <c:pt idx="9">
                  <c:v>15912</c:v>
                </c:pt>
              </c:numCache>
            </c:numRef>
          </c:val>
          <c:extLst>
            <c:ext xmlns:c16="http://schemas.microsoft.com/office/drawing/2014/chart" uri="{C3380CC4-5D6E-409C-BE32-E72D297353CC}">
              <c16:uniqueId val="{00000000-9E4A-49BE-AE6C-ECCDE82E2968}"/>
            </c:ext>
          </c:extLst>
        </c:ser>
        <c:dLbls>
          <c:showLegendKey val="0"/>
          <c:showVal val="0"/>
          <c:showCatName val="0"/>
          <c:showSerName val="0"/>
          <c:showPercent val="0"/>
          <c:showBubbleSize val="0"/>
        </c:dLbls>
        <c:gapWidth val="315"/>
        <c:overlap val="-40"/>
        <c:axId val="1444680415"/>
        <c:axId val="1438436847"/>
      </c:barChart>
      <c:catAx>
        <c:axId val="14446804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8436847"/>
        <c:crosses val="autoZero"/>
        <c:auto val="1"/>
        <c:lblAlgn val="ctr"/>
        <c:lblOffset val="100"/>
        <c:noMultiLvlLbl val="0"/>
      </c:catAx>
      <c:valAx>
        <c:axId val="14384368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44680415"/>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'TOP 10'!$W$2</c:f>
              <c:strCache>
                <c:ptCount val="1"/>
                <c:pt idx="0">
                  <c:v>RECOVERED</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'TOP 10'!$V$3:$V$12</c:f>
              <c:strCache>
                <c:ptCount val="10"/>
                <c:pt idx="0">
                  <c:v>Brazil</c:v>
                </c:pt>
                <c:pt idx="1">
                  <c:v>US</c:v>
                </c:pt>
                <c:pt idx="2">
                  <c:v>India</c:v>
                </c:pt>
                <c:pt idx="3">
                  <c:v>Russia</c:v>
                </c:pt>
                <c:pt idx="4">
                  <c:v>Chile</c:v>
                </c:pt>
                <c:pt idx="5">
                  <c:v>Mexico</c:v>
                </c:pt>
                <c:pt idx="6">
                  <c:v>South Africa</c:v>
                </c:pt>
                <c:pt idx="7">
                  <c:v>Peru</c:v>
                </c:pt>
                <c:pt idx="8">
                  <c:v>Iran</c:v>
                </c:pt>
                <c:pt idx="9">
                  <c:v>Pakistan</c:v>
                </c:pt>
              </c:strCache>
            </c:strRef>
          </c:cat>
          <c:val>
            <c:numRef>
              <c:f>'TOP 10'!$W$3:$W$12</c:f>
              <c:numCache>
                <c:formatCode>General</c:formatCode>
                <c:ptCount val="10"/>
                <c:pt idx="0">
                  <c:v>1846641</c:v>
                </c:pt>
                <c:pt idx="1">
                  <c:v>1325804</c:v>
                </c:pt>
                <c:pt idx="2">
                  <c:v>951166</c:v>
                </c:pt>
                <c:pt idx="3">
                  <c:v>602249</c:v>
                </c:pt>
                <c:pt idx="4">
                  <c:v>319954</c:v>
                </c:pt>
                <c:pt idx="5">
                  <c:v>303810</c:v>
                </c:pt>
                <c:pt idx="6">
                  <c:v>274925</c:v>
                </c:pt>
                <c:pt idx="7">
                  <c:v>272547</c:v>
                </c:pt>
                <c:pt idx="8">
                  <c:v>255144</c:v>
                </c:pt>
                <c:pt idx="9">
                  <c:v>241026</c:v>
                </c:pt>
              </c:numCache>
            </c:numRef>
          </c:val>
          <c:extLst>
            <c:ext xmlns:c16="http://schemas.microsoft.com/office/drawing/2014/chart" uri="{C3380CC4-5D6E-409C-BE32-E72D297353CC}">
              <c16:uniqueId val="{00000000-8DCE-49F0-BF44-69E68C1ECC33}"/>
            </c:ext>
          </c:extLst>
        </c:ser>
        <c:dLbls>
          <c:showLegendKey val="0"/>
          <c:showVal val="0"/>
          <c:showCatName val="0"/>
          <c:showSerName val="0"/>
          <c:showPercent val="0"/>
          <c:showBubbleSize val="0"/>
        </c:dLbls>
        <c:gapWidth val="315"/>
        <c:overlap val="-40"/>
        <c:axId val="1437946767"/>
        <c:axId val="1437933871"/>
      </c:barChart>
      <c:catAx>
        <c:axId val="14379467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7933871"/>
        <c:crosses val="autoZero"/>
        <c:auto val="1"/>
        <c:lblAlgn val="ctr"/>
        <c:lblOffset val="100"/>
        <c:noMultiLvlLbl val="0"/>
      </c:catAx>
      <c:valAx>
        <c:axId val="14379338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7946767"/>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4102537182852143"/>
          <c:y val="0.17634259259259263"/>
          <c:w val="0.83953018372703414"/>
          <c:h val="0.54198272090988631"/>
        </c:manualLayout>
      </c:layout>
      <c:barChart>
        <c:barDir val="col"/>
        <c:grouping val="clustered"/>
        <c:varyColors val="0"/>
        <c:ser>
          <c:idx val="0"/>
          <c:order val="0"/>
          <c:tx>
            <c:strRef>
              <c:f>'TOP 10'!$Z$2</c:f>
              <c:strCache>
                <c:ptCount val="1"/>
                <c:pt idx="0">
                  <c:v>ACTIVE</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'TOP 10'!$Y$3:$Y$12</c:f>
              <c:strCache>
                <c:ptCount val="10"/>
                <c:pt idx="0">
                  <c:v>US</c:v>
                </c:pt>
                <c:pt idx="1">
                  <c:v>Brazil</c:v>
                </c:pt>
                <c:pt idx="2">
                  <c:v>India</c:v>
                </c:pt>
                <c:pt idx="3">
                  <c:v>United Kingdom</c:v>
                </c:pt>
                <c:pt idx="4">
                  <c:v>Russia</c:v>
                </c:pt>
                <c:pt idx="5">
                  <c:v>South Africa</c:v>
                </c:pt>
                <c:pt idx="6">
                  <c:v>Colombia</c:v>
                </c:pt>
                <c:pt idx="7">
                  <c:v>France</c:v>
                </c:pt>
                <c:pt idx="8">
                  <c:v>Canada</c:v>
                </c:pt>
                <c:pt idx="9">
                  <c:v>Peru</c:v>
                </c:pt>
              </c:strCache>
            </c:strRef>
          </c:cat>
          <c:val>
            <c:numRef>
              <c:f>'TOP 10'!$Z$3:$Z$12</c:f>
              <c:numCache>
                <c:formatCode>General</c:formatCode>
                <c:ptCount val="10"/>
                <c:pt idx="0">
                  <c:v>2816444</c:v>
                </c:pt>
                <c:pt idx="1">
                  <c:v>508116</c:v>
                </c:pt>
                <c:pt idx="2">
                  <c:v>495499</c:v>
                </c:pt>
                <c:pt idx="3">
                  <c:v>254427</c:v>
                </c:pt>
                <c:pt idx="4">
                  <c:v>201097</c:v>
                </c:pt>
                <c:pt idx="5">
                  <c:v>170537</c:v>
                </c:pt>
                <c:pt idx="6">
                  <c:v>117163</c:v>
                </c:pt>
                <c:pt idx="7">
                  <c:v>108928</c:v>
                </c:pt>
                <c:pt idx="8">
                  <c:v>107514</c:v>
                </c:pt>
                <c:pt idx="9">
                  <c:v>98752</c:v>
                </c:pt>
              </c:numCache>
            </c:numRef>
          </c:val>
          <c:extLst>
            <c:ext xmlns:c16="http://schemas.microsoft.com/office/drawing/2014/chart" uri="{C3380CC4-5D6E-409C-BE32-E72D297353CC}">
              <c16:uniqueId val="{00000000-1515-4B37-AF55-ED7D14464A35}"/>
            </c:ext>
          </c:extLst>
        </c:ser>
        <c:dLbls>
          <c:showLegendKey val="0"/>
          <c:showVal val="0"/>
          <c:showCatName val="0"/>
          <c:showSerName val="0"/>
          <c:showPercent val="0"/>
          <c:showBubbleSize val="0"/>
        </c:dLbls>
        <c:gapWidth val="315"/>
        <c:overlap val="-40"/>
        <c:axId val="1437943439"/>
        <c:axId val="1437938863"/>
      </c:barChart>
      <c:catAx>
        <c:axId val="1437943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7938863"/>
        <c:crosses val="autoZero"/>
        <c:auto val="1"/>
        <c:lblAlgn val="ctr"/>
        <c:lblOffset val="100"/>
        <c:noMultiLvlLbl val="0"/>
      </c:catAx>
      <c:valAx>
        <c:axId val="14379388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37943439"/>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ETP 2.xlsx]AVERAGE!PivotTable1</c:name>
    <c:fmtId val="4"/>
  </c:pivotSource>
  <c:chart>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AVERAGE!$O$10</c:f>
              <c:strCache>
                <c:ptCount val="1"/>
                <c:pt idx="0">
                  <c:v>Sum of GREATER THAN AVERAGE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AVERAGE!$N$11:$N$15</c:f>
              <c:strCache>
                <c:ptCount val="4"/>
                <c:pt idx="0">
                  <c:v>ACTIVE</c:v>
                </c:pt>
                <c:pt idx="1">
                  <c:v>CONFIRMED</c:v>
                </c:pt>
                <c:pt idx="2">
                  <c:v>DEATHS</c:v>
                </c:pt>
                <c:pt idx="3">
                  <c:v>RECOVERED</c:v>
                </c:pt>
              </c:strCache>
            </c:strRef>
          </c:cat>
          <c:val>
            <c:numRef>
              <c:f>AVERAGE!$O$11:$O$15</c:f>
              <c:numCache>
                <c:formatCode>General</c:formatCode>
                <c:ptCount val="4"/>
                <c:pt idx="0">
                  <c:v>24</c:v>
                </c:pt>
                <c:pt idx="1">
                  <c:v>25</c:v>
                </c:pt>
                <c:pt idx="2">
                  <c:v>26</c:v>
                </c:pt>
                <c:pt idx="3">
                  <c:v>28</c:v>
                </c:pt>
              </c:numCache>
            </c:numRef>
          </c:val>
          <c:extLst>
            <c:ext xmlns:c16="http://schemas.microsoft.com/office/drawing/2014/chart" uri="{C3380CC4-5D6E-409C-BE32-E72D297353CC}">
              <c16:uniqueId val="{00000000-0972-4C94-8B01-63A9F94101C4}"/>
            </c:ext>
          </c:extLst>
        </c:ser>
        <c:ser>
          <c:idx val="1"/>
          <c:order val="1"/>
          <c:tx>
            <c:strRef>
              <c:f>AVERAGE!$P$10</c:f>
              <c:strCache>
                <c:ptCount val="1"/>
                <c:pt idx="0">
                  <c:v>Sum of LESS THAN AVERAGE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AVERAGE!$N$11:$N$15</c:f>
              <c:strCache>
                <c:ptCount val="4"/>
                <c:pt idx="0">
                  <c:v>ACTIVE</c:v>
                </c:pt>
                <c:pt idx="1">
                  <c:v>CONFIRMED</c:v>
                </c:pt>
                <c:pt idx="2">
                  <c:v>DEATHS</c:v>
                </c:pt>
                <c:pt idx="3">
                  <c:v>RECOVERED</c:v>
                </c:pt>
              </c:strCache>
            </c:strRef>
          </c:cat>
          <c:val>
            <c:numRef>
              <c:f>AVERAGE!$P$11:$P$15</c:f>
              <c:numCache>
                <c:formatCode>General</c:formatCode>
                <c:ptCount val="4"/>
                <c:pt idx="0">
                  <c:v>163</c:v>
                </c:pt>
                <c:pt idx="1">
                  <c:v>162</c:v>
                </c:pt>
                <c:pt idx="2">
                  <c:v>161</c:v>
                </c:pt>
                <c:pt idx="3">
                  <c:v>159</c:v>
                </c:pt>
              </c:numCache>
            </c:numRef>
          </c:val>
          <c:extLst>
            <c:ext xmlns:c16="http://schemas.microsoft.com/office/drawing/2014/chart" uri="{C3380CC4-5D6E-409C-BE32-E72D297353CC}">
              <c16:uniqueId val="{00000001-0972-4C94-8B01-63A9F94101C4}"/>
            </c:ext>
          </c:extLst>
        </c:ser>
        <c:dLbls>
          <c:showLegendKey val="0"/>
          <c:showVal val="0"/>
          <c:showCatName val="0"/>
          <c:showSerName val="0"/>
          <c:showPercent val="0"/>
          <c:showBubbleSize val="0"/>
        </c:dLbls>
        <c:gapWidth val="100"/>
        <c:overlap val="-24"/>
        <c:axId val="1468713615"/>
        <c:axId val="1468719855"/>
      </c:barChart>
      <c:catAx>
        <c:axId val="14687136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8719855"/>
        <c:crosses val="autoZero"/>
        <c:auto val="1"/>
        <c:lblAlgn val="ctr"/>
        <c:lblOffset val="100"/>
        <c:noMultiLvlLbl val="0"/>
      </c:catAx>
      <c:valAx>
        <c:axId val="14687198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87136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withinLinear" id="15">
  <a:schemeClr val="accent2"/>
</cs:colorStyle>
</file>

<file path=xl/charts/colors15.xml><?xml version="1.0" encoding="utf-8"?>
<cs:colorStyle xmlns:cs="http://schemas.microsoft.com/office/drawing/2012/chartStyle" xmlns:a="http://schemas.openxmlformats.org/drawingml/2006/main" meth="withinLinear" id="19">
  <a:schemeClr val="accent6"/>
</cs:colorStyle>
</file>

<file path=xl/charts/colors16.xml><?xml version="1.0" encoding="utf-8"?>
<cs:colorStyle xmlns:cs="http://schemas.microsoft.com/office/drawing/2012/chartStyle" xmlns:a="http://schemas.openxmlformats.org/drawingml/2006/main" meth="withinLinear" id="17">
  <a:schemeClr val="accent4"/>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10</xdr:col>
      <xdr:colOff>728662</xdr:colOff>
      <xdr:row>15</xdr:row>
      <xdr:rowOff>128587</xdr:rowOff>
    </xdr:from>
    <xdr:to>
      <xdr:col>14</xdr:col>
      <xdr:colOff>433387</xdr:colOff>
      <xdr:row>30</xdr:row>
      <xdr:rowOff>14287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933450</xdr:colOff>
      <xdr:row>16</xdr:row>
      <xdr:rowOff>57150</xdr:rowOff>
    </xdr:from>
    <xdr:to>
      <xdr:col>15</xdr:col>
      <xdr:colOff>723900</xdr:colOff>
      <xdr:row>29</xdr:row>
      <xdr:rowOff>104775</xdr:rowOff>
    </xdr:to>
    <mc:AlternateContent xmlns:mc="http://schemas.openxmlformats.org/markup-compatibility/2006" xmlns:a14="http://schemas.microsoft.com/office/drawing/2010/main">
      <mc:Choice Requires="a14">
        <xdr:graphicFrame macro="">
          <xdr:nvGraphicFramePr>
            <xdr:cNvPr id="3" name="CRITERIA"/>
            <xdr:cNvGraphicFramePr/>
          </xdr:nvGraphicFramePr>
          <xdr:xfrm>
            <a:off x="0" y="0"/>
            <a:ext cx="0" cy="0"/>
          </xdr:xfrm>
          <a:graphic>
            <a:graphicData uri="http://schemas.microsoft.com/office/drawing/2010/slicer">
              <sle:slicer xmlns:sle="http://schemas.microsoft.com/office/drawing/2010/slicer" name="CRITERIA"/>
            </a:graphicData>
          </a:graphic>
        </xdr:graphicFrame>
      </mc:Choice>
      <mc:Fallback xmlns="">
        <xdr:sp macro="" textlink="">
          <xdr:nvSpPr>
            <xdr:cNvPr id="0" name=""/>
            <xdr:cNvSpPr>
              <a:spLocks noTextEdit="1"/>
            </xdr:cNvSpPr>
          </xdr:nvSpPr>
          <xdr:spPr>
            <a:xfrm>
              <a:off x="16049625" y="3105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15</xdr:col>
      <xdr:colOff>476250</xdr:colOff>
      <xdr:row>4</xdr:row>
      <xdr:rowOff>185737</xdr:rowOff>
    </xdr:from>
    <xdr:to>
      <xdr:col>22</xdr:col>
      <xdr:colOff>381000</xdr:colOff>
      <xdr:row>19</xdr:row>
      <xdr:rowOff>71437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85725</xdr:colOff>
      <xdr:row>4</xdr:row>
      <xdr:rowOff>119062</xdr:rowOff>
    </xdr:from>
    <xdr:to>
      <xdr:col>30</xdr:col>
      <xdr:colOff>657225</xdr:colOff>
      <xdr:row>19</xdr:row>
      <xdr:rowOff>4762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566737</xdr:colOff>
      <xdr:row>8</xdr:row>
      <xdr:rowOff>166687</xdr:rowOff>
    </xdr:from>
    <xdr:to>
      <xdr:col>17</xdr:col>
      <xdr:colOff>1023937</xdr:colOff>
      <xdr:row>23</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1133475</xdr:colOff>
      <xdr:row>6</xdr:row>
      <xdr:rowOff>114300</xdr:rowOff>
    </xdr:from>
    <xdr:to>
      <xdr:col>19</xdr:col>
      <xdr:colOff>47625</xdr:colOff>
      <xdr:row>19</xdr:row>
      <xdr:rowOff>161925</xdr:rowOff>
    </xdr:to>
    <mc:AlternateContent xmlns:mc="http://schemas.openxmlformats.org/markup-compatibility/2006" xmlns:a14="http://schemas.microsoft.com/office/drawing/2010/main">
      <mc:Choice Requires="a14">
        <xdr:graphicFrame macro="">
          <xdr:nvGraphicFramePr>
            <xdr:cNvPr id="3" name="Country/Region"/>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mlns="">
        <xdr:sp macro="" textlink="">
          <xdr:nvSpPr>
            <xdr:cNvPr id="0" name=""/>
            <xdr:cNvSpPr>
              <a:spLocks noTextEdit="1"/>
            </xdr:cNvSpPr>
          </xdr:nvSpPr>
          <xdr:spPr>
            <a:xfrm>
              <a:off x="19211925" y="12573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466725</xdr:colOff>
      <xdr:row>6</xdr:row>
      <xdr:rowOff>123825</xdr:rowOff>
    </xdr:from>
    <xdr:to>
      <xdr:col>20</xdr:col>
      <xdr:colOff>1543050</xdr:colOff>
      <xdr:row>19</xdr:row>
      <xdr:rowOff>171450</xdr:rowOff>
    </xdr:to>
    <mc:AlternateContent xmlns:mc="http://schemas.openxmlformats.org/markup-compatibility/2006" xmlns:a14="http://schemas.microsoft.com/office/drawing/2010/main">
      <mc:Choice Requires="a14">
        <xdr:graphicFrame macro="">
          <xdr:nvGraphicFramePr>
            <xdr:cNvPr id="4" name="WHO Region"/>
            <xdr:cNvGraphicFramePr/>
          </xdr:nvGraphicFramePr>
          <xdr:xfrm>
            <a:off x="0" y="0"/>
            <a:ext cx="0" cy="0"/>
          </xdr:xfrm>
          <a:graphic>
            <a:graphicData uri="http://schemas.microsoft.com/office/drawing/2010/slicer">
              <sle:slicer xmlns:sle="http://schemas.microsoft.com/office/drawing/2010/slicer" name="WHO Region"/>
            </a:graphicData>
          </a:graphic>
        </xdr:graphicFrame>
      </mc:Choice>
      <mc:Fallback xmlns="">
        <xdr:sp macro="" textlink="">
          <xdr:nvSpPr>
            <xdr:cNvPr id="0" name=""/>
            <xdr:cNvSpPr>
              <a:spLocks noTextEdit="1"/>
            </xdr:cNvSpPr>
          </xdr:nvSpPr>
          <xdr:spPr>
            <a:xfrm>
              <a:off x="21459825" y="12668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15</xdr:col>
      <xdr:colOff>166687</xdr:colOff>
      <xdr:row>2</xdr:row>
      <xdr:rowOff>100012</xdr:rowOff>
    </xdr:from>
    <xdr:to>
      <xdr:col>20</xdr:col>
      <xdr:colOff>290512</xdr:colOff>
      <xdr:row>16</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771525</xdr:colOff>
      <xdr:row>13</xdr:row>
      <xdr:rowOff>71437</xdr:rowOff>
    </xdr:from>
    <xdr:to>
      <xdr:col>17</xdr:col>
      <xdr:colOff>66675</xdr:colOff>
      <xdr:row>27</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428625</xdr:colOff>
      <xdr:row>13</xdr:row>
      <xdr:rowOff>100012</xdr:rowOff>
    </xdr:from>
    <xdr:to>
      <xdr:col>23</xdr:col>
      <xdr:colOff>180975</xdr:colOff>
      <xdr:row>27</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485775</xdr:colOff>
      <xdr:row>13</xdr:row>
      <xdr:rowOff>80962</xdr:rowOff>
    </xdr:from>
    <xdr:to>
      <xdr:col>30</xdr:col>
      <xdr:colOff>28575</xdr:colOff>
      <xdr:row>27</xdr:row>
      <xdr:rowOff>157162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447675</xdr:colOff>
      <xdr:row>13</xdr:row>
      <xdr:rowOff>100012</xdr:rowOff>
    </xdr:from>
    <xdr:to>
      <xdr:col>37</xdr:col>
      <xdr:colOff>352425</xdr:colOff>
      <xdr:row>27</xdr:row>
      <xdr:rowOff>176212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85725</xdr:colOff>
      <xdr:row>0</xdr:row>
      <xdr:rowOff>47626</xdr:rowOff>
    </xdr:from>
    <xdr:to>
      <xdr:col>7</xdr:col>
      <xdr:colOff>266700</xdr:colOff>
      <xdr:row>12</xdr:row>
      <xdr:rowOff>9526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12</xdr:row>
      <xdr:rowOff>85725</xdr:rowOff>
    </xdr:from>
    <xdr:to>
      <xdr:col>7</xdr:col>
      <xdr:colOff>285750</xdr:colOff>
      <xdr:row>24</xdr:row>
      <xdr:rowOff>47625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400050</xdr:colOff>
      <xdr:row>0</xdr:row>
      <xdr:rowOff>152400</xdr:rowOff>
    </xdr:from>
    <xdr:to>
      <xdr:col>13</xdr:col>
      <xdr:colOff>581025</xdr:colOff>
      <xdr:row>13</xdr:row>
      <xdr:rowOff>57150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495299</xdr:colOff>
      <xdr:row>13</xdr:row>
      <xdr:rowOff>123825</xdr:rowOff>
    </xdr:from>
    <xdr:to>
      <xdr:col>10</xdr:col>
      <xdr:colOff>295274</xdr:colOff>
      <xdr:row>25</xdr:row>
      <xdr:rowOff>133350</xdr:rowOff>
    </xdr:to>
    <mc:AlternateContent xmlns:mc="http://schemas.openxmlformats.org/markup-compatibility/2006" xmlns:a14="http://schemas.microsoft.com/office/drawing/2010/main">
      <mc:Choice Requires="a14">
        <xdr:graphicFrame macro="">
          <xdr:nvGraphicFramePr>
            <xdr:cNvPr id="9" name="Country/Region 1"/>
            <xdr:cNvGraphicFramePr/>
          </xdr:nvGraphicFramePr>
          <xdr:xfrm>
            <a:off x="0" y="0"/>
            <a:ext cx="0" cy="0"/>
          </xdr:xfrm>
          <a:graphic>
            <a:graphicData uri="http://schemas.microsoft.com/office/drawing/2010/slicer">
              <sle:slicer xmlns:sle="http://schemas.microsoft.com/office/drawing/2010/slicer" name="Country/Region 1"/>
            </a:graphicData>
          </a:graphic>
        </xdr:graphicFrame>
      </mc:Choice>
      <mc:Fallback xmlns="">
        <xdr:sp macro="" textlink="">
          <xdr:nvSpPr>
            <xdr:cNvPr id="0" name=""/>
            <xdr:cNvSpPr>
              <a:spLocks noTextEdit="1"/>
            </xdr:cNvSpPr>
          </xdr:nvSpPr>
          <xdr:spPr>
            <a:xfrm>
              <a:off x="4762499" y="2600325"/>
              <a:ext cx="1628775" cy="2295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561975</xdr:colOff>
      <xdr:row>13</xdr:row>
      <xdr:rowOff>133351</xdr:rowOff>
    </xdr:from>
    <xdr:to>
      <xdr:col>13</xdr:col>
      <xdr:colOff>381000</xdr:colOff>
      <xdr:row>25</xdr:row>
      <xdr:rowOff>133351</xdr:rowOff>
    </xdr:to>
    <mc:AlternateContent xmlns:mc="http://schemas.openxmlformats.org/markup-compatibility/2006" xmlns:a14="http://schemas.microsoft.com/office/drawing/2010/main">
      <mc:Choice Requires="a14">
        <xdr:graphicFrame macro="">
          <xdr:nvGraphicFramePr>
            <xdr:cNvPr id="12" name="WHO Region 1"/>
            <xdr:cNvGraphicFramePr/>
          </xdr:nvGraphicFramePr>
          <xdr:xfrm>
            <a:off x="0" y="0"/>
            <a:ext cx="0" cy="0"/>
          </xdr:xfrm>
          <a:graphic>
            <a:graphicData uri="http://schemas.microsoft.com/office/drawing/2010/slicer">
              <sle:slicer xmlns:sle="http://schemas.microsoft.com/office/drawing/2010/slicer" name="WHO Region 1"/>
            </a:graphicData>
          </a:graphic>
        </xdr:graphicFrame>
      </mc:Choice>
      <mc:Fallback xmlns="">
        <xdr:sp macro="" textlink="">
          <xdr:nvSpPr>
            <xdr:cNvPr id="0" name=""/>
            <xdr:cNvSpPr>
              <a:spLocks noTextEdit="1"/>
            </xdr:cNvSpPr>
          </xdr:nvSpPr>
          <xdr:spPr>
            <a:xfrm>
              <a:off x="6657975" y="2609851"/>
              <a:ext cx="1647825" cy="228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457200</xdr:colOff>
      <xdr:row>0</xdr:row>
      <xdr:rowOff>133350</xdr:rowOff>
    </xdr:from>
    <xdr:to>
      <xdr:col>21</xdr:col>
      <xdr:colOff>361950</xdr:colOff>
      <xdr:row>13</xdr:row>
      <xdr:rowOff>95250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419100</xdr:colOff>
      <xdr:row>13</xdr:row>
      <xdr:rowOff>171450</xdr:rowOff>
    </xdr:from>
    <xdr:to>
      <xdr:col>21</xdr:col>
      <xdr:colOff>342900</xdr:colOff>
      <xdr:row>24</xdr:row>
      <xdr:rowOff>142875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133349</xdr:colOff>
      <xdr:row>0</xdr:row>
      <xdr:rowOff>152400</xdr:rowOff>
    </xdr:from>
    <xdr:to>
      <xdr:col>28</xdr:col>
      <xdr:colOff>409574</xdr:colOff>
      <xdr:row>12</xdr:row>
      <xdr:rowOff>19050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123825</xdr:colOff>
      <xdr:row>13</xdr:row>
      <xdr:rowOff>66675</xdr:rowOff>
    </xdr:from>
    <xdr:to>
      <xdr:col>28</xdr:col>
      <xdr:colOff>523875</xdr:colOff>
      <xdr:row>23</xdr:row>
      <xdr:rowOff>142875</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29</xdr:col>
      <xdr:colOff>276225</xdr:colOff>
      <xdr:row>0</xdr:row>
      <xdr:rowOff>114301</xdr:rowOff>
    </xdr:from>
    <xdr:to>
      <xdr:col>36</xdr:col>
      <xdr:colOff>19051</xdr:colOff>
      <xdr:row>12</xdr:row>
      <xdr:rowOff>38101</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29</xdr:col>
      <xdr:colOff>400050</xdr:colOff>
      <xdr:row>12</xdr:row>
      <xdr:rowOff>114300</xdr:rowOff>
    </xdr:from>
    <xdr:to>
      <xdr:col>35</xdr:col>
      <xdr:colOff>581025</xdr:colOff>
      <xdr:row>23</xdr:row>
      <xdr:rowOff>180975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36</xdr:col>
      <xdr:colOff>238125</xdr:colOff>
      <xdr:row>11</xdr:row>
      <xdr:rowOff>19050</xdr:rowOff>
    </xdr:from>
    <xdr:to>
      <xdr:col>39</xdr:col>
      <xdr:colOff>238125</xdr:colOff>
      <xdr:row>24</xdr:row>
      <xdr:rowOff>66675</xdr:rowOff>
    </xdr:to>
    <mc:AlternateContent xmlns:mc="http://schemas.openxmlformats.org/markup-compatibility/2006" xmlns:a14="http://schemas.microsoft.com/office/drawing/2010/main">
      <mc:Choice Requires="a14">
        <xdr:graphicFrame macro="">
          <xdr:nvGraphicFramePr>
            <xdr:cNvPr id="26" name="CRITERIA 1"/>
            <xdr:cNvGraphicFramePr/>
          </xdr:nvGraphicFramePr>
          <xdr:xfrm>
            <a:off x="0" y="0"/>
            <a:ext cx="0" cy="0"/>
          </xdr:xfrm>
          <a:graphic>
            <a:graphicData uri="http://schemas.microsoft.com/office/drawing/2010/slicer">
              <sle:slicer xmlns:sle="http://schemas.microsoft.com/office/drawing/2010/slicer" name="CRITERIA 1"/>
            </a:graphicData>
          </a:graphic>
        </xdr:graphicFrame>
      </mc:Choice>
      <mc:Fallback xmlns="">
        <xdr:sp macro="" textlink="">
          <xdr:nvSpPr>
            <xdr:cNvPr id="0" name=""/>
            <xdr:cNvSpPr>
              <a:spLocks noTextEdit="1"/>
            </xdr:cNvSpPr>
          </xdr:nvSpPr>
          <xdr:spPr>
            <a:xfrm>
              <a:off x="22183725" y="2114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HP" refreshedDate="44543.470096180557" createdVersion="6" refreshedVersion="6" minRefreshableVersion="3" recordCount="187">
  <cacheSource type="worksheet">
    <worksheetSource ref="A1:K188" sheet="SUM"/>
  </cacheSource>
  <cacheFields count="12">
    <cacheField name="Country/Region" numFmtId="0">
      <sharedItems count="187">
        <s v="Afghanistan"/>
        <s v="Albania"/>
        <s v="Algeria"/>
        <s v="Andorra"/>
        <s v="Angola"/>
        <s v="Antigua and Barbuda"/>
        <s v="Argentina"/>
        <s v="Armenia"/>
        <s v="Australia"/>
        <s v="Austria"/>
        <s v="Azerbaijan"/>
        <s v="Bahamas"/>
        <s v="Bahrain"/>
        <s v="Bangladesh"/>
        <s v="Barbados"/>
        <s v="Belarus"/>
        <s v="Belgium"/>
        <s v="Belize"/>
        <s v="Benin"/>
        <s v="Bhutan"/>
        <s v="Bolivia"/>
        <s v="Bosnia and Herzegovina"/>
        <s v="Botswana"/>
        <s v="Brazil"/>
        <s v="Brunei"/>
        <s v="Bulgaria"/>
        <s v="Burkina Faso"/>
        <s v="Burma"/>
        <s v="Burundi"/>
        <s v="Cabo Verde"/>
        <s v="Cambodia"/>
        <s v="Cameroon"/>
        <s v="Canada"/>
        <s v="Central African Republic"/>
        <s v="Chad"/>
        <s v="Chile"/>
        <s v="China"/>
        <s v="Colombia"/>
        <s v="Comoros"/>
        <s v="Congo (Brazzaville)"/>
        <s v="Congo (Kinshasa)"/>
        <s v="Costa Rica"/>
        <s v="Cote d'Ivoire"/>
        <s v="Croatia"/>
        <s v="Cuba"/>
        <s v="Cyprus"/>
        <s v="Czechia"/>
        <s v="Denmark"/>
        <s v="Djibouti"/>
        <s v="Dominica"/>
        <s v="Dominican Republic"/>
        <s v="Ecuador"/>
        <s v="Egypt"/>
        <s v="El Salvador"/>
        <s v="Equatorial Guinea"/>
        <s v="Eritrea"/>
        <s v="Estonia"/>
        <s v="Eswatini"/>
        <s v="Ethiopia"/>
        <s v="Fiji"/>
        <s v="Finland"/>
        <s v="France"/>
        <s v="Gabon"/>
        <s v="Gambia"/>
        <s v="Georgia"/>
        <s v="Germany"/>
        <s v="Ghana"/>
        <s v="Greece"/>
        <s v="Greenland"/>
        <s v="Grenada"/>
        <s v="Guatemala"/>
        <s v="Guinea"/>
        <s v="Guinea-Bissau"/>
        <s v="Guyana"/>
        <s v="Haiti"/>
        <s v="Holy See"/>
        <s v="Honduras"/>
        <s v="Hungary"/>
        <s v="Iceland"/>
        <s v="India"/>
        <s v="Indonesia"/>
        <s v="Iran"/>
        <s v="Iraq"/>
        <s v="Ireland"/>
        <s v="Israel"/>
        <s v="Italy"/>
        <s v="Jamaica"/>
        <s v="Japan"/>
        <s v="Jordan"/>
        <s v="Kazakhstan"/>
        <s v="Kenya"/>
        <s v="Kosovo"/>
        <s v="Kuwait"/>
        <s v="Kyrgyzstan"/>
        <s v="Laos"/>
        <s v="Latvia"/>
        <s v="Lebanon"/>
        <s v="Lesotho"/>
        <s v="Liberia"/>
        <s v="Libya"/>
        <s v="Liechtenstein"/>
        <s v="Lithuania"/>
        <s v="Luxembourg"/>
        <s v="Madagascar"/>
        <s v="Malawi"/>
        <s v="Malaysia"/>
        <s v="Maldives"/>
        <s v="Mali"/>
        <s v="Malta"/>
        <s v="Mauritania"/>
        <s v="Mauritius"/>
        <s v="Mexico"/>
        <s v="Moldova"/>
        <s v="Monaco"/>
        <s v="Mongolia"/>
        <s v="Montenegro"/>
        <s v="Morocco"/>
        <s v="Mozambique"/>
        <s v="Namibia"/>
        <s v="Nepal"/>
        <s v="Netherlands"/>
        <s v="New Zealand"/>
        <s v="Nicaragua"/>
        <s v="Niger"/>
        <s v="Nigeria"/>
        <s v="North Macedonia"/>
        <s v="Norway"/>
        <s v="Oman"/>
        <s v="Pakistan"/>
        <s v="Panama"/>
        <s v="Papua New Guinea"/>
        <s v="Paraguay"/>
        <s v="Peru"/>
        <s v="Philippines"/>
        <s v="Poland"/>
        <s v="Portugal"/>
        <s v="Qatar"/>
        <s v="Romania"/>
        <s v="Russia"/>
        <s v="Rwanda"/>
        <s v="Saint Kitts and Nevis"/>
        <s v="Saint Lucia"/>
        <s v="Saint Vincent and the Grenadines"/>
        <s v="San Marino"/>
        <s v="Sao Tome and Principe"/>
        <s v="Saudi Arabia"/>
        <s v="Senegal"/>
        <s v="Serbia"/>
        <s v="Seychelles"/>
        <s v="Sierra Leone"/>
        <s v="Singapore"/>
        <s v="Slovakia"/>
        <s v="Slovenia"/>
        <s v="Somalia"/>
        <s v="South Africa"/>
        <s v="South Korea"/>
        <s v="South Sudan"/>
        <s v="Spain"/>
        <s v="Sri Lanka"/>
        <s v="Sudan"/>
        <s v="Suriname"/>
        <s v="Sweden"/>
        <s v="Switzerland"/>
        <s v="Syria"/>
        <s v="Taiwan*"/>
        <s v="Tajikistan"/>
        <s v="Tanzania"/>
        <s v="Thailand"/>
        <s v="Timor-Leste"/>
        <s v="Togo"/>
        <s v="Trinidad and Tobago"/>
        <s v="Tunisia"/>
        <s v="Turkey"/>
        <s v="US"/>
        <s v="Uganda"/>
        <s v="Ukraine"/>
        <s v="United Arab Emirates"/>
        <s v="United Kingdom"/>
        <s v="Uruguay"/>
        <s v="Uzbekistan"/>
        <s v="Venezuela"/>
        <s v="Vietnam"/>
        <s v="West Bank and Gaza"/>
        <s v="Western Sahara"/>
        <s v="Yemen"/>
        <s v="Zambia"/>
        <s v="Zimbabwe"/>
      </sharedItems>
    </cacheField>
    <cacheField name="Confirmed" numFmtId="0">
      <sharedItems containsSemiMixedTypes="0" containsString="0" containsNumber="1" containsInteger="1" minValue="10" maxValue="4290259"/>
    </cacheField>
    <cacheField name="Deaths" numFmtId="0">
      <sharedItems containsSemiMixedTypes="0" containsString="0" containsNumber="1" containsInteger="1" minValue="0" maxValue="148011"/>
    </cacheField>
    <cacheField name="Recovered" numFmtId="0">
      <sharedItems containsSemiMixedTypes="0" containsString="0" containsNumber="1" containsInteger="1" minValue="0" maxValue="1846641"/>
    </cacheField>
    <cacheField name="Active" numFmtId="0">
      <sharedItems containsSemiMixedTypes="0" containsString="0" containsNumber="1" containsInteger="1" minValue="0" maxValue="2816444"/>
    </cacheField>
    <cacheField name="New cases" numFmtId="0">
      <sharedItems containsSemiMixedTypes="0" containsString="0" containsNumber="1" containsInteger="1" minValue="0" maxValue="56336"/>
    </cacheField>
    <cacheField name="New deaths" numFmtId="0">
      <sharedItems containsSemiMixedTypes="0" containsString="0" containsNumber="1" containsInteger="1" minValue="0" maxValue="1076"/>
    </cacheField>
    <cacheField name="New recovered" numFmtId="0">
      <sharedItems containsSemiMixedTypes="0" containsString="0" containsNumber="1" containsInteger="1" minValue="0" maxValue="33728"/>
    </cacheField>
    <cacheField name="Confirmed last week" numFmtId="0">
      <sharedItems containsSemiMixedTypes="0" containsString="0" containsNumber="1" containsInteger="1" minValue="10" maxValue="3834677"/>
    </cacheField>
    <cacheField name="1 week change" numFmtId="0">
      <sharedItems containsSemiMixedTypes="0" containsString="0" containsNumber="1" containsInteger="1" minValue="-47" maxValue="455582"/>
    </cacheField>
    <cacheField name="1 week % increase" numFmtId="0">
      <sharedItems containsSemiMixedTypes="0" containsString="0" containsNumber="1" minValue="-3.84" maxValue="226.32"/>
    </cacheField>
    <cacheField name="WHO Region" numFmtId="0">
      <sharedItems count="6">
        <s v="Eastern Mediterranean"/>
        <s v="Europe"/>
        <s v="Africa"/>
        <s v="Americas"/>
        <s v="Western Pacific"/>
        <s v="South-East Asia"/>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4543.527955555553" createdVersion="6" refreshedVersion="6" minRefreshableVersion="3" recordCount="187">
  <cacheSource type="worksheet">
    <worksheetSource ref="A1:L188" sheet="CHANGE %"/>
  </cacheSource>
  <cacheFields count="12">
    <cacheField name="cuntry/region" numFmtId="0">
      <sharedItems count="187">
        <s v="Afghanistan"/>
        <s v="Albania"/>
        <s v="Algeria"/>
        <s v="Andorra"/>
        <s v="Angola"/>
        <s v="Antigua and Barbuda"/>
        <s v="Argentina"/>
        <s v="Armenia"/>
        <s v="Australia"/>
        <s v="Austria"/>
        <s v="Azerbaijan"/>
        <s v="Bahamas"/>
        <s v="Bahrain"/>
        <s v="Bangladesh"/>
        <s v="Barbados"/>
        <s v="Belarus"/>
        <s v="Belgium"/>
        <s v="Belize"/>
        <s v="Benin"/>
        <s v="Bhutan"/>
        <s v="Bolivia"/>
        <s v="Bosnia and Herzegovina"/>
        <s v="Botswana"/>
        <s v="Brazil"/>
        <s v="Brunei"/>
        <s v="Bulgaria"/>
        <s v="Burkina Faso"/>
        <s v="Burma"/>
        <s v="Burundi"/>
        <s v="Cabo Verde"/>
        <s v="Cambodia"/>
        <s v="Cameroon"/>
        <s v="Canada"/>
        <s v="Central African Republic"/>
        <s v="Chad"/>
        <s v="Chile"/>
        <s v="China"/>
        <s v="Colombia"/>
        <s v="Comoros"/>
        <s v="Congo (Brazzaville)"/>
        <s v="Congo (Kinshasa)"/>
        <s v="Costa Rica"/>
        <s v="Cote d'Ivoire"/>
        <s v="Croatia"/>
        <s v="Cuba"/>
        <s v="Cyprus"/>
        <s v="Czechia"/>
        <s v="Denmark"/>
        <s v="Djibouti"/>
        <s v="Dominica"/>
        <s v="Dominican Republic"/>
        <s v="Ecuador"/>
        <s v="Egypt"/>
        <s v="El Salvador"/>
        <s v="Equatorial Guinea"/>
        <s v="Eritrea"/>
        <s v="Estonia"/>
        <s v="Eswatini"/>
        <s v="Ethiopia"/>
        <s v="Fiji"/>
        <s v="Finland"/>
        <s v="France"/>
        <s v="Gabon"/>
        <s v="Gambia"/>
        <s v="Georgia"/>
        <s v="Germany"/>
        <s v="Ghana"/>
        <s v="Greece"/>
        <s v="Greenland"/>
        <s v="Grenada"/>
        <s v="Guatemala"/>
        <s v="Guinea"/>
        <s v="Guinea-Bissau"/>
        <s v="Guyana"/>
        <s v="Haiti"/>
        <s v="Holy See"/>
        <s v="Honduras"/>
        <s v="Hungary"/>
        <s v="Iceland"/>
        <s v="India"/>
        <s v="Indonesia"/>
        <s v="Iran"/>
        <s v="Iraq"/>
        <s v="Ireland"/>
        <s v="Israel"/>
        <s v="Italy"/>
        <s v="Jamaica"/>
        <s v="Japan"/>
        <s v="Jordan"/>
        <s v="Kazakhstan"/>
        <s v="Kenya"/>
        <s v="Kosovo"/>
        <s v="Kuwait"/>
        <s v="Kyrgyzstan"/>
        <s v="Laos"/>
        <s v="Latvia"/>
        <s v="Lebanon"/>
        <s v="Lesotho"/>
        <s v="Liberia"/>
        <s v="Libya"/>
        <s v="Liechtenstein"/>
        <s v="Lithuania"/>
        <s v="Luxembourg"/>
        <s v="Madagascar"/>
        <s v="Malawi"/>
        <s v="Malaysia"/>
        <s v="Maldives"/>
        <s v="Mali"/>
        <s v="Malta"/>
        <s v="Mauritania"/>
        <s v="Mauritius"/>
        <s v="Mexico"/>
        <s v="Moldova"/>
        <s v="Monaco"/>
        <s v="Mongolia"/>
        <s v="Montenegro"/>
        <s v="Morocco"/>
        <s v="Mozambique"/>
        <s v="Namibia"/>
        <s v="Nepal"/>
        <s v="Netherlands"/>
        <s v="New Zealand"/>
        <s v="Nicaragua"/>
        <s v="Niger"/>
        <s v="Nigeria"/>
        <s v="North Macedonia"/>
        <s v="Norway"/>
        <s v="Oman"/>
        <s v="Pakistan"/>
        <s v="Panama"/>
        <s v="Papua New Guinea"/>
        <s v="Paraguay"/>
        <s v="Peru"/>
        <s v="Philippines"/>
        <s v="Poland"/>
        <s v="Portugal"/>
        <s v="Qatar"/>
        <s v="Romania"/>
        <s v="Russia"/>
        <s v="Rwanda"/>
        <s v="Saint Kitts and Nevis"/>
        <s v="Saint Lucia"/>
        <s v="Saint Vincent and the Grenadines"/>
        <s v="San Marino"/>
        <s v="Sao Tome and Principe"/>
        <s v="Saudi Arabia"/>
        <s v="Senegal"/>
        <s v="Serbia"/>
        <s v="Seychelles"/>
        <s v="Sierra Leone"/>
        <s v="Singapore"/>
        <s v="Slovakia"/>
        <s v="Slovenia"/>
        <s v="Somalia"/>
        <s v="South Africa"/>
        <s v="South Korea"/>
        <s v="South Sudan"/>
        <s v="Spain"/>
        <s v="Sri Lanka"/>
        <s v="Sudan"/>
        <s v="Suriname"/>
        <s v="Sweden"/>
        <s v="Switzerland"/>
        <s v="Syria"/>
        <s v="Taiwan*"/>
        <s v="Tajikistan"/>
        <s v="Tanzania"/>
        <s v="Thailand"/>
        <s v="Timor-Leste"/>
        <s v="Togo"/>
        <s v="Trinidad and Tobago"/>
        <s v="Tunisia"/>
        <s v="Turkey"/>
        <s v="US"/>
        <s v="Uganda"/>
        <s v="Ukraine"/>
        <s v="United Arab Emirates"/>
        <s v="United Kingdom"/>
        <s v="Uruguay"/>
        <s v="Uzbekistan"/>
        <s v="Venezuela"/>
        <s v="Vietnam"/>
        <s v="West Bank and Gaza"/>
        <s v="Western Sahara"/>
        <s v="Yemen"/>
        <s v="Zambia"/>
        <s v="Zimbabwe"/>
      </sharedItems>
    </cacheField>
    <cacheField name="Confirmed" numFmtId="0">
      <sharedItems containsSemiMixedTypes="0" containsString="0" containsNumber="1" containsInteger="1" minValue="10" maxValue="4290259"/>
    </cacheField>
    <cacheField name="Deaths" numFmtId="0">
      <sharedItems containsSemiMixedTypes="0" containsString="0" containsNumber="1" containsInteger="1" minValue="0" maxValue="148011"/>
    </cacheField>
    <cacheField name="Recovered" numFmtId="0">
      <sharedItems containsSemiMixedTypes="0" containsString="0" containsNumber="1" containsInteger="1" minValue="0" maxValue="1846641"/>
    </cacheField>
    <cacheField name="Active" numFmtId="0">
      <sharedItems containsSemiMixedTypes="0" containsString="0" containsNumber="1" containsInteger="1" minValue="0" maxValue="2816444"/>
    </cacheField>
    <cacheField name="New cases" numFmtId="0">
      <sharedItems containsSemiMixedTypes="0" containsString="0" containsNumber="1" containsInteger="1" minValue="0" maxValue="56336"/>
    </cacheField>
    <cacheField name="New deaths" numFmtId="0">
      <sharedItems containsSemiMixedTypes="0" containsString="0" containsNumber="1" containsInteger="1" minValue="0" maxValue="1076"/>
    </cacheField>
    <cacheField name="New recovered" numFmtId="0">
      <sharedItems containsSemiMixedTypes="0" containsString="0" containsNumber="1" containsInteger="1" minValue="0" maxValue="33728"/>
    </cacheField>
    <cacheField name="Confirmed last week" numFmtId="0">
      <sharedItems containsSemiMixedTypes="0" containsString="0" containsNumber="1" containsInteger="1" minValue="10" maxValue="3834677"/>
    </cacheField>
    <cacheField name="WHO Region" numFmtId="0">
      <sharedItems count="6">
        <s v="Eastern Mediterranean"/>
        <s v="Europe"/>
        <s v="Africa"/>
        <s v="Americas"/>
        <s v="Western Pacific"/>
        <s v="South-East Asia"/>
      </sharedItems>
    </cacheField>
    <cacheField name="Change in last week" numFmtId="0">
      <sharedItems containsSemiMixedTypes="0" containsString="0" containsNumber="1" containsInteger="1" minValue="-47" maxValue="455582"/>
    </cacheField>
    <cacheField name="Change in % increase" numFmtId="2">
      <sharedItems containsSemiMixedTypes="0" containsString="0" containsNumber="1" minValue="-3.8430089942763694" maxValue="226.31578947368422"/>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4544.588408101852" createdVersion="6" refreshedVersion="6" minRefreshableVersion="3" recordCount="4">
  <cacheSource type="worksheet">
    <worksheetSource ref="L3:O7" sheet="AVERAGE"/>
  </cacheSource>
  <cacheFields count="4">
    <cacheField name="AVERAGE" numFmtId="0">
      <sharedItems containsSemiMixedTypes="0" containsString="0" containsNumber="1" minValue="3497.5187165775401" maxValue="88130.935828877002"/>
    </cacheField>
    <cacheField name="CRITERIA" numFmtId="0">
      <sharedItems count="4">
        <s v="CONFIRMED"/>
        <s v="DEATHS"/>
        <s v="RECOVERED"/>
        <s v="ACTIVE"/>
      </sharedItems>
    </cacheField>
    <cacheField name="GREATER THAN AVERAGE" numFmtId="0">
      <sharedItems containsSemiMixedTypes="0" containsString="0" containsNumber="1" containsInteger="1" minValue="24" maxValue="28"/>
    </cacheField>
    <cacheField name="LESS THAN AVERAGE" numFmtId="0">
      <sharedItems containsSemiMixedTypes="0" containsString="0" containsNumber="1" containsInteger="1" minValue="159" maxValue="163"/>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187">
  <r>
    <x v="0"/>
    <n v="36263"/>
    <n v="1269"/>
    <n v="25198"/>
    <n v="9796"/>
    <n v="106"/>
    <n v="10"/>
    <n v="18"/>
    <n v="35526"/>
    <n v="737"/>
    <n v="2.0699999999999998"/>
    <x v="0"/>
  </r>
  <r>
    <x v="1"/>
    <n v="4880"/>
    <n v="144"/>
    <n v="2745"/>
    <n v="1991"/>
    <n v="117"/>
    <n v="6"/>
    <n v="63"/>
    <n v="4171"/>
    <n v="709"/>
    <n v="17"/>
    <x v="1"/>
  </r>
  <r>
    <x v="2"/>
    <n v="27973"/>
    <n v="1163"/>
    <n v="18837"/>
    <n v="7973"/>
    <n v="616"/>
    <n v="8"/>
    <n v="749"/>
    <n v="23691"/>
    <n v="4282"/>
    <n v="18.07"/>
    <x v="2"/>
  </r>
  <r>
    <x v="3"/>
    <n v="907"/>
    <n v="52"/>
    <n v="803"/>
    <n v="52"/>
    <n v="10"/>
    <n v="0"/>
    <n v="0"/>
    <n v="884"/>
    <n v="23"/>
    <n v="2.6"/>
    <x v="1"/>
  </r>
  <r>
    <x v="4"/>
    <n v="950"/>
    <n v="41"/>
    <n v="242"/>
    <n v="667"/>
    <n v="18"/>
    <n v="1"/>
    <n v="0"/>
    <n v="749"/>
    <n v="201"/>
    <n v="26.84"/>
    <x v="2"/>
  </r>
  <r>
    <x v="5"/>
    <n v="86"/>
    <n v="3"/>
    <n v="65"/>
    <n v="18"/>
    <n v="4"/>
    <n v="0"/>
    <n v="5"/>
    <n v="76"/>
    <n v="10"/>
    <n v="13.16"/>
    <x v="3"/>
  </r>
  <r>
    <x v="6"/>
    <n v="167416"/>
    <n v="3059"/>
    <n v="72575"/>
    <n v="91782"/>
    <n v="4890"/>
    <n v="120"/>
    <n v="2057"/>
    <n v="130774"/>
    <n v="36642"/>
    <n v="28.02"/>
    <x v="3"/>
  </r>
  <r>
    <x v="7"/>
    <n v="37390"/>
    <n v="711"/>
    <n v="26665"/>
    <n v="10014"/>
    <n v="73"/>
    <n v="6"/>
    <n v="187"/>
    <n v="34981"/>
    <n v="2409"/>
    <n v="6.89"/>
    <x v="1"/>
  </r>
  <r>
    <x v="8"/>
    <n v="15303"/>
    <n v="167"/>
    <n v="9311"/>
    <n v="5825"/>
    <n v="368"/>
    <n v="6"/>
    <n v="137"/>
    <n v="12428"/>
    <n v="2875"/>
    <n v="23.13"/>
    <x v="4"/>
  </r>
  <r>
    <x v="9"/>
    <n v="20558"/>
    <n v="713"/>
    <n v="18246"/>
    <n v="1599"/>
    <n v="86"/>
    <n v="1"/>
    <n v="37"/>
    <n v="19743"/>
    <n v="815"/>
    <n v="4.13"/>
    <x v="1"/>
  </r>
  <r>
    <x v="10"/>
    <n v="30446"/>
    <n v="423"/>
    <n v="23242"/>
    <n v="6781"/>
    <n v="396"/>
    <n v="6"/>
    <n v="558"/>
    <n v="27890"/>
    <n v="2556"/>
    <n v="9.16"/>
    <x v="1"/>
  </r>
  <r>
    <x v="11"/>
    <n v="382"/>
    <n v="11"/>
    <n v="91"/>
    <n v="280"/>
    <n v="40"/>
    <n v="0"/>
    <n v="0"/>
    <n v="174"/>
    <n v="208"/>
    <n v="119.54"/>
    <x v="3"/>
  </r>
  <r>
    <x v="12"/>
    <n v="39482"/>
    <n v="141"/>
    <n v="36110"/>
    <n v="3231"/>
    <n v="351"/>
    <n v="1"/>
    <n v="421"/>
    <n v="36936"/>
    <n v="2546"/>
    <n v="6.89"/>
    <x v="0"/>
  </r>
  <r>
    <x v="13"/>
    <n v="226225"/>
    <n v="2965"/>
    <n v="125683"/>
    <n v="97577"/>
    <n v="2772"/>
    <n v="37"/>
    <n v="1801"/>
    <n v="207453"/>
    <n v="18772"/>
    <n v="9.0500000000000007"/>
    <x v="5"/>
  </r>
  <r>
    <x v="14"/>
    <n v="110"/>
    <n v="7"/>
    <n v="94"/>
    <n v="9"/>
    <n v="0"/>
    <n v="0"/>
    <n v="0"/>
    <n v="106"/>
    <n v="4"/>
    <n v="3.77"/>
    <x v="3"/>
  </r>
  <r>
    <x v="15"/>
    <n v="67251"/>
    <n v="538"/>
    <n v="60492"/>
    <n v="6221"/>
    <n v="119"/>
    <n v="4"/>
    <n v="67"/>
    <n v="66213"/>
    <n v="1038"/>
    <n v="1.57"/>
    <x v="1"/>
  </r>
  <r>
    <x v="16"/>
    <n v="66428"/>
    <n v="9822"/>
    <n v="17452"/>
    <n v="39154"/>
    <n v="402"/>
    <n v="1"/>
    <n v="14"/>
    <n v="64094"/>
    <n v="2334"/>
    <n v="3.64"/>
    <x v="1"/>
  </r>
  <r>
    <x v="17"/>
    <n v="48"/>
    <n v="2"/>
    <n v="26"/>
    <n v="20"/>
    <n v="0"/>
    <n v="0"/>
    <n v="0"/>
    <n v="40"/>
    <n v="8"/>
    <n v="20"/>
    <x v="3"/>
  </r>
  <r>
    <x v="18"/>
    <n v="1770"/>
    <n v="35"/>
    <n v="1036"/>
    <n v="699"/>
    <n v="0"/>
    <n v="0"/>
    <n v="0"/>
    <n v="1602"/>
    <n v="168"/>
    <n v="10.49"/>
    <x v="2"/>
  </r>
  <r>
    <x v="19"/>
    <n v="99"/>
    <n v="0"/>
    <n v="86"/>
    <n v="13"/>
    <n v="4"/>
    <n v="0"/>
    <n v="1"/>
    <n v="90"/>
    <n v="9"/>
    <n v="10"/>
    <x v="5"/>
  </r>
  <r>
    <x v="20"/>
    <n v="71181"/>
    <n v="2647"/>
    <n v="21478"/>
    <n v="47056"/>
    <n v="1752"/>
    <n v="64"/>
    <n v="309"/>
    <n v="60991"/>
    <n v="10190"/>
    <n v="16.71"/>
    <x v="3"/>
  </r>
  <r>
    <x v="21"/>
    <n v="10498"/>
    <n v="294"/>
    <n v="4930"/>
    <n v="5274"/>
    <n v="731"/>
    <n v="14"/>
    <n v="375"/>
    <n v="8479"/>
    <n v="2019"/>
    <n v="23.81"/>
    <x v="1"/>
  </r>
  <r>
    <x v="22"/>
    <n v="739"/>
    <n v="2"/>
    <n v="63"/>
    <n v="674"/>
    <n v="53"/>
    <n v="1"/>
    <n v="11"/>
    <n v="522"/>
    <n v="217"/>
    <n v="41.57"/>
    <x v="2"/>
  </r>
  <r>
    <x v="23"/>
    <n v="2442375"/>
    <n v="87618"/>
    <n v="1846641"/>
    <n v="508116"/>
    <n v="23284"/>
    <n v="614"/>
    <n v="33728"/>
    <n v="2118646"/>
    <n v="323729"/>
    <n v="15.28"/>
    <x v="3"/>
  </r>
  <r>
    <x v="24"/>
    <n v="141"/>
    <n v="3"/>
    <n v="138"/>
    <n v="0"/>
    <n v="0"/>
    <n v="0"/>
    <n v="0"/>
    <n v="141"/>
    <n v="0"/>
    <n v="0"/>
    <x v="4"/>
  </r>
  <r>
    <x v="25"/>
    <n v="10621"/>
    <n v="347"/>
    <n v="5585"/>
    <n v="4689"/>
    <n v="194"/>
    <n v="7"/>
    <n v="230"/>
    <n v="8929"/>
    <n v="1692"/>
    <n v="18.95"/>
    <x v="1"/>
  </r>
  <r>
    <x v="26"/>
    <n v="1100"/>
    <n v="53"/>
    <n v="926"/>
    <n v="121"/>
    <n v="14"/>
    <n v="0"/>
    <n v="6"/>
    <n v="1065"/>
    <n v="35"/>
    <n v="3.29"/>
    <x v="2"/>
  </r>
  <r>
    <x v="27"/>
    <n v="350"/>
    <n v="6"/>
    <n v="292"/>
    <n v="52"/>
    <n v="0"/>
    <n v="0"/>
    <n v="2"/>
    <n v="341"/>
    <n v="9"/>
    <n v="2.64"/>
    <x v="5"/>
  </r>
  <r>
    <x v="28"/>
    <n v="378"/>
    <n v="1"/>
    <n v="301"/>
    <n v="76"/>
    <n v="17"/>
    <n v="0"/>
    <n v="22"/>
    <n v="322"/>
    <n v="56"/>
    <n v="17.39"/>
    <x v="2"/>
  </r>
  <r>
    <x v="29"/>
    <n v="2328"/>
    <n v="22"/>
    <n v="1550"/>
    <n v="756"/>
    <n v="21"/>
    <n v="0"/>
    <n v="103"/>
    <n v="2071"/>
    <n v="257"/>
    <n v="12.41"/>
    <x v="2"/>
  </r>
  <r>
    <x v="30"/>
    <n v="226"/>
    <n v="0"/>
    <n v="147"/>
    <n v="79"/>
    <n v="1"/>
    <n v="0"/>
    <n v="4"/>
    <n v="171"/>
    <n v="55"/>
    <n v="32.159999999999997"/>
    <x v="4"/>
  </r>
  <r>
    <x v="31"/>
    <n v="17110"/>
    <n v="391"/>
    <n v="14539"/>
    <n v="2180"/>
    <n v="402"/>
    <n v="6"/>
    <n v="0"/>
    <n v="16157"/>
    <n v="953"/>
    <n v="5.9"/>
    <x v="2"/>
  </r>
  <r>
    <x v="32"/>
    <n v="116458"/>
    <n v="8944"/>
    <n v="0"/>
    <n v="107514"/>
    <n v="682"/>
    <n v="11"/>
    <n v="0"/>
    <n v="112925"/>
    <n v="3533"/>
    <n v="3.13"/>
    <x v="3"/>
  </r>
  <r>
    <x v="33"/>
    <n v="4599"/>
    <n v="59"/>
    <n v="1546"/>
    <n v="2994"/>
    <n v="0"/>
    <n v="0"/>
    <n v="0"/>
    <n v="4548"/>
    <n v="51"/>
    <n v="1.1200000000000001"/>
    <x v="2"/>
  </r>
  <r>
    <x v="34"/>
    <n v="922"/>
    <n v="75"/>
    <n v="810"/>
    <n v="37"/>
    <n v="7"/>
    <n v="0"/>
    <n v="0"/>
    <n v="889"/>
    <n v="33"/>
    <n v="3.71"/>
    <x v="2"/>
  </r>
  <r>
    <x v="35"/>
    <n v="347923"/>
    <n v="9187"/>
    <n v="319954"/>
    <n v="18782"/>
    <n v="2133"/>
    <n v="75"/>
    <n v="1859"/>
    <n v="333029"/>
    <n v="14894"/>
    <n v="4.47"/>
    <x v="3"/>
  </r>
  <r>
    <x v="36"/>
    <n v="86783"/>
    <n v="4656"/>
    <n v="78869"/>
    <n v="3258"/>
    <n v="213"/>
    <n v="4"/>
    <n v="7"/>
    <n v="85622"/>
    <n v="1161"/>
    <n v="1.36"/>
    <x v="4"/>
  </r>
  <r>
    <x v="37"/>
    <n v="257101"/>
    <n v="8777"/>
    <n v="131161"/>
    <n v="117163"/>
    <n v="16306"/>
    <n v="508"/>
    <n v="11494"/>
    <n v="204005"/>
    <n v="53096"/>
    <n v="26.03"/>
    <x v="3"/>
  </r>
  <r>
    <x v="38"/>
    <n v="354"/>
    <n v="7"/>
    <n v="328"/>
    <n v="19"/>
    <n v="0"/>
    <n v="0"/>
    <n v="0"/>
    <n v="334"/>
    <n v="20"/>
    <n v="5.99"/>
    <x v="2"/>
  </r>
  <r>
    <x v="39"/>
    <n v="3200"/>
    <n v="54"/>
    <n v="829"/>
    <n v="2317"/>
    <n v="162"/>
    <n v="3"/>
    <n v="73"/>
    <n v="2851"/>
    <n v="349"/>
    <n v="12.24"/>
    <x v="2"/>
  </r>
  <r>
    <x v="40"/>
    <n v="8844"/>
    <n v="208"/>
    <n v="5700"/>
    <n v="2936"/>
    <n v="13"/>
    <n v="4"/>
    <n v="190"/>
    <n v="8443"/>
    <n v="401"/>
    <n v="4.75"/>
    <x v="2"/>
  </r>
  <r>
    <x v="41"/>
    <n v="15841"/>
    <n v="115"/>
    <n v="3824"/>
    <n v="11902"/>
    <n v="612"/>
    <n v="11"/>
    <n v="88"/>
    <n v="11534"/>
    <n v="4307"/>
    <n v="37.340000000000003"/>
    <x v="3"/>
  </r>
  <r>
    <x v="42"/>
    <n v="15655"/>
    <n v="96"/>
    <n v="10361"/>
    <n v="5198"/>
    <n v="59"/>
    <n v="0"/>
    <n v="183"/>
    <n v="14312"/>
    <n v="1343"/>
    <n v="9.3800000000000008"/>
    <x v="2"/>
  </r>
  <r>
    <x v="43"/>
    <n v="4881"/>
    <n v="139"/>
    <n v="3936"/>
    <n v="806"/>
    <n v="24"/>
    <n v="3"/>
    <n v="70"/>
    <n v="4370"/>
    <n v="511"/>
    <n v="11.69"/>
    <x v="1"/>
  </r>
  <r>
    <x v="44"/>
    <n v="2532"/>
    <n v="87"/>
    <n v="2351"/>
    <n v="94"/>
    <n v="37"/>
    <n v="0"/>
    <n v="2"/>
    <n v="2446"/>
    <n v="86"/>
    <n v="3.52"/>
    <x v="3"/>
  </r>
  <r>
    <x v="45"/>
    <n v="1060"/>
    <n v="19"/>
    <n v="852"/>
    <n v="189"/>
    <n v="3"/>
    <n v="0"/>
    <n v="0"/>
    <n v="1038"/>
    <n v="22"/>
    <n v="2.12"/>
    <x v="1"/>
  </r>
  <r>
    <x v="46"/>
    <n v="15516"/>
    <n v="373"/>
    <n v="11428"/>
    <n v="3715"/>
    <n v="192"/>
    <n v="2"/>
    <n v="0"/>
    <n v="14098"/>
    <n v="1418"/>
    <n v="10.06"/>
    <x v="1"/>
  </r>
  <r>
    <x v="47"/>
    <n v="13761"/>
    <n v="613"/>
    <n v="12605"/>
    <n v="543"/>
    <n v="109"/>
    <n v="0"/>
    <n v="77"/>
    <n v="13453"/>
    <n v="308"/>
    <n v="2.29"/>
    <x v="1"/>
  </r>
  <r>
    <x v="48"/>
    <n v="5059"/>
    <n v="58"/>
    <n v="4977"/>
    <n v="24"/>
    <n v="9"/>
    <n v="0"/>
    <n v="11"/>
    <n v="5020"/>
    <n v="39"/>
    <n v="0.78"/>
    <x v="0"/>
  </r>
  <r>
    <x v="49"/>
    <n v="18"/>
    <n v="0"/>
    <n v="18"/>
    <n v="0"/>
    <n v="0"/>
    <n v="0"/>
    <n v="0"/>
    <n v="18"/>
    <n v="0"/>
    <n v="0"/>
    <x v="3"/>
  </r>
  <r>
    <x v="50"/>
    <n v="64156"/>
    <n v="1083"/>
    <n v="30204"/>
    <n v="32869"/>
    <n v="1248"/>
    <n v="20"/>
    <n v="1601"/>
    <n v="53956"/>
    <n v="10200"/>
    <n v="18.899999999999999"/>
    <x v="3"/>
  </r>
  <r>
    <x v="51"/>
    <n v="81161"/>
    <n v="5532"/>
    <n v="34896"/>
    <n v="40733"/>
    <n v="467"/>
    <n v="17"/>
    <n v="0"/>
    <n v="74620"/>
    <n v="6541"/>
    <n v="8.77"/>
    <x v="3"/>
  </r>
  <r>
    <x v="52"/>
    <n v="92482"/>
    <n v="4652"/>
    <n v="34838"/>
    <n v="52992"/>
    <n v="420"/>
    <n v="46"/>
    <n v="1007"/>
    <n v="88402"/>
    <n v="4080"/>
    <n v="4.62"/>
    <x v="0"/>
  </r>
  <r>
    <x v="53"/>
    <n v="15035"/>
    <n v="408"/>
    <n v="7778"/>
    <n v="6849"/>
    <n v="405"/>
    <n v="8"/>
    <n v="130"/>
    <n v="12207"/>
    <n v="2828"/>
    <n v="23.17"/>
    <x v="3"/>
  </r>
  <r>
    <x v="54"/>
    <n v="3071"/>
    <n v="51"/>
    <n v="842"/>
    <n v="2178"/>
    <n v="0"/>
    <n v="0"/>
    <n v="0"/>
    <n v="3071"/>
    <n v="0"/>
    <n v="0"/>
    <x v="2"/>
  </r>
  <r>
    <x v="55"/>
    <n v="265"/>
    <n v="0"/>
    <n v="191"/>
    <n v="74"/>
    <n v="2"/>
    <n v="0"/>
    <n v="2"/>
    <n v="251"/>
    <n v="14"/>
    <n v="5.58"/>
    <x v="2"/>
  </r>
  <r>
    <x v="56"/>
    <n v="2034"/>
    <n v="69"/>
    <n v="1923"/>
    <n v="42"/>
    <n v="0"/>
    <n v="0"/>
    <n v="1"/>
    <n v="2021"/>
    <n v="13"/>
    <n v="0.64"/>
    <x v="1"/>
  </r>
  <r>
    <x v="57"/>
    <n v="2316"/>
    <n v="34"/>
    <n v="1025"/>
    <n v="1257"/>
    <n v="109"/>
    <n v="2"/>
    <n v="39"/>
    <n v="1826"/>
    <n v="490"/>
    <n v="26.83"/>
    <x v="2"/>
  </r>
  <r>
    <x v="58"/>
    <n v="14547"/>
    <n v="228"/>
    <n v="6386"/>
    <n v="7933"/>
    <n v="579"/>
    <n v="5"/>
    <n v="170"/>
    <n v="10207"/>
    <n v="4340"/>
    <n v="42.52"/>
    <x v="2"/>
  </r>
  <r>
    <x v="59"/>
    <n v="27"/>
    <n v="0"/>
    <n v="18"/>
    <n v="9"/>
    <n v="0"/>
    <n v="0"/>
    <n v="0"/>
    <n v="27"/>
    <n v="0"/>
    <n v="0"/>
    <x v="4"/>
  </r>
  <r>
    <x v="60"/>
    <n v="7398"/>
    <n v="329"/>
    <n v="6920"/>
    <n v="149"/>
    <n v="5"/>
    <n v="0"/>
    <n v="0"/>
    <n v="7340"/>
    <n v="58"/>
    <n v="0.79"/>
    <x v="1"/>
  </r>
  <r>
    <x v="61"/>
    <n v="220352"/>
    <n v="30212"/>
    <n v="81212"/>
    <n v="108928"/>
    <n v="2551"/>
    <n v="17"/>
    <n v="267"/>
    <n v="214023"/>
    <n v="6329"/>
    <n v="2.96"/>
    <x v="1"/>
  </r>
  <r>
    <x v="62"/>
    <n v="7189"/>
    <n v="49"/>
    <n v="4682"/>
    <n v="2458"/>
    <n v="205"/>
    <n v="0"/>
    <n v="219"/>
    <n v="6433"/>
    <n v="756"/>
    <n v="11.75"/>
    <x v="2"/>
  </r>
  <r>
    <x v="63"/>
    <n v="326"/>
    <n v="8"/>
    <n v="66"/>
    <n v="252"/>
    <n v="49"/>
    <n v="2"/>
    <n v="6"/>
    <n v="112"/>
    <n v="214"/>
    <n v="191.07"/>
    <x v="2"/>
  </r>
  <r>
    <x v="64"/>
    <n v="1137"/>
    <n v="16"/>
    <n v="922"/>
    <n v="199"/>
    <n v="6"/>
    <n v="0"/>
    <n v="2"/>
    <n v="1039"/>
    <n v="98"/>
    <n v="9.43"/>
    <x v="1"/>
  </r>
  <r>
    <x v="65"/>
    <n v="207112"/>
    <n v="9125"/>
    <n v="190314"/>
    <n v="7673"/>
    <n v="445"/>
    <n v="1"/>
    <n v="259"/>
    <n v="203325"/>
    <n v="3787"/>
    <n v="1.86"/>
    <x v="1"/>
  </r>
  <r>
    <x v="66"/>
    <n v="33624"/>
    <n v="168"/>
    <n v="29801"/>
    <n v="3655"/>
    <n v="655"/>
    <n v="0"/>
    <n v="307"/>
    <n v="28430"/>
    <n v="5194"/>
    <n v="18.27"/>
    <x v="2"/>
  </r>
  <r>
    <x v="67"/>
    <n v="4227"/>
    <n v="202"/>
    <n v="1374"/>
    <n v="2651"/>
    <n v="34"/>
    <n v="0"/>
    <n v="0"/>
    <n v="4012"/>
    <n v="215"/>
    <n v="5.36"/>
    <x v="1"/>
  </r>
  <r>
    <x v="68"/>
    <n v="14"/>
    <n v="0"/>
    <n v="13"/>
    <n v="1"/>
    <n v="1"/>
    <n v="0"/>
    <n v="0"/>
    <n v="13"/>
    <n v="1"/>
    <n v="7.69"/>
    <x v="1"/>
  </r>
  <r>
    <x v="69"/>
    <n v="23"/>
    <n v="0"/>
    <n v="23"/>
    <n v="0"/>
    <n v="0"/>
    <n v="0"/>
    <n v="0"/>
    <n v="23"/>
    <n v="0"/>
    <n v="0"/>
    <x v="3"/>
  </r>
  <r>
    <x v="70"/>
    <n v="45309"/>
    <n v="1761"/>
    <n v="32455"/>
    <n v="11093"/>
    <n v="256"/>
    <n v="27"/>
    <n v="843"/>
    <n v="39039"/>
    <n v="6270"/>
    <n v="16.059999999999999"/>
    <x v="3"/>
  </r>
  <r>
    <x v="71"/>
    <n v="7055"/>
    <n v="45"/>
    <n v="6257"/>
    <n v="753"/>
    <n v="47"/>
    <n v="2"/>
    <n v="105"/>
    <n v="6590"/>
    <n v="465"/>
    <n v="7.06"/>
    <x v="2"/>
  </r>
  <r>
    <x v="72"/>
    <n v="1954"/>
    <n v="26"/>
    <n v="803"/>
    <n v="1125"/>
    <n v="0"/>
    <n v="0"/>
    <n v="0"/>
    <n v="1949"/>
    <n v="5"/>
    <n v="0.26"/>
    <x v="2"/>
  </r>
  <r>
    <x v="73"/>
    <n v="389"/>
    <n v="20"/>
    <n v="181"/>
    <n v="188"/>
    <n v="19"/>
    <n v="0"/>
    <n v="0"/>
    <n v="337"/>
    <n v="52"/>
    <n v="15.43"/>
    <x v="3"/>
  </r>
  <r>
    <x v="74"/>
    <n v="7340"/>
    <n v="158"/>
    <n v="4365"/>
    <n v="2817"/>
    <n v="25"/>
    <n v="1"/>
    <n v="0"/>
    <n v="7053"/>
    <n v="287"/>
    <n v="4.07"/>
    <x v="3"/>
  </r>
  <r>
    <x v="75"/>
    <n v="12"/>
    <n v="0"/>
    <n v="12"/>
    <n v="0"/>
    <n v="0"/>
    <n v="0"/>
    <n v="0"/>
    <n v="12"/>
    <n v="0"/>
    <n v="0"/>
    <x v="1"/>
  </r>
  <r>
    <x v="76"/>
    <n v="39741"/>
    <n v="1166"/>
    <n v="5039"/>
    <n v="33536"/>
    <n v="465"/>
    <n v="50"/>
    <n v="117"/>
    <n v="34611"/>
    <n v="5130"/>
    <n v="14.82"/>
    <x v="3"/>
  </r>
  <r>
    <x v="77"/>
    <n v="4448"/>
    <n v="596"/>
    <n v="3329"/>
    <n v="523"/>
    <n v="13"/>
    <n v="0"/>
    <n v="0"/>
    <n v="4339"/>
    <n v="109"/>
    <n v="2.5099999999999998"/>
    <x v="1"/>
  </r>
  <r>
    <x v="78"/>
    <n v="1854"/>
    <n v="10"/>
    <n v="1823"/>
    <n v="21"/>
    <n v="7"/>
    <n v="0"/>
    <n v="0"/>
    <n v="1839"/>
    <n v="15"/>
    <n v="0.82"/>
    <x v="1"/>
  </r>
  <r>
    <x v="79"/>
    <n v="1480073"/>
    <n v="33408"/>
    <n v="951166"/>
    <n v="495499"/>
    <n v="44457"/>
    <n v="637"/>
    <n v="33598"/>
    <n v="1155338"/>
    <n v="324735"/>
    <n v="28.11"/>
    <x v="5"/>
  </r>
  <r>
    <x v="80"/>
    <n v="100303"/>
    <n v="4838"/>
    <n v="58173"/>
    <n v="37292"/>
    <n v="1525"/>
    <n v="57"/>
    <n v="1518"/>
    <n v="88214"/>
    <n v="12089"/>
    <n v="13.7"/>
    <x v="5"/>
  </r>
  <r>
    <x v="81"/>
    <n v="293606"/>
    <n v="15912"/>
    <n v="255144"/>
    <n v="22550"/>
    <n v="2434"/>
    <n v="212"/>
    <n v="1931"/>
    <n v="276202"/>
    <n v="17404"/>
    <n v="6.3"/>
    <x v="0"/>
  </r>
  <r>
    <x v="82"/>
    <n v="112585"/>
    <n v="4458"/>
    <n v="77144"/>
    <n v="30983"/>
    <n v="2553"/>
    <n v="96"/>
    <n v="1927"/>
    <n v="94693"/>
    <n v="17892"/>
    <n v="18.89"/>
    <x v="0"/>
  </r>
  <r>
    <x v="83"/>
    <n v="25892"/>
    <n v="1764"/>
    <n v="23364"/>
    <n v="764"/>
    <n v="11"/>
    <n v="0"/>
    <n v="0"/>
    <n v="25766"/>
    <n v="126"/>
    <n v="0.49"/>
    <x v="1"/>
  </r>
  <r>
    <x v="84"/>
    <n v="63985"/>
    <n v="474"/>
    <n v="27133"/>
    <n v="36378"/>
    <n v="2029"/>
    <n v="4"/>
    <n v="108"/>
    <n v="52003"/>
    <n v="11982"/>
    <n v="23.04"/>
    <x v="1"/>
  </r>
  <r>
    <x v="85"/>
    <n v="246286"/>
    <n v="35112"/>
    <n v="198593"/>
    <n v="12581"/>
    <n v="168"/>
    <n v="5"/>
    <n v="147"/>
    <n v="244624"/>
    <n v="1662"/>
    <n v="0.68"/>
    <x v="1"/>
  </r>
  <r>
    <x v="86"/>
    <n v="853"/>
    <n v="10"/>
    <n v="714"/>
    <n v="129"/>
    <n v="11"/>
    <n v="0"/>
    <n v="0"/>
    <n v="809"/>
    <n v="44"/>
    <n v="5.44"/>
    <x v="3"/>
  </r>
  <r>
    <x v="87"/>
    <n v="31142"/>
    <n v="998"/>
    <n v="21970"/>
    <n v="8174"/>
    <n v="594"/>
    <n v="0"/>
    <n v="364"/>
    <n v="25706"/>
    <n v="5436"/>
    <n v="21.15"/>
    <x v="4"/>
  </r>
  <r>
    <x v="88"/>
    <n v="1176"/>
    <n v="11"/>
    <n v="1041"/>
    <n v="124"/>
    <n v="8"/>
    <n v="0"/>
    <n v="0"/>
    <n v="1223"/>
    <n v="-47"/>
    <n v="-3.84"/>
    <x v="0"/>
  </r>
  <r>
    <x v="89"/>
    <n v="84648"/>
    <n v="585"/>
    <n v="54404"/>
    <n v="29659"/>
    <n v="1526"/>
    <n v="0"/>
    <n v="1833"/>
    <n v="73468"/>
    <n v="11180"/>
    <n v="15.22"/>
    <x v="1"/>
  </r>
  <r>
    <x v="90"/>
    <n v="17975"/>
    <n v="285"/>
    <n v="7833"/>
    <n v="9857"/>
    <n v="372"/>
    <n v="5"/>
    <n v="90"/>
    <n v="13771"/>
    <n v="4204"/>
    <n v="30.53"/>
    <x v="2"/>
  </r>
  <r>
    <x v="91"/>
    <n v="7413"/>
    <n v="185"/>
    <n v="4027"/>
    <n v="3201"/>
    <n v="496"/>
    <n v="16"/>
    <n v="274"/>
    <n v="5877"/>
    <n v="1536"/>
    <n v="26.14"/>
    <x v="1"/>
  </r>
  <r>
    <x v="92"/>
    <n v="64379"/>
    <n v="438"/>
    <n v="55057"/>
    <n v="8884"/>
    <n v="606"/>
    <n v="5"/>
    <n v="684"/>
    <n v="59763"/>
    <n v="4616"/>
    <n v="7.72"/>
    <x v="0"/>
  </r>
  <r>
    <x v="93"/>
    <n v="33296"/>
    <n v="1301"/>
    <n v="21205"/>
    <n v="10790"/>
    <n v="483"/>
    <n v="24"/>
    <n v="817"/>
    <n v="27143"/>
    <n v="6153"/>
    <n v="22.67"/>
    <x v="1"/>
  </r>
  <r>
    <x v="94"/>
    <n v="20"/>
    <n v="0"/>
    <n v="19"/>
    <n v="1"/>
    <n v="0"/>
    <n v="0"/>
    <n v="0"/>
    <n v="19"/>
    <n v="1"/>
    <n v="5.26"/>
    <x v="4"/>
  </r>
  <r>
    <x v="95"/>
    <n v="1219"/>
    <n v="31"/>
    <n v="1045"/>
    <n v="143"/>
    <n v="0"/>
    <n v="0"/>
    <n v="0"/>
    <n v="1192"/>
    <n v="27"/>
    <n v="2.27"/>
    <x v="1"/>
  </r>
  <r>
    <x v="96"/>
    <n v="3882"/>
    <n v="51"/>
    <n v="1709"/>
    <n v="2122"/>
    <n v="132"/>
    <n v="0"/>
    <n v="17"/>
    <n v="2905"/>
    <n v="977"/>
    <n v="33.630000000000003"/>
    <x v="0"/>
  </r>
  <r>
    <x v="97"/>
    <n v="505"/>
    <n v="12"/>
    <n v="128"/>
    <n v="365"/>
    <n v="0"/>
    <n v="0"/>
    <n v="0"/>
    <n v="359"/>
    <n v="146"/>
    <n v="40.67"/>
    <x v="2"/>
  </r>
  <r>
    <x v="98"/>
    <n v="1167"/>
    <n v="72"/>
    <n v="646"/>
    <n v="449"/>
    <n v="5"/>
    <n v="0"/>
    <n v="5"/>
    <n v="1107"/>
    <n v="60"/>
    <n v="5.42"/>
    <x v="2"/>
  </r>
  <r>
    <x v="99"/>
    <n v="2827"/>
    <n v="64"/>
    <n v="577"/>
    <n v="2186"/>
    <n v="158"/>
    <n v="4"/>
    <n v="24"/>
    <n v="1980"/>
    <n v="847"/>
    <n v="42.78"/>
    <x v="0"/>
  </r>
  <r>
    <x v="100"/>
    <n v="86"/>
    <n v="1"/>
    <n v="81"/>
    <n v="4"/>
    <n v="0"/>
    <n v="0"/>
    <n v="0"/>
    <n v="86"/>
    <n v="0"/>
    <n v="0"/>
    <x v="1"/>
  </r>
  <r>
    <x v="101"/>
    <n v="2019"/>
    <n v="80"/>
    <n v="1620"/>
    <n v="319"/>
    <n v="11"/>
    <n v="0"/>
    <n v="4"/>
    <n v="1947"/>
    <n v="72"/>
    <n v="3.7"/>
    <x v="1"/>
  </r>
  <r>
    <x v="102"/>
    <n v="6321"/>
    <n v="112"/>
    <n v="4825"/>
    <n v="1384"/>
    <n v="49"/>
    <n v="0"/>
    <n v="178"/>
    <n v="5639"/>
    <n v="682"/>
    <n v="12.09"/>
    <x v="1"/>
  </r>
  <r>
    <x v="103"/>
    <n v="9690"/>
    <n v="91"/>
    <n v="6260"/>
    <n v="3339"/>
    <n v="395"/>
    <n v="6"/>
    <n v="681"/>
    <n v="7153"/>
    <n v="2537"/>
    <n v="35.47"/>
    <x v="2"/>
  </r>
  <r>
    <x v="104"/>
    <n v="3664"/>
    <n v="99"/>
    <n v="1645"/>
    <n v="1920"/>
    <n v="24"/>
    <n v="0"/>
    <n v="6"/>
    <n v="2992"/>
    <n v="672"/>
    <n v="22.46"/>
    <x v="2"/>
  </r>
  <r>
    <x v="105"/>
    <n v="8904"/>
    <n v="124"/>
    <n v="8601"/>
    <n v="179"/>
    <n v="7"/>
    <n v="0"/>
    <n v="1"/>
    <n v="8800"/>
    <n v="104"/>
    <n v="1.18"/>
    <x v="4"/>
  </r>
  <r>
    <x v="106"/>
    <n v="3369"/>
    <n v="15"/>
    <n v="2547"/>
    <n v="807"/>
    <n v="67"/>
    <n v="0"/>
    <n v="19"/>
    <n v="2999"/>
    <n v="370"/>
    <n v="12.34"/>
    <x v="5"/>
  </r>
  <r>
    <x v="107"/>
    <n v="2513"/>
    <n v="124"/>
    <n v="1913"/>
    <n v="476"/>
    <n v="3"/>
    <n v="1"/>
    <n v="2"/>
    <n v="2475"/>
    <n v="38"/>
    <n v="1.54"/>
    <x v="2"/>
  </r>
  <r>
    <x v="108"/>
    <n v="701"/>
    <n v="9"/>
    <n v="665"/>
    <n v="27"/>
    <n v="1"/>
    <n v="0"/>
    <n v="0"/>
    <n v="677"/>
    <n v="24"/>
    <n v="3.55"/>
    <x v="1"/>
  </r>
  <r>
    <x v="109"/>
    <n v="6208"/>
    <n v="156"/>
    <n v="4653"/>
    <n v="1399"/>
    <n v="37"/>
    <n v="0"/>
    <n v="223"/>
    <n v="5923"/>
    <n v="285"/>
    <n v="4.8099999999999996"/>
    <x v="2"/>
  </r>
  <r>
    <x v="110"/>
    <n v="344"/>
    <n v="10"/>
    <n v="332"/>
    <n v="2"/>
    <n v="0"/>
    <n v="0"/>
    <n v="0"/>
    <n v="343"/>
    <n v="1"/>
    <n v="0.28999999999999998"/>
    <x v="2"/>
  </r>
  <r>
    <x v="111"/>
    <n v="395489"/>
    <n v="44022"/>
    <n v="303810"/>
    <n v="47657"/>
    <n v="4973"/>
    <n v="342"/>
    <n v="8588"/>
    <n v="349396"/>
    <n v="46093"/>
    <n v="13.19"/>
    <x v="3"/>
  </r>
  <r>
    <x v="112"/>
    <n v="23154"/>
    <n v="748"/>
    <n v="16154"/>
    <n v="6252"/>
    <n v="120"/>
    <n v="13"/>
    <n v="245"/>
    <n v="21115"/>
    <n v="2039"/>
    <n v="9.66"/>
    <x v="1"/>
  </r>
  <r>
    <x v="113"/>
    <n v="116"/>
    <n v="4"/>
    <n v="104"/>
    <n v="8"/>
    <n v="0"/>
    <n v="0"/>
    <n v="0"/>
    <n v="109"/>
    <n v="7"/>
    <n v="6.42"/>
    <x v="1"/>
  </r>
  <r>
    <x v="114"/>
    <n v="289"/>
    <n v="0"/>
    <n v="222"/>
    <n v="67"/>
    <n v="1"/>
    <n v="0"/>
    <n v="4"/>
    <n v="287"/>
    <n v="2"/>
    <n v="0.7"/>
    <x v="4"/>
  </r>
  <r>
    <x v="115"/>
    <n v="2893"/>
    <n v="45"/>
    <n v="809"/>
    <n v="2039"/>
    <n v="94"/>
    <n v="2"/>
    <n v="70"/>
    <n v="2188"/>
    <n v="705"/>
    <n v="32.22"/>
    <x v="1"/>
  </r>
  <r>
    <x v="116"/>
    <n v="20887"/>
    <n v="316"/>
    <n v="16553"/>
    <n v="4018"/>
    <n v="609"/>
    <n v="3"/>
    <n v="115"/>
    <n v="17562"/>
    <n v="3325"/>
    <n v="18.93"/>
    <x v="0"/>
  </r>
  <r>
    <x v="117"/>
    <n v="1701"/>
    <n v="11"/>
    <n v="0"/>
    <n v="1690"/>
    <n v="32"/>
    <n v="0"/>
    <n v="0"/>
    <n v="1507"/>
    <n v="194"/>
    <n v="12.87"/>
    <x v="2"/>
  </r>
  <r>
    <x v="118"/>
    <n v="1843"/>
    <n v="8"/>
    <n v="101"/>
    <n v="1734"/>
    <n v="68"/>
    <n v="0"/>
    <n v="26"/>
    <n v="1344"/>
    <n v="499"/>
    <n v="37.130000000000003"/>
    <x v="2"/>
  </r>
  <r>
    <x v="119"/>
    <n v="18752"/>
    <n v="48"/>
    <n v="13754"/>
    <n v="4950"/>
    <n v="139"/>
    <n v="3"/>
    <n v="626"/>
    <n v="17844"/>
    <n v="908"/>
    <n v="5.09"/>
    <x v="5"/>
  </r>
  <r>
    <x v="120"/>
    <n v="53413"/>
    <n v="6160"/>
    <n v="189"/>
    <n v="47064"/>
    <n v="419"/>
    <n v="1"/>
    <n v="0"/>
    <n v="52132"/>
    <n v="1281"/>
    <n v="2.46"/>
    <x v="1"/>
  </r>
  <r>
    <x v="121"/>
    <n v="1557"/>
    <n v="22"/>
    <n v="1514"/>
    <n v="21"/>
    <n v="1"/>
    <n v="0"/>
    <n v="1"/>
    <n v="1555"/>
    <n v="2"/>
    <n v="0.13"/>
    <x v="4"/>
  </r>
  <r>
    <x v="122"/>
    <n v="3439"/>
    <n v="108"/>
    <n v="2492"/>
    <n v="839"/>
    <n v="0"/>
    <n v="0"/>
    <n v="0"/>
    <n v="3147"/>
    <n v="292"/>
    <n v="9.2799999999999994"/>
    <x v="3"/>
  </r>
  <r>
    <x v="123"/>
    <n v="1132"/>
    <n v="69"/>
    <n v="1027"/>
    <n v="36"/>
    <n v="0"/>
    <n v="0"/>
    <n v="0"/>
    <n v="1105"/>
    <n v="27"/>
    <n v="2.44"/>
    <x v="2"/>
  </r>
  <r>
    <x v="124"/>
    <n v="41180"/>
    <n v="860"/>
    <n v="18203"/>
    <n v="22117"/>
    <n v="648"/>
    <n v="2"/>
    <n v="829"/>
    <n v="37225"/>
    <n v="3955"/>
    <n v="10.62"/>
    <x v="2"/>
  </r>
  <r>
    <x v="125"/>
    <n v="10213"/>
    <n v="466"/>
    <n v="5564"/>
    <n v="4183"/>
    <n v="127"/>
    <n v="6"/>
    <n v="137"/>
    <n v="9249"/>
    <n v="964"/>
    <n v="10.42"/>
    <x v="1"/>
  </r>
  <r>
    <x v="126"/>
    <n v="9132"/>
    <n v="255"/>
    <n v="8752"/>
    <n v="125"/>
    <n v="15"/>
    <n v="0"/>
    <n v="0"/>
    <n v="9034"/>
    <n v="98"/>
    <n v="1.08"/>
    <x v="1"/>
  </r>
  <r>
    <x v="127"/>
    <n v="77058"/>
    <n v="393"/>
    <n v="57028"/>
    <n v="19637"/>
    <n v="1053"/>
    <n v="9"/>
    <n v="1729"/>
    <n v="68400"/>
    <n v="8658"/>
    <n v="12.66"/>
    <x v="0"/>
  </r>
  <r>
    <x v="128"/>
    <n v="274289"/>
    <n v="5842"/>
    <n v="241026"/>
    <n v="27421"/>
    <n v="1176"/>
    <n v="20"/>
    <n v="3592"/>
    <n v="266096"/>
    <n v="8193"/>
    <n v="3.08"/>
    <x v="0"/>
  </r>
  <r>
    <x v="129"/>
    <n v="61442"/>
    <n v="1322"/>
    <n v="35086"/>
    <n v="25034"/>
    <n v="1146"/>
    <n v="28"/>
    <n v="955"/>
    <n v="54426"/>
    <n v="7016"/>
    <n v="12.89"/>
    <x v="3"/>
  </r>
  <r>
    <x v="130"/>
    <n v="62"/>
    <n v="0"/>
    <n v="11"/>
    <n v="51"/>
    <n v="0"/>
    <n v="0"/>
    <n v="0"/>
    <n v="19"/>
    <n v="43"/>
    <n v="226.32"/>
    <x v="4"/>
  </r>
  <r>
    <x v="131"/>
    <n v="4548"/>
    <n v="43"/>
    <n v="2905"/>
    <n v="1600"/>
    <n v="104"/>
    <n v="2"/>
    <n v="111"/>
    <n v="3748"/>
    <n v="800"/>
    <n v="21.34"/>
    <x v="3"/>
  </r>
  <r>
    <x v="132"/>
    <n v="389717"/>
    <n v="18418"/>
    <n v="272547"/>
    <n v="98752"/>
    <n v="13756"/>
    <n v="575"/>
    <n v="4697"/>
    <n v="357681"/>
    <n v="32036"/>
    <n v="8.9600000000000009"/>
    <x v="3"/>
  </r>
  <r>
    <x v="133"/>
    <n v="82040"/>
    <n v="1945"/>
    <n v="26446"/>
    <n v="53649"/>
    <n v="1592"/>
    <n v="13"/>
    <n v="336"/>
    <n v="68898"/>
    <n v="13142"/>
    <n v="19.07"/>
    <x v="4"/>
  </r>
  <r>
    <x v="134"/>
    <n v="43402"/>
    <n v="1676"/>
    <n v="32856"/>
    <n v="8870"/>
    <n v="337"/>
    <n v="5"/>
    <n v="103"/>
    <n v="40383"/>
    <n v="3019"/>
    <n v="7.48"/>
    <x v="1"/>
  </r>
  <r>
    <x v="135"/>
    <n v="50299"/>
    <n v="1719"/>
    <n v="35375"/>
    <n v="13205"/>
    <n v="135"/>
    <n v="2"/>
    <n v="158"/>
    <n v="48771"/>
    <n v="1528"/>
    <n v="3.13"/>
    <x v="1"/>
  </r>
  <r>
    <x v="136"/>
    <n v="109597"/>
    <n v="165"/>
    <n v="106328"/>
    <n v="3104"/>
    <n v="292"/>
    <n v="0"/>
    <n v="304"/>
    <n v="107037"/>
    <n v="2560"/>
    <n v="2.39"/>
    <x v="0"/>
  </r>
  <r>
    <x v="137"/>
    <n v="45902"/>
    <n v="2206"/>
    <n v="25794"/>
    <n v="17902"/>
    <n v="1104"/>
    <n v="19"/>
    <n v="151"/>
    <n v="38139"/>
    <n v="7763"/>
    <n v="20.350000000000001"/>
    <x v="1"/>
  </r>
  <r>
    <x v="138"/>
    <n v="816680"/>
    <n v="13334"/>
    <n v="602249"/>
    <n v="201097"/>
    <n v="5607"/>
    <n v="85"/>
    <n v="3077"/>
    <n v="776212"/>
    <n v="40468"/>
    <n v="5.21"/>
    <x v="1"/>
  </r>
  <r>
    <x v="139"/>
    <n v="1879"/>
    <n v="5"/>
    <n v="975"/>
    <n v="899"/>
    <n v="58"/>
    <n v="0"/>
    <n v="57"/>
    <n v="1629"/>
    <n v="250"/>
    <n v="15.35"/>
    <x v="2"/>
  </r>
  <r>
    <x v="140"/>
    <n v="17"/>
    <n v="0"/>
    <n v="15"/>
    <n v="2"/>
    <n v="0"/>
    <n v="0"/>
    <n v="0"/>
    <n v="17"/>
    <n v="0"/>
    <n v="0"/>
    <x v="3"/>
  </r>
  <r>
    <x v="141"/>
    <n v="24"/>
    <n v="0"/>
    <n v="22"/>
    <n v="2"/>
    <n v="0"/>
    <n v="0"/>
    <n v="0"/>
    <n v="23"/>
    <n v="1"/>
    <n v="4.3499999999999996"/>
    <x v="3"/>
  </r>
  <r>
    <x v="142"/>
    <n v="52"/>
    <n v="0"/>
    <n v="39"/>
    <n v="13"/>
    <n v="0"/>
    <n v="0"/>
    <n v="0"/>
    <n v="50"/>
    <n v="2"/>
    <n v="4"/>
    <x v="3"/>
  </r>
  <r>
    <x v="143"/>
    <n v="699"/>
    <n v="42"/>
    <n v="657"/>
    <n v="0"/>
    <n v="0"/>
    <n v="0"/>
    <n v="0"/>
    <n v="699"/>
    <n v="0"/>
    <n v="0"/>
    <x v="1"/>
  </r>
  <r>
    <x v="144"/>
    <n v="865"/>
    <n v="14"/>
    <n v="734"/>
    <n v="117"/>
    <n v="2"/>
    <n v="0"/>
    <n v="38"/>
    <n v="746"/>
    <n v="119"/>
    <n v="15.95"/>
    <x v="2"/>
  </r>
  <r>
    <x v="145"/>
    <n v="268934"/>
    <n v="2760"/>
    <n v="222936"/>
    <n v="43238"/>
    <n v="1993"/>
    <n v="27"/>
    <n v="2613"/>
    <n v="253349"/>
    <n v="15585"/>
    <n v="6.15"/>
    <x v="0"/>
  </r>
  <r>
    <x v="146"/>
    <n v="9764"/>
    <n v="194"/>
    <n v="6477"/>
    <n v="3093"/>
    <n v="83"/>
    <n v="3"/>
    <n v="68"/>
    <n v="8948"/>
    <n v="816"/>
    <n v="9.1199999999999992"/>
    <x v="2"/>
  </r>
  <r>
    <x v="147"/>
    <n v="24141"/>
    <n v="543"/>
    <n v="0"/>
    <n v="23598"/>
    <n v="411"/>
    <n v="9"/>
    <n v="0"/>
    <n v="21253"/>
    <n v="2888"/>
    <n v="13.59"/>
    <x v="1"/>
  </r>
  <r>
    <x v="148"/>
    <n v="114"/>
    <n v="0"/>
    <n v="39"/>
    <n v="75"/>
    <n v="0"/>
    <n v="0"/>
    <n v="0"/>
    <n v="108"/>
    <n v="6"/>
    <n v="5.56"/>
    <x v="2"/>
  </r>
  <r>
    <x v="149"/>
    <n v="1783"/>
    <n v="66"/>
    <n v="1317"/>
    <n v="400"/>
    <n v="0"/>
    <n v="0"/>
    <n v="4"/>
    <n v="1711"/>
    <n v="72"/>
    <n v="4.21"/>
    <x v="2"/>
  </r>
  <r>
    <x v="150"/>
    <n v="50838"/>
    <n v="27"/>
    <n v="45692"/>
    <n v="5119"/>
    <n v="469"/>
    <n v="0"/>
    <n v="171"/>
    <n v="48035"/>
    <n v="2803"/>
    <n v="5.84"/>
    <x v="4"/>
  </r>
  <r>
    <x v="151"/>
    <n v="2181"/>
    <n v="28"/>
    <n v="1616"/>
    <n v="537"/>
    <n v="2"/>
    <n v="0"/>
    <n v="39"/>
    <n v="1980"/>
    <n v="201"/>
    <n v="10.15"/>
    <x v="1"/>
  </r>
  <r>
    <x v="152"/>
    <n v="2087"/>
    <n v="116"/>
    <n v="1733"/>
    <n v="238"/>
    <n v="5"/>
    <n v="0"/>
    <n v="55"/>
    <n v="1953"/>
    <n v="134"/>
    <n v="6.86"/>
    <x v="1"/>
  </r>
  <r>
    <x v="153"/>
    <n v="3196"/>
    <n v="93"/>
    <n v="1543"/>
    <n v="1560"/>
    <n v="18"/>
    <n v="0"/>
    <n v="22"/>
    <n v="3130"/>
    <n v="66"/>
    <n v="2.11"/>
    <x v="0"/>
  </r>
  <r>
    <x v="154"/>
    <n v="452529"/>
    <n v="7067"/>
    <n v="274925"/>
    <n v="170537"/>
    <n v="7096"/>
    <n v="298"/>
    <n v="9848"/>
    <n v="373628"/>
    <n v="78901"/>
    <n v="21.12"/>
    <x v="2"/>
  </r>
  <r>
    <x v="155"/>
    <n v="14203"/>
    <n v="300"/>
    <n v="13007"/>
    <n v="896"/>
    <n v="28"/>
    <n v="1"/>
    <n v="102"/>
    <n v="13816"/>
    <n v="387"/>
    <n v="2.8"/>
    <x v="4"/>
  </r>
  <r>
    <x v="156"/>
    <n v="2305"/>
    <n v="46"/>
    <n v="1175"/>
    <n v="1084"/>
    <n v="43"/>
    <n v="1"/>
    <n v="0"/>
    <n v="2211"/>
    <n v="94"/>
    <n v="4.25"/>
    <x v="2"/>
  </r>
  <r>
    <x v="157"/>
    <n v="272421"/>
    <n v="28432"/>
    <n v="150376"/>
    <n v="93613"/>
    <n v="0"/>
    <n v="0"/>
    <n v="0"/>
    <n v="264836"/>
    <n v="7585"/>
    <n v="2.86"/>
    <x v="1"/>
  </r>
  <r>
    <x v="158"/>
    <n v="2805"/>
    <n v="11"/>
    <n v="2121"/>
    <n v="673"/>
    <n v="23"/>
    <n v="0"/>
    <n v="15"/>
    <n v="2730"/>
    <n v="75"/>
    <n v="2.75"/>
    <x v="5"/>
  </r>
  <r>
    <x v="159"/>
    <n v="11424"/>
    <n v="720"/>
    <n v="5939"/>
    <n v="4765"/>
    <n v="39"/>
    <n v="3"/>
    <n v="49"/>
    <n v="10992"/>
    <n v="432"/>
    <n v="3.93"/>
    <x v="0"/>
  </r>
  <r>
    <x v="160"/>
    <n v="1483"/>
    <n v="24"/>
    <n v="925"/>
    <n v="534"/>
    <n v="44"/>
    <n v="1"/>
    <n v="35"/>
    <n v="1079"/>
    <n v="404"/>
    <n v="37.44"/>
    <x v="3"/>
  </r>
  <r>
    <x v="161"/>
    <n v="79395"/>
    <n v="5700"/>
    <n v="0"/>
    <n v="73695"/>
    <n v="398"/>
    <n v="3"/>
    <n v="0"/>
    <n v="78048"/>
    <n v="1347"/>
    <n v="1.73"/>
    <x v="1"/>
  </r>
  <r>
    <x v="162"/>
    <n v="34477"/>
    <n v="1978"/>
    <n v="30900"/>
    <n v="1599"/>
    <n v="65"/>
    <n v="1"/>
    <n v="200"/>
    <n v="33634"/>
    <n v="843"/>
    <n v="2.5099999999999998"/>
    <x v="1"/>
  </r>
  <r>
    <x v="163"/>
    <n v="674"/>
    <n v="40"/>
    <n v="0"/>
    <n v="634"/>
    <n v="24"/>
    <n v="2"/>
    <n v="0"/>
    <n v="522"/>
    <n v="152"/>
    <n v="29.12"/>
    <x v="0"/>
  </r>
  <r>
    <x v="164"/>
    <n v="462"/>
    <n v="7"/>
    <n v="440"/>
    <n v="15"/>
    <n v="4"/>
    <n v="0"/>
    <n v="0"/>
    <n v="451"/>
    <n v="11"/>
    <n v="2.44"/>
    <x v="4"/>
  </r>
  <r>
    <x v="165"/>
    <n v="7235"/>
    <n v="60"/>
    <n v="6028"/>
    <n v="1147"/>
    <n v="43"/>
    <n v="1"/>
    <n v="58"/>
    <n v="6921"/>
    <n v="314"/>
    <n v="4.54"/>
    <x v="1"/>
  </r>
  <r>
    <x v="166"/>
    <n v="509"/>
    <n v="21"/>
    <n v="183"/>
    <n v="305"/>
    <n v="0"/>
    <n v="0"/>
    <n v="0"/>
    <n v="509"/>
    <n v="0"/>
    <n v="0"/>
    <x v="2"/>
  </r>
  <r>
    <x v="167"/>
    <n v="3297"/>
    <n v="58"/>
    <n v="3111"/>
    <n v="128"/>
    <n v="6"/>
    <n v="0"/>
    <n v="2"/>
    <n v="3250"/>
    <n v="47"/>
    <n v="1.45"/>
    <x v="5"/>
  </r>
  <r>
    <x v="168"/>
    <n v="24"/>
    <n v="0"/>
    <n v="0"/>
    <n v="24"/>
    <n v="0"/>
    <n v="0"/>
    <n v="0"/>
    <n v="24"/>
    <n v="0"/>
    <n v="0"/>
    <x v="5"/>
  </r>
  <r>
    <x v="169"/>
    <n v="874"/>
    <n v="18"/>
    <n v="607"/>
    <n v="249"/>
    <n v="6"/>
    <n v="0"/>
    <n v="8"/>
    <n v="783"/>
    <n v="91"/>
    <n v="11.62"/>
    <x v="2"/>
  </r>
  <r>
    <x v="170"/>
    <n v="148"/>
    <n v="8"/>
    <n v="128"/>
    <n v="12"/>
    <n v="1"/>
    <n v="0"/>
    <n v="0"/>
    <n v="137"/>
    <n v="11"/>
    <n v="8.0299999999999994"/>
    <x v="3"/>
  </r>
  <r>
    <x v="171"/>
    <n v="1455"/>
    <n v="50"/>
    <n v="1157"/>
    <n v="248"/>
    <n v="3"/>
    <n v="0"/>
    <n v="15"/>
    <n v="1381"/>
    <n v="74"/>
    <n v="5.36"/>
    <x v="0"/>
  </r>
  <r>
    <x v="172"/>
    <n v="227019"/>
    <n v="5630"/>
    <n v="210469"/>
    <n v="10920"/>
    <n v="919"/>
    <n v="17"/>
    <n v="982"/>
    <n v="220572"/>
    <n v="6447"/>
    <n v="2.92"/>
    <x v="1"/>
  </r>
  <r>
    <x v="173"/>
    <n v="4290259"/>
    <n v="148011"/>
    <n v="1325804"/>
    <n v="2816444"/>
    <n v="56336"/>
    <n v="1076"/>
    <n v="27941"/>
    <n v="3834677"/>
    <n v="455582"/>
    <n v="11.88"/>
    <x v="3"/>
  </r>
  <r>
    <x v="174"/>
    <n v="1128"/>
    <n v="2"/>
    <n v="986"/>
    <n v="140"/>
    <n v="13"/>
    <n v="0"/>
    <n v="4"/>
    <n v="1069"/>
    <n v="59"/>
    <n v="5.52"/>
    <x v="2"/>
  </r>
  <r>
    <x v="175"/>
    <n v="67096"/>
    <n v="1636"/>
    <n v="37202"/>
    <n v="28258"/>
    <n v="835"/>
    <n v="11"/>
    <n v="317"/>
    <n v="60767"/>
    <n v="6329"/>
    <n v="10.42"/>
    <x v="1"/>
  </r>
  <r>
    <x v="176"/>
    <n v="59177"/>
    <n v="345"/>
    <n v="52510"/>
    <n v="6322"/>
    <n v="264"/>
    <n v="1"/>
    <n v="328"/>
    <n v="57193"/>
    <n v="1984"/>
    <n v="3.47"/>
    <x v="0"/>
  </r>
  <r>
    <x v="177"/>
    <n v="301708"/>
    <n v="45844"/>
    <n v="1437"/>
    <n v="254427"/>
    <n v="688"/>
    <n v="7"/>
    <n v="3"/>
    <n v="296944"/>
    <n v="4764"/>
    <n v="1.6"/>
    <x v="1"/>
  </r>
  <r>
    <x v="178"/>
    <n v="1202"/>
    <n v="35"/>
    <n v="951"/>
    <n v="216"/>
    <n v="10"/>
    <n v="1"/>
    <n v="3"/>
    <n v="1064"/>
    <n v="138"/>
    <n v="12.97"/>
    <x v="3"/>
  </r>
  <r>
    <x v="179"/>
    <n v="21209"/>
    <n v="121"/>
    <n v="11674"/>
    <n v="9414"/>
    <n v="678"/>
    <n v="5"/>
    <n v="569"/>
    <n v="17149"/>
    <n v="4060"/>
    <n v="23.67"/>
    <x v="1"/>
  </r>
  <r>
    <x v="180"/>
    <n v="15988"/>
    <n v="146"/>
    <n v="9959"/>
    <n v="5883"/>
    <n v="525"/>
    <n v="4"/>
    <n v="213"/>
    <n v="12334"/>
    <n v="3654"/>
    <n v="29.63"/>
    <x v="3"/>
  </r>
  <r>
    <x v="181"/>
    <n v="431"/>
    <n v="0"/>
    <n v="365"/>
    <n v="66"/>
    <n v="11"/>
    <n v="0"/>
    <n v="0"/>
    <n v="384"/>
    <n v="47"/>
    <n v="12.24"/>
    <x v="4"/>
  </r>
  <r>
    <x v="182"/>
    <n v="10621"/>
    <n v="78"/>
    <n v="3752"/>
    <n v="6791"/>
    <n v="152"/>
    <n v="2"/>
    <n v="0"/>
    <n v="8916"/>
    <n v="1705"/>
    <n v="19.12"/>
    <x v="0"/>
  </r>
  <r>
    <x v="183"/>
    <n v="10"/>
    <n v="1"/>
    <n v="8"/>
    <n v="1"/>
    <n v="0"/>
    <n v="0"/>
    <n v="0"/>
    <n v="10"/>
    <n v="0"/>
    <n v="0"/>
    <x v="2"/>
  </r>
  <r>
    <x v="184"/>
    <n v="1691"/>
    <n v="483"/>
    <n v="833"/>
    <n v="375"/>
    <n v="10"/>
    <n v="4"/>
    <n v="36"/>
    <n v="1619"/>
    <n v="72"/>
    <n v="4.45"/>
    <x v="0"/>
  </r>
  <r>
    <x v="185"/>
    <n v="4552"/>
    <n v="140"/>
    <n v="2815"/>
    <n v="1597"/>
    <n v="71"/>
    <n v="1"/>
    <n v="465"/>
    <n v="3326"/>
    <n v="1226"/>
    <n v="36.86"/>
    <x v="2"/>
  </r>
  <r>
    <x v="186"/>
    <n v="2704"/>
    <n v="36"/>
    <n v="542"/>
    <n v="2126"/>
    <n v="192"/>
    <n v="2"/>
    <n v="24"/>
    <n v="1713"/>
    <n v="991"/>
    <n v="57.85"/>
    <x v="2"/>
  </r>
</pivotCacheRecords>
</file>

<file path=xl/pivotCache/pivotCacheRecords2.xml><?xml version="1.0" encoding="utf-8"?>
<pivotCacheRecords xmlns="http://schemas.openxmlformats.org/spreadsheetml/2006/main" xmlns:r="http://schemas.openxmlformats.org/officeDocument/2006/relationships" count="187">
  <r>
    <x v="0"/>
    <n v="36263"/>
    <n v="1269"/>
    <n v="25198"/>
    <n v="9796"/>
    <n v="106"/>
    <n v="10"/>
    <n v="18"/>
    <n v="35526"/>
    <x v="0"/>
    <n v="737"/>
    <n v="2.0745369588470415"/>
  </r>
  <r>
    <x v="1"/>
    <n v="4880"/>
    <n v="144"/>
    <n v="2745"/>
    <n v="1991"/>
    <n v="117"/>
    <n v="6"/>
    <n v="63"/>
    <n v="4171"/>
    <x v="1"/>
    <n v="709"/>
    <n v="16.9983217453848"/>
  </r>
  <r>
    <x v="2"/>
    <n v="27973"/>
    <n v="1163"/>
    <n v="18837"/>
    <n v="7973"/>
    <n v="616"/>
    <n v="8"/>
    <n v="749"/>
    <n v="23691"/>
    <x v="2"/>
    <n v="4282"/>
    <n v="18.074374234941541"/>
  </r>
  <r>
    <x v="3"/>
    <n v="907"/>
    <n v="52"/>
    <n v="803"/>
    <n v="52"/>
    <n v="10"/>
    <n v="0"/>
    <n v="0"/>
    <n v="884"/>
    <x v="1"/>
    <n v="23"/>
    <n v="2.6018099547511313"/>
  </r>
  <r>
    <x v="4"/>
    <n v="950"/>
    <n v="41"/>
    <n v="242"/>
    <n v="667"/>
    <n v="18"/>
    <n v="1"/>
    <n v="0"/>
    <n v="749"/>
    <x v="2"/>
    <n v="201"/>
    <n v="26.835781041388518"/>
  </r>
  <r>
    <x v="5"/>
    <n v="86"/>
    <n v="3"/>
    <n v="65"/>
    <n v="18"/>
    <n v="4"/>
    <n v="0"/>
    <n v="5"/>
    <n v="76"/>
    <x v="3"/>
    <n v="10"/>
    <n v="13.157894736842104"/>
  </r>
  <r>
    <x v="6"/>
    <n v="167416"/>
    <n v="3059"/>
    <n v="72575"/>
    <n v="91782"/>
    <n v="4890"/>
    <n v="120"/>
    <n v="2057"/>
    <n v="130774"/>
    <x v="3"/>
    <n v="36642"/>
    <n v="28.019331059690764"/>
  </r>
  <r>
    <x v="7"/>
    <n v="37390"/>
    <n v="711"/>
    <n v="26665"/>
    <n v="10014"/>
    <n v="73"/>
    <n v="6"/>
    <n v="187"/>
    <n v="34981"/>
    <x v="1"/>
    <n v="2409"/>
    <n v="6.8865955804579633"/>
  </r>
  <r>
    <x v="8"/>
    <n v="15303"/>
    <n v="167"/>
    <n v="9311"/>
    <n v="5825"/>
    <n v="368"/>
    <n v="6"/>
    <n v="137"/>
    <n v="12428"/>
    <x v="4"/>
    <n v="2875"/>
    <n v="23.133247505632443"/>
  </r>
  <r>
    <x v="9"/>
    <n v="20558"/>
    <n v="713"/>
    <n v="18246"/>
    <n v="1599"/>
    <n v="86"/>
    <n v="1"/>
    <n v="37"/>
    <n v="19743"/>
    <x v="1"/>
    <n v="815"/>
    <n v="4.1280453831737836"/>
  </r>
  <r>
    <x v="10"/>
    <n v="30446"/>
    <n v="423"/>
    <n v="23242"/>
    <n v="6781"/>
    <n v="396"/>
    <n v="6"/>
    <n v="558"/>
    <n v="27890"/>
    <x v="1"/>
    <n v="2556"/>
    <n v="9.1645751165292211"/>
  </r>
  <r>
    <x v="11"/>
    <n v="382"/>
    <n v="11"/>
    <n v="91"/>
    <n v="280"/>
    <n v="40"/>
    <n v="0"/>
    <n v="0"/>
    <n v="174"/>
    <x v="3"/>
    <n v="208"/>
    <n v="119.54022988505747"/>
  </r>
  <r>
    <x v="12"/>
    <n v="39482"/>
    <n v="141"/>
    <n v="36110"/>
    <n v="3231"/>
    <n v="351"/>
    <n v="1"/>
    <n v="421"/>
    <n v="36936"/>
    <x v="0"/>
    <n v="2546"/>
    <n v="6.8930041152263373"/>
  </r>
  <r>
    <x v="13"/>
    <n v="226225"/>
    <n v="2965"/>
    <n v="125683"/>
    <n v="97577"/>
    <n v="2772"/>
    <n v="37"/>
    <n v="1801"/>
    <n v="207453"/>
    <x v="5"/>
    <n v="18772"/>
    <n v="9.0487965948913729"/>
  </r>
  <r>
    <x v="14"/>
    <n v="110"/>
    <n v="7"/>
    <n v="94"/>
    <n v="9"/>
    <n v="0"/>
    <n v="0"/>
    <n v="0"/>
    <n v="106"/>
    <x v="3"/>
    <n v="4"/>
    <n v="3.7735849056603774"/>
  </r>
  <r>
    <x v="15"/>
    <n v="67251"/>
    <n v="538"/>
    <n v="60492"/>
    <n v="6221"/>
    <n v="119"/>
    <n v="4"/>
    <n v="67"/>
    <n v="66213"/>
    <x v="1"/>
    <n v="1038"/>
    <n v="1.5676679806080378"/>
  </r>
  <r>
    <x v="16"/>
    <n v="66428"/>
    <n v="9822"/>
    <n v="17452"/>
    <n v="39154"/>
    <n v="402"/>
    <n v="1"/>
    <n v="14"/>
    <n v="64094"/>
    <x v="1"/>
    <n v="2334"/>
    <n v="3.6415265079414612"/>
  </r>
  <r>
    <x v="17"/>
    <n v="48"/>
    <n v="2"/>
    <n v="26"/>
    <n v="20"/>
    <n v="0"/>
    <n v="0"/>
    <n v="0"/>
    <n v="40"/>
    <x v="3"/>
    <n v="8"/>
    <n v="20"/>
  </r>
  <r>
    <x v="18"/>
    <n v="1770"/>
    <n v="35"/>
    <n v="1036"/>
    <n v="699"/>
    <n v="0"/>
    <n v="0"/>
    <n v="0"/>
    <n v="1602"/>
    <x v="2"/>
    <n v="168"/>
    <n v="10.486891385767791"/>
  </r>
  <r>
    <x v="19"/>
    <n v="99"/>
    <n v="0"/>
    <n v="86"/>
    <n v="13"/>
    <n v="4"/>
    <n v="0"/>
    <n v="1"/>
    <n v="90"/>
    <x v="5"/>
    <n v="9"/>
    <n v="10"/>
  </r>
  <r>
    <x v="20"/>
    <n v="71181"/>
    <n v="2647"/>
    <n v="21478"/>
    <n v="47056"/>
    <n v="1752"/>
    <n v="64"/>
    <n v="309"/>
    <n v="60991"/>
    <x v="3"/>
    <n v="10190"/>
    <n v="16.707383056516534"/>
  </r>
  <r>
    <x v="21"/>
    <n v="10498"/>
    <n v="294"/>
    <n v="4930"/>
    <n v="5274"/>
    <n v="731"/>
    <n v="14"/>
    <n v="375"/>
    <n v="8479"/>
    <x v="1"/>
    <n v="2019"/>
    <n v="23.811770255926408"/>
  </r>
  <r>
    <x v="22"/>
    <n v="739"/>
    <n v="2"/>
    <n v="63"/>
    <n v="674"/>
    <n v="53"/>
    <n v="1"/>
    <n v="11"/>
    <n v="522"/>
    <x v="2"/>
    <n v="217"/>
    <n v="41.570881226053643"/>
  </r>
  <r>
    <x v="23"/>
    <n v="2442375"/>
    <n v="87618"/>
    <n v="1846641"/>
    <n v="508116"/>
    <n v="23284"/>
    <n v="614"/>
    <n v="33728"/>
    <n v="2118646"/>
    <x v="3"/>
    <n v="323729"/>
    <n v="15.279994864644683"/>
  </r>
  <r>
    <x v="24"/>
    <n v="141"/>
    <n v="3"/>
    <n v="138"/>
    <n v="0"/>
    <n v="0"/>
    <n v="0"/>
    <n v="0"/>
    <n v="141"/>
    <x v="4"/>
    <n v="0"/>
    <n v="0"/>
  </r>
  <r>
    <x v="25"/>
    <n v="10621"/>
    <n v="347"/>
    <n v="5585"/>
    <n v="4689"/>
    <n v="194"/>
    <n v="7"/>
    <n v="230"/>
    <n v="8929"/>
    <x v="1"/>
    <n v="1692"/>
    <n v="18.949490424459626"/>
  </r>
  <r>
    <x v="26"/>
    <n v="1100"/>
    <n v="53"/>
    <n v="926"/>
    <n v="121"/>
    <n v="14"/>
    <n v="0"/>
    <n v="6"/>
    <n v="1065"/>
    <x v="2"/>
    <n v="35"/>
    <n v="3.2863849765258215"/>
  </r>
  <r>
    <x v="27"/>
    <n v="350"/>
    <n v="6"/>
    <n v="292"/>
    <n v="52"/>
    <n v="0"/>
    <n v="0"/>
    <n v="2"/>
    <n v="341"/>
    <x v="5"/>
    <n v="9"/>
    <n v="2.6392961876832843"/>
  </r>
  <r>
    <x v="28"/>
    <n v="378"/>
    <n v="1"/>
    <n v="301"/>
    <n v="76"/>
    <n v="17"/>
    <n v="0"/>
    <n v="22"/>
    <n v="322"/>
    <x v="2"/>
    <n v="56"/>
    <n v="17.391304347826086"/>
  </r>
  <r>
    <x v="29"/>
    <n v="2328"/>
    <n v="22"/>
    <n v="1550"/>
    <n v="756"/>
    <n v="21"/>
    <n v="0"/>
    <n v="103"/>
    <n v="2071"/>
    <x v="2"/>
    <n v="257"/>
    <n v="12.409464027040077"/>
  </r>
  <r>
    <x v="30"/>
    <n v="226"/>
    <n v="0"/>
    <n v="147"/>
    <n v="79"/>
    <n v="1"/>
    <n v="0"/>
    <n v="4"/>
    <n v="171"/>
    <x v="4"/>
    <n v="55"/>
    <n v="32.163742690058477"/>
  </r>
  <r>
    <x v="31"/>
    <n v="17110"/>
    <n v="391"/>
    <n v="14539"/>
    <n v="2180"/>
    <n v="402"/>
    <n v="6"/>
    <n v="0"/>
    <n v="16157"/>
    <x v="2"/>
    <n v="953"/>
    <n v="5.8983722225660706"/>
  </r>
  <r>
    <x v="32"/>
    <n v="116458"/>
    <n v="8944"/>
    <n v="0"/>
    <n v="107514"/>
    <n v="682"/>
    <n v="11"/>
    <n v="0"/>
    <n v="112925"/>
    <x v="3"/>
    <n v="3533"/>
    <n v="3.128625193712641"/>
  </r>
  <r>
    <x v="33"/>
    <n v="4599"/>
    <n v="59"/>
    <n v="1546"/>
    <n v="2994"/>
    <n v="0"/>
    <n v="0"/>
    <n v="0"/>
    <n v="4548"/>
    <x v="2"/>
    <n v="51"/>
    <n v="1.1213720316622691"/>
  </r>
  <r>
    <x v="34"/>
    <n v="922"/>
    <n v="75"/>
    <n v="810"/>
    <n v="37"/>
    <n v="7"/>
    <n v="0"/>
    <n v="0"/>
    <n v="889"/>
    <x v="2"/>
    <n v="33"/>
    <n v="3.7120359955005626"/>
  </r>
  <r>
    <x v="35"/>
    <n v="347923"/>
    <n v="9187"/>
    <n v="319954"/>
    <n v="18782"/>
    <n v="2133"/>
    <n v="75"/>
    <n v="1859"/>
    <n v="333029"/>
    <x v="3"/>
    <n v="14894"/>
    <n v="4.4722831945566304"/>
  </r>
  <r>
    <x v="36"/>
    <n v="86783"/>
    <n v="4656"/>
    <n v="78869"/>
    <n v="3258"/>
    <n v="213"/>
    <n v="4"/>
    <n v="7"/>
    <n v="85622"/>
    <x v="4"/>
    <n v="1161"/>
    <n v="1.3559599168438019"/>
  </r>
  <r>
    <x v="37"/>
    <n v="257101"/>
    <n v="8777"/>
    <n v="131161"/>
    <n v="117163"/>
    <n v="16306"/>
    <n v="508"/>
    <n v="11494"/>
    <n v="204005"/>
    <x v="3"/>
    <n v="53096"/>
    <n v="26.026813068307149"/>
  </r>
  <r>
    <x v="38"/>
    <n v="354"/>
    <n v="7"/>
    <n v="328"/>
    <n v="19"/>
    <n v="0"/>
    <n v="0"/>
    <n v="0"/>
    <n v="334"/>
    <x v="2"/>
    <n v="20"/>
    <n v="5.9880239520958085"/>
  </r>
  <r>
    <x v="39"/>
    <n v="3200"/>
    <n v="54"/>
    <n v="829"/>
    <n v="2317"/>
    <n v="162"/>
    <n v="3"/>
    <n v="73"/>
    <n v="2851"/>
    <x v="2"/>
    <n v="349"/>
    <n v="12.241318835496317"/>
  </r>
  <r>
    <x v="40"/>
    <n v="8844"/>
    <n v="208"/>
    <n v="5700"/>
    <n v="2936"/>
    <n v="13"/>
    <n v="4"/>
    <n v="190"/>
    <n v="8443"/>
    <x v="2"/>
    <n v="401"/>
    <n v="4.7494966244225987"/>
  </r>
  <r>
    <x v="41"/>
    <n v="15841"/>
    <n v="115"/>
    <n v="3824"/>
    <n v="11902"/>
    <n v="612"/>
    <n v="11"/>
    <n v="88"/>
    <n v="11534"/>
    <x v="3"/>
    <n v="4307"/>
    <n v="37.341772151898731"/>
  </r>
  <r>
    <x v="42"/>
    <n v="15655"/>
    <n v="96"/>
    <n v="10361"/>
    <n v="5198"/>
    <n v="59"/>
    <n v="0"/>
    <n v="183"/>
    <n v="14312"/>
    <x v="2"/>
    <n v="1343"/>
    <n v="9.3837339295695923"/>
  </r>
  <r>
    <x v="43"/>
    <n v="4881"/>
    <n v="139"/>
    <n v="3936"/>
    <n v="806"/>
    <n v="24"/>
    <n v="3"/>
    <n v="70"/>
    <n v="4370"/>
    <x v="1"/>
    <n v="511"/>
    <n v="11.693363844393593"/>
  </r>
  <r>
    <x v="44"/>
    <n v="2532"/>
    <n v="87"/>
    <n v="2351"/>
    <n v="94"/>
    <n v="37"/>
    <n v="0"/>
    <n v="2"/>
    <n v="2446"/>
    <x v="3"/>
    <n v="86"/>
    <n v="3.5159443990188062"/>
  </r>
  <r>
    <x v="45"/>
    <n v="1060"/>
    <n v="19"/>
    <n v="852"/>
    <n v="189"/>
    <n v="3"/>
    <n v="0"/>
    <n v="0"/>
    <n v="1038"/>
    <x v="1"/>
    <n v="22"/>
    <n v="2.1194605009633913"/>
  </r>
  <r>
    <x v="46"/>
    <n v="15516"/>
    <n v="373"/>
    <n v="11428"/>
    <n v="3715"/>
    <n v="192"/>
    <n v="2"/>
    <n v="0"/>
    <n v="14098"/>
    <x v="1"/>
    <n v="1418"/>
    <n v="10.058164278621081"/>
  </r>
  <r>
    <x v="47"/>
    <n v="13761"/>
    <n v="613"/>
    <n v="12605"/>
    <n v="543"/>
    <n v="109"/>
    <n v="0"/>
    <n v="77"/>
    <n v="13453"/>
    <x v="1"/>
    <n v="308"/>
    <n v="2.2894521668029437"/>
  </r>
  <r>
    <x v="48"/>
    <n v="5059"/>
    <n v="58"/>
    <n v="4977"/>
    <n v="24"/>
    <n v="9"/>
    <n v="0"/>
    <n v="11"/>
    <n v="5020"/>
    <x v="0"/>
    <n v="39"/>
    <n v="0.77689243027888444"/>
  </r>
  <r>
    <x v="49"/>
    <n v="18"/>
    <n v="0"/>
    <n v="18"/>
    <n v="0"/>
    <n v="0"/>
    <n v="0"/>
    <n v="0"/>
    <n v="18"/>
    <x v="3"/>
    <n v="0"/>
    <n v="0"/>
  </r>
  <r>
    <x v="50"/>
    <n v="64156"/>
    <n v="1083"/>
    <n v="30204"/>
    <n v="32869"/>
    <n v="1248"/>
    <n v="20"/>
    <n v="1601"/>
    <n v="53956"/>
    <x v="3"/>
    <n v="10200"/>
    <n v="18.90429238638891"/>
  </r>
  <r>
    <x v="51"/>
    <n v="81161"/>
    <n v="5532"/>
    <n v="34896"/>
    <n v="40733"/>
    <n v="467"/>
    <n v="17"/>
    <n v="0"/>
    <n v="74620"/>
    <x v="3"/>
    <n v="6541"/>
    <n v="8.7657464486732781"/>
  </r>
  <r>
    <x v="52"/>
    <n v="92482"/>
    <n v="4652"/>
    <n v="34838"/>
    <n v="52992"/>
    <n v="420"/>
    <n v="46"/>
    <n v="1007"/>
    <n v="88402"/>
    <x v="0"/>
    <n v="4080"/>
    <n v="4.6152801972806046"/>
  </r>
  <r>
    <x v="53"/>
    <n v="15035"/>
    <n v="408"/>
    <n v="7778"/>
    <n v="6849"/>
    <n v="405"/>
    <n v="8"/>
    <n v="130"/>
    <n v="12207"/>
    <x v="3"/>
    <n v="2828"/>
    <n v="23.167035307610387"/>
  </r>
  <r>
    <x v="54"/>
    <n v="3071"/>
    <n v="51"/>
    <n v="842"/>
    <n v="2178"/>
    <n v="0"/>
    <n v="0"/>
    <n v="0"/>
    <n v="3071"/>
    <x v="2"/>
    <n v="0"/>
    <n v="0"/>
  </r>
  <r>
    <x v="55"/>
    <n v="265"/>
    <n v="0"/>
    <n v="191"/>
    <n v="74"/>
    <n v="2"/>
    <n v="0"/>
    <n v="2"/>
    <n v="251"/>
    <x v="2"/>
    <n v="14"/>
    <n v="5.5776892430278888"/>
  </r>
  <r>
    <x v="56"/>
    <n v="2034"/>
    <n v="69"/>
    <n v="1923"/>
    <n v="42"/>
    <n v="0"/>
    <n v="0"/>
    <n v="1"/>
    <n v="2021"/>
    <x v="1"/>
    <n v="13"/>
    <n v="0.64324591786244434"/>
  </r>
  <r>
    <x v="57"/>
    <n v="2316"/>
    <n v="34"/>
    <n v="1025"/>
    <n v="1257"/>
    <n v="109"/>
    <n v="2"/>
    <n v="39"/>
    <n v="1826"/>
    <x v="2"/>
    <n v="490"/>
    <n v="26.834611171960571"/>
  </r>
  <r>
    <x v="58"/>
    <n v="14547"/>
    <n v="228"/>
    <n v="6386"/>
    <n v="7933"/>
    <n v="579"/>
    <n v="5"/>
    <n v="170"/>
    <n v="10207"/>
    <x v="2"/>
    <n v="4340"/>
    <n v="42.51983932595278"/>
  </r>
  <r>
    <x v="59"/>
    <n v="27"/>
    <n v="0"/>
    <n v="18"/>
    <n v="9"/>
    <n v="0"/>
    <n v="0"/>
    <n v="0"/>
    <n v="27"/>
    <x v="4"/>
    <n v="0"/>
    <n v="0"/>
  </r>
  <r>
    <x v="60"/>
    <n v="7398"/>
    <n v="329"/>
    <n v="6920"/>
    <n v="149"/>
    <n v="5"/>
    <n v="0"/>
    <n v="0"/>
    <n v="7340"/>
    <x v="1"/>
    <n v="58"/>
    <n v="0.7901907356948229"/>
  </r>
  <r>
    <x v="61"/>
    <n v="220352"/>
    <n v="30212"/>
    <n v="81212"/>
    <n v="108928"/>
    <n v="2551"/>
    <n v="17"/>
    <n v="267"/>
    <n v="214023"/>
    <x v="1"/>
    <n v="6329"/>
    <n v="2.9571588100344357"/>
  </r>
  <r>
    <x v="62"/>
    <n v="7189"/>
    <n v="49"/>
    <n v="4682"/>
    <n v="2458"/>
    <n v="205"/>
    <n v="0"/>
    <n v="219"/>
    <n v="6433"/>
    <x v="2"/>
    <n v="756"/>
    <n v="11.7519042437432"/>
  </r>
  <r>
    <x v="63"/>
    <n v="326"/>
    <n v="8"/>
    <n v="66"/>
    <n v="252"/>
    <n v="49"/>
    <n v="2"/>
    <n v="6"/>
    <n v="112"/>
    <x v="2"/>
    <n v="214"/>
    <n v="191.07142857142858"/>
  </r>
  <r>
    <x v="64"/>
    <n v="1137"/>
    <n v="16"/>
    <n v="922"/>
    <n v="199"/>
    <n v="6"/>
    <n v="0"/>
    <n v="2"/>
    <n v="1039"/>
    <x v="1"/>
    <n v="98"/>
    <n v="9.4321462945139558"/>
  </r>
  <r>
    <x v="65"/>
    <n v="207112"/>
    <n v="9125"/>
    <n v="190314"/>
    <n v="7673"/>
    <n v="445"/>
    <n v="1"/>
    <n v="259"/>
    <n v="203325"/>
    <x v="1"/>
    <n v="3787"/>
    <n v="1.8625353498094184"/>
  </r>
  <r>
    <x v="66"/>
    <n v="33624"/>
    <n v="168"/>
    <n v="29801"/>
    <n v="3655"/>
    <n v="655"/>
    <n v="0"/>
    <n v="307"/>
    <n v="28430"/>
    <x v="2"/>
    <n v="5194"/>
    <n v="18.269433696799155"/>
  </r>
  <r>
    <x v="67"/>
    <n v="4227"/>
    <n v="202"/>
    <n v="1374"/>
    <n v="2651"/>
    <n v="34"/>
    <n v="0"/>
    <n v="0"/>
    <n v="4012"/>
    <x v="1"/>
    <n v="215"/>
    <n v="5.358923230309073"/>
  </r>
  <r>
    <x v="68"/>
    <n v="14"/>
    <n v="0"/>
    <n v="13"/>
    <n v="1"/>
    <n v="1"/>
    <n v="0"/>
    <n v="0"/>
    <n v="13"/>
    <x v="1"/>
    <n v="1"/>
    <n v="7.6923076923076925"/>
  </r>
  <r>
    <x v="69"/>
    <n v="23"/>
    <n v="0"/>
    <n v="23"/>
    <n v="0"/>
    <n v="0"/>
    <n v="0"/>
    <n v="0"/>
    <n v="23"/>
    <x v="3"/>
    <n v="0"/>
    <n v="0"/>
  </r>
  <r>
    <x v="70"/>
    <n v="45309"/>
    <n v="1761"/>
    <n v="32455"/>
    <n v="11093"/>
    <n v="256"/>
    <n v="27"/>
    <n v="843"/>
    <n v="39039"/>
    <x v="3"/>
    <n v="6270"/>
    <n v="16.060862214708369"/>
  </r>
  <r>
    <x v="71"/>
    <n v="7055"/>
    <n v="45"/>
    <n v="6257"/>
    <n v="753"/>
    <n v="47"/>
    <n v="2"/>
    <n v="105"/>
    <n v="6590"/>
    <x v="2"/>
    <n v="465"/>
    <n v="7.0561456752655536"/>
  </r>
  <r>
    <x v="72"/>
    <n v="1954"/>
    <n v="26"/>
    <n v="803"/>
    <n v="1125"/>
    <n v="0"/>
    <n v="0"/>
    <n v="0"/>
    <n v="1949"/>
    <x v="2"/>
    <n v="5"/>
    <n v="0.25654181631605949"/>
  </r>
  <r>
    <x v="73"/>
    <n v="389"/>
    <n v="20"/>
    <n v="181"/>
    <n v="188"/>
    <n v="19"/>
    <n v="0"/>
    <n v="0"/>
    <n v="337"/>
    <x v="3"/>
    <n v="52"/>
    <n v="15.43026706231454"/>
  </r>
  <r>
    <x v="74"/>
    <n v="7340"/>
    <n v="158"/>
    <n v="4365"/>
    <n v="2817"/>
    <n v="25"/>
    <n v="1"/>
    <n v="0"/>
    <n v="7053"/>
    <x v="3"/>
    <n v="287"/>
    <n v="4.0691904154260596"/>
  </r>
  <r>
    <x v="75"/>
    <n v="12"/>
    <n v="0"/>
    <n v="12"/>
    <n v="0"/>
    <n v="0"/>
    <n v="0"/>
    <n v="0"/>
    <n v="12"/>
    <x v="1"/>
    <n v="0"/>
    <n v="0"/>
  </r>
  <r>
    <x v="76"/>
    <n v="39741"/>
    <n v="1166"/>
    <n v="5039"/>
    <n v="33536"/>
    <n v="465"/>
    <n v="50"/>
    <n v="117"/>
    <n v="34611"/>
    <x v="3"/>
    <n v="5130"/>
    <n v="14.821877437808789"/>
  </r>
  <r>
    <x v="77"/>
    <n v="4448"/>
    <n v="596"/>
    <n v="3329"/>
    <n v="523"/>
    <n v="13"/>
    <n v="0"/>
    <n v="0"/>
    <n v="4339"/>
    <x v="1"/>
    <n v="109"/>
    <n v="2.5120995621110853"/>
  </r>
  <r>
    <x v="78"/>
    <n v="1854"/>
    <n v="10"/>
    <n v="1823"/>
    <n v="21"/>
    <n v="7"/>
    <n v="0"/>
    <n v="0"/>
    <n v="1839"/>
    <x v="1"/>
    <n v="15"/>
    <n v="0.81566068515497558"/>
  </r>
  <r>
    <x v="79"/>
    <n v="1480073"/>
    <n v="33408"/>
    <n v="951166"/>
    <n v="495499"/>
    <n v="44457"/>
    <n v="637"/>
    <n v="33598"/>
    <n v="1155338"/>
    <x v="5"/>
    <n v="324735"/>
    <n v="28.107359058561219"/>
  </r>
  <r>
    <x v="80"/>
    <n v="100303"/>
    <n v="4838"/>
    <n v="58173"/>
    <n v="37292"/>
    <n v="1525"/>
    <n v="57"/>
    <n v="1518"/>
    <n v="88214"/>
    <x v="5"/>
    <n v="12089"/>
    <n v="13.704173940644342"/>
  </r>
  <r>
    <x v="81"/>
    <n v="293606"/>
    <n v="15912"/>
    <n v="255144"/>
    <n v="22550"/>
    <n v="2434"/>
    <n v="212"/>
    <n v="1931"/>
    <n v="276202"/>
    <x v="0"/>
    <n v="17404"/>
    <n v="6.3011853643347981"/>
  </r>
  <r>
    <x v="82"/>
    <n v="112585"/>
    <n v="4458"/>
    <n v="77144"/>
    <n v="30983"/>
    <n v="2553"/>
    <n v="96"/>
    <n v="1927"/>
    <n v="94693"/>
    <x v="0"/>
    <n v="17892"/>
    <n v="18.894744067671319"/>
  </r>
  <r>
    <x v="83"/>
    <n v="25892"/>
    <n v="1764"/>
    <n v="23364"/>
    <n v="764"/>
    <n v="11"/>
    <n v="0"/>
    <n v="0"/>
    <n v="25766"/>
    <x v="1"/>
    <n v="126"/>
    <n v="0.48901653341612977"/>
  </r>
  <r>
    <x v="84"/>
    <n v="63985"/>
    <n v="474"/>
    <n v="27133"/>
    <n v="36378"/>
    <n v="2029"/>
    <n v="4"/>
    <n v="108"/>
    <n v="52003"/>
    <x v="1"/>
    <n v="11982"/>
    <n v="23.040978405092012"/>
  </r>
  <r>
    <x v="85"/>
    <n v="246286"/>
    <n v="35112"/>
    <n v="198593"/>
    <n v="12581"/>
    <n v="168"/>
    <n v="5"/>
    <n v="147"/>
    <n v="244624"/>
    <x v="1"/>
    <n v="1662"/>
    <n v="0.67941003335731576"/>
  </r>
  <r>
    <x v="86"/>
    <n v="853"/>
    <n v="10"/>
    <n v="714"/>
    <n v="129"/>
    <n v="11"/>
    <n v="0"/>
    <n v="0"/>
    <n v="809"/>
    <x v="3"/>
    <n v="44"/>
    <n v="5.4388133498145859"/>
  </r>
  <r>
    <x v="87"/>
    <n v="31142"/>
    <n v="998"/>
    <n v="21970"/>
    <n v="8174"/>
    <n v="594"/>
    <n v="0"/>
    <n v="364"/>
    <n v="25706"/>
    <x v="4"/>
    <n v="5436"/>
    <n v="21.146813973391428"/>
  </r>
  <r>
    <x v="88"/>
    <n v="1176"/>
    <n v="11"/>
    <n v="1041"/>
    <n v="124"/>
    <n v="8"/>
    <n v="0"/>
    <n v="0"/>
    <n v="1223"/>
    <x v="0"/>
    <n v="-47"/>
    <n v="-3.8430089942763694"/>
  </r>
  <r>
    <x v="89"/>
    <n v="84648"/>
    <n v="585"/>
    <n v="54404"/>
    <n v="29659"/>
    <n v="1526"/>
    <n v="0"/>
    <n v="1833"/>
    <n v="73468"/>
    <x v="1"/>
    <n v="11180"/>
    <n v="15.217509664071432"/>
  </r>
  <r>
    <x v="90"/>
    <n v="17975"/>
    <n v="285"/>
    <n v="7833"/>
    <n v="9857"/>
    <n v="372"/>
    <n v="5"/>
    <n v="90"/>
    <n v="13771"/>
    <x v="2"/>
    <n v="4204"/>
    <n v="30.527920993391909"/>
  </r>
  <r>
    <x v="91"/>
    <n v="7413"/>
    <n v="185"/>
    <n v="4027"/>
    <n v="3201"/>
    <n v="496"/>
    <n v="16"/>
    <n v="274"/>
    <n v="5877"/>
    <x v="1"/>
    <n v="1536"/>
    <n v="26.13578356304237"/>
  </r>
  <r>
    <x v="92"/>
    <n v="64379"/>
    <n v="438"/>
    <n v="55057"/>
    <n v="8884"/>
    <n v="606"/>
    <n v="5"/>
    <n v="684"/>
    <n v="59763"/>
    <x v="0"/>
    <n v="4616"/>
    <n v="7.7238425112527818"/>
  </r>
  <r>
    <x v="93"/>
    <n v="33296"/>
    <n v="1301"/>
    <n v="21205"/>
    <n v="10790"/>
    <n v="483"/>
    <n v="24"/>
    <n v="817"/>
    <n v="27143"/>
    <x v="1"/>
    <n v="6153"/>
    <n v="22.66882805879969"/>
  </r>
  <r>
    <x v="94"/>
    <n v="20"/>
    <n v="0"/>
    <n v="19"/>
    <n v="1"/>
    <n v="0"/>
    <n v="0"/>
    <n v="0"/>
    <n v="19"/>
    <x v="4"/>
    <n v="1"/>
    <n v="5.2631578947368425"/>
  </r>
  <r>
    <x v="95"/>
    <n v="1219"/>
    <n v="31"/>
    <n v="1045"/>
    <n v="143"/>
    <n v="0"/>
    <n v="0"/>
    <n v="0"/>
    <n v="1192"/>
    <x v="1"/>
    <n v="27"/>
    <n v="2.2651006711409396"/>
  </r>
  <r>
    <x v="96"/>
    <n v="3882"/>
    <n v="51"/>
    <n v="1709"/>
    <n v="2122"/>
    <n v="132"/>
    <n v="0"/>
    <n v="17"/>
    <n v="2905"/>
    <x v="0"/>
    <n v="977"/>
    <n v="33.63166953528399"/>
  </r>
  <r>
    <x v="97"/>
    <n v="505"/>
    <n v="12"/>
    <n v="128"/>
    <n v="365"/>
    <n v="0"/>
    <n v="0"/>
    <n v="0"/>
    <n v="359"/>
    <x v="2"/>
    <n v="146"/>
    <n v="40.66852367688022"/>
  </r>
  <r>
    <x v="98"/>
    <n v="1167"/>
    <n v="72"/>
    <n v="646"/>
    <n v="449"/>
    <n v="5"/>
    <n v="0"/>
    <n v="5"/>
    <n v="1107"/>
    <x v="2"/>
    <n v="60"/>
    <n v="5.4200542005420056"/>
  </r>
  <r>
    <x v="99"/>
    <n v="2827"/>
    <n v="64"/>
    <n v="577"/>
    <n v="2186"/>
    <n v="158"/>
    <n v="4"/>
    <n v="24"/>
    <n v="1980"/>
    <x v="0"/>
    <n v="847"/>
    <n v="42.777777777777779"/>
  </r>
  <r>
    <x v="100"/>
    <n v="86"/>
    <n v="1"/>
    <n v="81"/>
    <n v="4"/>
    <n v="0"/>
    <n v="0"/>
    <n v="0"/>
    <n v="86"/>
    <x v="1"/>
    <n v="0"/>
    <n v="0"/>
  </r>
  <r>
    <x v="101"/>
    <n v="2019"/>
    <n v="80"/>
    <n v="1620"/>
    <n v="319"/>
    <n v="11"/>
    <n v="0"/>
    <n v="4"/>
    <n v="1947"/>
    <x v="1"/>
    <n v="72"/>
    <n v="3.6979969183359014"/>
  </r>
  <r>
    <x v="102"/>
    <n v="6321"/>
    <n v="112"/>
    <n v="4825"/>
    <n v="1384"/>
    <n v="49"/>
    <n v="0"/>
    <n v="178"/>
    <n v="5639"/>
    <x v="1"/>
    <n v="682"/>
    <n v="12.094342968611455"/>
  </r>
  <r>
    <x v="103"/>
    <n v="9690"/>
    <n v="91"/>
    <n v="6260"/>
    <n v="3339"/>
    <n v="395"/>
    <n v="6"/>
    <n v="681"/>
    <n v="7153"/>
    <x v="2"/>
    <n v="2537"/>
    <n v="35.467635956941145"/>
  </r>
  <r>
    <x v="104"/>
    <n v="3664"/>
    <n v="99"/>
    <n v="1645"/>
    <n v="1920"/>
    <n v="24"/>
    <n v="0"/>
    <n v="6"/>
    <n v="2992"/>
    <x v="2"/>
    <n v="672"/>
    <n v="22.459893048128343"/>
  </r>
  <r>
    <x v="105"/>
    <n v="8904"/>
    <n v="124"/>
    <n v="8601"/>
    <n v="179"/>
    <n v="7"/>
    <n v="0"/>
    <n v="1"/>
    <n v="8800"/>
    <x v="4"/>
    <n v="104"/>
    <n v="1.1818181818181819"/>
  </r>
  <r>
    <x v="106"/>
    <n v="3369"/>
    <n v="15"/>
    <n v="2547"/>
    <n v="807"/>
    <n v="67"/>
    <n v="0"/>
    <n v="19"/>
    <n v="2999"/>
    <x v="5"/>
    <n v="370"/>
    <n v="12.337445815271757"/>
  </r>
  <r>
    <x v="107"/>
    <n v="2513"/>
    <n v="124"/>
    <n v="1913"/>
    <n v="476"/>
    <n v="3"/>
    <n v="1"/>
    <n v="2"/>
    <n v="2475"/>
    <x v="2"/>
    <n v="38"/>
    <n v="1.5353535353535352"/>
  </r>
  <r>
    <x v="108"/>
    <n v="701"/>
    <n v="9"/>
    <n v="665"/>
    <n v="27"/>
    <n v="1"/>
    <n v="0"/>
    <n v="0"/>
    <n v="677"/>
    <x v="1"/>
    <n v="24"/>
    <n v="3.5450516986706058"/>
  </r>
  <r>
    <x v="109"/>
    <n v="6208"/>
    <n v="156"/>
    <n v="4653"/>
    <n v="1399"/>
    <n v="37"/>
    <n v="0"/>
    <n v="223"/>
    <n v="5923"/>
    <x v="2"/>
    <n v="285"/>
    <n v="4.8117508019584667"/>
  </r>
  <r>
    <x v="110"/>
    <n v="344"/>
    <n v="10"/>
    <n v="332"/>
    <n v="2"/>
    <n v="0"/>
    <n v="0"/>
    <n v="0"/>
    <n v="343"/>
    <x v="2"/>
    <n v="1"/>
    <n v="0.29154518950437319"/>
  </r>
  <r>
    <x v="111"/>
    <n v="395489"/>
    <n v="44022"/>
    <n v="303810"/>
    <n v="47657"/>
    <n v="4973"/>
    <n v="342"/>
    <n v="8588"/>
    <n v="349396"/>
    <x v="3"/>
    <n v="46093"/>
    <n v="13.192194529988894"/>
  </r>
  <r>
    <x v="112"/>
    <n v="23154"/>
    <n v="748"/>
    <n v="16154"/>
    <n v="6252"/>
    <n v="120"/>
    <n v="13"/>
    <n v="245"/>
    <n v="21115"/>
    <x v="1"/>
    <n v="2039"/>
    <n v="9.6566421974899352"/>
  </r>
  <r>
    <x v="113"/>
    <n v="116"/>
    <n v="4"/>
    <n v="104"/>
    <n v="8"/>
    <n v="0"/>
    <n v="0"/>
    <n v="0"/>
    <n v="109"/>
    <x v="1"/>
    <n v="7"/>
    <n v="6.4220183486238529"/>
  </r>
  <r>
    <x v="114"/>
    <n v="289"/>
    <n v="0"/>
    <n v="222"/>
    <n v="67"/>
    <n v="1"/>
    <n v="0"/>
    <n v="4"/>
    <n v="287"/>
    <x v="4"/>
    <n v="2"/>
    <n v="0.69686411149825789"/>
  </r>
  <r>
    <x v="115"/>
    <n v="2893"/>
    <n v="45"/>
    <n v="809"/>
    <n v="2039"/>
    <n v="94"/>
    <n v="2"/>
    <n v="70"/>
    <n v="2188"/>
    <x v="1"/>
    <n v="705"/>
    <n v="32.221206581352831"/>
  </r>
  <r>
    <x v="116"/>
    <n v="20887"/>
    <n v="316"/>
    <n v="16553"/>
    <n v="4018"/>
    <n v="609"/>
    <n v="3"/>
    <n v="115"/>
    <n v="17562"/>
    <x v="0"/>
    <n v="3325"/>
    <n v="18.932923357248605"/>
  </r>
  <r>
    <x v="117"/>
    <n v="1701"/>
    <n v="11"/>
    <n v="0"/>
    <n v="1690"/>
    <n v="32"/>
    <n v="0"/>
    <n v="0"/>
    <n v="1507"/>
    <x v="2"/>
    <n v="194"/>
    <n v="12.873258128732582"/>
  </r>
  <r>
    <x v="118"/>
    <n v="1843"/>
    <n v="8"/>
    <n v="101"/>
    <n v="1734"/>
    <n v="68"/>
    <n v="0"/>
    <n v="26"/>
    <n v="1344"/>
    <x v="2"/>
    <n v="499"/>
    <n v="37.12797619047619"/>
  </r>
  <r>
    <x v="119"/>
    <n v="18752"/>
    <n v="48"/>
    <n v="13754"/>
    <n v="4950"/>
    <n v="139"/>
    <n v="3"/>
    <n v="626"/>
    <n v="17844"/>
    <x v="5"/>
    <n v="908"/>
    <n v="5.088545169244564"/>
  </r>
  <r>
    <x v="120"/>
    <n v="53413"/>
    <n v="6160"/>
    <n v="189"/>
    <n v="47064"/>
    <n v="419"/>
    <n v="1"/>
    <n v="0"/>
    <n v="52132"/>
    <x v="1"/>
    <n v="1281"/>
    <n v="2.4572239699225045"/>
  </r>
  <r>
    <x v="121"/>
    <n v="1557"/>
    <n v="22"/>
    <n v="1514"/>
    <n v="21"/>
    <n v="1"/>
    <n v="0"/>
    <n v="1"/>
    <n v="1555"/>
    <x v="4"/>
    <n v="2"/>
    <n v="0.12861736334405144"/>
  </r>
  <r>
    <x v="122"/>
    <n v="3439"/>
    <n v="108"/>
    <n v="2492"/>
    <n v="839"/>
    <n v="0"/>
    <n v="0"/>
    <n v="0"/>
    <n v="3147"/>
    <x v="3"/>
    <n v="292"/>
    <n v="9.2786781061328245"/>
  </r>
  <r>
    <x v="123"/>
    <n v="1132"/>
    <n v="69"/>
    <n v="1027"/>
    <n v="36"/>
    <n v="0"/>
    <n v="0"/>
    <n v="0"/>
    <n v="1105"/>
    <x v="2"/>
    <n v="27"/>
    <n v="2.4434389140271495"/>
  </r>
  <r>
    <x v="124"/>
    <n v="41180"/>
    <n v="860"/>
    <n v="18203"/>
    <n v="22117"/>
    <n v="648"/>
    <n v="2"/>
    <n v="829"/>
    <n v="37225"/>
    <x v="2"/>
    <n v="3955"/>
    <n v="10.624580255204835"/>
  </r>
  <r>
    <x v="125"/>
    <n v="10213"/>
    <n v="466"/>
    <n v="5564"/>
    <n v="4183"/>
    <n v="127"/>
    <n v="6"/>
    <n v="137"/>
    <n v="9249"/>
    <x v="1"/>
    <n v="964"/>
    <n v="10.422748405232998"/>
  </r>
  <r>
    <x v="126"/>
    <n v="9132"/>
    <n v="255"/>
    <n v="8752"/>
    <n v="125"/>
    <n v="15"/>
    <n v="0"/>
    <n v="0"/>
    <n v="9034"/>
    <x v="1"/>
    <n v="98"/>
    <n v="1.0847907903475758"/>
  </r>
  <r>
    <x v="127"/>
    <n v="77058"/>
    <n v="393"/>
    <n v="57028"/>
    <n v="19637"/>
    <n v="1053"/>
    <n v="9"/>
    <n v="1729"/>
    <n v="68400"/>
    <x v="0"/>
    <n v="8658"/>
    <n v="12.657894736842104"/>
  </r>
  <r>
    <x v="128"/>
    <n v="274289"/>
    <n v="5842"/>
    <n v="241026"/>
    <n v="27421"/>
    <n v="1176"/>
    <n v="20"/>
    <n v="3592"/>
    <n v="266096"/>
    <x v="0"/>
    <n v="8193"/>
    <n v="3.0789639829234563"/>
  </r>
  <r>
    <x v="129"/>
    <n v="61442"/>
    <n v="1322"/>
    <n v="35086"/>
    <n v="25034"/>
    <n v="1146"/>
    <n v="28"/>
    <n v="955"/>
    <n v="54426"/>
    <x v="3"/>
    <n v="7016"/>
    <n v="12.890897732701282"/>
  </r>
  <r>
    <x v="130"/>
    <n v="62"/>
    <n v="0"/>
    <n v="11"/>
    <n v="51"/>
    <n v="0"/>
    <n v="0"/>
    <n v="0"/>
    <n v="19"/>
    <x v="4"/>
    <n v="43"/>
    <n v="226.31578947368422"/>
  </r>
  <r>
    <x v="131"/>
    <n v="4548"/>
    <n v="43"/>
    <n v="2905"/>
    <n v="1600"/>
    <n v="104"/>
    <n v="2"/>
    <n v="111"/>
    <n v="3748"/>
    <x v="3"/>
    <n v="800"/>
    <n v="21.34471718249733"/>
  </r>
  <r>
    <x v="132"/>
    <n v="389717"/>
    <n v="18418"/>
    <n v="272547"/>
    <n v="98752"/>
    <n v="13756"/>
    <n v="575"/>
    <n v="4697"/>
    <n v="357681"/>
    <x v="3"/>
    <n v="32036"/>
    <n v="8.9565842188989624"/>
  </r>
  <r>
    <x v="133"/>
    <n v="82040"/>
    <n v="1945"/>
    <n v="26446"/>
    <n v="53649"/>
    <n v="1592"/>
    <n v="13"/>
    <n v="336"/>
    <n v="68898"/>
    <x v="4"/>
    <n v="13142"/>
    <n v="19.074574007953785"/>
  </r>
  <r>
    <x v="134"/>
    <n v="43402"/>
    <n v="1676"/>
    <n v="32856"/>
    <n v="8870"/>
    <n v="337"/>
    <n v="5"/>
    <n v="103"/>
    <n v="40383"/>
    <x v="1"/>
    <n v="3019"/>
    <n v="7.4759180843424211"/>
  </r>
  <r>
    <x v="135"/>
    <n v="50299"/>
    <n v="1719"/>
    <n v="35375"/>
    <n v="13205"/>
    <n v="135"/>
    <n v="2"/>
    <n v="158"/>
    <n v="48771"/>
    <x v="1"/>
    <n v="1528"/>
    <n v="3.1330093703225277"/>
  </r>
  <r>
    <x v="136"/>
    <n v="109597"/>
    <n v="165"/>
    <n v="106328"/>
    <n v="3104"/>
    <n v="292"/>
    <n v="0"/>
    <n v="304"/>
    <n v="107037"/>
    <x v="0"/>
    <n v="2560"/>
    <n v="2.3916963293066882"/>
  </r>
  <r>
    <x v="137"/>
    <n v="45902"/>
    <n v="2206"/>
    <n v="25794"/>
    <n v="17902"/>
    <n v="1104"/>
    <n v="19"/>
    <n v="151"/>
    <n v="38139"/>
    <x v="1"/>
    <n v="7763"/>
    <n v="20.354492776423083"/>
  </r>
  <r>
    <x v="138"/>
    <n v="816680"/>
    <n v="13334"/>
    <n v="602249"/>
    <n v="201097"/>
    <n v="5607"/>
    <n v="85"/>
    <n v="3077"/>
    <n v="776212"/>
    <x v="1"/>
    <n v="40468"/>
    <n v="5.2135241403121828"/>
  </r>
  <r>
    <x v="139"/>
    <n v="1879"/>
    <n v="5"/>
    <n v="975"/>
    <n v="899"/>
    <n v="58"/>
    <n v="0"/>
    <n v="57"/>
    <n v="1629"/>
    <x v="2"/>
    <n v="250"/>
    <n v="15.346838551258442"/>
  </r>
  <r>
    <x v="140"/>
    <n v="17"/>
    <n v="0"/>
    <n v="15"/>
    <n v="2"/>
    <n v="0"/>
    <n v="0"/>
    <n v="0"/>
    <n v="17"/>
    <x v="3"/>
    <n v="0"/>
    <n v="0"/>
  </r>
  <r>
    <x v="141"/>
    <n v="24"/>
    <n v="0"/>
    <n v="22"/>
    <n v="2"/>
    <n v="0"/>
    <n v="0"/>
    <n v="0"/>
    <n v="23"/>
    <x v="3"/>
    <n v="1"/>
    <n v="4.3478260869565215"/>
  </r>
  <r>
    <x v="142"/>
    <n v="52"/>
    <n v="0"/>
    <n v="39"/>
    <n v="13"/>
    <n v="0"/>
    <n v="0"/>
    <n v="0"/>
    <n v="50"/>
    <x v="3"/>
    <n v="2"/>
    <n v="4"/>
  </r>
  <r>
    <x v="143"/>
    <n v="699"/>
    <n v="42"/>
    <n v="657"/>
    <n v="0"/>
    <n v="0"/>
    <n v="0"/>
    <n v="0"/>
    <n v="699"/>
    <x v="1"/>
    <n v="0"/>
    <n v="0"/>
  </r>
  <r>
    <x v="144"/>
    <n v="865"/>
    <n v="14"/>
    <n v="734"/>
    <n v="117"/>
    <n v="2"/>
    <n v="0"/>
    <n v="38"/>
    <n v="746"/>
    <x v="2"/>
    <n v="119"/>
    <n v="15.951742627345844"/>
  </r>
  <r>
    <x v="145"/>
    <n v="268934"/>
    <n v="2760"/>
    <n v="222936"/>
    <n v="43238"/>
    <n v="1993"/>
    <n v="27"/>
    <n v="2613"/>
    <n v="253349"/>
    <x v="0"/>
    <n v="15585"/>
    <n v="6.1515932567328075"/>
  </r>
  <r>
    <x v="146"/>
    <n v="9764"/>
    <n v="194"/>
    <n v="6477"/>
    <n v="3093"/>
    <n v="83"/>
    <n v="3"/>
    <n v="68"/>
    <n v="8948"/>
    <x v="2"/>
    <n v="816"/>
    <n v="9.1193562807331254"/>
  </r>
  <r>
    <x v="147"/>
    <n v="24141"/>
    <n v="543"/>
    <n v="0"/>
    <n v="23598"/>
    <n v="411"/>
    <n v="9"/>
    <n v="0"/>
    <n v="21253"/>
    <x v="1"/>
    <n v="2888"/>
    <n v="13.588669834846845"/>
  </r>
  <r>
    <x v="148"/>
    <n v="114"/>
    <n v="0"/>
    <n v="39"/>
    <n v="75"/>
    <n v="0"/>
    <n v="0"/>
    <n v="0"/>
    <n v="108"/>
    <x v="2"/>
    <n v="6"/>
    <n v="5.5555555555555554"/>
  </r>
  <r>
    <x v="149"/>
    <n v="1783"/>
    <n v="66"/>
    <n v="1317"/>
    <n v="400"/>
    <n v="0"/>
    <n v="0"/>
    <n v="4"/>
    <n v="1711"/>
    <x v="2"/>
    <n v="72"/>
    <n v="4.2080654587960256"/>
  </r>
  <r>
    <x v="150"/>
    <n v="50838"/>
    <n v="27"/>
    <n v="45692"/>
    <n v="5119"/>
    <n v="469"/>
    <n v="0"/>
    <n v="171"/>
    <n v="48035"/>
    <x v="4"/>
    <n v="2803"/>
    <n v="5.8353284063703548"/>
  </r>
  <r>
    <x v="151"/>
    <n v="2181"/>
    <n v="28"/>
    <n v="1616"/>
    <n v="537"/>
    <n v="2"/>
    <n v="0"/>
    <n v="39"/>
    <n v="1980"/>
    <x v="1"/>
    <n v="201"/>
    <n v="10.151515151515152"/>
  </r>
  <r>
    <x v="152"/>
    <n v="2087"/>
    <n v="116"/>
    <n v="1733"/>
    <n v="238"/>
    <n v="5"/>
    <n v="0"/>
    <n v="55"/>
    <n v="1953"/>
    <x v="1"/>
    <n v="134"/>
    <n v="6.8612391193036357"/>
  </r>
  <r>
    <x v="153"/>
    <n v="3196"/>
    <n v="93"/>
    <n v="1543"/>
    <n v="1560"/>
    <n v="18"/>
    <n v="0"/>
    <n v="22"/>
    <n v="3130"/>
    <x v="0"/>
    <n v="66"/>
    <n v="2.1086261980830669"/>
  </r>
  <r>
    <x v="154"/>
    <n v="452529"/>
    <n v="7067"/>
    <n v="274925"/>
    <n v="170537"/>
    <n v="7096"/>
    <n v="298"/>
    <n v="9848"/>
    <n v="373628"/>
    <x v="2"/>
    <n v="78901"/>
    <n v="21.117528664875223"/>
  </r>
  <r>
    <x v="155"/>
    <n v="14203"/>
    <n v="300"/>
    <n v="13007"/>
    <n v="896"/>
    <n v="28"/>
    <n v="1"/>
    <n v="102"/>
    <n v="13816"/>
    <x v="4"/>
    <n v="387"/>
    <n v="2.8011001737116388"/>
  </r>
  <r>
    <x v="156"/>
    <n v="2305"/>
    <n v="46"/>
    <n v="1175"/>
    <n v="1084"/>
    <n v="43"/>
    <n v="1"/>
    <n v="0"/>
    <n v="2211"/>
    <x v="2"/>
    <n v="94"/>
    <n v="4.2514699231117143"/>
  </r>
  <r>
    <x v="157"/>
    <n v="272421"/>
    <n v="28432"/>
    <n v="150376"/>
    <n v="93613"/>
    <n v="0"/>
    <n v="0"/>
    <n v="0"/>
    <n v="264836"/>
    <x v="1"/>
    <n v="7585"/>
    <n v="2.8640366113368274"/>
  </r>
  <r>
    <x v="158"/>
    <n v="2805"/>
    <n v="11"/>
    <n v="2121"/>
    <n v="673"/>
    <n v="23"/>
    <n v="0"/>
    <n v="15"/>
    <n v="2730"/>
    <x v="5"/>
    <n v="75"/>
    <n v="2.7472527472527473"/>
  </r>
  <r>
    <x v="159"/>
    <n v="11424"/>
    <n v="720"/>
    <n v="5939"/>
    <n v="4765"/>
    <n v="39"/>
    <n v="3"/>
    <n v="49"/>
    <n v="10992"/>
    <x v="0"/>
    <n v="432"/>
    <n v="3.9301310043668121"/>
  </r>
  <r>
    <x v="160"/>
    <n v="1483"/>
    <n v="24"/>
    <n v="925"/>
    <n v="534"/>
    <n v="44"/>
    <n v="1"/>
    <n v="35"/>
    <n v="1079"/>
    <x v="3"/>
    <n v="404"/>
    <n v="37.442075996292864"/>
  </r>
  <r>
    <x v="161"/>
    <n v="79395"/>
    <n v="5700"/>
    <n v="0"/>
    <n v="73695"/>
    <n v="398"/>
    <n v="3"/>
    <n v="0"/>
    <n v="78048"/>
    <x v="1"/>
    <n v="1347"/>
    <n v="1.7258610086100861"/>
  </r>
  <r>
    <x v="162"/>
    <n v="34477"/>
    <n v="1978"/>
    <n v="30900"/>
    <n v="1599"/>
    <n v="65"/>
    <n v="1"/>
    <n v="200"/>
    <n v="33634"/>
    <x v="1"/>
    <n v="843"/>
    <n v="2.5063923410834277"/>
  </r>
  <r>
    <x v="163"/>
    <n v="674"/>
    <n v="40"/>
    <n v="0"/>
    <n v="634"/>
    <n v="24"/>
    <n v="2"/>
    <n v="0"/>
    <n v="522"/>
    <x v="0"/>
    <n v="152"/>
    <n v="29.118773946360154"/>
  </r>
  <r>
    <x v="164"/>
    <n v="462"/>
    <n v="7"/>
    <n v="440"/>
    <n v="15"/>
    <n v="4"/>
    <n v="0"/>
    <n v="0"/>
    <n v="451"/>
    <x v="4"/>
    <n v="11"/>
    <n v="2.4390243902439024"/>
  </r>
  <r>
    <x v="165"/>
    <n v="7235"/>
    <n v="60"/>
    <n v="6028"/>
    <n v="1147"/>
    <n v="43"/>
    <n v="1"/>
    <n v="58"/>
    <n v="6921"/>
    <x v="1"/>
    <n v="314"/>
    <n v="4.5369166305447193"/>
  </r>
  <r>
    <x v="166"/>
    <n v="509"/>
    <n v="21"/>
    <n v="183"/>
    <n v="305"/>
    <n v="0"/>
    <n v="0"/>
    <n v="0"/>
    <n v="509"/>
    <x v="2"/>
    <n v="0"/>
    <n v="0"/>
  </r>
  <r>
    <x v="167"/>
    <n v="3297"/>
    <n v="58"/>
    <n v="3111"/>
    <n v="128"/>
    <n v="6"/>
    <n v="0"/>
    <n v="2"/>
    <n v="3250"/>
    <x v="5"/>
    <n v="47"/>
    <n v="1.4461538461538461"/>
  </r>
  <r>
    <x v="168"/>
    <n v="24"/>
    <n v="0"/>
    <n v="0"/>
    <n v="24"/>
    <n v="0"/>
    <n v="0"/>
    <n v="0"/>
    <n v="24"/>
    <x v="5"/>
    <n v="0"/>
    <n v="0"/>
  </r>
  <r>
    <x v="169"/>
    <n v="874"/>
    <n v="18"/>
    <n v="607"/>
    <n v="249"/>
    <n v="6"/>
    <n v="0"/>
    <n v="8"/>
    <n v="783"/>
    <x v="2"/>
    <n v="91"/>
    <n v="11.621966794380587"/>
  </r>
  <r>
    <x v="170"/>
    <n v="148"/>
    <n v="8"/>
    <n v="128"/>
    <n v="12"/>
    <n v="1"/>
    <n v="0"/>
    <n v="0"/>
    <n v="137"/>
    <x v="3"/>
    <n v="11"/>
    <n v="8.0291970802919703"/>
  </r>
  <r>
    <x v="171"/>
    <n v="1455"/>
    <n v="50"/>
    <n v="1157"/>
    <n v="248"/>
    <n v="3"/>
    <n v="0"/>
    <n v="15"/>
    <n v="1381"/>
    <x v="0"/>
    <n v="74"/>
    <n v="5.3584359160028967"/>
  </r>
  <r>
    <x v="172"/>
    <n v="227019"/>
    <n v="5630"/>
    <n v="210469"/>
    <n v="10920"/>
    <n v="919"/>
    <n v="17"/>
    <n v="982"/>
    <n v="220572"/>
    <x v="1"/>
    <n v="6447"/>
    <n v="2.9228551221369892"/>
  </r>
  <r>
    <x v="173"/>
    <n v="4290259"/>
    <n v="148011"/>
    <n v="1325804"/>
    <n v="2816444"/>
    <n v="56336"/>
    <n v="1076"/>
    <n v="27941"/>
    <n v="3834677"/>
    <x v="3"/>
    <n v="455582"/>
    <n v="11.880583423323529"/>
  </r>
  <r>
    <x v="174"/>
    <n v="1128"/>
    <n v="2"/>
    <n v="986"/>
    <n v="140"/>
    <n v="13"/>
    <n v="0"/>
    <n v="4"/>
    <n v="1069"/>
    <x v="2"/>
    <n v="59"/>
    <n v="5.5191768007483626"/>
  </r>
  <r>
    <x v="175"/>
    <n v="67096"/>
    <n v="1636"/>
    <n v="37202"/>
    <n v="28258"/>
    <n v="835"/>
    <n v="11"/>
    <n v="317"/>
    <n v="60767"/>
    <x v="1"/>
    <n v="6329"/>
    <n v="10.415192456431946"/>
  </r>
  <r>
    <x v="176"/>
    <n v="59177"/>
    <n v="345"/>
    <n v="52510"/>
    <n v="6322"/>
    <n v="264"/>
    <n v="1"/>
    <n v="328"/>
    <n v="57193"/>
    <x v="0"/>
    <n v="1984"/>
    <n v="3.4689559911177943"/>
  </r>
  <r>
    <x v="177"/>
    <n v="301708"/>
    <n v="45844"/>
    <n v="1437"/>
    <n v="254427"/>
    <n v="688"/>
    <n v="7"/>
    <n v="3"/>
    <n v="296944"/>
    <x v="1"/>
    <n v="4764"/>
    <n v="1.6043429064065953"/>
  </r>
  <r>
    <x v="178"/>
    <n v="1202"/>
    <n v="35"/>
    <n v="951"/>
    <n v="216"/>
    <n v="10"/>
    <n v="1"/>
    <n v="3"/>
    <n v="1064"/>
    <x v="3"/>
    <n v="138"/>
    <n v="12.969924812030076"/>
  </r>
  <r>
    <x v="179"/>
    <n v="21209"/>
    <n v="121"/>
    <n v="11674"/>
    <n v="9414"/>
    <n v="678"/>
    <n v="5"/>
    <n v="569"/>
    <n v="17149"/>
    <x v="1"/>
    <n v="4060"/>
    <n v="23.674849845472039"/>
  </r>
  <r>
    <x v="180"/>
    <n v="15988"/>
    <n v="146"/>
    <n v="9959"/>
    <n v="5883"/>
    <n v="525"/>
    <n v="4"/>
    <n v="213"/>
    <n v="12334"/>
    <x v="3"/>
    <n v="3654"/>
    <n v="29.625425652667424"/>
  </r>
  <r>
    <x v="181"/>
    <n v="431"/>
    <n v="0"/>
    <n v="365"/>
    <n v="66"/>
    <n v="11"/>
    <n v="0"/>
    <n v="0"/>
    <n v="384"/>
    <x v="4"/>
    <n v="47"/>
    <n v="12.239583333333334"/>
  </r>
  <r>
    <x v="182"/>
    <n v="10621"/>
    <n v="78"/>
    <n v="3752"/>
    <n v="6791"/>
    <n v="152"/>
    <n v="2"/>
    <n v="0"/>
    <n v="8916"/>
    <x v="0"/>
    <n v="1705"/>
    <n v="19.122925078510544"/>
  </r>
  <r>
    <x v="183"/>
    <n v="10"/>
    <n v="1"/>
    <n v="8"/>
    <n v="1"/>
    <n v="0"/>
    <n v="0"/>
    <n v="0"/>
    <n v="10"/>
    <x v="2"/>
    <n v="0"/>
    <n v="0"/>
  </r>
  <r>
    <x v="184"/>
    <n v="1691"/>
    <n v="483"/>
    <n v="833"/>
    <n v="375"/>
    <n v="10"/>
    <n v="4"/>
    <n v="36"/>
    <n v="1619"/>
    <x v="0"/>
    <n v="72"/>
    <n v="4.4471896232242125"/>
  </r>
  <r>
    <x v="185"/>
    <n v="4552"/>
    <n v="140"/>
    <n v="2815"/>
    <n v="1597"/>
    <n v="71"/>
    <n v="1"/>
    <n v="465"/>
    <n v="3326"/>
    <x v="2"/>
    <n v="1226"/>
    <n v="36.861094407696932"/>
  </r>
  <r>
    <x v="186"/>
    <n v="2704"/>
    <n v="36"/>
    <n v="542"/>
    <n v="2126"/>
    <n v="192"/>
    <n v="2"/>
    <n v="24"/>
    <n v="1713"/>
    <x v="2"/>
    <n v="991"/>
    <n v="57.851722124927029"/>
  </r>
</pivotCacheRecords>
</file>

<file path=xl/pivotCache/pivotCacheRecords3.xml><?xml version="1.0" encoding="utf-8"?>
<pivotCacheRecords xmlns="http://schemas.openxmlformats.org/spreadsheetml/2006/main" xmlns:r="http://schemas.openxmlformats.org/officeDocument/2006/relationships" count="4">
  <r>
    <n v="88130.935828877002"/>
    <x v="0"/>
    <n v="25"/>
    <n v="162"/>
  </r>
  <r>
    <n v="3497.5187165775401"/>
    <x v="1"/>
    <n v="26"/>
    <n v="161"/>
  </r>
  <r>
    <n v="50631.481283422458"/>
    <x v="2"/>
    <n v="28"/>
    <n v="159"/>
  </r>
  <r>
    <n v="34001.935828877002"/>
    <x v="3"/>
    <n v="24"/>
    <n v="1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N10:P15" firstHeaderRow="0" firstDataRow="1" firstDataCol="1"/>
  <pivotFields count="4">
    <pivotField showAll="0"/>
    <pivotField axis="axisRow" showAll="0">
      <items count="5">
        <item x="3"/>
        <item x="0"/>
        <item x="1"/>
        <item x="2"/>
        <item t="default"/>
      </items>
    </pivotField>
    <pivotField dataField="1" showAll="0"/>
    <pivotField dataField="1" showAll="0"/>
  </pivotFields>
  <rowFields count="1">
    <field x="1"/>
  </rowFields>
  <rowItems count="5">
    <i>
      <x/>
    </i>
    <i>
      <x v="1"/>
    </i>
    <i>
      <x v="2"/>
    </i>
    <i>
      <x v="3"/>
    </i>
    <i t="grand">
      <x/>
    </i>
  </rowItems>
  <colFields count="1">
    <field x="-2"/>
  </colFields>
  <colItems count="2">
    <i>
      <x/>
    </i>
    <i i="1">
      <x v="1"/>
    </i>
  </colItems>
  <dataFields count="2">
    <dataField name="Sum of GREATER THAN AVERAGE" fld="2" baseField="0" baseItem="0"/>
    <dataField name="Sum of LESS THAN AVERAGE" fld="3" baseField="0" baseItem="0"/>
  </dataFields>
  <chartFormats count="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N7:Q8" firstHeaderRow="0" firstDataRow="1" firstDataCol="0"/>
  <pivotFields count="12">
    <pivotField showAll="0">
      <items count="188">
        <item h="1" x="0"/>
        <item h="1"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4"/>
        <item h="1" x="175"/>
        <item h="1" x="176"/>
        <item h="1" x="177"/>
        <item h="1" x="178"/>
        <item h="1" x="173"/>
        <item h="1" x="179"/>
        <item h="1" x="180"/>
        <item h="1" x="181"/>
        <item h="1" x="182"/>
        <item h="1" x="183"/>
        <item h="1" x="184"/>
        <item h="1" x="185"/>
        <item h="1" x="186"/>
        <item t="default"/>
      </items>
    </pivotField>
    <pivotField dataField="1" showAll="0"/>
    <pivotField dataField="1" showAll="0"/>
    <pivotField dataField="1" showAll="0"/>
    <pivotField dataField="1" showAll="0"/>
    <pivotField showAll="0"/>
    <pivotField showAll="0"/>
    <pivotField showAll="0"/>
    <pivotField showAll="0"/>
    <pivotField showAll="0"/>
    <pivotField showAll="0"/>
    <pivotField showAll="0">
      <items count="7">
        <item x="2"/>
        <item h="1" x="3"/>
        <item h="1" x="0"/>
        <item h="1" x="1"/>
        <item h="1" x="5"/>
        <item h="1" x="4"/>
        <item t="default"/>
      </items>
    </pivotField>
  </pivotFields>
  <rowItems count="1">
    <i/>
  </rowItems>
  <colFields count="1">
    <field x="-2"/>
  </colFields>
  <colItems count="4">
    <i>
      <x/>
    </i>
    <i i="1">
      <x v="1"/>
    </i>
    <i i="2">
      <x v="2"/>
    </i>
    <i i="3">
      <x v="3"/>
    </i>
  </colItems>
  <dataFields count="4">
    <dataField name="Sum of Active" fld="4" baseField="0" baseItem="0"/>
    <dataField name="Sum of Confirmed" fld="1" baseField="0" baseItem="0"/>
    <dataField name="Sum of Recovered" fld="3" baseField="0" baseItem="0"/>
    <dataField name="Sum of Deaths" fld="2" baseField="0" baseItem="0"/>
  </dataFields>
  <chartFormats count="8">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1"/>
          </reference>
        </references>
      </pivotArea>
    </chartFormat>
    <chartFormat chart="1" format="6" series="1">
      <pivotArea type="data" outline="0" fieldPosition="0">
        <references count="1">
          <reference field="4294967294" count="1" selected="0">
            <x v="2"/>
          </reference>
        </references>
      </pivotArea>
    </chartFormat>
    <chartFormat chart="1" format="7" series="1">
      <pivotArea type="data" outline="0" fieldPosition="0">
        <references count="1">
          <reference field="4294967294" count="1" selected="0">
            <x v="3"/>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9">
  <location ref="N4:O11" firstHeaderRow="1" firstDataRow="1" firstDataCol="1" rowPageCount="1" colPageCount="1"/>
  <pivotFields count="12">
    <pivotField axis="axisPage" showAll="0">
      <items count="1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3"/>
        <item x="179"/>
        <item x="180"/>
        <item x="181"/>
        <item x="182"/>
        <item x="183"/>
        <item x="184"/>
        <item x="185"/>
        <item x="186"/>
        <item t="default"/>
      </items>
    </pivotField>
    <pivotField showAll="0"/>
    <pivotField showAll="0"/>
    <pivotField showAll="0"/>
    <pivotField showAll="0"/>
    <pivotField showAll="0"/>
    <pivotField showAll="0"/>
    <pivotField showAll="0"/>
    <pivotField showAll="0"/>
    <pivotField axis="axisRow" showAll="0">
      <items count="7">
        <item x="2"/>
        <item x="3"/>
        <item x="0"/>
        <item x="1"/>
        <item x="5"/>
        <item x="4"/>
        <item t="default"/>
      </items>
    </pivotField>
    <pivotField showAll="0"/>
    <pivotField dataField="1" numFmtId="2" showAll="0"/>
  </pivotFields>
  <rowFields count="1">
    <field x="9"/>
  </rowFields>
  <rowItems count="7">
    <i>
      <x/>
    </i>
    <i>
      <x v="1"/>
    </i>
    <i>
      <x v="2"/>
    </i>
    <i>
      <x v="3"/>
    </i>
    <i>
      <x v="4"/>
    </i>
    <i>
      <x v="5"/>
    </i>
    <i t="grand">
      <x/>
    </i>
  </rowItems>
  <colItems count="1">
    <i/>
  </colItems>
  <pageFields count="1">
    <pageField fld="0" hier="-1"/>
  </pageFields>
  <dataFields count="1">
    <dataField name="Sum of Change in % increase" fld="11" baseField="0" baseItem="0"/>
  </dataFields>
  <chartFormats count="2">
    <chartFormat chart="30" format="1" series="1">
      <pivotArea type="data" outline="0" fieldPosition="0">
        <references count="1">
          <reference field="4294967294" count="1" selected="0">
            <x v="0"/>
          </reference>
        </references>
      </pivotArea>
    </chartFormat>
    <chartFormat chart="3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_Region" sourceName="Country/Region">
  <pivotTables>
    <pivotTable tabId="7" name="PivotTable5"/>
  </pivotTables>
  <data>
    <tabular pivotCacheId="2">
      <items count="187">
        <i x="2" s="1"/>
        <i x="4"/>
        <i x="18"/>
        <i x="22"/>
        <i x="26"/>
        <i x="28"/>
        <i x="29"/>
        <i x="31"/>
        <i x="33"/>
        <i x="34"/>
        <i x="38"/>
        <i x="39"/>
        <i x="40"/>
        <i x="42"/>
        <i x="54"/>
        <i x="55"/>
        <i x="57"/>
        <i x="58"/>
        <i x="62"/>
        <i x="63"/>
        <i x="66"/>
        <i x="71"/>
        <i x="72"/>
        <i x="90"/>
        <i x="97"/>
        <i x="98"/>
        <i x="103"/>
        <i x="104"/>
        <i x="107"/>
        <i x="109"/>
        <i x="110"/>
        <i x="117"/>
        <i x="118"/>
        <i x="123"/>
        <i x="124"/>
        <i x="139"/>
        <i x="144"/>
        <i x="146"/>
        <i x="148"/>
        <i x="149"/>
        <i x="154"/>
        <i x="156"/>
        <i x="166"/>
        <i x="169"/>
        <i x="174"/>
        <i x="183"/>
        <i x="185"/>
        <i x="186"/>
        <i x="0" nd="1"/>
        <i x="1" nd="1"/>
        <i x="3" nd="1"/>
        <i x="5" nd="1"/>
        <i x="6" nd="1"/>
        <i x="7" nd="1"/>
        <i x="8" nd="1"/>
        <i x="9" nd="1"/>
        <i x="10" nd="1"/>
        <i x="11" nd="1"/>
        <i x="12" nd="1"/>
        <i x="13" nd="1"/>
        <i x="14" nd="1"/>
        <i x="15" nd="1"/>
        <i x="16" nd="1"/>
        <i x="17" nd="1"/>
        <i x="19" nd="1"/>
        <i x="20" nd="1"/>
        <i x="21" nd="1"/>
        <i x="23" nd="1"/>
        <i x="24" nd="1"/>
        <i x="25" nd="1"/>
        <i x="27" nd="1"/>
        <i x="30" nd="1"/>
        <i x="32" nd="1"/>
        <i x="35" nd="1"/>
        <i x="36" nd="1"/>
        <i x="37" nd="1"/>
        <i x="41" nd="1"/>
        <i x="43" nd="1"/>
        <i x="44" nd="1"/>
        <i x="45" nd="1"/>
        <i x="46" nd="1"/>
        <i x="47" nd="1"/>
        <i x="48" nd="1"/>
        <i x="49" nd="1"/>
        <i x="50" nd="1"/>
        <i x="51" nd="1"/>
        <i x="52" nd="1"/>
        <i x="53" nd="1"/>
        <i x="56" nd="1"/>
        <i x="59" nd="1"/>
        <i x="60" nd="1"/>
        <i x="61" nd="1"/>
        <i x="64" nd="1"/>
        <i x="65" nd="1"/>
        <i x="67" nd="1"/>
        <i x="68" nd="1"/>
        <i x="69" nd="1"/>
        <i x="70" nd="1"/>
        <i x="73" nd="1"/>
        <i x="74" nd="1"/>
        <i x="75" nd="1"/>
        <i x="76" nd="1"/>
        <i x="77" nd="1"/>
        <i x="78" nd="1"/>
        <i x="79" nd="1"/>
        <i x="80" nd="1"/>
        <i x="81" nd="1"/>
        <i x="82" nd="1"/>
        <i x="83" nd="1"/>
        <i x="84" nd="1"/>
        <i x="85" nd="1"/>
        <i x="86" nd="1"/>
        <i x="87" nd="1"/>
        <i x="88" nd="1"/>
        <i x="89" nd="1"/>
        <i x="91" nd="1"/>
        <i x="92" nd="1"/>
        <i x="93" nd="1"/>
        <i x="94" nd="1"/>
        <i x="95" nd="1"/>
        <i x="96" nd="1"/>
        <i x="99" nd="1"/>
        <i x="100" nd="1"/>
        <i x="101" nd="1"/>
        <i x="102" nd="1"/>
        <i x="105" nd="1"/>
        <i x="106" nd="1"/>
        <i x="108" nd="1"/>
        <i x="111" nd="1"/>
        <i x="112" nd="1"/>
        <i x="113" nd="1"/>
        <i x="114" nd="1"/>
        <i x="115" nd="1"/>
        <i x="116" nd="1"/>
        <i x="119" nd="1"/>
        <i x="120" nd="1"/>
        <i x="121" nd="1"/>
        <i x="122" nd="1"/>
        <i x="125" nd="1"/>
        <i x="126" nd="1"/>
        <i x="127" nd="1"/>
        <i x="128" nd="1"/>
        <i x="129" nd="1"/>
        <i x="130" nd="1"/>
        <i x="131" nd="1"/>
        <i x="132" nd="1"/>
        <i x="133" nd="1"/>
        <i x="134" nd="1"/>
        <i x="135" nd="1"/>
        <i x="136" nd="1"/>
        <i x="137" nd="1"/>
        <i x="138" nd="1"/>
        <i x="140" nd="1"/>
        <i x="141" nd="1"/>
        <i x="142" nd="1"/>
        <i x="143" nd="1"/>
        <i x="145" nd="1"/>
        <i x="147" nd="1"/>
        <i x="150" nd="1"/>
        <i x="151" nd="1"/>
        <i x="152" nd="1"/>
        <i x="153" nd="1"/>
        <i x="155" nd="1"/>
        <i x="157" nd="1"/>
        <i x="158" nd="1"/>
        <i x="159" nd="1"/>
        <i x="160" nd="1"/>
        <i x="161" nd="1"/>
        <i x="162" nd="1"/>
        <i x="163" nd="1"/>
        <i x="164" nd="1"/>
        <i x="165" nd="1"/>
        <i x="167" nd="1"/>
        <i x="168" nd="1"/>
        <i x="170" nd="1"/>
        <i x="171" nd="1"/>
        <i x="172" nd="1"/>
        <i x="175" nd="1"/>
        <i x="176" nd="1"/>
        <i x="177" nd="1"/>
        <i x="178" nd="1"/>
        <i x="173" nd="1"/>
        <i x="179" nd="1"/>
        <i x="180" nd="1"/>
        <i x="181" nd="1"/>
        <i x="182" nd="1"/>
        <i x="18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WHO_Region" sourceName="WHO Region">
  <pivotTables>
    <pivotTable tabId="7" name="PivotTable5"/>
  </pivotTables>
  <data>
    <tabular pivotCacheId="2">
      <items count="6">
        <i x="2" s="1"/>
        <i x="3" nd="1"/>
        <i x="0" nd="1"/>
        <i x="1" nd="1"/>
        <i x="5" nd="1"/>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RITERIA" sourceName="CRITERIA">
  <pivotTables>
    <pivotTable tabId="12" name="PivotTable1"/>
  </pivotTables>
  <data>
    <tabular pivotCacheId="3">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RITERIA" cache="Slicer_CRITERIA" caption="CRITERIA"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Region" cache="Slicer_Country_Region" caption="Country/Region" rowHeight="241300"/>
  <slicer name="WHO Region" cache="Slicer_WHO_Region" caption="WHO Region"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untry/Region 1" cache="Slicer_Country_Region" caption="Country/Region" rowHeight="241300"/>
  <slicer name="WHO Region 1" cache="Slicer_WHO_Region" caption="WHO Region" rowHeight="241300"/>
  <slicer name="CRITERIA 1" cache="Slicer_CRITERIA" caption="CRITERIA" rowHeight="24130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
  <sheetViews>
    <sheetView topLeftCell="B1" workbookViewId="0">
      <selection activeCell="B1" sqref="B1"/>
    </sheetView>
  </sheetViews>
  <sheetFormatPr defaultColWidth="10" defaultRowHeight="15"/>
  <cols>
    <col min="1" max="1" width="30.7109375" customWidth="1"/>
    <col min="2" max="2" width="11.28515625" customWidth="1"/>
    <col min="3" max="3" width="10" customWidth="1"/>
    <col min="4" max="4" width="12.28515625" customWidth="1"/>
    <col min="6" max="6" width="11.140625" customWidth="1"/>
    <col min="7" max="7" width="14.42578125" customWidth="1"/>
    <col min="8" max="8" width="15.85546875" customWidth="1"/>
    <col min="9" max="9" width="17.28515625" customWidth="1"/>
    <col min="10" max="10" width="20.7109375" customWidth="1"/>
    <col min="11" max="11" width="21.42578125" customWidth="1"/>
    <col min="12" max="12" width="19.7109375" customWidth="1"/>
    <col min="13" max="13" width="14.5703125" customWidth="1"/>
    <col min="14" max="14" width="17.42578125" customWidth="1"/>
    <col min="15" max="15" width="18.7109375" customWidth="1"/>
  </cols>
  <sheetData>
    <row r="1" spans="1:12">
      <c r="A1" s="4" t="s">
        <v>212</v>
      </c>
      <c r="B1" s="15" t="s">
        <v>1</v>
      </c>
      <c r="C1" t="s">
        <v>2</v>
      </c>
      <c r="D1" t="s">
        <v>3</v>
      </c>
      <c r="E1" t="s">
        <v>4</v>
      </c>
      <c r="F1" t="s">
        <v>5</v>
      </c>
      <c r="G1" t="s">
        <v>6</v>
      </c>
      <c r="H1" t="s">
        <v>7</v>
      </c>
      <c r="I1" t="s">
        <v>8</v>
      </c>
      <c r="J1" t="s">
        <v>9</v>
      </c>
    </row>
    <row r="2" spans="1:12">
      <c r="A2" t="s">
        <v>10</v>
      </c>
      <c r="B2">
        <v>36263</v>
      </c>
      <c r="C2">
        <v>1269</v>
      </c>
      <c r="D2">
        <v>25198</v>
      </c>
      <c r="E2">
        <v>9796</v>
      </c>
      <c r="F2">
        <v>106</v>
      </c>
      <c r="G2">
        <v>10</v>
      </c>
      <c r="H2">
        <v>18</v>
      </c>
      <c r="I2">
        <v>35526</v>
      </c>
      <c r="J2" t="s">
        <v>11</v>
      </c>
    </row>
    <row r="3" spans="1:12">
      <c r="A3" t="s">
        <v>12</v>
      </c>
      <c r="B3">
        <v>4880</v>
      </c>
      <c r="C3">
        <v>144</v>
      </c>
      <c r="D3">
        <v>2745</v>
      </c>
      <c r="E3">
        <v>1991</v>
      </c>
      <c r="F3">
        <v>117</v>
      </c>
      <c r="G3">
        <v>6</v>
      </c>
      <c r="H3">
        <v>63</v>
      </c>
      <c r="I3">
        <v>4171</v>
      </c>
      <c r="J3" t="s">
        <v>13</v>
      </c>
      <c r="L3" s="13"/>
    </row>
    <row r="4" spans="1:12">
      <c r="A4" t="s">
        <v>14</v>
      </c>
      <c r="B4">
        <v>27973</v>
      </c>
      <c r="C4">
        <v>1163</v>
      </c>
      <c r="D4">
        <v>18837</v>
      </c>
      <c r="E4">
        <v>7973</v>
      </c>
      <c r="F4">
        <v>616</v>
      </c>
      <c r="G4">
        <v>8</v>
      </c>
      <c r="H4">
        <v>749</v>
      </c>
      <c r="I4">
        <v>23691</v>
      </c>
      <c r="J4" t="s">
        <v>15</v>
      </c>
    </row>
    <row r="5" spans="1:12">
      <c r="A5" t="s">
        <v>16</v>
      </c>
      <c r="B5">
        <v>907</v>
      </c>
      <c r="C5">
        <v>52</v>
      </c>
      <c r="D5">
        <v>803</v>
      </c>
      <c r="E5">
        <v>52</v>
      </c>
      <c r="F5">
        <v>10</v>
      </c>
      <c r="G5">
        <v>0</v>
      </c>
      <c r="H5">
        <v>0</v>
      </c>
      <c r="I5">
        <v>884</v>
      </c>
      <c r="J5" t="s">
        <v>13</v>
      </c>
    </row>
    <row r="6" spans="1:12">
      <c r="A6" t="s">
        <v>17</v>
      </c>
      <c r="B6">
        <v>950</v>
      </c>
      <c r="C6">
        <v>41</v>
      </c>
      <c r="D6">
        <v>242</v>
      </c>
      <c r="E6">
        <v>667</v>
      </c>
      <c r="F6">
        <v>18</v>
      </c>
      <c r="G6">
        <v>1</v>
      </c>
      <c r="H6">
        <v>0</v>
      </c>
      <c r="I6">
        <v>749</v>
      </c>
      <c r="J6" t="s">
        <v>15</v>
      </c>
    </row>
    <row r="7" spans="1:12">
      <c r="A7" t="s">
        <v>18</v>
      </c>
      <c r="B7">
        <v>86</v>
      </c>
      <c r="C7">
        <v>3</v>
      </c>
      <c r="D7">
        <v>65</v>
      </c>
      <c r="E7">
        <v>18</v>
      </c>
      <c r="F7">
        <v>4</v>
      </c>
      <c r="G7">
        <v>0</v>
      </c>
      <c r="H7">
        <v>5</v>
      </c>
      <c r="I7">
        <v>76</v>
      </c>
      <c r="J7" t="s">
        <v>19</v>
      </c>
    </row>
    <row r="8" spans="1:12">
      <c r="A8" t="s">
        <v>20</v>
      </c>
      <c r="B8">
        <v>167416</v>
      </c>
      <c r="C8">
        <v>3059</v>
      </c>
      <c r="D8">
        <v>72575</v>
      </c>
      <c r="E8">
        <v>91782</v>
      </c>
      <c r="F8">
        <v>4890</v>
      </c>
      <c r="G8">
        <v>120</v>
      </c>
      <c r="H8">
        <v>2057</v>
      </c>
      <c r="I8">
        <v>130774</v>
      </c>
      <c r="J8" t="s">
        <v>19</v>
      </c>
    </row>
    <row r="9" spans="1:12">
      <c r="A9" t="s">
        <v>21</v>
      </c>
      <c r="B9">
        <v>37390</v>
      </c>
      <c r="C9">
        <v>711</v>
      </c>
      <c r="D9">
        <v>26665</v>
      </c>
      <c r="E9">
        <v>10014</v>
      </c>
      <c r="F9">
        <v>73</v>
      </c>
      <c r="G9">
        <v>6</v>
      </c>
      <c r="H9">
        <v>187</v>
      </c>
      <c r="I9">
        <v>34981</v>
      </c>
      <c r="J9" t="s">
        <v>13</v>
      </c>
    </row>
    <row r="10" spans="1:12">
      <c r="A10" t="s">
        <v>22</v>
      </c>
      <c r="B10">
        <v>15303</v>
      </c>
      <c r="C10">
        <v>167</v>
      </c>
      <c r="D10">
        <v>9311</v>
      </c>
      <c r="E10">
        <v>5825</v>
      </c>
      <c r="F10">
        <v>368</v>
      </c>
      <c r="G10">
        <v>6</v>
      </c>
      <c r="H10">
        <v>137</v>
      </c>
      <c r="I10">
        <v>12428</v>
      </c>
      <c r="J10" t="s">
        <v>23</v>
      </c>
    </row>
    <row r="11" spans="1:12">
      <c r="A11" t="s">
        <v>24</v>
      </c>
      <c r="B11">
        <v>20558</v>
      </c>
      <c r="C11">
        <v>713</v>
      </c>
      <c r="D11">
        <v>18246</v>
      </c>
      <c r="E11">
        <v>1599</v>
      </c>
      <c r="F11">
        <v>86</v>
      </c>
      <c r="G11">
        <v>1</v>
      </c>
      <c r="H11">
        <v>37</v>
      </c>
      <c r="I11">
        <v>19743</v>
      </c>
      <c r="J11" t="s">
        <v>13</v>
      </c>
    </row>
    <row r="12" spans="1:12">
      <c r="A12" t="s">
        <v>25</v>
      </c>
      <c r="B12">
        <v>30446</v>
      </c>
      <c r="C12">
        <v>423</v>
      </c>
      <c r="D12">
        <v>23242</v>
      </c>
      <c r="E12">
        <v>6781</v>
      </c>
      <c r="F12">
        <v>396</v>
      </c>
      <c r="G12">
        <v>6</v>
      </c>
      <c r="H12">
        <v>558</v>
      </c>
      <c r="I12">
        <v>27890</v>
      </c>
      <c r="J12" t="s">
        <v>13</v>
      </c>
    </row>
    <row r="13" spans="1:12">
      <c r="A13" t="s">
        <v>26</v>
      </c>
      <c r="B13">
        <v>382</v>
      </c>
      <c r="C13">
        <v>11</v>
      </c>
      <c r="D13">
        <v>91</v>
      </c>
      <c r="E13">
        <v>280</v>
      </c>
      <c r="F13">
        <v>40</v>
      </c>
      <c r="G13">
        <v>0</v>
      </c>
      <c r="H13">
        <v>0</v>
      </c>
      <c r="I13">
        <v>174</v>
      </c>
      <c r="J13" t="s">
        <v>19</v>
      </c>
    </row>
    <row r="14" spans="1:12">
      <c r="A14" t="s">
        <v>27</v>
      </c>
      <c r="B14">
        <v>39482</v>
      </c>
      <c r="C14">
        <v>141</v>
      </c>
      <c r="D14">
        <v>36110</v>
      </c>
      <c r="E14">
        <v>3231</v>
      </c>
      <c r="F14">
        <v>351</v>
      </c>
      <c r="G14">
        <v>1</v>
      </c>
      <c r="H14">
        <v>421</v>
      </c>
      <c r="I14">
        <v>36936</v>
      </c>
      <c r="J14" t="s">
        <v>11</v>
      </c>
    </row>
    <row r="15" spans="1:12">
      <c r="A15" t="s">
        <v>28</v>
      </c>
      <c r="B15">
        <v>226225</v>
      </c>
      <c r="C15">
        <v>2965</v>
      </c>
      <c r="D15">
        <v>125683</v>
      </c>
      <c r="E15">
        <v>97577</v>
      </c>
      <c r="F15">
        <v>2772</v>
      </c>
      <c r="G15">
        <v>37</v>
      </c>
      <c r="H15">
        <v>1801</v>
      </c>
      <c r="I15">
        <v>207453</v>
      </c>
      <c r="J15" t="s">
        <v>29</v>
      </c>
    </row>
    <row r="16" spans="1:12">
      <c r="A16" t="s">
        <v>30</v>
      </c>
      <c r="B16">
        <v>110</v>
      </c>
      <c r="C16">
        <v>7</v>
      </c>
      <c r="D16">
        <v>94</v>
      </c>
      <c r="E16">
        <v>9</v>
      </c>
      <c r="F16">
        <v>0</v>
      </c>
      <c r="G16">
        <v>0</v>
      </c>
      <c r="H16">
        <v>0</v>
      </c>
      <c r="I16">
        <v>106</v>
      </c>
      <c r="J16" t="s">
        <v>19</v>
      </c>
    </row>
    <row r="17" spans="1:10">
      <c r="A17" t="s">
        <v>31</v>
      </c>
      <c r="B17">
        <v>67251</v>
      </c>
      <c r="C17">
        <v>538</v>
      </c>
      <c r="D17">
        <v>60492</v>
      </c>
      <c r="E17">
        <v>6221</v>
      </c>
      <c r="F17">
        <v>119</v>
      </c>
      <c r="G17">
        <v>4</v>
      </c>
      <c r="H17">
        <v>67</v>
      </c>
      <c r="I17">
        <v>66213</v>
      </c>
      <c r="J17" t="s">
        <v>13</v>
      </c>
    </row>
    <row r="18" spans="1:10">
      <c r="A18" t="s">
        <v>32</v>
      </c>
      <c r="B18">
        <v>66428</v>
      </c>
      <c r="C18">
        <v>9822</v>
      </c>
      <c r="D18">
        <v>17452</v>
      </c>
      <c r="E18">
        <v>39154</v>
      </c>
      <c r="F18">
        <v>402</v>
      </c>
      <c r="G18">
        <v>1</v>
      </c>
      <c r="H18">
        <v>14</v>
      </c>
      <c r="I18">
        <v>64094</v>
      </c>
      <c r="J18" t="s">
        <v>13</v>
      </c>
    </row>
    <row r="19" spans="1:10">
      <c r="A19" t="s">
        <v>33</v>
      </c>
      <c r="B19">
        <v>48</v>
      </c>
      <c r="C19">
        <v>2</v>
      </c>
      <c r="D19">
        <v>26</v>
      </c>
      <c r="E19">
        <v>20</v>
      </c>
      <c r="F19">
        <v>0</v>
      </c>
      <c r="G19">
        <v>0</v>
      </c>
      <c r="H19">
        <v>0</v>
      </c>
      <c r="I19">
        <v>40</v>
      </c>
      <c r="J19" t="s">
        <v>19</v>
      </c>
    </row>
    <row r="20" spans="1:10">
      <c r="A20" t="s">
        <v>34</v>
      </c>
      <c r="B20">
        <v>1770</v>
      </c>
      <c r="C20">
        <v>35</v>
      </c>
      <c r="D20">
        <v>1036</v>
      </c>
      <c r="E20">
        <v>699</v>
      </c>
      <c r="F20">
        <v>0</v>
      </c>
      <c r="G20">
        <v>0</v>
      </c>
      <c r="H20">
        <v>0</v>
      </c>
      <c r="I20">
        <v>1602</v>
      </c>
      <c r="J20" t="s">
        <v>15</v>
      </c>
    </row>
    <row r="21" spans="1:10">
      <c r="A21" t="s">
        <v>35</v>
      </c>
      <c r="B21">
        <v>99</v>
      </c>
      <c r="C21">
        <v>0</v>
      </c>
      <c r="D21">
        <v>86</v>
      </c>
      <c r="E21">
        <v>13</v>
      </c>
      <c r="F21">
        <v>4</v>
      </c>
      <c r="G21">
        <v>0</v>
      </c>
      <c r="H21">
        <v>1</v>
      </c>
      <c r="I21">
        <v>90</v>
      </c>
      <c r="J21" t="s">
        <v>29</v>
      </c>
    </row>
    <row r="22" spans="1:10">
      <c r="A22" t="s">
        <v>36</v>
      </c>
      <c r="B22">
        <v>71181</v>
      </c>
      <c r="C22">
        <v>2647</v>
      </c>
      <c r="D22">
        <v>21478</v>
      </c>
      <c r="E22">
        <v>47056</v>
      </c>
      <c r="F22">
        <v>1752</v>
      </c>
      <c r="G22">
        <v>64</v>
      </c>
      <c r="H22">
        <v>309</v>
      </c>
      <c r="I22">
        <v>60991</v>
      </c>
      <c r="J22" t="s">
        <v>19</v>
      </c>
    </row>
    <row r="23" spans="1:10">
      <c r="A23" t="s">
        <v>37</v>
      </c>
      <c r="B23">
        <v>10498</v>
      </c>
      <c r="C23">
        <v>294</v>
      </c>
      <c r="D23">
        <v>4930</v>
      </c>
      <c r="E23">
        <v>5274</v>
      </c>
      <c r="F23">
        <v>731</v>
      </c>
      <c r="G23">
        <v>14</v>
      </c>
      <c r="H23">
        <v>375</v>
      </c>
      <c r="I23">
        <v>8479</v>
      </c>
      <c r="J23" t="s">
        <v>13</v>
      </c>
    </row>
    <row r="24" spans="1:10">
      <c r="A24" t="s">
        <v>38</v>
      </c>
      <c r="B24">
        <v>739</v>
      </c>
      <c r="C24">
        <v>2</v>
      </c>
      <c r="D24">
        <v>63</v>
      </c>
      <c r="E24">
        <v>674</v>
      </c>
      <c r="F24">
        <v>53</v>
      </c>
      <c r="G24">
        <v>1</v>
      </c>
      <c r="H24">
        <v>11</v>
      </c>
      <c r="I24">
        <v>522</v>
      </c>
      <c r="J24" t="s">
        <v>15</v>
      </c>
    </row>
    <row r="25" spans="1:10">
      <c r="A25" t="s">
        <v>39</v>
      </c>
      <c r="B25">
        <v>2442375</v>
      </c>
      <c r="C25">
        <v>87618</v>
      </c>
      <c r="D25">
        <v>1846641</v>
      </c>
      <c r="E25">
        <v>508116</v>
      </c>
      <c r="F25">
        <v>23284</v>
      </c>
      <c r="G25">
        <v>614</v>
      </c>
      <c r="H25">
        <v>33728</v>
      </c>
      <c r="I25">
        <v>2118646</v>
      </c>
      <c r="J25" t="s">
        <v>19</v>
      </c>
    </row>
    <row r="26" spans="1:10">
      <c r="A26" t="s">
        <v>40</v>
      </c>
      <c r="B26">
        <v>141</v>
      </c>
      <c r="C26">
        <v>3</v>
      </c>
      <c r="D26">
        <v>138</v>
      </c>
      <c r="E26">
        <v>0</v>
      </c>
      <c r="F26">
        <v>0</v>
      </c>
      <c r="G26">
        <v>0</v>
      </c>
      <c r="H26">
        <v>0</v>
      </c>
      <c r="I26">
        <v>141</v>
      </c>
      <c r="J26" t="s">
        <v>23</v>
      </c>
    </row>
    <row r="27" spans="1:10">
      <c r="A27" t="s">
        <v>41</v>
      </c>
      <c r="B27">
        <v>10621</v>
      </c>
      <c r="C27">
        <v>347</v>
      </c>
      <c r="D27">
        <v>5585</v>
      </c>
      <c r="E27">
        <v>4689</v>
      </c>
      <c r="F27">
        <v>194</v>
      </c>
      <c r="G27">
        <v>7</v>
      </c>
      <c r="H27">
        <v>230</v>
      </c>
      <c r="I27">
        <v>8929</v>
      </c>
      <c r="J27" t="s">
        <v>13</v>
      </c>
    </row>
    <row r="28" spans="1:10">
      <c r="A28" t="s">
        <v>42</v>
      </c>
      <c r="B28">
        <v>1100</v>
      </c>
      <c r="C28">
        <v>53</v>
      </c>
      <c r="D28">
        <v>926</v>
      </c>
      <c r="E28">
        <v>121</v>
      </c>
      <c r="F28">
        <v>14</v>
      </c>
      <c r="G28">
        <v>0</v>
      </c>
      <c r="H28">
        <v>6</v>
      </c>
      <c r="I28">
        <v>1065</v>
      </c>
      <c r="J28" t="s">
        <v>15</v>
      </c>
    </row>
    <row r="29" spans="1:10">
      <c r="A29" t="s">
        <v>43</v>
      </c>
      <c r="B29">
        <v>350</v>
      </c>
      <c r="C29">
        <v>6</v>
      </c>
      <c r="D29">
        <v>292</v>
      </c>
      <c r="E29">
        <v>52</v>
      </c>
      <c r="F29">
        <v>0</v>
      </c>
      <c r="G29">
        <v>0</v>
      </c>
      <c r="H29">
        <v>2</v>
      </c>
      <c r="I29">
        <v>341</v>
      </c>
      <c r="J29" t="s">
        <v>29</v>
      </c>
    </row>
    <row r="30" spans="1:10">
      <c r="A30" t="s">
        <v>44</v>
      </c>
      <c r="B30">
        <v>378</v>
      </c>
      <c r="C30">
        <v>1</v>
      </c>
      <c r="D30">
        <v>301</v>
      </c>
      <c r="E30">
        <v>76</v>
      </c>
      <c r="F30">
        <v>17</v>
      </c>
      <c r="G30">
        <v>0</v>
      </c>
      <c r="H30">
        <v>22</v>
      </c>
      <c r="I30">
        <v>322</v>
      </c>
      <c r="J30" t="s">
        <v>15</v>
      </c>
    </row>
    <row r="31" spans="1:10">
      <c r="A31" t="s">
        <v>45</v>
      </c>
      <c r="B31">
        <v>2328</v>
      </c>
      <c r="C31">
        <v>22</v>
      </c>
      <c r="D31">
        <v>1550</v>
      </c>
      <c r="E31">
        <v>756</v>
      </c>
      <c r="F31">
        <v>21</v>
      </c>
      <c r="G31">
        <v>0</v>
      </c>
      <c r="H31">
        <v>103</v>
      </c>
      <c r="I31">
        <v>2071</v>
      </c>
      <c r="J31" t="s">
        <v>15</v>
      </c>
    </row>
    <row r="32" spans="1:10">
      <c r="A32" t="s">
        <v>46</v>
      </c>
      <c r="B32">
        <v>226</v>
      </c>
      <c r="C32">
        <v>0</v>
      </c>
      <c r="D32">
        <v>147</v>
      </c>
      <c r="E32">
        <v>79</v>
      </c>
      <c r="F32">
        <v>1</v>
      </c>
      <c r="G32">
        <v>0</v>
      </c>
      <c r="H32">
        <v>4</v>
      </c>
      <c r="I32">
        <v>171</v>
      </c>
      <c r="J32" t="s">
        <v>23</v>
      </c>
    </row>
    <row r="33" spans="1:10">
      <c r="A33" t="s">
        <v>47</v>
      </c>
      <c r="B33">
        <v>17110</v>
      </c>
      <c r="C33">
        <v>391</v>
      </c>
      <c r="D33">
        <v>14539</v>
      </c>
      <c r="E33">
        <v>2180</v>
      </c>
      <c r="F33">
        <v>402</v>
      </c>
      <c r="G33">
        <v>6</v>
      </c>
      <c r="H33">
        <v>0</v>
      </c>
      <c r="I33">
        <v>16157</v>
      </c>
      <c r="J33" t="s">
        <v>15</v>
      </c>
    </row>
    <row r="34" spans="1:10">
      <c r="A34" t="s">
        <v>48</v>
      </c>
      <c r="B34">
        <v>116458</v>
      </c>
      <c r="C34">
        <v>8944</v>
      </c>
      <c r="D34">
        <v>0</v>
      </c>
      <c r="E34">
        <v>107514</v>
      </c>
      <c r="F34">
        <v>682</v>
      </c>
      <c r="G34">
        <v>11</v>
      </c>
      <c r="H34">
        <v>0</v>
      </c>
      <c r="I34">
        <v>112925</v>
      </c>
      <c r="J34" t="s">
        <v>19</v>
      </c>
    </row>
    <row r="35" spans="1:10">
      <c r="A35" t="s">
        <v>49</v>
      </c>
      <c r="B35">
        <v>4599</v>
      </c>
      <c r="C35">
        <v>59</v>
      </c>
      <c r="D35">
        <v>1546</v>
      </c>
      <c r="E35">
        <v>2994</v>
      </c>
      <c r="F35">
        <v>0</v>
      </c>
      <c r="G35">
        <v>0</v>
      </c>
      <c r="H35">
        <v>0</v>
      </c>
      <c r="I35">
        <v>4548</v>
      </c>
      <c r="J35" t="s">
        <v>15</v>
      </c>
    </row>
    <row r="36" spans="1:10">
      <c r="A36" t="s">
        <v>50</v>
      </c>
      <c r="B36">
        <v>922</v>
      </c>
      <c r="C36">
        <v>75</v>
      </c>
      <c r="D36">
        <v>810</v>
      </c>
      <c r="E36">
        <v>37</v>
      </c>
      <c r="F36">
        <v>7</v>
      </c>
      <c r="G36">
        <v>0</v>
      </c>
      <c r="H36">
        <v>0</v>
      </c>
      <c r="I36">
        <v>889</v>
      </c>
      <c r="J36" t="s">
        <v>15</v>
      </c>
    </row>
    <row r="37" spans="1:10">
      <c r="A37" t="s">
        <v>51</v>
      </c>
      <c r="B37">
        <v>347923</v>
      </c>
      <c r="C37">
        <v>9187</v>
      </c>
      <c r="D37">
        <v>319954</v>
      </c>
      <c r="E37">
        <v>18782</v>
      </c>
      <c r="F37">
        <v>2133</v>
      </c>
      <c r="G37">
        <v>75</v>
      </c>
      <c r="H37">
        <v>1859</v>
      </c>
      <c r="I37">
        <v>333029</v>
      </c>
      <c r="J37" t="s">
        <v>19</v>
      </c>
    </row>
    <row r="38" spans="1:10">
      <c r="A38" t="s">
        <v>52</v>
      </c>
      <c r="B38">
        <v>86783</v>
      </c>
      <c r="C38">
        <v>4656</v>
      </c>
      <c r="D38">
        <v>78869</v>
      </c>
      <c r="E38">
        <v>3258</v>
      </c>
      <c r="F38">
        <v>213</v>
      </c>
      <c r="G38">
        <v>4</v>
      </c>
      <c r="H38">
        <v>7</v>
      </c>
      <c r="I38">
        <v>85622</v>
      </c>
      <c r="J38" t="s">
        <v>23</v>
      </c>
    </row>
    <row r="39" spans="1:10">
      <c r="A39" t="s">
        <v>53</v>
      </c>
      <c r="B39">
        <v>257101</v>
      </c>
      <c r="C39">
        <v>8777</v>
      </c>
      <c r="D39">
        <v>131161</v>
      </c>
      <c r="E39">
        <v>117163</v>
      </c>
      <c r="F39">
        <v>16306</v>
      </c>
      <c r="G39">
        <v>508</v>
      </c>
      <c r="H39">
        <v>11494</v>
      </c>
      <c r="I39">
        <v>204005</v>
      </c>
      <c r="J39" t="s">
        <v>19</v>
      </c>
    </row>
    <row r="40" spans="1:10">
      <c r="A40" t="s">
        <v>54</v>
      </c>
      <c r="B40">
        <v>354</v>
      </c>
      <c r="C40">
        <v>7</v>
      </c>
      <c r="D40">
        <v>328</v>
      </c>
      <c r="E40">
        <v>19</v>
      </c>
      <c r="F40">
        <v>0</v>
      </c>
      <c r="G40">
        <v>0</v>
      </c>
      <c r="H40">
        <v>0</v>
      </c>
      <c r="I40">
        <v>334</v>
      </c>
      <c r="J40" t="s">
        <v>15</v>
      </c>
    </row>
    <row r="41" spans="1:10">
      <c r="A41" t="s">
        <v>55</v>
      </c>
      <c r="B41">
        <v>3200</v>
      </c>
      <c r="C41">
        <v>54</v>
      </c>
      <c r="D41">
        <v>829</v>
      </c>
      <c r="E41">
        <v>2317</v>
      </c>
      <c r="F41">
        <v>162</v>
      </c>
      <c r="G41">
        <v>3</v>
      </c>
      <c r="H41">
        <v>73</v>
      </c>
      <c r="I41">
        <v>2851</v>
      </c>
      <c r="J41" t="s">
        <v>15</v>
      </c>
    </row>
    <row r="42" spans="1:10">
      <c r="A42" t="s">
        <v>56</v>
      </c>
      <c r="B42">
        <v>8844</v>
      </c>
      <c r="C42">
        <v>208</v>
      </c>
      <c r="D42">
        <v>5700</v>
      </c>
      <c r="E42">
        <v>2936</v>
      </c>
      <c r="F42">
        <v>13</v>
      </c>
      <c r="G42">
        <v>4</v>
      </c>
      <c r="H42">
        <v>190</v>
      </c>
      <c r="I42">
        <v>8443</v>
      </c>
      <c r="J42" t="s">
        <v>15</v>
      </c>
    </row>
    <row r="43" spans="1:10">
      <c r="A43" t="s">
        <v>57</v>
      </c>
      <c r="B43">
        <v>15841</v>
      </c>
      <c r="C43">
        <v>115</v>
      </c>
      <c r="D43">
        <v>3824</v>
      </c>
      <c r="E43">
        <v>11902</v>
      </c>
      <c r="F43">
        <v>612</v>
      </c>
      <c r="G43">
        <v>11</v>
      </c>
      <c r="H43">
        <v>88</v>
      </c>
      <c r="I43">
        <v>11534</v>
      </c>
      <c r="J43" t="s">
        <v>19</v>
      </c>
    </row>
    <row r="44" spans="1:10">
      <c r="A44" t="s">
        <v>58</v>
      </c>
      <c r="B44">
        <v>15655</v>
      </c>
      <c r="C44">
        <v>96</v>
      </c>
      <c r="D44">
        <v>10361</v>
      </c>
      <c r="E44">
        <v>5198</v>
      </c>
      <c r="F44">
        <v>59</v>
      </c>
      <c r="G44">
        <v>0</v>
      </c>
      <c r="H44">
        <v>183</v>
      </c>
      <c r="I44">
        <v>14312</v>
      </c>
      <c r="J44" t="s">
        <v>15</v>
      </c>
    </row>
    <row r="45" spans="1:10">
      <c r="A45" t="s">
        <v>59</v>
      </c>
      <c r="B45">
        <v>4881</v>
      </c>
      <c r="C45">
        <v>139</v>
      </c>
      <c r="D45">
        <v>3936</v>
      </c>
      <c r="E45">
        <v>806</v>
      </c>
      <c r="F45">
        <v>24</v>
      </c>
      <c r="G45">
        <v>3</v>
      </c>
      <c r="H45">
        <v>70</v>
      </c>
      <c r="I45">
        <v>4370</v>
      </c>
      <c r="J45" t="s">
        <v>13</v>
      </c>
    </row>
    <row r="46" spans="1:10">
      <c r="A46" t="s">
        <v>60</v>
      </c>
      <c r="B46">
        <v>2532</v>
      </c>
      <c r="C46">
        <v>87</v>
      </c>
      <c r="D46">
        <v>2351</v>
      </c>
      <c r="E46">
        <v>94</v>
      </c>
      <c r="F46">
        <v>37</v>
      </c>
      <c r="G46">
        <v>0</v>
      </c>
      <c r="H46">
        <v>2</v>
      </c>
      <c r="I46">
        <v>2446</v>
      </c>
      <c r="J46" t="s">
        <v>19</v>
      </c>
    </row>
    <row r="47" spans="1:10">
      <c r="A47" t="s">
        <v>61</v>
      </c>
      <c r="B47">
        <v>1060</v>
      </c>
      <c r="C47">
        <v>19</v>
      </c>
      <c r="D47">
        <v>852</v>
      </c>
      <c r="E47">
        <v>189</v>
      </c>
      <c r="F47">
        <v>3</v>
      </c>
      <c r="G47">
        <v>0</v>
      </c>
      <c r="H47">
        <v>0</v>
      </c>
      <c r="I47">
        <v>1038</v>
      </c>
      <c r="J47" t="s">
        <v>13</v>
      </c>
    </row>
    <row r="48" spans="1:10">
      <c r="A48" t="s">
        <v>62</v>
      </c>
      <c r="B48">
        <v>15516</v>
      </c>
      <c r="C48">
        <v>373</v>
      </c>
      <c r="D48">
        <v>11428</v>
      </c>
      <c r="E48">
        <v>3715</v>
      </c>
      <c r="F48">
        <v>192</v>
      </c>
      <c r="G48">
        <v>2</v>
      </c>
      <c r="H48">
        <v>0</v>
      </c>
      <c r="I48">
        <v>14098</v>
      </c>
      <c r="J48" t="s">
        <v>13</v>
      </c>
    </row>
    <row r="49" spans="1:10">
      <c r="A49" t="s">
        <v>63</v>
      </c>
      <c r="B49">
        <v>13761</v>
      </c>
      <c r="C49">
        <v>613</v>
      </c>
      <c r="D49">
        <v>12605</v>
      </c>
      <c r="E49">
        <v>543</v>
      </c>
      <c r="F49">
        <v>109</v>
      </c>
      <c r="G49">
        <v>0</v>
      </c>
      <c r="H49">
        <v>77</v>
      </c>
      <c r="I49">
        <v>13453</v>
      </c>
      <c r="J49" t="s">
        <v>13</v>
      </c>
    </row>
    <row r="50" spans="1:10">
      <c r="A50" t="s">
        <v>64</v>
      </c>
      <c r="B50">
        <v>5059</v>
      </c>
      <c r="C50">
        <v>58</v>
      </c>
      <c r="D50">
        <v>4977</v>
      </c>
      <c r="E50">
        <v>24</v>
      </c>
      <c r="F50">
        <v>9</v>
      </c>
      <c r="G50">
        <v>0</v>
      </c>
      <c r="H50">
        <v>11</v>
      </c>
      <c r="I50">
        <v>5020</v>
      </c>
      <c r="J50" t="s">
        <v>11</v>
      </c>
    </row>
    <row r="51" spans="1:10">
      <c r="A51" t="s">
        <v>65</v>
      </c>
      <c r="B51">
        <v>18</v>
      </c>
      <c r="C51">
        <v>0</v>
      </c>
      <c r="D51">
        <v>18</v>
      </c>
      <c r="E51">
        <v>0</v>
      </c>
      <c r="F51">
        <v>0</v>
      </c>
      <c r="G51">
        <v>0</v>
      </c>
      <c r="H51">
        <v>0</v>
      </c>
      <c r="I51">
        <v>18</v>
      </c>
      <c r="J51" t="s">
        <v>19</v>
      </c>
    </row>
    <row r="52" spans="1:10">
      <c r="A52" t="s">
        <v>66</v>
      </c>
      <c r="B52">
        <v>64156</v>
      </c>
      <c r="C52">
        <v>1083</v>
      </c>
      <c r="D52">
        <v>30204</v>
      </c>
      <c r="E52">
        <v>32869</v>
      </c>
      <c r="F52">
        <v>1248</v>
      </c>
      <c r="G52">
        <v>20</v>
      </c>
      <c r="H52">
        <v>1601</v>
      </c>
      <c r="I52">
        <v>53956</v>
      </c>
      <c r="J52" t="s">
        <v>19</v>
      </c>
    </row>
    <row r="53" spans="1:10">
      <c r="A53" t="s">
        <v>67</v>
      </c>
      <c r="B53">
        <v>81161</v>
      </c>
      <c r="C53">
        <v>5532</v>
      </c>
      <c r="D53">
        <v>34896</v>
      </c>
      <c r="E53">
        <v>40733</v>
      </c>
      <c r="F53">
        <v>467</v>
      </c>
      <c r="G53">
        <v>17</v>
      </c>
      <c r="H53">
        <v>0</v>
      </c>
      <c r="I53">
        <v>74620</v>
      </c>
      <c r="J53" t="s">
        <v>19</v>
      </c>
    </row>
    <row r="54" spans="1:10">
      <c r="A54" t="s">
        <v>68</v>
      </c>
      <c r="B54">
        <v>92482</v>
      </c>
      <c r="C54">
        <v>4652</v>
      </c>
      <c r="D54">
        <v>34838</v>
      </c>
      <c r="E54">
        <v>52992</v>
      </c>
      <c r="F54">
        <v>420</v>
      </c>
      <c r="G54">
        <v>46</v>
      </c>
      <c r="H54">
        <v>1007</v>
      </c>
      <c r="I54">
        <v>88402</v>
      </c>
      <c r="J54" t="s">
        <v>11</v>
      </c>
    </row>
    <row r="55" spans="1:10">
      <c r="A55" t="s">
        <v>69</v>
      </c>
      <c r="B55">
        <v>15035</v>
      </c>
      <c r="C55">
        <v>408</v>
      </c>
      <c r="D55">
        <v>7778</v>
      </c>
      <c r="E55">
        <v>6849</v>
      </c>
      <c r="F55">
        <v>405</v>
      </c>
      <c r="G55">
        <v>8</v>
      </c>
      <c r="H55">
        <v>130</v>
      </c>
      <c r="I55">
        <v>12207</v>
      </c>
      <c r="J55" t="s">
        <v>19</v>
      </c>
    </row>
    <row r="56" spans="1:10">
      <c r="A56" t="s">
        <v>70</v>
      </c>
      <c r="B56">
        <v>3071</v>
      </c>
      <c r="C56">
        <v>51</v>
      </c>
      <c r="D56">
        <v>842</v>
      </c>
      <c r="E56">
        <v>2178</v>
      </c>
      <c r="F56">
        <v>0</v>
      </c>
      <c r="G56">
        <v>0</v>
      </c>
      <c r="H56">
        <v>0</v>
      </c>
      <c r="I56">
        <v>3071</v>
      </c>
      <c r="J56" t="s">
        <v>15</v>
      </c>
    </row>
    <row r="57" spans="1:10">
      <c r="A57" t="s">
        <v>71</v>
      </c>
      <c r="B57">
        <v>265</v>
      </c>
      <c r="C57">
        <v>0</v>
      </c>
      <c r="D57">
        <v>191</v>
      </c>
      <c r="E57">
        <v>74</v>
      </c>
      <c r="F57">
        <v>2</v>
      </c>
      <c r="G57">
        <v>0</v>
      </c>
      <c r="H57">
        <v>2</v>
      </c>
      <c r="I57">
        <v>251</v>
      </c>
      <c r="J57" t="s">
        <v>15</v>
      </c>
    </row>
    <row r="58" spans="1:10">
      <c r="A58" t="s">
        <v>72</v>
      </c>
      <c r="B58">
        <v>2034</v>
      </c>
      <c r="C58">
        <v>69</v>
      </c>
      <c r="D58">
        <v>1923</v>
      </c>
      <c r="E58">
        <v>42</v>
      </c>
      <c r="F58">
        <v>0</v>
      </c>
      <c r="G58">
        <v>0</v>
      </c>
      <c r="H58">
        <v>1</v>
      </c>
      <c r="I58">
        <v>2021</v>
      </c>
      <c r="J58" t="s">
        <v>13</v>
      </c>
    </row>
    <row r="59" spans="1:10">
      <c r="A59" t="s">
        <v>73</v>
      </c>
      <c r="B59">
        <v>2316</v>
      </c>
      <c r="C59">
        <v>34</v>
      </c>
      <c r="D59">
        <v>1025</v>
      </c>
      <c r="E59">
        <v>1257</v>
      </c>
      <c r="F59">
        <v>109</v>
      </c>
      <c r="G59">
        <v>2</v>
      </c>
      <c r="H59">
        <v>39</v>
      </c>
      <c r="I59">
        <v>1826</v>
      </c>
      <c r="J59" t="s">
        <v>15</v>
      </c>
    </row>
    <row r="60" spans="1:10">
      <c r="A60" t="s">
        <v>74</v>
      </c>
      <c r="B60">
        <v>14547</v>
      </c>
      <c r="C60">
        <v>228</v>
      </c>
      <c r="D60">
        <v>6386</v>
      </c>
      <c r="E60">
        <v>7933</v>
      </c>
      <c r="F60">
        <v>579</v>
      </c>
      <c r="G60">
        <v>5</v>
      </c>
      <c r="H60">
        <v>170</v>
      </c>
      <c r="I60">
        <v>10207</v>
      </c>
      <c r="J60" t="s">
        <v>15</v>
      </c>
    </row>
    <row r="61" spans="1:10">
      <c r="A61" t="s">
        <v>75</v>
      </c>
      <c r="B61">
        <v>27</v>
      </c>
      <c r="C61">
        <v>0</v>
      </c>
      <c r="D61">
        <v>18</v>
      </c>
      <c r="E61">
        <v>9</v>
      </c>
      <c r="F61">
        <v>0</v>
      </c>
      <c r="G61">
        <v>0</v>
      </c>
      <c r="H61">
        <v>0</v>
      </c>
      <c r="I61">
        <v>27</v>
      </c>
      <c r="J61" t="s">
        <v>23</v>
      </c>
    </row>
    <row r="62" spans="1:10">
      <c r="A62" t="s">
        <v>76</v>
      </c>
      <c r="B62">
        <v>7398</v>
      </c>
      <c r="C62">
        <v>329</v>
      </c>
      <c r="D62">
        <v>6920</v>
      </c>
      <c r="E62">
        <v>149</v>
      </c>
      <c r="F62">
        <v>5</v>
      </c>
      <c r="G62">
        <v>0</v>
      </c>
      <c r="H62">
        <v>0</v>
      </c>
      <c r="I62">
        <v>7340</v>
      </c>
      <c r="J62" t="s">
        <v>13</v>
      </c>
    </row>
    <row r="63" spans="1:10">
      <c r="A63" t="s">
        <v>77</v>
      </c>
      <c r="B63">
        <v>220352</v>
      </c>
      <c r="C63">
        <v>30212</v>
      </c>
      <c r="D63">
        <v>81212</v>
      </c>
      <c r="E63">
        <v>108928</v>
      </c>
      <c r="F63">
        <v>2551</v>
      </c>
      <c r="G63">
        <v>17</v>
      </c>
      <c r="H63">
        <v>267</v>
      </c>
      <c r="I63">
        <v>214023</v>
      </c>
      <c r="J63" t="s">
        <v>13</v>
      </c>
    </row>
    <row r="64" spans="1:10">
      <c r="A64" t="s">
        <v>78</v>
      </c>
      <c r="B64">
        <v>7189</v>
      </c>
      <c r="C64">
        <v>49</v>
      </c>
      <c r="D64">
        <v>4682</v>
      </c>
      <c r="E64">
        <v>2458</v>
      </c>
      <c r="F64">
        <v>205</v>
      </c>
      <c r="G64">
        <v>0</v>
      </c>
      <c r="H64">
        <v>219</v>
      </c>
      <c r="I64">
        <v>6433</v>
      </c>
      <c r="J64" t="s">
        <v>15</v>
      </c>
    </row>
    <row r="65" spans="1:10">
      <c r="A65" t="s">
        <v>79</v>
      </c>
      <c r="B65">
        <v>326</v>
      </c>
      <c r="C65">
        <v>8</v>
      </c>
      <c r="D65">
        <v>66</v>
      </c>
      <c r="E65">
        <v>252</v>
      </c>
      <c r="F65">
        <v>49</v>
      </c>
      <c r="G65">
        <v>2</v>
      </c>
      <c r="H65">
        <v>6</v>
      </c>
      <c r="I65">
        <v>112</v>
      </c>
      <c r="J65" t="s">
        <v>15</v>
      </c>
    </row>
    <row r="66" spans="1:10">
      <c r="A66" t="s">
        <v>80</v>
      </c>
      <c r="B66">
        <v>1137</v>
      </c>
      <c r="C66">
        <v>16</v>
      </c>
      <c r="D66">
        <v>922</v>
      </c>
      <c r="E66">
        <v>199</v>
      </c>
      <c r="F66">
        <v>6</v>
      </c>
      <c r="G66">
        <v>0</v>
      </c>
      <c r="H66">
        <v>2</v>
      </c>
      <c r="I66">
        <v>1039</v>
      </c>
      <c r="J66" t="s">
        <v>13</v>
      </c>
    </row>
    <row r="67" spans="1:10">
      <c r="A67" t="s">
        <v>81</v>
      </c>
      <c r="B67">
        <v>207112</v>
      </c>
      <c r="C67">
        <v>9125</v>
      </c>
      <c r="D67">
        <v>190314</v>
      </c>
      <c r="E67">
        <v>7673</v>
      </c>
      <c r="F67">
        <v>445</v>
      </c>
      <c r="G67">
        <v>1</v>
      </c>
      <c r="H67">
        <v>259</v>
      </c>
      <c r="I67">
        <v>203325</v>
      </c>
      <c r="J67" t="s">
        <v>13</v>
      </c>
    </row>
    <row r="68" spans="1:10">
      <c r="A68" t="s">
        <v>82</v>
      </c>
      <c r="B68">
        <v>33624</v>
      </c>
      <c r="C68">
        <v>168</v>
      </c>
      <c r="D68">
        <v>29801</v>
      </c>
      <c r="E68">
        <v>3655</v>
      </c>
      <c r="F68">
        <v>655</v>
      </c>
      <c r="G68">
        <v>0</v>
      </c>
      <c r="H68">
        <v>307</v>
      </c>
      <c r="I68">
        <v>28430</v>
      </c>
      <c r="J68" t="s">
        <v>15</v>
      </c>
    </row>
    <row r="69" spans="1:10">
      <c r="A69" t="s">
        <v>83</v>
      </c>
      <c r="B69">
        <v>4227</v>
      </c>
      <c r="C69">
        <v>202</v>
      </c>
      <c r="D69">
        <v>1374</v>
      </c>
      <c r="E69">
        <v>2651</v>
      </c>
      <c r="F69">
        <v>34</v>
      </c>
      <c r="G69">
        <v>0</v>
      </c>
      <c r="H69">
        <v>0</v>
      </c>
      <c r="I69">
        <v>4012</v>
      </c>
      <c r="J69" t="s">
        <v>13</v>
      </c>
    </row>
    <row r="70" spans="1:10">
      <c r="A70" t="s">
        <v>84</v>
      </c>
      <c r="B70">
        <v>14</v>
      </c>
      <c r="C70">
        <v>0</v>
      </c>
      <c r="D70">
        <v>13</v>
      </c>
      <c r="E70">
        <v>1</v>
      </c>
      <c r="F70">
        <v>1</v>
      </c>
      <c r="G70">
        <v>0</v>
      </c>
      <c r="H70">
        <v>0</v>
      </c>
      <c r="I70">
        <v>13</v>
      </c>
      <c r="J70" t="s">
        <v>13</v>
      </c>
    </row>
    <row r="71" spans="1:10">
      <c r="A71" t="s">
        <v>85</v>
      </c>
      <c r="B71">
        <v>23</v>
      </c>
      <c r="C71">
        <v>0</v>
      </c>
      <c r="D71">
        <v>23</v>
      </c>
      <c r="E71">
        <v>0</v>
      </c>
      <c r="F71">
        <v>0</v>
      </c>
      <c r="G71">
        <v>0</v>
      </c>
      <c r="H71">
        <v>0</v>
      </c>
      <c r="I71">
        <v>23</v>
      </c>
      <c r="J71" t="s">
        <v>19</v>
      </c>
    </row>
    <row r="72" spans="1:10">
      <c r="A72" t="s">
        <v>86</v>
      </c>
      <c r="B72">
        <v>45309</v>
      </c>
      <c r="C72">
        <v>1761</v>
      </c>
      <c r="D72">
        <v>32455</v>
      </c>
      <c r="E72">
        <v>11093</v>
      </c>
      <c r="F72">
        <v>256</v>
      </c>
      <c r="G72">
        <v>27</v>
      </c>
      <c r="H72">
        <v>843</v>
      </c>
      <c r="I72">
        <v>39039</v>
      </c>
      <c r="J72" t="s">
        <v>19</v>
      </c>
    </row>
    <row r="73" spans="1:10">
      <c r="A73" t="s">
        <v>87</v>
      </c>
      <c r="B73">
        <v>7055</v>
      </c>
      <c r="C73">
        <v>45</v>
      </c>
      <c r="D73">
        <v>6257</v>
      </c>
      <c r="E73">
        <v>753</v>
      </c>
      <c r="F73">
        <v>47</v>
      </c>
      <c r="G73">
        <v>2</v>
      </c>
      <c r="H73">
        <v>105</v>
      </c>
      <c r="I73">
        <v>6590</v>
      </c>
      <c r="J73" t="s">
        <v>15</v>
      </c>
    </row>
    <row r="74" spans="1:10">
      <c r="A74" t="s">
        <v>88</v>
      </c>
      <c r="B74">
        <v>1954</v>
      </c>
      <c r="C74">
        <v>26</v>
      </c>
      <c r="D74">
        <v>803</v>
      </c>
      <c r="E74">
        <v>1125</v>
      </c>
      <c r="F74">
        <v>0</v>
      </c>
      <c r="G74">
        <v>0</v>
      </c>
      <c r="H74">
        <v>0</v>
      </c>
      <c r="I74">
        <v>1949</v>
      </c>
      <c r="J74" t="s">
        <v>15</v>
      </c>
    </row>
    <row r="75" spans="1:10">
      <c r="A75" t="s">
        <v>89</v>
      </c>
      <c r="B75">
        <v>389</v>
      </c>
      <c r="C75">
        <v>20</v>
      </c>
      <c r="D75">
        <v>181</v>
      </c>
      <c r="E75">
        <v>188</v>
      </c>
      <c r="F75">
        <v>19</v>
      </c>
      <c r="G75">
        <v>0</v>
      </c>
      <c r="H75">
        <v>0</v>
      </c>
      <c r="I75">
        <v>337</v>
      </c>
      <c r="J75" t="s">
        <v>19</v>
      </c>
    </row>
    <row r="76" spans="1:10">
      <c r="A76" t="s">
        <v>90</v>
      </c>
      <c r="B76">
        <v>7340</v>
      </c>
      <c r="C76">
        <v>158</v>
      </c>
      <c r="D76">
        <v>4365</v>
      </c>
      <c r="E76">
        <v>2817</v>
      </c>
      <c r="F76">
        <v>25</v>
      </c>
      <c r="G76">
        <v>1</v>
      </c>
      <c r="H76">
        <v>0</v>
      </c>
      <c r="I76">
        <v>7053</v>
      </c>
      <c r="J76" t="s">
        <v>19</v>
      </c>
    </row>
    <row r="77" spans="1:10">
      <c r="A77" t="s">
        <v>91</v>
      </c>
      <c r="B77">
        <v>12</v>
      </c>
      <c r="C77">
        <v>0</v>
      </c>
      <c r="D77">
        <v>12</v>
      </c>
      <c r="E77">
        <v>0</v>
      </c>
      <c r="F77">
        <v>0</v>
      </c>
      <c r="G77">
        <v>0</v>
      </c>
      <c r="H77">
        <v>0</v>
      </c>
      <c r="I77">
        <v>12</v>
      </c>
      <c r="J77" t="s">
        <v>13</v>
      </c>
    </row>
    <row r="78" spans="1:10">
      <c r="A78" t="s">
        <v>92</v>
      </c>
      <c r="B78">
        <v>39741</v>
      </c>
      <c r="C78">
        <v>1166</v>
      </c>
      <c r="D78">
        <v>5039</v>
      </c>
      <c r="E78">
        <v>33536</v>
      </c>
      <c r="F78">
        <v>465</v>
      </c>
      <c r="G78">
        <v>50</v>
      </c>
      <c r="H78">
        <v>117</v>
      </c>
      <c r="I78">
        <v>34611</v>
      </c>
      <c r="J78" t="s">
        <v>19</v>
      </c>
    </row>
    <row r="79" spans="1:10">
      <c r="A79" t="s">
        <v>93</v>
      </c>
      <c r="B79">
        <v>4448</v>
      </c>
      <c r="C79">
        <v>596</v>
      </c>
      <c r="D79">
        <v>3329</v>
      </c>
      <c r="E79">
        <v>523</v>
      </c>
      <c r="F79">
        <v>13</v>
      </c>
      <c r="G79">
        <v>0</v>
      </c>
      <c r="H79">
        <v>0</v>
      </c>
      <c r="I79">
        <v>4339</v>
      </c>
      <c r="J79" t="s">
        <v>13</v>
      </c>
    </row>
    <row r="80" spans="1:10">
      <c r="A80" t="s">
        <v>94</v>
      </c>
      <c r="B80">
        <v>1854</v>
      </c>
      <c r="C80">
        <v>10</v>
      </c>
      <c r="D80">
        <v>1823</v>
      </c>
      <c r="E80">
        <v>21</v>
      </c>
      <c r="F80">
        <v>7</v>
      </c>
      <c r="G80">
        <v>0</v>
      </c>
      <c r="H80">
        <v>0</v>
      </c>
      <c r="I80">
        <v>1839</v>
      </c>
      <c r="J80" t="s">
        <v>13</v>
      </c>
    </row>
    <row r="81" spans="1:10">
      <c r="A81" t="s">
        <v>95</v>
      </c>
      <c r="B81">
        <v>1480073</v>
      </c>
      <c r="C81">
        <v>33408</v>
      </c>
      <c r="D81">
        <v>951166</v>
      </c>
      <c r="E81">
        <v>495499</v>
      </c>
      <c r="F81">
        <v>44457</v>
      </c>
      <c r="G81">
        <v>637</v>
      </c>
      <c r="H81">
        <v>33598</v>
      </c>
      <c r="I81">
        <v>1155338</v>
      </c>
      <c r="J81" t="s">
        <v>29</v>
      </c>
    </row>
    <row r="82" spans="1:10">
      <c r="A82" t="s">
        <v>96</v>
      </c>
      <c r="B82">
        <v>100303</v>
      </c>
      <c r="C82">
        <v>4838</v>
      </c>
      <c r="D82">
        <v>58173</v>
      </c>
      <c r="E82">
        <v>37292</v>
      </c>
      <c r="F82">
        <v>1525</v>
      </c>
      <c r="G82">
        <v>57</v>
      </c>
      <c r="H82">
        <v>1518</v>
      </c>
      <c r="I82">
        <v>88214</v>
      </c>
      <c r="J82" t="s">
        <v>29</v>
      </c>
    </row>
    <row r="83" spans="1:10">
      <c r="A83" t="s">
        <v>97</v>
      </c>
      <c r="B83">
        <v>293606</v>
      </c>
      <c r="C83">
        <v>15912</v>
      </c>
      <c r="D83">
        <v>255144</v>
      </c>
      <c r="E83">
        <v>22550</v>
      </c>
      <c r="F83">
        <v>2434</v>
      </c>
      <c r="G83">
        <v>212</v>
      </c>
      <c r="H83">
        <v>1931</v>
      </c>
      <c r="I83">
        <v>276202</v>
      </c>
      <c r="J83" t="s">
        <v>11</v>
      </c>
    </row>
    <row r="84" spans="1:10">
      <c r="A84" t="s">
        <v>98</v>
      </c>
      <c r="B84">
        <v>112585</v>
      </c>
      <c r="C84">
        <v>4458</v>
      </c>
      <c r="D84">
        <v>77144</v>
      </c>
      <c r="E84">
        <v>30983</v>
      </c>
      <c r="F84">
        <v>2553</v>
      </c>
      <c r="G84">
        <v>96</v>
      </c>
      <c r="H84">
        <v>1927</v>
      </c>
      <c r="I84">
        <v>94693</v>
      </c>
      <c r="J84" t="s">
        <v>11</v>
      </c>
    </row>
    <row r="85" spans="1:10">
      <c r="A85" t="s">
        <v>99</v>
      </c>
      <c r="B85">
        <v>25892</v>
      </c>
      <c r="C85">
        <v>1764</v>
      </c>
      <c r="D85">
        <v>23364</v>
      </c>
      <c r="E85">
        <v>764</v>
      </c>
      <c r="F85">
        <v>11</v>
      </c>
      <c r="G85">
        <v>0</v>
      </c>
      <c r="H85">
        <v>0</v>
      </c>
      <c r="I85">
        <v>25766</v>
      </c>
      <c r="J85" t="s">
        <v>13</v>
      </c>
    </row>
    <row r="86" spans="1:10">
      <c r="A86" t="s">
        <v>100</v>
      </c>
      <c r="B86">
        <v>63985</v>
      </c>
      <c r="C86">
        <v>474</v>
      </c>
      <c r="D86">
        <v>27133</v>
      </c>
      <c r="E86">
        <v>36378</v>
      </c>
      <c r="F86">
        <v>2029</v>
      </c>
      <c r="G86">
        <v>4</v>
      </c>
      <c r="H86">
        <v>108</v>
      </c>
      <c r="I86">
        <v>52003</v>
      </c>
      <c r="J86" t="s">
        <v>13</v>
      </c>
    </row>
    <row r="87" spans="1:10">
      <c r="A87" t="s">
        <v>101</v>
      </c>
      <c r="B87">
        <v>246286</v>
      </c>
      <c r="C87">
        <v>35112</v>
      </c>
      <c r="D87">
        <v>198593</v>
      </c>
      <c r="E87">
        <v>12581</v>
      </c>
      <c r="F87">
        <v>168</v>
      </c>
      <c r="G87">
        <v>5</v>
      </c>
      <c r="H87">
        <v>147</v>
      </c>
      <c r="I87">
        <v>244624</v>
      </c>
      <c r="J87" t="s">
        <v>13</v>
      </c>
    </row>
    <row r="88" spans="1:10">
      <c r="A88" t="s">
        <v>102</v>
      </c>
      <c r="B88">
        <v>853</v>
      </c>
      <c r="C88">
        <v>10</v>
      </c>
      <c r="D88">
        <v>714</v>
      </c>
      <c r="E88">
        <v>129</v>
      </c>
      <c r="F88">
        <v>11</v>
      </c>
      <c r="G88">
        <v>0</v>
      </c>
      <c r="H88">
        <v>0</v>
      </c>
      <c r="I88">
        <v>809</v>
      </c>
      <c r="J88" t="s">
        <v>19</v>
      </c>
    </row>
    <row r="89" spans="1:10">
      <c r="A89" t="s">
        <v>103</v>
      </c>
      <c r="B89">
        <v>31142</v>
      </c>
      <c r="C89">
        <v>998</v>
      </c>
      <c r="D89">
        <v>21970</v>
      </c>
      <c r="E89">
        <v>8174</v>
      </c>
      <c r="F89">
        <v>594</v>
      </c>
      <c r="G89">
        <v>0</v>
      </c>
      <c r="H89">
        <v>364</v>
      </c>
      <c r="I89">
        <v>25706</v>
      </c>
      <c r="J89" t="s">
        <v>23</v>
      </c>
    </row>
    <row r="90" spans="1:10">
      <c r="A90" t="s">
        <v>104</v>
      </c>
      <c r="B90">
        <v>1176</v>
      </c>
      <c r="C90">
        <v>11</v>
      </c>
      <c r="D90">
        <v>1041</v>
      </c>
      <c r="E90">
        <v>124</v>
      </c>
      <c r="F90">
        <v>8</v>
      </c>
      <c r="G90">
        <v>0</v>
      </c>
      <c r="H90">
        <v>0</v>
      </c>
      <c r="I90">
        <v>1223</v>
      </c>
      <c r="J90" t="s">
        <v>11</v>
      </c>
    </row>
    <row r="91" spans="1:10">
      <c r="A91" t="s">
        <v>105</v>
      </c>
      <c r="B91">
        <v>84648</v>
      </c>
      <c r="C91">
        <v>585</v>
      </c>
      <c r="D91">
        <v>54404</v>
      </c>
      <c r="E91">
        <v>29659</v>
      </c>
      <c r="F91">
        <v>1526</v>
      </c>
      <c r="G91">
        <v>0</v>
      </c>
      <c r="H91">
        <v>1833</v>
      </c>
      <c r="I91">
        <v>73468</v>
      </c>
      <c r="J91" t="s">
        <v>13</v>
      </c>
    </row>
    <row r="92" spans="1:10">
      <c r="A92" t="s">
        <v>106</v>
      </c>
      <c r="B92">
        <v>17975</v>
      </c>
      <c r="C92">
        <v>285</v>
      </c>
      <c r="D92">
        <v>7833</v>
      </c>
      <c r="E92">
        <v>9857</v>
      </c>
      <c r="F92">
        <v>372</v>
      </c>
      <c r="G92">
        <v>5</v>
      </c>
      <c r="H92">
        <v>90</v>
      </c>
      <c r="I92">
        <v>13771</v>
      </c>
      <c r="J92" t="s">
        <v>15</v>
      </c>
    </row>
    <row r="93" spans="1:10">
      <c r="A93" t="s">
        <v>107</v>
      </c>
      <c r="B93">
        <v>7413</v>
      </c>
      <c r="C93">
        <v>185</v>
      </c>
      <c r="D93">
        <v>4027</v>
      </c>
      <c r="E93">
        <v>3201</v>
      </c>
      <c r="F93">
        <v>496</v>
      </c>
      <c r="G93">
        <v>16</v>
      </c>
      <c r="H93">
        <v>274</v>
      </c>
      <c r="I93">
        <v>5877</v>
      </c>
      <c r="J93" t="s">
        <v>13</v>
      </c>
    </row>
    <row r="94" spans="1:10">
      <c r="A94" t="s">
        <v>108</v>
      </c>
      <c r="B94">
        <v>64379</v>
      </c>
      <c r="C94">
        <v>438</v>
      </c>
      <c r="D94">
        <v>55057</v>
      </c>
      <c r="E94">
        <v>8884</v>
      </c>
      <c r="F94">
        <v>606</v>
      </c>
      <c r="G94">
        <v>5</v>
      </c>
      <c r="H94">
        <v>684</v>
      </c>
      <c r="I94">
        <v>59763</v>
      </c>
      <c r="J94" t="s">
        <v>11</v>
      </c>
    </row>
    <row r="95" spans="1:10">
      <c r="A95" t="s">
        <v>109</v>
      </c>
      <c r="B95">
        <v>33296</v>
      </c>
      <c r="C95">
        <v>1301</v>
      </c>
      <c r="D95">
        <v>21205</v>
      </c>
      <c r="E95">
        <v>10790</v>
      </c>
      <c r="F95">
        <v>483</v>
      </c>
      <c r="G95">
        <v>24</v>
      </c>
      <c r="H95">
        <v>817</v>
      </c>
      <c r="I95">
        <v>27143</v>
      </c>
      <c r="J95" t="s">
        <v>13</v>
      </c>
    </row>
    <row r="96" spans="1:10">
      <c r="A96" t="s">
        <v>110</v>
      </c>
      <c r="B96">
        <v>20</v>
      </c>
      <c r="C96">
        <v>0</v>
      </c>
      <c r="D96">
        <v>19</v>
      </c>
      <c r="E96">
        <v>1</v>
      </c>
      <c r="F96">
        <v>0</v>
      </c>
      <c r="G96">
        <v>0</v>
      </c>
      <c r="H96">
        <v>0</v>
      </c>
      <c r="I96">
        <v>19</v>
      </c>
      <c r="J96" t="s">
        <v>23</v>
      </c>
    </row>
    <row r="97" spans="1:10">
      <c r="A97" t="s">
        <v>111</v>
      </c>
      <c r="B97">
        <v>1219</v>
      </c>
      <c r="C97">
        <v>31</v>
      </c>
      <c r="D97">
        <v>1045</v>
      </c>
      <c r="E97">
        <v>143</v>
      </c>
      <c r="F97">
        <v>0</v>
      </c>
      <c r="G97">
        <v>0</v>
      </c>
      <c r="H97">
        <v>0</v>
      </c>
      <c r="I97">
        <v>1192</v>
      </c>
      <c r="J97" t="s">
        <v>13</v>
      </c>
    </row>
    <row r="98" spans="1:10">
      <c r="A98" t="s">
        <v>112</v>
      </c>
      <c r="B98">
        <v>3882</v>
      </c>
      <c r="C98">
        <v>51</v>
      </c>
      <c r="D98">
        <v>1709</v>
      </c>
      <c r="E98">
        <v>2122</v>
      </c>
      <c r="F98">
        <v>132</v>
      </c>
      <c r="G98">
        <v>0</v>
      </c>
      <c r="H98">
        <v>17</v>
      </c>
      <c r="I98">
        <v>2905</v>
      </c>
      <c r="J98" t="s">
        <v>11</v>
      </c>
    </row>
    <row r="99" spans="1:10">
      <c r="A99" t="s">
        <v>113</v>
      </c>
      <c r="B99">
        <v>505</v>
      </c>
      <c r="C99">
        <v>12</v>
      </c>
      <c r="D99">
        <v>128</v>
      </c>
      <c r="E99">
        <v>365</v>
      </c>
      <c r="F99">
        <v>0</v>
      </c>
      <c r="G99">
        <v>0</v>
      </c>
      <c r="H99">
        <v>0</v>
      </c>
      <c r="I99">
        <v>359</v>
      </c>
      <c r="J99" t="s">
        <v>15</v>
      </c>
    </row>
    <row r="100" spans="1:10">
      <c r="A100" t="s">
        <v>114</v>
      </c>
      <c r="B100">
        <v>1167</v>
      </c>
      <c r="C100">
        <v>72</v>
      </c>
      <c r="D100">
        <v>646</v>
      </c>
      <c r="E100">
        <v>449</v>
      </c>
      <c r="F100">
        <v>5</v>
      </c>
      <c r="G100">
        <v>0</v>
      </c>
      <c r="H100">
        <v>5</v>
      </c>
      <c r="I100">
        <v>1107</v>
      </c>
      <c r="J100" t="s">
        <v>15</v>
      </c>
    </row>
    <row r="101" spans="1:10">
      <c r="A101" t="s">
        <v>115</v>
      </c>
      <c r="B101">
        <v>2827</v>
      </c>
      <c r="C101">
        <v>64</v>
      </c>
      <c r="D101">
        <v>577</v>
      </c>
      <c r="E101">
        <v>2186</v>
      </c>
      <c r="F101">
        <v>158</v>
      </c>
      <c r="G101">
        <v>4</v>
      </c>
      <c r="H101">
        <v>24</v>
      </c>
      <c r="I101">
        <v>1980</v>
      </c>
      <c r="J101" t="s">
        <v>11</v>
      </c>
    </row>
    <row r="102" spans="1:10">
      <c r="A102" t="s">
        <v>116</v>
      </c>
      <c r="B102">
        <v>86</v>
      </c>
      <c r="C102">
        <v>1</v>
      </c>
      <c r="D102">
        <v>81</v>
      </c>
      <c r="E102">
        <v>4</v>
      </c>
      <c r="F102">
        <v>0</v>
      </c>
      <c r="G102">
        <v>0</v>
      </c>
      <c r="H102">
        <v>0</v>
      </c>
      <c r="I102">
        <v>86</v>
      </c>
      <c r="J102" t="s">
        <v>13</v>
      </c>
    </row>
    <row r="103" spans="1:10">
      <c r="A103" t="s">
        <v>117</v>
      </c>
      <c r="B103">
        <v>2019</v>
      </c>
      <c r="C103">
        <v>80</v>
      </c>
      <c r="D103">
        <v>1620</v>
      </c>
      <c r="E103">
        <v>319</v>
      </c>
      <c r="F103">
        <v>11</v>
      </c>
      <c r="G103">
        <v>0</v>
      </c>
      <c r="H103">
        <v>4</v>
      </c>
      <c r="I103">
        <v>1947</v>
      </c>
      <c r="J103" t="s">
        <v>13</v>
      </c>
    </row>
    <row r="104" spans="1:10">
      <c r="A104" t="s">
        <v>118</v>
      </c>
      <c r="B104">
        <v>6321</v>
      </c>
      <c r="C104">
        <v>112</v>
      </c>
      <c r="D104">
        <v>4825</v>
      </c>
      <c r="E104">
        <v>1384</v>
      </c>
      <c r="F104">
        <v>49</v>
      </c>
      <c r="G104">
        <v>0</v>
      </c>
      <c r="H104">
        <v>178</v>
      </c>
      <c r="I104">
        <v>5639</v>
      </c>
      <c r="J104" t="s">
        <v>13</v>
      </c>
    </row>
    <row r="105" spans="1:10">
      <c r="A105" t="s">
        <v>119</v>
      </c>
      <c r="B105">
        <v>9690</v>
      </c>
      <c r="C105">
        <v>91</v>
      </c>
      <c r="D105">
        <v>6260</v>
      </c>
      <c r="E105">
        <v>3339</v>
      </c>
      <c r="F105">
        <v>395</v>
      </c>
      <c r="G105">
        <v>6</v>
      </c>
      <c r="H105">
        <v>681</v>
      </c>
      <c r="I105">
        <v>7153</v>
      </c>
      <c r="J105" t="s">
        <v>15</v>
      </c>
    </row>
    <row r="106" spans="1:10">
      <c r="A106" t="s">
        <v>120</v>
      </c>
      <c r="B106">
        <v>3664</v>
      </c>
      <c r="C106">
        <v>99</v>
      </c>
      <c r="D106">
        <v>1645</v>
      </c>
      <c r="E106">
        <v>1920</v>
      </c>
      <c r="F106">
        <v>24</v>
      </c>
      <c r="G106">
        <v>0</v>
      </c>
      <c r="H106">
        <v>6</v>
      </c>
      <c r="I106">
        <v>2992</v>
      </c>
      <c r="J106" t="s">
        <v>15</v>
      </c>
    </row>
    <row r="107" spans="1:10">
      <c r="A107" t="s">
        <v>121</v>
      </c>
      <c r="B107">
        <v>8904</v>
      </c>
      <c r="C107">
        <v>124</v>
      </c>
      <c r="D107">
        <v>8601</v>
      </c>
      <c r="E107">
        <v>179</v>
      </c>
      <c r="F107">
        <v>7</v>
      </c>
      <c r="G107">
        <v>0</v>
      </c>
      <c r="H107">
        <v>1</v>
      </c>
      <c r="I107">
        <v>8800</v>
      </c>
      <c r="J107" t="s">
        <v>23</v>
      </c>
    </row>
    <row r="108" spans="1:10">
      <c r="A108" t="s">
        <v>122</v>
      </c>
      <c r="B108">
        <v>3369</v>
      </c>
      <c r="C108">
        <v>15</v>
      </c>
      <c r="D108">
        <v>2547</v>
      </c>
      <c r="E108">
        <v>807</v>
      </c>
      <c r="F108">
        <v>67</v>
      </c>
      <c r="G108">
        <v>0</v>
      </c>
      <c r="H108">
        <v>19</v>
      </c>
      <c r="I108">
        <v>2999</v>
      </c>
      <c r="J108" t="s">
        <v>29</v>
      </c>
    </row>
    <row r="109" spans="1:10">
      <c r="A109" t="s">
        <v>123</v>
      </c>
      <c r="B109">
        <v>2513</v>
      </c>
      <c r="C109">
        <v>124</v>
      </c>
      <c r="D109">
        <v>1913</v>
      </c>
      <c r="E109">
        <v>476</v>
      </c>
      <c r="F109">
        <v>3</v>
      </c>
      <c r="G109">
        <v>1</v>
      </c>
      <c r="H109">
        <v>2</v>
      </c>
      <c r="I109">
        <v>2475</v>
      </c>
      <c r="J109" t="s">
        <v>15</v>
      </c>
    </row>
    <row r="110" spans="1:10">
      <c r="A110" t="s">
        <v>124</v>
      </c>
      <c r="B110">
        <v>701</v>
      </c>
      <c r="C110">
        <v>9</v>
      </c>
      <c r="D110">
        <v>665</v>
      </c>
      <c r="E110">
        <v>27</v>
      </c>
      <c r="F110">
        <v>1</v>
      </c>
      <c r="G110">
        <v>0</v>
      </c>
      <c r="H110">
        <v>0</v>
      </c>
      <c r="I110">
        <v>677</v>
      </c>
      <c r="J110" t="s">
        <v>13</v>
      </c>
    </row>
    <row r="111" spans="1:10">
      <c r="A111" t="s">
        <v>125</v>
      </c>
      <c r="B111">
        <v>6208</v>
      </c>
      <c r="C111">
        <v>156</v>
      </c>
      <c r="D111">
        <v>4653</v>
      </c>
      <c r="E111">
        <v>1399</v>
      </c>
      <c r="F111">
        <v>37</v>
      </c>
      <c r="G111">
        <v>0</v>
      </c>
      <c r="H111">
        <v>223</v>
      </c>
      <c r="I111">
        <v>5923</v>
      </c>
      <c r="J111" t="s">
        <v>15</v>
      </c>
    </row>
    <row r="112" spans="1:10">
      <c r="A112" t="s">
        <v>126</v>
      </c>
      <c r="B112">
        <v>344</v>
      </c>
      <c r="C112">
        <v>10</v>
      </c>
      <c r="D112">
        <v>332</v>
      </c>
      <c r="E112">
        <v>2</v>
      </c>
      <c r="F112">
        <v>0</v>
      </c>
      <c r="G112">
        <v>0</v>
      </c>
      <c r="H112">
        <v>0</v>
      </c>
      <c r="I112">
        <v>343</v>
      </c>
      <c r="J112" t="s">
        <v>15</v>
      </c>
    </row>
    <row r="113" spans="1:10">
      <c r="A113" t="s">
        <v>127</v>
      </c>
      <c r="B113">
        <v>395489</v>
      </c>
      <c r="C113">
        <v>44022</v>
      </c>
      <c r="D113">
        <v>303810</v>
      </c>
      <c r="E113">
        <v>47657</v>
      </c>
      <c r="F113">
        <v>4973</v>
      </c>
      <c r="G113">
        <v>342</v>
      </c>
      <c r="H113">
        <v>8588</v>
      </c>
      <c r="I113">
        <v>349396</v>
      </c>
      <c r="J113" t="s">
        <v>19</v>
      </c>
    </row>
    <row r="114" spans="1:10">
      <c r="A114" t="s">
        <v>128</v>
      </c>
      <c r="B114">
        <v>23154</v>
      </c>
      <c r="C114">
        <v>748</v>
      </c>
      <c r="D114">
        <v>16154</v>
      </c>
      <c r="E114">
        <v>6252</v>
      </c>
      <c r="F114">
        <v>120</v>
      </c>
      <c r="G114">
        <v>13</v>
      </c>
      <c r="H114">
        <v>245</v>
      </c>
      <c r="I114">
        <v>21115</v>
      </c>
      <c r="J114" t="s">
        <v>13</v>
      </c>
    </row>
    <row r="115" spans="1:10">
      <c r="A115" t="s">
        <v>129</v>
      </c>
      <c r="B115">
        <v>116</v>
      </c>
      <c r="C115">
        <v>4</v>
      </c>
      <c r="D115">
        <v>104</v>
      </c>
      <c r="E115">
        <v>8</v>
      </c>
      <c r="F115">
        <v>0</v>
      </c>
      <c r="G115">
        <v>0</v>
      </c>
      <c r="H115">
        <v>0</v>
      </c>
      <c r="I115">
        <v>109</v>
      </c>
      <c r="J115" t="s">
        <v>13</v>
      </c>
    </row>
    <row r="116" spans="1:10">
      <c r="A116" t="s">
        <v>130</v>
      </c>
      <c r="B116">
        <v>289</v>
      </c>
      <c r="C116">
        <v>0</v>
      </c>
      <c r="D116">
        <v>222</v>
      </c>
      <c r="E116">
        <v>67</v>
      </c>
      <c r="F116">
        <v>1</v>
      </c>
      <c r="G116">
        <v>0</v>
      </c>
      <c r="H116">
        <v>4</v>
      </c>
      <c r="I116">
        <v>287</v>
      </c>
      <c r="J116" t="s">
        <v>23</v>
      </c>
    </row>
    <row r="117" spans="1:10">
      <c r="A117" t="s">
        <v>131</v>
      </c>
      <c r="B117">
        <v>2893</v>
      </c>
      <c r="C117">
        <v>45</v>
      </c>
      <c r="D117">
        <v>809</v>
      </c>
      <c r="E117">
        <v>2039</v>
      </c>
      <c r="F117">
        <v>94</v>
      </c>
      <c r="G117">
        <v>2</v>
      </c>
      <c r="H117">
        <v>70</v>
      </c>
      <c r="I117">
        <v>2188</v>
      </c>
      <c r="J117" t="s">
        <v>13</v>
      </c>
    </row>
    <row r="118" spans="1:10">
      <c r="A118" t="s">
        <v>132</v>
      </c>
      <c r="B118">
        <v>20887</v>
      </c>
      <c r="C118">
        <v>316</v>
      </c>
      <c r="D118">
        <v>16553</v>
      </c>
      <c r="E118">
        <v>4018</v>
      </c>
      <c r="F118">
        <v>609</v>
      </c>
      <c r="G118">
        <v>3</v>
      </c>
      <c r="H118">
        <v>115</v>
      </c>
      <c r="I118">
        <v>17562</v>
      </c>
      <c r="J118" t="s">
        <v>11</v>
      </c>
    </row>
    <row r="119" spans="1:10">
      <c r="A119" t="s">
        <v>133</v>
      </c>
      <c r="B119">
        <v>1701</v>
      </c>
      <c r="C119">
        <v>11</v>
      </c>
      <c r="D119">
        <v>0</v>
      </c>
      <c r="E119">
        <v>1690</v>
      </c>
      <c r="F119">
        <v>32</v>
      </c>
      <c r="G119">
        <v>0</v>
      </c>
      <c r="H119">
        <v>0</v>
      </c>
      <c r="I119">
        <v>1507</v>
      </c>
      <c r="J119" t="s">
        <v>15</v>
      </c>
    </row>
    <row r="120" spans="1:10">
      <c r="A120" t="s">
        <v>134</v>
      </c>
      <c r="B120">
        <v>1843</v>
      </c>
      <c r="C120">
        <v>8</v>
      </c>
      <c r="D120">
        <v>101</v>
      </c>
      <c r="E120">
        <v>1734</v>
      </c>
      <c r="F120">
        <v>68</v>
      </c>
      <c r="G120">
        <v>0</v>
      </c>
      <c r="H120">
        <v>26</v>
      </c>
      <c r="I120">
        <v>1344</v>
      </c>
      <c r="J120" t="s">
        <v>15</v>
      </c>
    </row>
    <row r="121" spans="1:10">
      <c r="A121" t="s">
        <v>135</v>
      </c>
      <c r="B121">
        <v>18752</v>
      </c>
      <c r="C121">
        <v>48</v>
      </c>
      <c r="D121">
        <v>13754</v>
      </c>
      <c r="E121">
        <v>4950</v>
      </c>
      <c r="F121">
        <v>139</v>
      </c>
      <c r="G121">
        <v>3</v>
      </c>
      <c r="H121">
        <v>626</v>
      </c>
      <c r="I121">
        <v>17844</v>
      </c>
      <c r="J121" t="s">
        <v>29</v>
      </c>
    </row>
    <row r="122" spans="1:10">
      <c r="A122" t="s">
        <v>136</v>
      </c>
      <c r="B122">
        <v>53413</v>
      </c>
      <c r="C122">
        <v>6160</v>
      </c>
      <c r="D122">
        <v>189</v>
      </c>
      <c r="E122">
        <v>47064</v>
      </c>
      <c r="F122">
        <v>419</v>
      </c>
      <c r="G122">
        <v>1</v>
      </c>
      <c r="H122">
        <v>0</v>
      </c>
      <c r="I122">
        <v>52132</v>
      </c>
      <c r="J122" t="s">
        <v>13</v>
      </c>
    </row>
    <row r="123" spans="1:10">
      <c r="A123" t="s">
        <v>137</v>
      </c>
      <c r="B123">
        <v>1557</v>
      </c>
      <c r="C123">
        <v>22</v>
      </c>
      <c r="D123">
        <v>1514</v>
      </c>
      <c r="E123">
        <v>21</v>
      </c>
      <c r="F123">
        <v>1</v>
      </c>
      <c r="G123">
        <v>0</v>
      </c>
      <c r="H123">
        <v>1</v>
      </c>
      <c r="I123">
        <v>1555</v>
      </c>
      <c r="J123" t="s">
        <v>23</v>
      </c>
    </row>
    <row r="124" spans="1:10">
      <c r="A124" t="s">
        <v>138</v>
      </c>
      <c r="B124">
        <v>3439</v>
      </c>
      <c r="C124">
        <v>108</v>
      </c>
      <c r="D124">
        <v>2492</v>
      </c>
      <c r="E124">
        <v>839</v>
      </c>
      <c r="F124">
        <v>0</v>
      </c>
      <c r="G124">
        <v>0</v>
      </c>
      <c r="H124">
        <v>0</v>
      </c>
      <c r="I124">
        <v>3147</v>
      </c>
      <c r="J124" t="s">
        <v>19</v>
      </c>
    </row>
    <row r="125" spans="1:10">
      <c r="A125" t="s">
        <v>139</v>
      </c>
      <c r="B125">
        <v>1132</v>
      </c>
      <c r="C125">
        <v>69</v>
      </c>
      <c r="D125">
        <v>1027</v>
      </c>
      <c r="E125">
        <v>36</v>
      </c>
      <c r="F125">
        <v>0</v>
      </c>
      <c r="G125">
        <v>0</v>
      </c>
      <c r="H125">
        <v>0</v>
      </c>
      <c r="I125">
        <v>1105</v>
      </c>
      <c r="J125" t="s">
        <v>15</v>
      </c>
    </row>
    <row r="126" spans="1:10">
      <c r="A126" t="s">
        <v>140</v>
      </c>
      <c r="B126">
        <v>41180</v>
      </c>
      <c r="C126">
        <v>860</v>
      </c>
      <c r="D126">
        <v>18203</v>
      </c>
      <c r="E126">
        <v>22117</v>
      </c>
      <c r="F126">
        <v>648</v>
      </c>
      <c r="G126">
        <v>2</v>
      </c>
      <c r="H126">
        <v>829</v>
      </c>
      <c r="I126">
        <v>37225</v>
      </c>
      <c r="J126" t="s">
        <v>15</v>
      </c>
    </row>
    <row r="127" spans="1:10">
      <c r="A127" t="s">
        <v>141</v>
      </c>
      <c r="B127">
        <v>10213</v>
      </c>
      <c r="C127">
        <v>466</v>
      </c>
      <c r="D127">
        <v>5564</v>
      </c>
      <c r="E127">
        <v>4183</v>
      </c>
      <c r="F127">
        <v>127</v>
      </c>
      <c r="G127">
        <v>6</v>
      </c>
      <c r="H127">
        <v>137</v>
      </c>
      <c r="I127">
        <v>9249</v>
      </c>
      <c r="J127" t="s">
        <v>13</v>
      </c>
    </row>
    <row r="128" spans="1:10">
      <c r="A128" t="s">
        <v>142</v>
      </c>
      <c r="B128">
        <v>9132</v>
      </c>
      <c r="C128">
        <v>255</v>
      </c>
      <c r="D128">
        <v>8752</v>
      </c>
      <c r="E128">
        <v>125</v>
      </c>
      <c r="F128">
        <v>15</v>
      </c>
      <c r="G128">
        <v>0</v>
      </c>
      <c r="H128">
        <v>0</v>
      </c>
      <c r="I128">
        <v>9034</v>
      </c>
      <c r="J128" t="s">
        <v>13</v>
      </c>
    </row>
    <row r="129" spans="1:10">
      <c r="A129" t="s">
        <v>143</v>
      </c>
      <c r="B129">
        <v>77058</v>
      </c>
      <c r="C129">
        <v>393</v>
      </c>
      <c r="D129">
        <v>57028</v>
      </c>
      <c r="E129">
        <v>19637</v>
      </c>
      <c r="F129">
        <v>1053</v>
      </c>
      <c r="G129">
        <v>9</v>
      </c>
      <c r="H129">
        <v>1729</v>
      </c>
      <c r="I129">
        <v>68400</v>
      </c>
      <c r="J129" t="s">
        <v>11</v>
      </c>
    </row>
    <row r="130" spans="1:10">
      <c r="A130" t="s">
        <v>144</v>
      </c>
      <c r="B130">
        <v>274289</v>
      </c>
      <c r="C130">
        <v>5842</v>
      </c>
      <c r="D130">
        <v>241026</v>
      </c>
      <c r="E130">
        <v>27421</v>
      </c>
      <c r="F130">
        <v>1176</v>
      </c>
      <c r="G130">
        <v>20</v>
      </c>
      <c r="H130">
        <v>3592</v>
      </c>
      <c r="I130">
        <v>266096</v>
      </c>
      <c r="J130" t="s">
        <v>11</v>
      </c>
    </row>
    <row r="131" spans="1:10">
      <c r="A131" t="s">
        <v>145</v>
      </c>
      <c r="B131">
        <v>61442</v>
      </c>
      <c r="C131">
        <v>1322</v>
      </c>
      <c r="D131">
        <v>35086</v>
      </c>
      <c r="E131">
        <v>25034</v>
      </c>
      <c r="F131">
        <v>1146</v>
      </c>
      <c r="G131">
        <v>28</v>
      </c>
      <c r="H131">
        <v>955</v>
      </c>
      <c r="I131">
        <v>54426</v>
      </c>
      <c r="J131" t="s">
        <v>19</v>
      </c>
    </row>
    <row r="132" spans="1:10">
      <c r="A132" t="s">
        <v>146</v>
      </c>
      <c r="B132">
        <v>62</v>
      </c>
      <c r="C132">
        <v>0</v>
      </c>
      <c r="D132">
        <v>11</v>
      </c>
      <c r="E132">
        <v>51</v>
      </c>
      <c r="F132">
        <v>0</v>
      </c>
      <c r="G132">
        <v>0</v>
      </c>
      <c r="H132">
        <v>0</v>
      </c>
      <c r="I132">
        <v>19</v>
      </c>
      <c r="J132" t="s">
        <v>23</v>
      </c>
    </row>
    <row r="133" spans="1:10">
      <c r="A133" t="s">
        <v>147</v>
      </c>
      <c r="B133">
        <v>4548</v>
      </c>
      <c r="C133">
        <v>43</v>
      </c>
      <c r="D133">
        <v>2905</v>
      </c>
      <c r="E133">
        <v>1600</v>
      </c>
      <c r="F133">
        <v>104</v>
      </c>
      <c r="G133">
        <v>2</v>
      </c>
      <c r="H133">
        <v>111</v>
      </c>
      <c r="I133">
        <v>3748</v>
      </c>
      <c r="J133" t="s">
        <v>19</v>
      </c>
    </row>
    <row r="134" spans="1:10">
      <c r="A134" t="s">
        <v>148</v>
      </c>
      <c r="B134">
        <v>389717</v>
      </c>
      <c r="C134">
        <v>18418</v>
      </c>
      <c r="D134">
        <v>272547</v>
      </c>
      <c r="E134">
        <v>98752</v>
      </c>
      <c r="F134">
        <v>13756</v>
      </c>
      <c r="G134">
        <v>575</v>
      </c>
      <c r="H134">
        <v>4697</v>
      </c>
      <c r="I134">
        <v>357681</v>
      </c>
      <c r="J134" t="s">
        <v>19</v>
      </c>
    </row>
    <row r="135" spans="1:10">
      <c r="A135" t="s">
        <v>149</v>
      </c>
      <c r="B135">
        <v>82040</v>
      </c>
      <c r="C135">
        <v>1945</v>
      </c>
      <c r="D135">
        <v>26446</v>
      </c>
      <c r="E135">
        <v>53649</v>
      </c>
      <c r="F135">
        <v>1592</v>
      </c>
      <c r="G135">
        <v>13</v>
      </c>
      <c r="H135">
        <v>336</v>
      </c>
      <c r="I135">
        <v>68898</v>
      </c>
      <c r="J135" t="s">
        <v>23</v>
      </c>
    </row>
    <row r="136" spans="1:10">
      <c r="A136" t="s">
        <v>150</v>
      </c>
      <c r="B136">
        <v>43402</v>
      </c>
      <c r="C136">
        <v>1676</v>
      </c>
      <c r="D136">
        <v>32856</v>
      </c>
      <c r="E136">
        <v>8870</v>
      </c>
      <c r="F136">
        <v>337</v>
      </c>
      <c r="G136">
        <v>5</v>
      </c>
      <c r="H136">
        <v>103</v>
      </c>
      <c r="I136">
        <v>40383</v>
      </c>
      <c r="J136" t="s">
        <v>13</v>
      </c>
    </row>
    <row r="137" spans="1:10">
      <c r="A137" t="s">
        <v>151</v>
      </c>
      <c r="B137">
        <v>50299</v>
      </c>
      <c r="C137">
        <v>1719</v>
      </c>
      <c r="D137">
        <v>35375</v>
      </c>
      <c r="E137">
        <v>13205</v>
      </c>
      <c r="F137">
        <v>135</v>
      </c>
      <c r="G137">
        <v>2</v>
      </c>
      <c r="H137">
        <v>158</v>
      </c>
      <c r="I137">
        <v>48771</v>
      </c>
      <c r="J137" t="s">
        <v>13</v>
      </c>
    </row>
    <row r="138" spans="1:10">
      <c r="A138" t="s">
        <v>152</v>
      </c>
      <c r="B138">
        <v>109597</v>
      </c>
      <c r="C138">
        <v>165</v>
      </c>
      <c r="D138">
        <v>106328</v>
      </c>
      <c r="E138">
        <v>3104</v>
      </c>
      <c r="F138">
        <v>292</v>
      </c>
      <c r="G138">
        <v>0</v>
      </c>
      <c r="H138">
        <v>304</v>
      </c>
      <c r="I138">
        <v>107037</v>
      </c>
      <c r="J138" t="s">
        <v>11</v>
      </c>
    </row>
    <row r="139" spans="1:10">
      <c r="A139" t="s">
        <v>153</v>
      </c>
      <c r="B139">
        <v>45902</v>
      </c>
      <c r="C139">
        <v>2206</v>
      </c>
      <c r="D139">
        <v>25794</v>
      </c>
      <c r="E139">
        <v>17902</v>
      </c>
      <c r="F139">
        <v>1104</v>
      </c>
      <c r="G139">
        <v>19</v>
      </c>
      <c r="H139">
        <v>151</v>
      </c>
      <c r="I139">
        <v>38139</v>
      </c>
      <c r="J139" t="s">
        <v>13</v>
      </c>
    </row>
    <row r="140" spans="1:10">
      <c r="A140" t="s">
        <v>154</v>
      </c>
      <c r="B140">
        <v>816680</v>
      </c>
      <c r="C140">
        <v>13334</v>
      </c>
      <c r="D140">
        <v>602249</v>
      </c>
      <c r="E140">
        <v>201097</v>
      </c>
      <c r="F140">
        <v>5607</v>
      </c>
      <c r="G140">
        <v>85</v>
      </c>
      <c r="H140">
        <v>3077</v>
      </c>
      <c r="I140">
        <v>776212</v>
      </c>
      <c r="J140" t="s">
        <v>13</v>
      </c>
    </row>
    <row r="141" spans="1:10">
      <c r="A141" t="s">
        <v>155</v>
      </c>
      <c r="B141">
        <v>1879</v>
      </c>
      <c r="C141">
        <v>5</v>
      </c>
      <c r="D141">
        <v>975</v>
      </c>
      <c r="E141">
        <v>899</v>
      </c>
      <c r="F141">
        <v>58</v>
      </c>
      <c r="G141">
        <v>0</v>
      </c>
      <c r="H141">
        <v>57</v>
      </c>
      <c r="I141">
        <v>1629</v>
      </c>
      <c r="J141" t="s">
        <v>15</v>
      </c>
    </row>
    <row r="142" spans="1:10">
      <c r="A142" t="s">
        <v>156</v>
      </c>
      <c r="B142">
        <v>17</v>
      </c>
      <c r="C142">
        <v>0</v>
      </c>
      <c r="D142">
        <v>15</v>
      </c>
      <c r="E142">
        <v>2</v>
      </c>
      <c r="F142">
        <v>0</v>
      </c>
      <c r="G142">
        <v>0</v>
      </c>
      <c r="H142">
        <v>0</v>
      </c>
      <c r="I142">
        <v>17</v>
      </c>
      <c r="J142" t="s">
        <v>19</v>
      </c>
    </row>
    <row r="143" spans="1:10">
      <c r="A143" t="s">
        <v>157</v>
      </c>
      <c r="B143">
        <v>24</v>
      </c>
      <c r="C143">
        <v>0</v>
      </c>
      <c r="D143">
        <v>22</v>
      </c>
      <c r="E143">
        <v>2</v>
      </c>
      <c r="F143">
        <v>0</v>
      </c>
      <c r="G143">
        <v>0</v>
      </c>
      <c r="H143">
        <v>0</v>
      </c>
      <c r="I143">
        <v>23</v>
      </c>
      <c r="J143" t="s">
        <v>19</v>
      </c>
    </row>
    <row r="144" spans="1:10">
      <c r="A144" t="s">
        <v>158</v>
      </c>
      <c r="B144">
        <v>52</v>
      </c>
      <c r="C144">
        <v>0</v>
      </c>
      <c r="D144">
        <v>39</v>
      </c>
      <c r="E144">
        <v>13</v>
      </c>
      <c r="F144">
        <v>0</v>
      </c>
      <c r="G144">
        <v>0</v>
      </c>
      <c r="H144">
        <v>0</v>
      </c>
      <c r="I144">
        <v>50</v>
      </c>
      <c r="J144" t="s">
        <v>19</v>
      </c>
    </row>
    <row r="145" spans="1:10">
      <c r="A145" t="s">
        <v>159</v>
      </c>
      <c r="B145">
        <v>699</v>
      </c>
      <c r="C145">
        <v>42</v>
      </c>
      <c r="D145">
        <v>657</v>
      </c>
      <c r="E145">
        <v>0</v>
      </c>
      <c r="F145">
        <v>0</v>
      </c>
      <c r="G145">
        <v>0</v>
      </c>
      <c r="H145">
        <v>0</v>
      </c>
      <c r="I145">
        <v>699</v>
      </c>
      <c r="J145" t="s">
        <v>13</v>
      </c>
    </row>
    <row r="146" spans="1:10">
      <c r="A146" t="s">
        <v>160</v>
      </c>
      <c r="B146">
        <v>865</v>
      </c>
      <c r="C146">
        <v>14</v>
      </c>
      <c r="D146">
        <v>734</v>
      </c>
      <c r="E146">
        <v>117</v>
      </c>
      <c r="F146">
        <v>2</v>
      </c>
      <c r="G146">
        <v>0</v>
      </c>
      <c r="H146">
        <v>38</v>
      </c>
      <c r="I146">
        <v>746</v>
      </c>
      <c r="J146" t="s">
        <v>15</v>
      </c>
    </row>
    <row r="147" spans="1:10">
      <c r="A147" t="s">
        <v>161</v>
      </c>
      <c r="B147">
        <v>268934</v>
      </c>
      <c r="C147">
        <v>2760</v>
      </c>
      <c r="D147">
        <v>222936</v>
      </c>
      <c r="E147">
        <v>43238</v>
      </c>
      <c r="F147">
        <v>1993</v>
      </c>
      <c r="G147">
        <v>27</v>
      </c>
      <c r="H147">
        <v>2613</v>
      </c>
      <c r="I147">
        <v>253349</v>
      </c>
      <c r="J147" t="s">
        <v>11</v>
      </c>
    </row>
    <row r="148" spans="1:10">
      <c r="A148" t="s">
        <v>162</v>
      </c>
      <c r="B148">
        <v>9764</v>
      </c>
      <c r="C148">
        <v>194</v>
      </c>
      <c r="D148">
        <v>6477</v>
      </c>
      <c r="E148">
        <v>3093</v>
      </c>
      <c r="F148">
        <v>83</v>
      </c>
      <c r="G148">
        <v>3</v>
      </c>
      <c r="H148">
        <v>68</v>
      </c>
      <c r="I148">
        <v>8948</v>
      </c>
      <c r="J148" t="s">
        <v>15</v>
      </c>
    </row>
    <row r="149" spans="1:10">
      <c r="A149" t="s">
        <v>163</v>
      </c>
      <c r="B149">
        <v>24141</v>
      </c>
      <c r="C149">
        <v>543</v>
      </c>
      <c r="D149">
        <v>0</v>
      </c>
      <c r="E149">
        <v>23598</v>
      </c>
      <c r="F149">
        <v>411</v>
      </c>
      <c r="G149">
        <v>9</v>
      </c>
      <c r="H149">
        <v>0</v>
      </c>
      <c r="I149">
        <v>21253</v>
      </c>
      <c r="J149" t="s">
        <v>13</v>
      </c>
    </row>
    <row r="150" spans="1:10">
      <c r="A150" t="s">
        <v>164</v>
      </c>
      <c r="B150">
        <v>114</v>
      </c>
      <c r="C150">
        <v>0</v>
      </c>
      <c r="D150">
        <v>39</v>
      </c>
      <c r="E150">
        <v>75</v>
      </c>
      <c r="F150">
        <v>0</v>
      </c>
      <c r="G150">
        <v>0</v>
      </c>
      <c r="H150">
        <v>0</v>
      </c>
      <c r="I150">
        <v>108</v>
      </c>
      <c r="J150" t="s">
        <v>15</v>
      </c>
    </row>
    <row r="151" spans="1:10">
      <c r="A151" t="s">
        <v>165</v>
      </c>
      <c r="B151">
        <v>1783</v>
      </c>
      <c r="C151">
        <v>66</v>
      </c>
      <c r="D151">
        <v>1317</v>
      </c>
      <c r="E151">
        <v>400</v>
      </c>
      <c r="F151">
        <v>0</v>
      </c>
      <c r="G151">
        <v>0</v>
      </c>
      <c r="H151">
        <v>4</v>
      </c>
      <c r="I151">
        <v>1711</v>
      </c>
      <c r="J151" t="s">
        <v>15</v>
      </c>
    </row>
    <row r="152" spans="1:10">
      <c r="A152" t="s">
        <v>166</v>
      </c>
      <c r="B152">
        <v>50838</v>
      </c>
      <c r="C152">
        <v>27</v>
      </c>
      <c r="D152">
        <v>45692</v>
      </c>
      <c r="E152">
        <v>5119</v>
      </c>
      <c r="F152">
        <v>469</v>
      </c>
      <c r="G152">
        <v>0</v>
      </c>
      <c r="H152">
        <v>171</v>
      </c>
      <c r="I152">
        <v>48035</v>
      </c>
      <c r="J152" t="s">
        <v>23</v>
      </c>
    </row>
    <row r="153" spans="1:10">
      <c r="A153" t="s">
        <v>167</v>
      </c>
      <c r="B153">
        <v>2181</v>
      </c>
      <c r="C153">
        <v>28</v>
      </c>
      <c r="D153">
        <v>1616</v>
      </c>
      <c r="E153">
        <v>537</v>
      </c>
      <c r="F153">
        <v>2</v>
      </c>
      <c r="G153">
        <v>0</v>
      </c>
      <c r="H153">
        <v>39</v>
      </c>
      <c r="I153">
        <v>1980</v>
      </c>
      <c r="J153" t="s">
        <v>13</v>
      </c>
    </row>
    <row r="154" spans="1:10">
      <c r="A154" t="s">
        <v>168</v>
      </c>
      <c r="B154">
        <v>2087</v>
      </c>
      <c r="C154">
        <v>116</v>
      </c>
      <c r="D154">
        <v>1733</v>
      </c>
      <c r="E154">
        <v>238</v>
      </c>
      <c r="F154">
        <v>5</v>
      </c>
      <c r="G154">
        <v>0</v>
      </c>
      <c r="H154">
        <v>55</v>
      </c>
      <c r="I154">
        <v>1953</v>
      </c>
      <c r="J154" t="s">
        <v>13</v>
      </c>
    </row>
    <row r="155" spans="1:10">
      <c r="A155" t="s">
        <v>169</v>
      </c>
      <c r="B155">
        <v>3196</v>
      </c>
      <c r="C155">
        <v>93</v>
      </c>
      <c r="D155">
        <v>1543</v>
      </c>
      <c r="E155">
        <v>1560</v>
      </c>
      <c r="F155">
        <v>18</v>
      </c>
      <c r="G155">
        <v>0</v>
      </c>
      <c r="H155">
        <v>22</v>
      </c>
      <c r="I155">
        <v>3130</v>
      </c>
      <c r="J155" t="s">
        <v>11</v>
      </c>
    </row>
    <row r="156" spans="1:10">
      <c r="A156" t="s">
        <v>170</v>
      </c>
      <c r="B156">
        <v>452529</v>
      </c>
      <c r="C156">
        <v>7067</v>
      </c>
      <c r="D156">
        <v>274925</v>
      </c>
      <c r="E156">
        <v>170537</v>
      </c>
      <c r="F156">
        <v>7096</v>
      </c>
      <c r="G156">
        <v>298</v>
      </c>
      <c r="H156">
        <v>9848</v>
      </c>
      <c r="I156">
        <v>373628</v>
      </c>
      <c r="J156" t="s">
        <v>15</v>
      </c>
    </row>
    <row r="157" spans="1:10">
      <c r="A157" t="s">
        <v>171</v>
      </c>
      <c r="B157">
        <v>14203</v>
      </c>
      <c r="C157">
        <v>300</v>
      </c>
      <c r="D157">
        <v>13007</v>
      </c>
      <c r="E157">
        <v>896</v>
      </c>
      <c r="F157">
        <v>28</v>
      </c>
      <c r="G157">
        <v>1</v>
      </c>
      <c r="H157">
        <v>102</v>
      </c>
      <c r="I157">
        <v>13816</v>
      </c>
      <c r="J157" t="s">
        <v>23</v>
      </c>
    </row>
    <row r="158" spans="1:10">
      <c r="A158" t="s">
        <v>172</v>
      </c>
      <c r="B158">
        <v>2305</v>
      </c>
      <c r="C158">
        <v>46</v>
      </c>
      <c r="D158">
        <v>1175</v>
      </c>
      <c r="E158">
        <v>1084</v>
      </c>
      <c r="F158">
        <v>43</v>
      </c>
      <c r="G158">
        <v>1</v>
      </c>
      <c r="H158">
        <v>0</v>
      </c>
      <c r="I158">
        <v>2211</v>
      </c>
      <c r="J158" t="s">
        <v>15</v>
      </c>
    </row>
    <row r="159" spans="1:10">
      <c r="A159" t="s">
        <v>173</v>
      </c>
      <c r="B159">
        <v>272421</v>
      </c>
      <c r="C159">
        <v>28432</v>
      </c>
      <c r="D159">
        <v>150376</v>
      </c>
      <c r="E159">
        <v>93613</v>
      </c>
      <c r="F159">
        <v>0</v>
      </c>
      <c r="G159">
        <v>0</v>
      </c>
      <c r="H159">
        <v>0</v>
      </c>
      <c r="I159">
        <v>264836</v>
      </c>
      <c r="J159" t="s">
        <v>13</v>
      </c>
    </row>
    <row r="160" spans="1:10">
      <c r="A160" t="s">
        <v>174</v>
      </c>
      <c r="B160">
        <v>2805</v>
      </c>
      <c r="C160">
        <v>11</v>
      </c>
      <c r="D160">
        <v>2121</v>
      </c>
      <c r="E160">
        <v>673</v>
      </c>
      <c r="F160">
        <v>23</v>
      </c>
      <c r="G160">
        <v>0</v>
      </c>
      <c r="H160">
        <v>15</v>
      </c>
      <c r="I160">
        <v>2730</v>
      </c>
      <c r="J160" t="s">
        <v>29</v>
      </c>
    </row>
    <row r="161" spans="1:10">
      <c r="A161" t="s">
        <v>175</v>
      </c>
      <c r="B161">
        <v>11424</v>
      </c>
      <c r="C161">
        <v>720</v>
      </c>
      <c r="D161">
        <v>5939</v>
      </c>
      <c r="E161">
        <v>4765</v>
      </c>
      <c r="F161">
        <v>39</v>
      </c>
      <c r="G161">
        <v>3</v>
      </c>
      <c r="H161">
        <v>49</v>
      </c>
      <c r="I161">
        <v>10992</v>
      </c>
      <c r="J161" t="s">
        <v>11</v>
      </c>
    </row>
    <row r="162" spans="1:10">
      <c r="A162" t="s">
        <v>176</v>
      </c>
      <c r="B162">
        <v>1483</v>
      </c>
      <c r="C162">
        <v>24</v>
      </c>
      <c r="D162">
        <v>925</v>
      </c>
      <c r="E162">
        <v>534</v>
      </c>
      <c r="F162">
        <v>44</v>
      </c>
      <c r="G162">
        <v>1</v>
      </c>
      <c r="H162">
        <v>35</v>
      </c>
      <c r="I162">
        <v>1079</v>
      </c>
      <c r="J162" t="s">
        <v>19</v>
      </c>
    </row>
    <row r="163" spans="1:10">
      <c r="A163" t="s">
        <v>177</v>
      </c>
      <c r="B163">
        <v>79395</v>
      </c>
      <c r="C163">
        <v>5700</v>
      </c>
      <c r="D163">
        <v>0</v>
      </c>
      <c r="E163">
        <v>73695</v>
      </c>
      <c r="F163">
        <v>398</v>
      </c>
      <c r="G163">
        <v>3</v>
      </c>
      <c r="H163">
        <v>0</v>
      </c>
      <c r="I163">
        <v>78048</v>
      </c>
      <c r="J163" t="s">
        <v>13</v>
      </c>
    </row>
    <row r="164" spans="1:10">
      <c r="A164" t="s">
        <v>178</v>
      </c>
      <c r="B164">
        <v>34477</v>
      </c>
      <c r="C164">
        <v>1978</v>
      </c>
      <c r="D164">
        <v>30900</v>
      </c>
      <c r="E164">
        <v>1599</v>
      </c>
      <c r="F164">
        <v>65</v>
      </c>
      <c r="G164">
        <v>1</v>
      </c>
      <c r="H164">
        <v>200</v>
      </c>
      <c r="I164">
        <v>33634</v>
      </c>
      <c r="J164" t="s">
        <v>13</v>
      </c>
    </row>
    <row r="165" spans="1:10">
      <c r="A165" t="s">
        <v>179</v>
      </c>
      <c r="B165">
        <v>674</v>
      </c>
      <c r="C165">
        <v>40</v>
      </c>
      <c r="D165">
        <v>0</v>
      </c>
      <c r="E165">
        <v>634</v>
      </c>
      <c r="F165">
        <v>24</v>
      </c>
      <c r="G165">
        <v>2</v>
      </c>
      <c r="H165">
        <v>0</v>
      </c>
      <c r="I165">
        <v>522</v>
      </c>
      <c r="J165" t="s">
        <v>11</v>
      </c>
    </row>
    <row r="166" spans="1:10">
      <c r="A166" t="s">
        <v>180</v>
      </c>
      <c r="B166">
        <v>462</v>
      </c>
      <c r="C166">
        <v>7</v>
      </c>
      <c r="D166">
        <v>440</v>
      </c>
      <c r="E166">
        <v>15</v>
      </c>
      <c r="F166">
        <v>4</v>
      </c>
      <c r="G166">
        <v>0</v>
      </c>
      <c r="H166">
        <v>0</v>
      </c>
      <c r="I166">
        <v>451</v>
      </c>
      <c r="J166" t="s">
        <v>23</v>
      </c>
    </row>
    <row r="167" spans="1:10">
      <c r="A167" t="s">
        <v>181</v>
      </c>
      <c r="B167">
        <v>7235</v>
      </c>
      <c r="C167">
        <v>60</v>
      </c>
      <c r="D167">
        <v>6028</v>
      </c>
      <c r="E167">
        <v>1147</v>
      </c>
      <c r="F167">
        <v>43</v>
      </c>
      <c r="G167">
        <v>1</v>
      </c>
      <c r="H167">
        <v>58</v>
      </c>
      <c r="I167">
        <v>6921</v>
      </c>
      <c r="J167" t="s">
        <v>13</v>
      </c>
    </row>
    <row r="168" spans="1:10">
      <c r="A168" t="s">
        <v>182</v>
      </c>
      <c r="B168">
        <v>509</v>
      </c>
      <c r="C168">
        <v>21</v>
      </c>
      <c r="D168">
        <v>183</v>
      </c>
      <c r="E168">
        <v>305</v>
      </c>
      <c r="F168">
        <v>0</v>
      </c>
      <c r="G168">
        <v>0</v>
      </c>
      <c r="H168">
        <v>0</v>
      </c>
      <c r="I168">
        <v>509</v>
      </c>
      <c r="J168" t="s">
        <v>15</v>
      </c>
    </row>
    <row r="169" spans="1:10">
      <c r="A169" t="s">
        <v>183</v>
      </c>
      <c r="B169">
        <v>3297</v>
      </c>
      <c r="C169">
        <v>58</v>
      </c>
      <c r="D169">
        <v>3111</v>
      </c>
      <c r="E169">
        <v>128</v>
      </c>
      <c r="F169">
        <v>6</v>
      </c>
      <c r="G169">
        <v>0</v>
      </c>
      <c r="H169">
        <v>2</v>
      </c>
      <c r="I169">
        <v>3250</v>
      </c>
      <c r="J169" t="s">
        <v>29</v>
      </c>
    </row>
    <row r="170" spans="1:10">
      <c r="A170" t="s">
        <v>184</v>
      </c>
      <c r="B170">
        <v>24</v>
      </c>
      <c r="C170">
        <v>0</v>
      </c>
      <c r="D170">
        <v>0</v>
      </c>
      <c r="E170">
        <v>24</v>
      </c>
      <c r="F170">
        <v>0</v>
      </c>
      <c r="G170">
        <v>0</v>
      </c>
      <c r="H170">
        <v>0</v>
      </c>
      <c r="I170">
        <v>24</v>
      </c>
      <c r="J170" t="s">
        <v>29</v>
      </c>
    </row>
    <row r="171" spans="1:10">
      <c r="A171" t="s">
        <v>185</v>
      </c>
      <c r="B171">
        <v>874</v>
      </c>
      <c r="C171">
        <v>18</v>
      </c>
      <c r="D171">
        <v>607</v>
      </c>
      <c r="E171">
        <v>249</v>
      </c>
      <c r="F171">
        <v>6</v>
      </c>
      <c r="G171">
        <v>0</v>
      </c>
      <c r="H171">
        <v>8</v>
      </c>
      <c r="I171">
        <v>783</v>
      </c>
      <c r="J171" t="s">
        <v>15</v>
      </c>
    </row>
    <row r="172" spans="1:10">
      <c r="A172" t="s">
        <v>186</v>
      </c>
      <c r="B172">
        <v>148</v>
      </c>
      <c r="C172">
        <v>8</v>
      </c>
      <c r="D172">
        <v>128</v>
      </c>
      <c r="E172">
        <v>12</v>
      </c>
      <c r="F172">
        <v>1</v>
      </c>
      <c r="G172">
        <v>0</v>
      </c>
      <c r="H172">
        <v>0</v>
      </c>
      <c r="I172">
        <v>137</v>
      </c>
      <c r="J172" t="s">
        <v>19</v>
      </c>
    </row>
    <row r="173" spans="1:10">
      <c r="A173" t="s">
        <v>187</v>
      </c>
      <c r="B173">
        <v>1455</v>
      </c>
      <c r="C173">
        <v>50</v>
      </c>
      <c r="D173">
        <v>1157</v>
      </c>
      <c r="E173">
        <v>248</v>
      </c>
      <c r="F173">
        <v>3</v>
      </c>
      <c r="G173">
        <v>0</v>
      </c>
      <c r="H173">
        <v>15</v>
      </c>
      <c r="I173">
        <v>1381</v>
      </c>
      <c r="J173" t="s">
        <v>11</v>
      </c>
    </row>
    <row r="174" spans="1:10">
      <c r="A174" t="s">
        <v>188</v>
      </c>
      <c r="B174">
        <v>227019</v>
      </c>
      <c r="C174">
        <v>5630</v>
      </c>
      <c r="D174">
        <v>210469</v>
      </c>
      <c r="E174">
        <v>10920</v>
      </c>
      <c r="F174">
        <v>919</v>
      </c>
      <c r="G174">
        <v>17</v>
      </c>
      <c r="H174">
        <v>982</v>
      </c>
      <c r="I174">
        <v>220572</v>
      </c>
      <c r="J174" t="s">
        <v>13</v>
      </c>
    </row>
    <row r="175" spans="1:10">
      <c r="A175" t="s">
        <v>189</v>
      </c>
      <c r="B175">
        <v>4290259</v>
      </c>
      <c r="C175">
        <v>148011</v>
      </c>
      <c r="D175">
        <v>1325804</v>
      </c>
      <c r="E175">
        <v>2816444</v>
      </c>
      <c r="F175">
        <v>56336</v>
      </c>
      <c r="G175">
        <v>1076</v>
      </c>
      <c r="H175">
        <v>27941</v>
      </c>
      <c r="I175">
        <v>3834677</v>
      </c>
      <c r="J175" t="s">
        <v>19</v>
      </c>
    </row>
    <row r="176" spans="1:10">
      <c r="A176" t="s">
        <v>190</v>
      </c>
      <c r="B176">
        <v>1128</v>
      </c>
      <c r="C176">
        <v>2</v>
      </c>
      <c r="D176">
        <v>986</v>
      </c>
      <c r="E176">
        <v>140</v>
      </c>
      <c r="F176">
        <v>13</v>
      </c>
      <c r="G176">
        <v>0</v>
      </c>
      <c r="H176">
        <v>4</v>
      </c>
      <c r="I176">
        <v>1069</v>
      </c>
      <c r="J176" t="s">
        <v>15</v>
      </c>
    </row>
    <row r="177" spans="1:10">
      <c r="A177" t="s">
        <v>191</v>
      </c>
      <c r="B177">
        <v>67096</v>
      </c>
      <c r="C177">
        <v>1636</v>
      </c>
      <c r="D177">
        <v>37202</v>
      </c>
      <c r="E177">
        <v>28258</v>
      </c>
      <c r="F177">
        <v>835</v>
      </c>
      <c r="G177">
        <v>11</v>
      </c>
      <c r="H177">
        <v>317</v>
      </c>
      <c r="I177">
        <v>60767</v>
      </c>
      <c r="J177" t="s">
        <v>13</v>
      </c>
    </row>
    <row r="178" spans="1:10">
      <c r="A178" t="s">
        <v>192</v>
      </c>
      <c r="B178">
        <v>59177</v>
      </c>
      <c r="C178">
        <v>345</v>
      </c>
      <c r="D178">
        <v>52510</v>
      </c>
      <c r="E178">
        <v>6322</v>
      </c>
      <c r="F178">
        <v>264</v>
      </c>
      <c r="G178">
        <v>1</v>
      </c>
      <c r="H178">
        <v>328</v>
      </c>
      <c r="I178">
        <v>57193</v>
      </c>
      <c r="J178" t="s">
        <v>11</v>
      </c>
    </row>
    <row r="179" spans="1:10">
      <c r="A179" t="s">
        <v>193</v>
      </c>
      <c r="B179">
        <v>301708</v>
      </c>
      <c r="C179">
        <v>45844</v>
      </c>
      <c r="D179">
        <v>1437</v>
      </c>
      <c r="E179">
        <v>254427</v>
      </c>
      <c r="F179">
        <v>688</v>
      </c>
      <c r="G179">
        <v>7</v>
      </c>
      <c r="H179">
        <v>3</v>
      </c>
      <c r="I179">
        <v>296944</v>
      </c>
      <c r="J179" t="s">
        <v>13</v>
      </c>
    </row>
    <row r="180" spans="1:10">
      <c r="A180" t="s">
        <v>194</v>
      </c>
      <c r="B180">
        <v>1202</v>
      </c>
      <c r="C180">
        <v>35</v>
      </c>
      <c r="D180">
        <v>951</v>
      </c>
      <c r="E180">
        <v>216</v>
      </c>
      <c r="F180">
        <v>10</v>
      </c>
      <c r="G180">
        <v>1</v>
      </c>
      <c r="H180">
        <v>3</v>
      </c>
      <c r="I180">
        <v>1064</v>
      </c>
      <c r="J180" t="s">
        <v>19</v>
      </c>
    </row>
    <row r="181" spans="1:10">
      <c r="A181" t="s">
        <v>195</v>
      </c>
      <c r="B181">
        <v>21209</v>
      </c>
      <c r="C181">
        <v>121</v>
      </c>
      <c r="D181">
        <v>11674</v>
      </c>
      <c r="E181">
        <v>9414</v>
      </c>
      <c r="F181">
        <v>678</v>
      </c>
      <c r="G181">
        <v>5</v>
      </c>
      <c r="H181">
        <v>569</v>
      </c>
      <c r="I181">
        <v>17149</v>
      </c>
      <c r="J181" t="s">
        <v>13</v>
      </c>
    </row>
    <row r="182" spans="1:10">
      <c r="A182" t="s">
        <v>196</v>
      </c>
      <c r="B182">
        <v>15988</v>
      </c>
      <c r="C182">
        <v>146</v>
      </c>
      <c r="D182">
        <v>9959</v>
      </c>
      <c r="E182">
        <v>5883</v>
      </c>
      <c r="F182">
        <v>525</v>
      </c>
      <c r="G182">
        <v>4</v>
      </c>
      <c r="H182">
        <v>213</v>
      </c>
      <c r="I182">
        <v>12334</v>
      </c>
      <c r="J182" t="s">
        <v>19</v>
      </c>
    </row>
    <row r="183" spans="1:10">
      <c r="A183" t="s">
        <v>197</v>
      </c>
      <c r="B183">
        <v>431</v>
      </c>
      <c r="C183">
        <v>0</v>
      </c>
      <c r="D183">
        <v>365</v>
      </c>
      <c r="E183">
        <v>66</v>
      </c>
      <c r="F183">
        <v>11</v>
      </c>
      <c r="G183">
        <v>0</v>
      </c>
      <c r="H183">
        <v>0</v>
      </c>
      <c r="I183">
        <v>384</v>
      </c>
      <c r="J183" t="s">
        <v>23</v>
      </c>
    </row>
    <row r="184" spans="1:10">
      <c r="A184" t="s">
        <v>198</v>
      </c>
      <c r="B184">
        <v>10621</v>
      </c>
      <c r="C184">
        <v>78</v>
      </c>
      <c r="D184">
        <v>3752</v>
      </c>
      <c r="E184">
        <v>6791</v>
      </c>
      <c r="F184">
        <v>152</v>
      </c>
      <c r="G184">
        <v>2</v>
      </c>
      <c r="H184">
        <v>0</v>
      </c>
      <c r="I184">
        <v>8916</v>
      </c>
      <c r="J184" t="s">
        <v>11</v>
      </c>
    </row>
    <row r="185" spans="1:10">
      <c r="A185" t="s">
        <v>199</v>
      </c>
      <c r="B185">
        <v>10</v>
      </c>
      <c r="C185">
        <v>1</v>
      </c>
      <c r="D185">
        <v>8</v>
      </c>
      <c r="E185">
        <v>1</v>
      </c>
      <c r="F185">
        <v>0</v>
      </c>
      <c r="G185">
        <v>0</v>
      </c>
      <c r="H185">
        <v>0</v>
      </c>
      <c r="I185">
        <v>10</v>
      </c>
      <c r="J185" t="s">
        <v>15</v>
      </c>
    </row>
    <row r="186" spans="1:10">
      <c r="A186" t="s">
        <v>200</v>
      </c>
      <c r="B186">
        <v>1691</v>
      </c>
      <c r="C186">
        <v>483</v>
      </c>
      <c r="D186">
        <v>833</v>
      </c>
      <c r="E186">
        <v>375</v>
      </c>
      <c r="F186">
        <v>10</v>
      </c>
      <c r="G186">
        <v>4</v>
      </c>
      <c r="H186">
        <v>36</v>
      </c>
      <c r="I186">
        <v>1619</v>
      </c>
      <c r="J186" t="s">
        <v>11</v>
      </c>
    </row>
    <row r="187" spans="1:10">
      <c r="A187" t="s">
        <v>201</v>
      </c>
      <c r="B187">
        <v>4552</v>
      </c>
      <c r="C187">
        <v>140</v>
      </c>
      <c r="D187">
        <v>2815</v>
      </c>
      <c r="E187">
        <v>1597</v>
      </c>
      <c r="F187">
        <v>71</v>
      </c>
      <c r="G187">
        <v>1</v>
      </c>
      <c r="H187">
        <v>465</v>
      </c>
      <c r="I187">
        <v>3326</v>
      </c>
      <c r="J187" t="s">
        <v>15</v>
      </c>
    </row>
    <row r="188" spans="1:10">
      <c r="A188" t="s">
        <v>202</v>
      </c>
      <c r="B188">
        <v>2704</v>
      </c>
      <c r="C188">
        <v>36</v>
      </c>
      <c r="D188">
        <v>542</v>
      </c>
      <c r="E188">
        <v>2126</v>
      </c>
      <c r="F188">
        <v>192</v>
      </c>
      <c r="G188">
        <v>2</v>
      </c>
      <c r="H188">
        <v>24</v>
      </c>
      <c r="I188">
        <v>1713</v>
      </c>
      <c r="J188"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topLeftCell="J8" workbookViewId="0">
      <selection activeCell="M12" sqref="M12"/>
    </sheetView>
  </sheetViews>
  <sheetFormatPr defaultColWidth="10" defaultRowHeight="15"/>
  <cols>
    <col min="1" max="1" width="30.7109375" customWidth="1"/>
    <col min="2" max="2" width="11.28515625" customWidth="1"/>
    <col min="3" max="3" width="10" customWidth="1"/>
    <col min="4" max="4" width="12.28515625" customWidth="1"/>
    <col min="6" max="6" width="11.140625" customWidth="1"/>
    <col min="7" max="7" width="14.42578125" customWidth="1"/>
    <col min="8" max="8" width="15.85546875" customWidth="1"/>
    <col min="9" max="9" width="17.28515625" customWidth="1"/>
    <col min="10" max="10" width="20.7109375" customWidth="1"/>
    <col min="11" max="11" width="21.42578125" customWidth="1"/>
    <col min="12" max="12" width="19.7109375" customWidth="1"/>
    <col min="13" max="13" width="18.7109375" customWidth="1"/>
    <col min="14" max="14" width="13.140625" customWidth="1"/>
    <col min="15" max="15" width="30.5703125" customWidth="1"/>
    <col min="16" max="16" width="26.28515625" bestFit="1" customWidth="1"/>
  </cols>
  <sheetData>
    <row r="1" spans="1:16">
      <c r="A1" s="4" t="s">
        <v>212</v>
      </c>
      <c r="B1" t="s">
        <v>1</v>
      </c>
      <c r="C1" t="s">
        <v>2</v>
      </c>
      <c r="D1" t="s">
        <v>3</v>
      </c>
      <c r="E1" t="s">
        <v>4</v>
      </c>
      <c r="F1" t="s">
        <v>5</v>
      </c>
      <c r="G1" t="s">
        <v>6</v>
      </c>
      <c r="H1" t="s">
        <v>7</v>
      </c>
      <c r="I1" t="s">
        <v>8</v>
      </c>
      <c r="J1" t="s">
        <v>9</v>
      </c>
    </row>
    <row r="2" spans="1:16">
      <c r="A2" t="s">
        <v>10</v>
      </c>
      <c r="B2">
        <v>36263</v>
      </c>
      <c r="C2">
        <v>1269</v>
      </c>
      <c r="D2">
        <v>25198</v>
      </c>
      <c r="E2">
        <v>9796</v>
      </c>
      <c r="F2">
        <v>106</v>
      </c>
      <c r="G2">
        <v>10</v>
      </c>
      <c r="H2">
        <v>18</v>
      </c>
      <c r="I2">
        <v>35526</v>
      </c>
      <c r="J2" t="s">
        <v>11</v>
      </c>
    </row>
    <row r="3" spans="1:16">
      <c r="A3" t="s">
        <v>12</v>
      </c>
      <c r="B3">
        <v>4880</v>
      </c>
      <c r="C3">
        <v>144</v>
      </c>
      <c r="D3">
        <v>2745</v>
      </c>
      <c r="E3">
        <v>1991</v>
      </c>
      <c r="F3">
        <v>117</v>
      </c>
      <c r="G3">
        <v>6</v>
      </c>
      <c r="H3">
        <v>63</v>
      </c>
      <c r="I3">
        <v>4171</v>
      </c>
      <c r="J3" t="s">
        <v>13</v>
      </c>
      <c r="L3" s="16" t="s">
        <v>222</v>
      </c>
      <c r="M3" s="14" t="s">
        <v>223</v>
      </c>
      <c r="N3" s="17" t="s">
        <v>224</v>
      </c>
      <c r="O3" s="14" t="s">
        <v>225</v>
      </c>
    </row>
    <row r="4" spans="1:16">
      <c r="A4" t="s">
        <v>14</v>
      </c>
      <c r="B4">
        <v>27973</v>
      </c>
      <c r="C4">
        <v>1163</v>
      </c>
      <c r="D4">
        <v>18837</v>
      </c>
      <c r="E4">
        <v>7973</v>
      </c>
      <c r="F4">
        <v>616</v>
      </c>
      <c r="G4">
        <v>8</v>
      </c>
      <c r="H4">
        <v>749</v>
      </c>
      <c r="I4">
        <v>23691</v>
      </c>
      <c r="J4" t="s">
        <v>15</v>
      </c>
      <c r="L4">
        <f>AVERAGE(CONFIRMED)</f>
        <v>88130.935828877002</v>
      </c>
      <c r="M4" s="12" t="s">
        <v>218</v>
      </c>
      <c r="N4">
        <f>COUNTIF(CONFIRMED,"&gt;=88130")</f>
        <v>25</v>
      </c>
      <c r="O4">
        <f>COUNTIF(CONFIRMED,"&lt;=88130")</f>
        <v>162</v>
      </c>
    </row>
    <row r="5" spans="1:16">
      <c r="A5" t="s">
        <v>16</v>
      </c>
      <c r="B5">
        <v>907</v>
      </c>
      <c r="C5">
        <v>52</v>
      </c>
      <c r="D5">
        <v>803</v>
      </c>
      <c r="E5">
        <v>52</v>
      </c>
      <c r="F5">
        <v>10</v>
      </c>
      <c r="G5">
        <v>0</v>
      </c>
      <c r="H5">
        <v>0</v>
      </c>
      <c r="I5">
        <v>884</v>
      </c>
      <c r="J5" t="s">
        <v>13</v>
      </c>
      <c r="L5">
        <f>AVERAGE(DEATHS)</f>
        <v>3497.5187165775401</v>
      </c>
      <c r="M5" s="12" t="s">
        <v>219</v>
      </c>
      <c r="N5">
        <f>COUNTIF(DEATHS,"&gt;=3497")</f>
        <v>26</v>
      </c>
      <c r="O5">
        <f>COUNTIF(DEATHS,"&lt;=3497")</f>
        <v>161</v>
      </c>
    </row>
    <row r="6" spans="1:16">
      <c r="A6" t="s">
        <v>17</v>
      </c>
      <c r="B6">
        <v>950</v>
      </c>
      <c r="C6">
        <v>41</v>
      </c>
      <c r="D6">
        <v>242</v>
      </c>
      <c r="E6">
        <v>667</v>
      </c>
      <c r="F6">
        <v>18</v>
      </c>
      <c r="G6">
        <v>1</v>
      </c>
      <c r="H6">
        <v>0</v>
      </c>
      <c r="I6">
        <v>749</v>
      </c>
      <c r="J6" t="s">
        <v>15</v>
      </c>
      <c r="L6">
        <f>AVERAGE(RECOVERED)</f>
        <v>50631.481283422458</v>
      </c>
      <c r="M6" s="12" t="s">
        <v>220</v>
      </c>
      <c r="N6">
        <f>COUNTIF(RECOVERED,"&gt;=50631")</f>
        <v>28</v>
      </c>
      <c r="O6">
        <f>COUNTIF(RECOVERED,"&lt;=50631")</f>
        <v>159</v>
      </c>
    </row>
    <row r="7" spans="1:16">
      <c r="A7" t="s">
        <v>18</v>
      </c>
      <c r="B7">
        <v>86</v>
      </c>
      <c r="C7">
        <v>3</v>
      </c>
      <c r="D7">
        <v>65</v>
      </c>
      <c r="E7">
        <v>18</v>
      </c>
      <c r="F7">
        <v>4</v>
      </c>
      <c r="G7">
        <v>0</v>
      </c>
      <c r="H7">
        <v>5</v>
      </c>
      <c r="I7">
        <v>76</v>
      </c>
      <c r="J7" t="s">
        <v>19</v>
      </c>
      <c r="L7">
        <f>AVERAGE(ACTIVE)</f>
        <v>34001.935828877002</v>
      </c>
      <c r="M7" s="12" t="s">
        <v>221</v>
      </c>
      <c r="N7">
        <f>COUNTIF(ACTIVE,"&gt;=34001")</f>
        <v>24</v>
      </c>
      <c r="O7">
        <f>COUNTIF(ACTIVE,"&lt;=34001")</f>
        <v>163</v>
      </c>
    </row>
    <row r="8" spans="1:16">
      <c r="A8" t="s">
        <v>20</v>
      </c>
      <c r="B8">
        <v>167416</v>
      </c>
      <c r="C8">
        <v>3059</v>
      </c>
      <c r="D8">
        <v>72575</v>
      </c>
      <c r="E8">
        <v>91782</v>
      </c>
      <c r="F8">
        <v>4890</v>
      </c>
      <c r="G8">
        <v>120</v>
      </c>
      <c r="H8">
        <v>2057</v>
      </c>
      <c r="I8">
        <v>130774</v>
      </c>
      <c r="J8" t="s">
        <v>19</v>
      </c>
    </row>
    <row r="9" spans="1:16">
      <c r="A9" t="s">
        <v>21</v>
      </c>
      <c r="B9">
        <v>37390</v>
      </c>
      <c r="C9">
        <v>711</v>
      </c>
      <c r="D9">
        <v>26665</v>
      </c>
      <c r="E9">
        <v>10014</v>
      </c>
      <c r="F9">
        <v>73</v>
      </c>
      <c r="G9">
        <v>6</v>
      </c>
      <c r="H9">
        <v>187</v>
      </c>
      <c r="I9">
        <v>34981</v>
      </c>
      <c r="J9" t="s">
        <v>13</v>
      </c>
    </row>
    <row r="10" spans="1:16">
      <c r="A10" t="s">
        <v>22</v>
      </c>
      <c r="B10">
        <v>15303</v>
      </c>
      <c r="C10">
        <v>167</v>
      </c>
      <c r="D10">
        <v>9311</v>
      </c>
      <c r="E10">
        <v>5825</v>
      </c>
      <c r="F10">
        <v>368</v>
      </c>
      <c r="G10">
        <v>6</v>
      </c>
      <c r="H10">
        <v>137</v>
      </c>
      <c r="I10">
        <v>12428</v>
      </c>
      <c r="J10" t="s">
        <v>23</v>
      </c>
      <c r="N10" s="6" t="s">
        <v>205</v>
      </c>
      <c r="O10" t="s">
        <v>226</v>
      </c>
      <c r="P10" t="s">
        <v>227</v>
      </c>
    </row>
    <row r="11" spans="1:16">
      <c r="A11" t="s">
        <v>24</v>
      </c>
      <c r="B11">
        <v>20558</v>
      </c>
      <c r="C11">
        <v>713</v>
      </c>
      <c r="D11">
        <v>18246</v>
      </c>
      <c r="E11">
        <v>1599</v>
      </c>
      <c r="F11">
        <v>86</v>
      </c>
      <c r="G11">
        <v>1</v>
      </c>
      <c r="H11">
        <v>37</v>
      </c>
      <c r="I11">
        <v>19743</v>
      </c>
      <c r="J11" t="s">
        <v>13</v>
      </c>
      <c r="N11" s="7" t="s">
        <v>221</v>
      </c>
      <c r="O11" s="8">
        <v>24</v>
      </c>
      <c r="P11" s="8">
        <v>163</v>
      </c>
    </row>
    <row r="12" spans="1:16">
      <c r="A12" t="s">
        <v>25</v>
      </c>
      <c r="B12">
        <v>30446</v>
      </c>
      <c r="C12">
        <v>423</v>
      </c>
      <c r="D12">
        <v>23242</v>
      </c>
      <c r="E12">
        <v>6781</v>
      </c>
      <c r="F12">
        <v>396</v>
      </c>
      <c r="G12">
        <v>6</v>
      </c>
      <c r="H12">
        <v>558</v>
      </c>
      <c r="I12">
        <v>27890</v>
      </c>
      <c r="J12" t="s">
        <v>13</v>
      </c>
      <c r="N12" s="7" t="s">
        <v>218</v>
      </c>
      <c r="O12" s="8">
        <v>25</v>
      </c>
      <c r="P12" s="8">
        <v>162</v>
      </c>
    </row>
    <row r="13" spans="1:16">
      <c r="A13" t="s">
        <v>26</v>
      </c>
      <c r="B13">
        <v>382</v>
      </c>
      <c r="C13">
        <v>11</v>
      </c>
      <c r="D13">
        <v>91</v>
      </c>
      <c r="E13">
        <v>280</v>
      </c>
      <c r="F13">
        <v>40</v>
      </c>
      <c r="G13">
        <v>0</v>
      </c>
      <c r="H13">
        <v>0</v>
      </c>
      <c r="I13">
        <v>174</v>
      </c>
      <c r="J13" t="s">
        <v>19</v>
      </c>
      <c r="N13" s="7" t="s">
        <v>219</v>
      </c>
      <c r="O13" s="8">
        <v>26</v>
      </c>
      <c r="P13" s="8">
        <v>161</v>
      </c>
    </row>
    <row r="14" spans="1:16">
      <c r="A14" t="s">
        <v>27</v>
      </c>
      <c r="B14">
        <v>39482</v>
      </c>
      <c r="C14">
        <v>141</v>
      </c>
      <c r="D14">
        <v>36110</v>
      </c>
      <c r="E14">
        <v>3231</v>
      </c>
      <c r="F14">
        <v>351</v>
      </c>
      <c r="G14">
        <v>1</v>
      </c>
      <c r="H14">
        <v>421</v>
      </c>
      <c r="I14">
        <v>36936</v>
      </c>
      <c r="J14" t="s">
        <v>11</v>
      </c>
      <c r="N14" s="7" t="s">
        <v>220</v>
      </c>
      <c r="O14" s="8">
        <v>28</v>
      </c>
      <c r="P14" s="8">
        <v>159</v>
      </c>
    </row>
    <row r="15" spans="1:16">
      <c r="A15" t="s">
        <v>28</v>
      </c>
      <c r="B15">
        <v>226225</v>
      </c>
      <c r="C15">
        <v>2965</v>
      </c>
      <c r="D15">
        <v>125683</v>
      </c>
      <c r="E15">
        <v>97577</v>
      </c>
      <c r="F15">
        <v>2772</v>
      </c>
      <c r="G15">
        <v>37</v>
      </c>
      <c r="H15">
        <v>1801</v>
      </c>
      <c r="I15">
        <v>207453</v>
      </c>
      <c r="J15" t="s">
        <v>29</v>
      </c>
      <c r="N15" s="7" t="s">
        <v>206</v>
      </c>
      <c r="O15" s="8">
        <v>103</v>
      </c>
      <c r="P15" s="8">
        <v>645</v>
      </c>
    </row>
    <row r="16" spans="1:16">
      <c r="A16" t="s">
        <v>30</v>
      </c>
      <c r="B16">
        <v>110</v>
      </c>
      <c r="C16">
        <v>7</v>
      </c>
      <c r="D16">
        <v>94</v>
      </c>
      <c r="E16">
        <v>9</v>
      </c>
      <c r="F16">
        <v>0</v>
      </c>
      <c r="G16">
        <v>0</v>
      </c>
      <c r="H16">
        <v>0</v>
      </c>
      <c r="I16">
        <v>106</v>
      </c>
      <c r="J16" t="s">
        <v>19</v>
      </c>
    </row>
    <row r="17" spans="1:10">
      <c r="A17" t="s">
        <v>31</v>
      </c>
      <c r="B17">
        <v>67251</v>
      </c>
      <c r="C17">
        <v>538</v>
      </c>
      <c r="D17">
        <v>60492</v>
      </c>
      <c r="E17">
        <v>6221</v>
      </c>
      <c r="F17">
        <v>119</v>
      </c>
      <c r="G17">
        <v>4</v>
      </c>
      <c r="H17">
        <v>67</v>
      </c>
      <c r="I17">
        <v>66213</v>
      </c>
      <c r="J17" t="s">
        <v>13</v>
      </c>
    </row>
    <row r="18" spans="1:10">
      <c r="A18" t="s">
        <v>32</v>
      </c>
      <c r="B18">
        <v>66428</v>
      </c>
      <c r="C18">
        <v>9822</v>
      </c>
      <c r="D18">
        <v>17452</v>
      </c>
      <c r="E18">
        <v>39154</v>
      </c>
      <c r="F18">
        <v>402</v>
      </c>
      <c r="G18">
        <v>1</v>
      </c>
      <c r="H18">
        <v>14</v>
      </c>
      <c r="I18">
        <v>64094</v>
      </c>
      <c r="J18" t="s">
        <v>13</v>
      </c>
    </row>
    <row r="19" spans="1:10">
      <c r="A19" t="s">
        <v>33</v>
      </c>
      <c r="B19">
        <v>48</v>
      </c>
      <c r="C19">
        <v>2</v>
      </c>
      <c r="D19">
        <v>26</v>
      </c>
      <c r="E19">
        <v>20</v>
      </c>
      <c r="F19">
        <v>0</v>
      </c>
      <c r="G19">
        <v>0</v>
      </c>
      <c r="H19">
        <v>0</v>
      </c>
      <c r="I19">
        <v>40</v>
      </c>
      <c r="J19" t="s">
        <v>19</v>
      </c>
    </row>
    <row r="20" spans="1:10">
      <c r="A20" t="s">
        <v>34</v>
      </c>
      <c r="B20">
        <v>1770</v>
      </c>
      <c r="C20">
        <v>35</v>
      </c>
      <c r="D20">
        <v>1036</v>
      </c>
      <c r="E20">
        <v>699</v>
      </c>
      <c r="F20">
        <v>0</v>
      </c>
      <c r="G20">
        <v>0</v>
      </c>
      <c r="H20">
        <v>0</v>
      </c>
      <c r="I20">
        <v>1602</v>
      </c>
      <c r="J20" t="s">
        <v>15</v>
      </c>
    </row>
    <row r="21" spans="1:10">
      <c r="A21" t="s">
        <v>35</v>
      </c>
      <c r="B21">
        <v>99</v>
      </c>
      <c r="C21">
        <v>0</v>
      </c>
      <c r="D21">
        <v>86</v>
      </c>
      <c r="E21">
        <v>13</v>
      </c>
      <c r="F21">
        <v>4</v>
      </c>
      <c r="G21">
        <v>0</v>
      </c>
      <c r="H21">
        <v>1</v>
      </c>
      <c r="I21">
        <v>90</v>
      </c>
      <c r="J21" t="s">
        <v>29</v>
      </c>
    </row>
    <row r="22" spans="1:10">
      <c r="A22" t="s">
        <v>36</v>
      </c>
      <c r="B22">
        <v>71181</v>
      </c>
      <c r="C22">
        <v>2647</v>
      </c>
      <c r="D22">
        <v>21478</v>
      </c>
      <c r="E22">
        <v>47056</v>
      </c>
      <c r="F22">
        <v>1752</v>
      </c>
      <c r="G22">
        <v>64</v>
      </c>
      <c r="H22">
        <v>309</v>
      </c>
      <c r="I22">
        <v>60991</v>
      </c>
      <c r="J22" t="s">
        <v>19</v>
      </c>
    </row>
    <row r="23" spans="1:10">
      <c r="A23" t="s">
        <v>37</v>
      </c>
      <c r="B23">
        <v>10498</v>
      </c>
      <c r="C23">
        <v>294</v>
      </c>
      <c r="D23">
        <v>4930</v>
      </c>
      <c r="E23">
        <v>5274</v>
      </c>
      <c r="F23">
        <v>731</v>
      </c>
      <c r="G23">
        <v>14</v>
      </c>
      <c r="H23">
        <v>375</v>
      </c>
      <c r="I23">
        <v>8479</v>
      </c>
      <c r="J23" t="s">
        <v>13</v>
      </c>
    </row>
    <row r="24" spans="1:10">
      <c r="A24" t="s">
        <v>38</v>
      </c>
      <c r="B24">
        <v>739</v>
      </c>
      <c r="C24">
        <v>2</v>
      </c>
      <c r="D24">
        <v>63</v>
      </c>
      <c r="E24">
        <v>674</v>
      </c>
      <c r="F24">
        <v>53</v>
      </c>
      <c r="G24">
        <v>1</v>
      </c>
      <c r="H24">
        <v>11</v>
      </c>
      <c r="I24">
        <v>522</v>
      </c>
      <c r="J24" t="s">
        <v>15</v>
      </c>
    </row>
    <row r="25" spans="1:10">
      <c r="A25" t="s">
        <v>39</v>
      </c>
      <c r="B25">
        <v>2442375</v>
      </c>
      <c r="C25">
        <v>87618</v>
      </c>
      <c r="D25">
        <v>1846641</v>
      </c>
      <c r="E25">
        <v>508116</v>
      </c>
      <c r="F25">
        <v>23284</v>
      </c>
      <c r="G25">
        <v>614</v>
      </c>
      <c r="H25">
        <v>33728</v>
      </c>
      <c r="I25">
        <v>2118646</v>
      </c>
      <c r="J25" t="s">
        <v>19</v>
      </c>
    </row>
    <row r="26" spans="1:10">
      <c r="A26" t="s">
        <v>40</v>
      </c>
      <c r="B26">
        <v>141</v>
      </c>
      <c r="C26">
        <v>3</v>
      </c>
      <c r="D26">
        <v>138</v>
      </c>
      <c r="E26">
        <v>0</v>
      </c>
      <c r="F26">
        <v>0</v>
      </c>
      <c r="G26">
        <v>0</v>
      </c>
      <c r="H26">
        <v>0</v>
      </c>
      <c r="I26">
        <v>141</v>
      </c>
      <c r="J26" t="s">
        <v>23</v>
      </c>
    </row>
    <row r="27" spans="1:10">
      <c r="A27" t="s">
        <v>41</v>
      </c>
      <c r="B27">
        <v>10621</v>
      </c>
      <c r="C27">
        <v>347</v>
      </c>
      <c r="D27">
        <v>5585</v>
      </c>
      <c r="E27">
        <v>4689</v>
      </c>
      <c r="F27">
        <v>194</v>
      </c>
      <c r="G27">
        <v>7</v>
      </c>
      <c r="H27">
        <v>230</v>
      </c>
      <c r="I27">
        <v>8929</v>
      </c>
      <c r="J27" t="s">
        <v>13</v>
      </c>
    </row>
    <row r="28" spans="1:10">
      <c r="A28" t="s">
        <v>42</v>
      </c>
      <c r="B28">
        <v>1100</v>
      </c>
      <c r="C28">
        <v>53</v>
      </c>
      <c r="D28">
        <v>926</v>
      </c>
      <c r="E28">
        <v>121</v>
      </c>
      <c r="F28">
        <v>14</v>
      </c>
      <c r="G28">
        <v>0</v>
      </c>
      <c r="H28">
        <v>6</v>
      </c>
      <c r="I28">
        <v>1065</v>
      </c>
      <c r="J28" t="s">
        <v>15</v>
      </c>
    </row>
    <row r="29" spans="1:10">
      <c r="A29" t="s">
        <v>43</v>
      </c>
      <c r="B29">
        <v>350</v>
      </c>
      <c r="C29">
        <v>6</v>
      </c>
      <c r="D29">
        <v>292</v>
      </c>
      <c r="E29">
        <v>52</v>
      </c>
      <c r="F29">
        <v>0</v>
      </c>
      <c r="G29">
        <v>0</v>
      </c>
      <c r="H29">
        <v>2</v>
      </c>
      <c r="I29">
        <v>341</v>
      </c>
      <c r="J29" t="s">
        <v>29</v>
      </c>
    </row>
    <row r="30" spans="1:10">
      <c r="A30" t="s">
        <v>44</v>
      </c>
      <c r="B30">
        <v>378</v>
      </c>
      <c r="C30">
        <v>1</v>
      </c>
      <c r="D30">
        <v>301</v>
      </c>
      <c r="E30">
        <v>76</v>
      </c>
      <c r="F30">
        <v>17</v>
      </c>
      <c r="G30">
        <v>0</v>
      </c>
      <c r="H30">
        <v>22</v>
      </c>
      <c r="I30">
        <v>322</v>
      </c>
      <c r="J30" t="s">
        <v>15</v>
      </c>
    </row>
    <row r="31" spans="1:10">
      <c r="A31" t="s">
        <v>45</v>
      </c>
      <c r="B31">
        <v>2328</v>
      </c>
      <c r="C31">
        <v>22</v>
      </c>
      <c r="D31">
        <v>1550</v>
      </c>
      <c r="E31">
        <v>756</v>
      </c>
      <c r="F31">
        <v>21</v>
      </c>
      <c r="G31">
        <v>0</v>
      </c>
      <c r="H31">
        <v>103</v>
      </c>
      <c r="I31">
        <v>2071</v>
      </c>
      <c r="J31" t="s">
        <v>15</v>
      </c>
    </row>
    <row r="32" spans="1:10">
      <c r="A32" t="s">
        <v>46</v>
      </c>
      <c r="B32">
        <v>226</v>
      </c>
      <c r="C32">
        <v>0</v>
      </c>
      <c r="D32">
        <v>147</v>
      </c>
      <c r="E32">
        <v>79</v>
      </c>
      <c r="F32">
        <v>1</v>
      </c>
      <c r="G32">
        <v>0</v>
      </c>
      <c r="H32">
        <v>4</v>
      </c>
      <c r="I32">
        <v>171</v>
      </c>
      <c r="J32" t="s">
        <v>23</v>
      </c>
    </row>
    <row r="33" spans="1:10">
      <c r="A33" t="s">
        <v>47</v>
      </c>
      <c r="B33">
        <v>17110</v>
      </c>
      <c r="C33">
        <v>391</v>
      </c>
      <c r="D33">
        <v>14539</v>
      </c>
      <c r="E33">
        <v>2180</v>
      </c>
      <c r="F33">
        <v>402</v>
      </c>
      <c r="G33">
        <v>6</v>
      </c>
      <c r="H33">
        <v>0</v>
      </c>
      <c r="I33">
        <v>16157</v>
      </c>
      <c r="J33" t="s">
        <v>15</v>
      </c>
    </row>
    <row r="34" spans="1:10">
      <c r="A34" t="s">
        <v>48</v>
      </c>
      <c r="B34">
        <v>116458</v>
      </c>
      <c r="C34">
        <v>8944</v>
      </c>
      <c r="D34">
        <v>0</v>
      </c>
      <c r="E34">
        <v>107514</v>
      </c>
      <c r="F34">
        <v>682</v>
      </c>
      <c r="G34">
        <v>11</v>
      </c>
      <c r="H34">
        <v>0</v>
      </c>
      <c r="I34">
        <v>112925</v>
      </c>
      <c r="J34" t="s">
        <v>19</v>
      </c>
    </row>
    <row r="35" spans="1:10">
      <c r="A35" t="s">
        <v>49</v>
      </c>
      <c r="B35">
        <v>4599</v>
      </c>
      <c r="C35">
        <v>59</v>
      </c>
      <c r="D35">
        <v>1546</v>
      </c>
      <c r="E35">
        <v>2994</v>
      </c>
      <c r="F35">
        <v>0</v>
      </c>
      <c r="G35">
        <v>0</v>
      </c>
      <c r="H35">
        <v>0</v>
      </c>
      <c r="I35">
        <v>4548</v>
      </c>
      <c r="J35" t="s">
        <v>15</v>
      </c>
    </row>
    <row r="36" spans="1:10">
      <c r="A36" t="s">
        <v>50</v>
      </c>
      <c r="B36">
        <v>922</v>
      </c>
      <c r="C36">
        <v>75</v>
      </c>
      <c r="D36">
        <v>810</v>
      </c>
      <c r="E36">
        <v>37</v>
      </c>
      <c r="F36">
        <v>7</v>
      </c>
      <c r="G36">
        <v>0</v>
      </c>
      <c r="H36">
        <v>0</v>
      </c>
      <c r="I36">
        <v>889</v>
      </c>
      <c r="J36" t="s">
        <v>15</v>
      </c>
    </row>
    <row r="37" spans="1:10">
      <c r="A37" t="s">
        <v>51</v>
      </c>
      <c r="B37">
        <v>347923</v>
      </c>
      <c r="C37">
        <v>9187</v>
      </c>
      <c r="D37">
        <v>319954</v>
      </c>
      <c r="E37">
        <v>18782</v>
      </c>
      <c r="F37">
        <v>2133</v>
      </c>
      <c r="G37">
        <v>75</v>
      </c>
      <c r="H37">
        <v>1859</v>
      </c>
      <c r="I37">
        <v>333029</v>
      </c>
      <c r="J37" t="s">
        <v>19</v>
      </c>
    </row>
    <row r="38" spans="1:10">
      <c r="A38" t="s">
        <v>52</v>
      </c>
      <c r="B38">
        <v>86783</v>
      </c>
      <c r="C38">
        <v>4656</v>
      </c>
      <c r="D38">
        <v>78869</v>
      </c>
      <c r="E38">
        <v>3258</v>
      </c>
      <c r="F38">
        <v>213</v>
      </c>
      <c r="G38">
        <v>4</v>
      </c>
      <c r="H38">
        <v>7</v>
      </c>
      <c r="I38">
        <v>85622</v>
      </c>
      <c r="J38" t="s">
        <v>23</v>
      </c>
    </row>
    <row r="39" spans="1:10">
      <c r="A39" t="s">
        <v>53</v>
      </c>
      <c r="B39">
        <v>257101</v>
      </c>
      <c r="C39">
        <v>8777</v>
      </c>
      <c r="D39">
        <v>131161</v>
      </c>
      <c r="E39">
        <v>117163</v>
      </c>
      <c r="F39">
        <v>16306</v>
      </c>
      <c r="G39">
        <v>508</v>
      </c>
      <c r="H39">
        <v>11494</v>
      </c>
      <c r="I39">
        <v>204005</v>
      </c>
      <c r="J39" t="s">
        <v>19</v>
      </c>
    </row>
    <row r="40" spans="1:10">
      <c r="A40" t="s">
        <v>54</v>
      </c>
      <c r="B40">
        <v>354</v>
      </c>
      <c r="C40">
        <v>7</v>
      </c>
      <c r="D40">
        <v>328</v>
      </c>
      <c r="E40">
        <v>19</v>
      </c>
      <c r="F40">
        <v>0</v>
      </c>
      <c r="G40">
        <v>0</v>
      </c>
      <c r="H40">
        <v>0</v>
      </c>
      <c r="I40">
        <v>334</v>
      </c>
      <c r="J40" t="s">
        <v>15</v>
      </c>
    </row>
    <row r="41" spans="1:10">
      <c r="A41" t="s">
        <v>55</v>
      </c>
      <c r="B41">
        <v>3200</v>
      </c>
      <c r="C41">
        <v>54</v>
      </c>
      <c r="D41">
        <v>829</v>
      </c>
      <c r="E41">
        <v>2317</v>
      </c>
      <c r="F41">
        <v>162</v>
      </c>
      <c r="G41">
        <v>3</v>
      </c>
      <c r="H41">
        <v>73</v>
      </c>
      <c r="I41">
        <v>2851</v>
      </c>
      <c r="J41" t="s">
        <v>15</v>
      </c>
    </row>
    <row r="42" spans="1:10">
      <c r="A42" t="s">
        <v>56</v>
      </c>
      <c r="B42">
        <v>8844</v>
      </c>
      <c r="C42">
        <v>208</v>
      </c>
      <c r="D42">
        <v>5700</v>
      </c>
      <c r="E42">
        <v>2936</v>
      </c>
      <c r="F42">
        <v>13</v>
      </c>
      <c r="G42">
        <v>4</v>
      </c>
      <c r="H42">
        <v>190</v>
      </c>
      <c r="I42">
        <v>8443</v>
      </c>
      <c r="J42" t="s">
        <v>15</v>
      </c>
    </row>
    <row r="43" spans="1:10">
      <c r="A43" t="s">
        <v>57</v>
      </c>
      <c r="B43">
        <v>15841</v>
      </c>
      <c r="C43">
        <v>115</v>
      </c>
      <c r="D43">
        <v>3824</v>
      </c>
      <c r="E43">
        <v>11902</v>
      </c>
      <c r="F43">
        <v>612</v>
      </c>
      <c r="G43">
        <v>11</v>
      </c>
      <c r="H43">
        <v>88</v>
      </c>
      <c r="I43">
        <v>11534</v>
      </c>
      <c r="J43" t="s">
        <v>19</v>
      </c>
    </row>
    <row r="44" spans="1:10">
      <c r="A44" t="s">
        <v>58</v>
      </c>
      <c r="B44">
        <v>15655</v>
      </c>
      <c r="C44">
        <v>96</v>
      </c>
      <c r="D44">
        <v>10361</v>
      </c>
      <c r="E44">
        <v>5198</v>
      </c>
      <c r="F44">
        <v>59</v>
      </c>
      <c r="G44">
        <v>0</v>
      </c>
      <c r="H44">
        <v>183</v>
      </c>
      <c r="I44">
        <v>14312</v>
      </c>
      <c r="J44" t="s">
        <v>15</v>
      </c>
    </row>
    <row r="45" spans="1:10">
      <c r="A45" t="s">
        <v>59</v>
      </c>
      <c r="B45">
        <v>4881</v>
      </c>
      <c r="C45">
        <v>139</v>
      </c>
      <c r="D45">
        <v>3936</v>
      </c>
      <c r="E45">
        <v>806</v>
      </c>
      <c r="F45">
        <v>24</v>
      </c>
      <c r="G45">
        <v>3</v>
      </c>
      <c r="H45">
        <v>70</v>
      </c>
      <c r="I45">
        <v>4370</v>
      </c>
      <c r="J45" t="s">
        <v>13</v>
      </c>
    </row>
    <row r="46" spans="1:10">
      <c r="A46" t="s">
        <v>60</v>
      </c>
      <c r="B46">
        <v>2532</v>
      </c>
      <c r="C46">
        <v>87</v>
      </c>
      <c r="D46">
        <v>2351</v>
      </c>
      <c r="E46">
        <v>94</v>
      </c>
      <c r="F46">
        <v>37</v>
      </c>
      <c r="G46">
        <v>0</v>
      </c>
      <c r="H46">
        <v>2</v>
      </c>
      <c r="I46">
        <v>2446</v>
      </c>
      <c r="J46" t="s">
        <v>19</v>
      </c>
    </row>
    <row r="47" spans="1:10">
      <c r="A47" t="s">
        <v>61</v>
      </c>
      <c r="B47">
        <v>1060</v>
      </c>
      <c r="C47">
        <v>19</v>
      </c>
      <c r="D47">
        <v>852</v>
      </c>
      <c r="E47">
        <v>189</v>
      </c>
      <c r="F47">
        <v>3</v>
      </c>
      <c r="G47">
        <v>0</v>
      </c>
      <c r="H47">
        <v>0</v>
      </c>
      <c r="I47">
        <v>1038</v>
      </c>
      <c r="J47" t="s">
        <v>13</v>
      </c>
    </row>
    <row r="48" spans="1:10">
      <c r="A48" t="s">
        <v>62</v>
      </c>
      <c r="B48">
        <v>15516</v>
      </c>
      <c r="C48">
        <v>373</v>
      </c>
      <c r="D48">
        <v>11428</v>
      </c>
      <c r="E48">
        <v>3715</v>
      </c>
      <c r="F48">
        <v>192</v>
      </c>
      <c r="G48">
        <v>2</v>
      </c>
      <c r="H48">
        <v>0</v>
      </c>
      <c r="I48">
        <v>14098</v>
      </c>
      <c r="J48" t="s">
        <v>13</v>
      </c>
    </row>
    <row r="49" spans="1:10">
      <c r="A49" t="s">
        <v>63</v>
      </c>
      <c r="B49">
        <v>13761</v>
      </c>
      <c r="C49">
        <v>613</v>
      </c>
      <c r="D49">
        <v>12605</v>
      </c>
      <c r="E49">
        <v>543</v>
      </c>
      <c r="F49">
        <v>109</v>
      </c>
      <c r="G49">
        <v>0</v>
      </c>
      <c r="H49">
        <v>77</v>
      </c>
      <c r="I49">
        <v>13453</v>
      </c>
      <c r="J49" t="s">
        <v>13</v>
      </c>
    </row>
    <row r="50" spans="1:10">
      <c r="A50" t="s">
        <v>64</v>
      </c>
      <c r="B50">
        <v>5059</v>
      </c>
      <c r="C50">
        <v>58</v>
      </c>
      <c r="D50">
        <v>4977</v>
      </c>
      <c r="E50">
        <v>24</v>
      </c>
      <c r="F50">
        <v>9</v>
      </c>
      <c r="G50">
        <v>0</v>
      </c>
      <c r="H50">
        <v>11</v>
      </c>
      <c r="I50">
        <v>5020</v>
      </c>
      <c r="J50" t="s">
        <v>11</v>
      </c>
    </row>
    <row r="51" spans="1:10">
      <c r="A51" t="s">
        <v>65</v>
      </c>
      <c r="B51">
        <v>18</v>
      </c>
      <c r="C51">
        <v>0</v>
      </c>
      <c r="D51">
        <v>18</v>
      </c>
      <c r="E51">
        <v>0</v>
      </c>
      <c r="F51">
        <v>0</v>
      </c>
      <c r="G51">
        <v>0</v>
      </c>
      <c r="H51">
        <v>0</v>
      </c>
      <c r="I51">
        <v>18</v>
      </c>
      <c r="J51" t="s">
        <v>19</v>
      </c>
    </row>
    <row r="52" spans="1:10">
      <c r="A52" t="s">
        <v>66</v>
      </c>
      <c r="B52">
        <v>64156</v>
      </c>
      <c r="C52">
        <v>1083</v>
      </c>
      <c r="D52">
        <v>30204</v>
      </c>
      <c r="E52">
        <v>32869</v>
      </c>
      <c r="F52">
        <v>1248</v>
      </c>
      <c r="G52">
        <v>20</v>
      </c>
      <c r="H52">
        <v>1601</v>
      </c>
      <c r="I52">
        <v>53956</v>
      </c>
      <c r="J52" t="s">
        <v>19</v>
      </c>
    </row>
    <row r="53" spans="1:10">
      <c r="A53" t="s">
        <v>67</v>
      </c>
      <c r="B53">
        <v>81161</v>
      </c>
      <c r="C53">
        <v>5532</v>
      </c>
      <c r="D53">
        <v>34896</v>
      </c>
      <c r="E53">
        <v>40733</v>
      </c>
      <c r="F53">
        <v>467</v>
      </c>
      <c r="G53">
        <v>17</v>
      </c>
      <c r="H53">
        <v>0</v>
      </c>
      <c r="I53">
        <v>74620</v>
      </c>
      <c r="J53" t="s">
        <v>19</v>
      </c>
    </row>
    <row r="54" spans="1:10">
      <c r="A54" t="s">
        <v>68</v>
      </c>
      <c r="B54">
        <v>92482</v>
      </c>
      <c r="C54">
        <v>4652</v>
      </c>
      <c r="D54">
        <v>34838</v>
      </c>
      <c r="E54">
        <v>52992</v>
      </c>
      <c r="F54">
        <v>420</v>
      </c>
      <c r="G54">
        <v>46</v>
      </c>
      <c r="H54">
        <v>1007</v>
      </c>
      <c r="I54">
        <v>88402</v>
      </c>
      <c r="J54" t="s">
        <v>11</v>
      </c>
    </row>
    <row r="55" spans="1:10">
      <c r="A55" t="s">
        <v>69</v>
      </c>
      <c r="B55">
        <v>15035</v>
      </c>
      <c r="C55">
        <v>408</v>
      </c>
      <c r="D55">
        <v>7778</v>
      </c>
      <c r="E55">
        <v>6849</v>
      </c>
      <c r="F55">
        <v>405</v>
      </c>
      <c r="G55">
        <v>8</v>
      </c>
      <c r="H55">
        <v>130</v>
      </c>
      <c r="I55">
        <v>12207</v>
      </c>
      <c r="J55" t="s">
        <v>19</v>
      </c>
    </row>
    <row r="56" spans="1:10">
      <c r="A56" t="s">
        <v>70</v>
      </c>
      <c r="B56">
        <v>3071</v>
      </c>
      <c r="C56">
        <v>51</v>
      </c>
      <c r="D56">
        <v>842</v>
      </c>
      <c r="E56">
        <v>2178</v>
      </c>
      <c r="F56">
        <v>0</v>
      </c>
      <c r="G56">
        <v>0</v>
      </c>
      <c r="H56">
        <v>0</v>
      </c>
      <c r="I56">
        <v>3071</v>
      </c>
      <c r="J56" t="s">
        <v>15</v>
      </c>
    </row>
    <row r="57" spans="1:10">
      <c r="A57" t="s">
        <v>71</v>
      </c>
      <c r="B57">
        <v>265</v>
      </c>
      <c r="C57">
        <v>0</v>
      </c>
      <c r="D57">
        <v>191</v>
      </c>
      <c r="E57">
        <v>74</v>
      </c>
      <c r="F57">
        <v>2</v>
      </c>
      <c r="G57">
        <v>0</v>
      </c>
      <c r="H57">
        <v>2</v>
      </c>
      <c r="I57">
        <v>251</v>
      </c>
      <c r="J57" t="s">
        <v>15</v>
      </c>
    </row>
    <row r="58" spans="1:10">
      <c r="A58" t="s">
        <v>72</v>
      </c>
      <c r="B58">
        <v>2034</v>
      </c>
      <c r="C58">
        <v>69</v>
      </c>
      <c r="D58">
        <v>1923</v>
      </c>
      <c r="E58">
        <v>42</v>
      </c>
      <c r="F58">
        <v>0</v>
      </c>
      <c r="G58">
        <v>0</v>
      </c>
      <c r="H58">
        <v>1</v>
      </c>
      <c r="I58">
        <v>2021</v>
      </c>
      <c r="J58" t="s">
        <v>13</v>
      </c>
    </row>
    <row r="59" spans="1:10">
      <c r="A59" t="s">
        <v>73</v>
      </c>
      <c r="B59">
        <v>2316</v>
      </c>
      <c r="C59">
        <v>34</v>
      </c>
      <c r="D59">
        <v>1025</v>
      </c>
      <c r="E59">
        <v>1257</v>
      </c>
      <c r="F59">
        <v>109</v>
      </c>
      <c r="G59">
        <v>2</v>
      </c>
      <c r="H59">
        <v>39</v>
      </c>
      <c r="I59">
        <v>1826</v>
      </c>
      <c r="J59" t="s">
        <v>15</v>
      </c>
    </row>
    <row r="60" spans="1:10">
      <c r="A60" t="s">
        <v>74</v>
      </c>
      <c r="B60">
        <v>14547</v>
      </c>
      <c r="C60">
        <v>228</v>
      </c>
      <c r="D60">
        <v>6386</v>
      </c>
      <c r="E60">
        <v>7933</v>
      </c>
      <c r="F60">
        <v>579</v>
      </c>
      <c r="G60">
        <v>5</v>
      </c>
      <c r="H60">
        <v>170</v>
      </c>
      <c r="I60">
        <v>10207</v>
      </c>
      <c r="J60" t="s">
        <v>15</v>
      </c>
    </row>
    <row r="61" spans="1:10">
      <c r="A61" t="s">
        <v>75</v>
      </c>
      <c r="B61">
        <v>27</v>
      </c>
      <c r="C61">
        <v>0</v>
      </c>
      <c r="D61">
        <v>18</v>
      </c>
      <c r="E61">
        <v>9</v>
      </c>
      <c r="F61">
        <v>0</v>
      </c>
      <c r="G61">
        <v>0</v>
      </c>
      <c r="H61">
        <v>0</v>
      </c>
      <c r="I61">
        <v>27</v>
      </c>
      <c r="J61" t="s">
        <v>23</v>
      </c>
    </row>
    <row r="62" spans="1:10">
      <c r="A62" t="s">
        <v>76</v>
      </c>
      <c r="B62">
        <v>7398</v>
      </c>
      <c r="C62">
        <v>329</v>
      </c>
      <c r="D62">
        <v>6920</v>
      </c>
      <c r="E62">
        <v>149</v>
      </c>
      <c r="F62">
        <v>5</v>
      </c>
      <c r="G62">
        <v>0</v>
      </c>
      <c r="H62">
        <v>0</v>
      </c>
      <c r="I62">
        <v>7340</v>
      </c>
      <c r="J62" t="s">
        <v>13</v>
      </c>
    </row>
    <row r="63" spans="1:10">
      <c r="A63" t="s">
        <v>77</v>
      </c>
      <c r="B63">
        <v>220352</v>
      </c>
      <c r="C63">
        <v>30212</v>
      </c>
      <c r="D63">
        <v>81212</v>
      </c>
      <c r="E63">
        <v>108928</v>
      </c>
      <c r="F63">
        <v>2551</v>
      </c>
      <c r="G63">
        <v>17</v>
      </c>
      <c r="H63">
        <v>267</v>
      </c>
      <c r="I63">
        <v>214023</v>
      </c>
      <c r="J63" t="s">
        <v>13</v>
      </c>
    </row>
    <row r="64" spans="1:10">
      <c r="A64" t="s">
        <v>78</v>
      </c>
      <c r="B64">
        <v>7189</v>
      </c>
      <c r="C64">
        <v>49</v>
      </c>
      <c r="D64">
        <v>4682</v>
      </c>
      <c r="E64">
        <v>2458</v>
      </c>
      <c r="F64">
        <v>205</v>
      </c>
      <c r="G64">
        <v>0</v>
      </c>
      <c r="H64">
        <v>219</v>
      </c>
      <c r="I64">
        <v>6433</v>
      </c>
      <c r="J64" t="s">
        <v>15</v>
      </c>
    </row>
    <row r="65" spans="1:10">
      <c r="A65" t="s">
        <v>79</v>
      </c>
      <c r="B65">
        <v>326</v>
      </c>
      <c r="C65">
        <v>8</v>
      </c>
      <c r="D65">
        <v>66</v>
      </c>
      <c r="E65">
        <v>252</v>
      </c>
      <c r="F65">
        <v>49</v>
      </c>
      <c r="G65">
        <v>2</v>
      </c>
      <c r="H65">
        <v>6</v>
      </c>
      <c r="I65">
        <v>112</v>
      </c>
      <c r="J65" t="s">
        <v>15</v>
      </c>
    </row>
    <row r="66" spans="1:10">
      <c r="A66" t="s">
        <v>80</v>
      </c>
      <c r="B66">
        <v>1137</v>
      </c>
      <c r="C66">
        <v>16</v>
      </c>
      <c r="D66">
        <v>922</v>
      </c>
      <c r="E66">
        <v>199</v>
      </c>
      <c r="F66">
        <v>6</v>
      </c>
      <c r="G66">
        <v>0</v>
      </c>
      <c r="H66">
        <v>2</v>
      </c>
      <c r="I66">
        <v>1039</v>
      </c>
      <c r="J66" t="s">
        <v>13</v>
      </c>
    </row>
    <row r="67" spans="1:10">
      <c r="A67" t="s">
        <v>81</v>
      </c>
      <c r="B67">
        <v>207112</v>
      </c>
      <c r="C67">
        <v>9125</v>
      </c>
      <c r="D67">
        <v>190314</v>
      </c>
      <c r="E67">
        <v>7673</v>
      </c>
      <c r="F67">
        <v>445</v>
      </c>
      <c r="G67">
        <v>1</v>
      </c>
      <c r="H67">
        <v>259</v>
      </c>
      <c r="I67">
        <v>203325</v>
      </c>
      <c r="J67" t="s">
        <v>13</v>
      </c>
    </row>
    <row r="68" spans="1:10">
      <c r="A68" t="s">
        <v>82</v>
      </c>
      <c r="B68">
        <v>33624</v>
      </c>
      <c r="C68">
        <v>168</v>
      </c>
      <c r="D68">
        <v>29801</v>
      </c>
      <c r="E68">
        <v>3655</v>
      </c>
      <c r="F68">
        <v>655</v>
      </c>
      <c r="G68">
        <v>0</v>
      </c>
      <c r="H68">
        <v>307</v>
      </c>
      <c r="I68">
        <v>28430</v>
      </c>
      <c r="J68" t="s">
        <v>15</v>
      </c>
    </row>
    <row r="69" spans="1:10">
      <c r="A69" t="s">
        <v>83</v>
      </c>
      <c r="B69">
        <v>4227</v>
      </c>
      <c r="C69">
        <v>202</v>
      </c>
      <c r="D69">
        <v>1374</v>
      </c>
      <c r="E69">
        <v>2651</v>
      </c>
      <c r="F69">
        <v>34</v>
      </c>
      <c r="G69">
        <v>0</v>
      </c>
      <c r="H69">
        <v>0</v>
      </c>
      <c r="I69">
        <v>4012</v>
      </c>
      <c r="J69" t="s">
        <v>13</v>
      </c>
    </row>
    <row r="70" spans="1:10">
      <c r="A70" t="s">
        <v>84</v>
      </c>
      <c r="B70">
        <v>14</v>
      </c>
      <c r="C70">
        <v>0</v>
      </c>
      <c r="D70">
        <v>13</v>
      </c>
      <c r="E70">
        <v>1</v>
      </c>
      <c r="F70">
        <v>1</v>
      </c>
      <c r="G70">
        <v>0</v>
      </c>
      <c r="H70">
        <v>0</v>
      </c>
      <c r="I70">
        <v>13</v>
      </c>
      <c r="J70" t="s">
        <v>13</v>
      </c>
    </row>
    <row r="71" spans="1:10">
      <c r="A71" t="s">
        <v>85</v>
      </c>
      <c r="B71">
        <v>23</v>
      </c>
      <c r="C71">
        <v>0</v>
      </c>
      <c r="D71">
        <v>23</v>
      </c>
      <c r="E71">
        <v>0</v>
      </c>
      <c r="F71">
        <v>0</v>
      </c>
      <c r="G71">
        <v>0</v>
      </c>
      <c r="H71">
        <v>0</v>
      </c>
      <c r="I71">
        <v>23</v>
      </c>
      <c r="J71" t="s">
        <v>19</v>
      </c>
    </row>
    <row r="72" spans="1:10">
      <c r="A72" t="s">
        <v>86</v>
      </c>
      <c r="B72">
        <v>45309</v>
      </c>
      <c r="C72">
        <v>1761</v>
      </c>
      <c r="D72">
        <v>32455</v>
      </c>
      <c r="E72">
        <v>11093</v>
      </c>
      <c r="F72">
        <v>256</v>
      </c>
      <c r="G72">
        <v>27</v>
      </c>
      <c r="H72">
        <v>843</v>
      </c>
      <c r="I72">
        <v>39039</v>
      </c>
      <c r="J72" t="s">
        <v>19</v>
      </c>
    </row>
    <row r="73" spans="1:10">
      <c r="A73" t="s">
        <v>87</v>
      </c>
      <c r="B73">
        <v>7055</v>
      </c>
      <c r="C73">
        <v>45</v>
      </c>
      <c r="D73">
        <v>6257</v>
      </c>
      <c r="E73">
        <v>753</v>
      </c>
      <c r="F73">
        <v>47</v>
      </c>
      <c r="G73">
        <v>2</v>
      </c>
      <c r="H73">
        <v>105</v>
      </c>
      <c r="I73">
        <v>6590</v>
      </c>
      <c r="J73" t="s">
        <v>15</v>
      </c>
    </row>
    <row r="74" spans="1:10">
      <c r="A74" t="s">
        <v>88</v>
      </c>
      <c r="B74">
        <v>1954</v>
      </c>
      <c r="C74">
        <v>26</v>
      </c>
      <c r="D74">
        <v>803</v>
      </c>
      <c r="E74">
        <v>1125</v>
      </c>
      <c r="F74">
        <v>0</v>
      </c>
      <c r="G74">
        <v>0</v>
      </c>
      <c r="H74">
        <v>0</v>
      </c>
      <c r="I74">
        <v>1949</v>
      </c>
      <c r="J74" t="s">
        <v>15</v>
      </c>
    </row>
    <row r="75" spans="1:10">
      <c r="A75" t="s">
        <v>89</v>
      </c>
      <c r="B75">
        <v>389</v>
      </c>
      <c r="C75">
        <v>20</v>
      </c>
      <c r="D75">
        <v>181</v>
      </c>
      <c r="E75">
        <v>188</v>
      </c>
      <c r="F75">
        <v>19</v>
      </c>
      <c r="G75">
        <v>0</v>
      </c>
      <c r="H75">
        <v>0</v>
      </c>
      <c r="I75">
        <v>337</v>
      </c>
      <c r="J75" t="s">
        <v>19</v>
      </c>
    </row>
    <row r="76" spans="1:10">
      <c r="A76" t="s">
        <v>90</v>
      </c>
      <c r="B76">
        <v>7340</v>
      </c>
      <c r="C76">
        <v>158</v>
      </c>
      <c r="D76">
        <v>4365</v>
      </c>
      <c r="E76">
        <v>2817</v>
      </c>
      <c r="F76">
        <v>25</v>
      </c>
      <c r="G76">
        <v>1</v>
      </c>
      <c r="H76">
        <v>0</v>
      </c>
      <c r="I76">
        <v>7053</v>
      </c>
      <c r="J76" t="s">
        <v>19</v>
      </c>
    </row>
    <row r="77" spans="1:10">
      <c r="A77" t="s">
        <v>91</v>
      </c>
      <c r="B77">
        <v>12</v>
      </c>
      <c r="C77">
        <v>0</v>
      </c>
      <c r="D77">
        <v>12</v>
      </c>
      <c r="E77">
        <v>0</v>
      </c>
      <c r="F77">
        <v>0</v>
      </c>
      <c r="G77">
        <v>0</v>
      </c>
      <c r="H77">
        <v>0</v>
      </c>
      <c r="I77">
        <v>12</v>
      </c>
      <c r="J77" t="s">
        <v>13</v>
      </c>
    </row>
    <row r="78" spans="1:10">
      <c r="A78" t="s">
        <v>92</v>
      </c>
      <c r="B78">
        <v>39741</v>
      </c>
      <c r="C78">
        <v>1166</v>
      </c>
      <c r="D78">
        <v>5039</v>
      </c>
      <c r="E78">
        <v>33536</v>
      </c>
      <c r="F78">
        <v>465</v>
      </c>
      <c r="G78">
        <v>50</v>
      </c>
      <c r="H78">
        <v>117</v>
      </c>
      <c r="I78">
        <v>34611</v>
      </c>
      <c r="J78" t="s">
        <v>19</v>
      </c>
    </row>
    <row r="79" spans="1:10">
      <c r="A79" t="s">
        <v>93</v>
      </c>
      <c r="B79">
        <v>4448</v>
      </c>
      <c r="C79">
        <v>596</v>
      </c>
      <c r="D79">
        <v>3329</v>
      </c>
      <c r="E79">
        <v>523</v>
      </c>
      <c r="F79">
        <v>13</v>
      </c>
      <c r="G79">
        <v>0</v>
      </c>
      <c r="H79">
        <v>0</v>
      </c>
      <c r="I79">
        <v>4339</v>
      </c>
      <c r="J79" t="s">
        <v>13</v>
      </c>
    </row>
    <row r="80" spans="1:10">
      <c r="A80" t="s">
        <v>94</v>
      </c>
      <c r="B80">
        <v>1854</v>
      </c>
      <c r="C80">
        <v>10</v>
      </c>
      <c r="D80">
        <v>1823</v>
      </c>
      <c r="E80">
        <v>21</v>
      </c>
      <c r="F80">
        <v>7</v>
      </c>
      <c r="G80">
        <v>0</v>
      </c>
      <c r="H80">
        <v>0</v>
      </c>
      <c r="I80">
        <v>1839</v>
      </c>
      <c r="J80" t="s">
        <v>13</v>
      </c>
    </row>
    <row r="81" spans="1:10">
      <c r="A81" t="s">
        <v>95</v>
      </c>
      <c r="B81">
        <v>1480073</v>
      </c>
      <c r="C81">
        <v>33408</v>
      </c>
      <c r="D81">
        <v>951166</v>
      </c>
      <c r="E81">
        <v>495499</v>
      </c>
      <c r="F81">
        <v>44457</v>
      </c>
      <c r="G81">
        <v>637</v>
      </c>
      <c r="H81">
        <v>33598</v>
      </c>
      <c r="I81">
        <v>1155338</v>
      </c>
      <c r="J81" t="s">
        <v>29</v>
      </c>
    </row>
    <row r="82" spans="1:10">
      <c r="A82" t="s">
        <v>96</v>
      </c>
      <c r="B82">
        <v>100303</v>
      </c>
      <c r="C82">
        <v>4838</v>
      </c>
      <c r="D82">
        <v>58173</v>
      </c>
      <c r="E82">
        <v>37292</v>
      </c>
      <c r="F82">
        <v>1525</v>
      </c>
      <c r="G82">
        <v>57</v>
      </c>
      <c r="H82">
        <v>1518</v>
      </c>
      <c r="I82">
        <v>88214</v>
      </c>
      <c r="J82" t="s">
        <v>29</v>
      </c>
    </row>
    <row r="83" spans="1:10">
      <c r="A83" t="s">
        <v>97</v>
      </c>
      <c r="B83">
        <v>293606</v>
      </c>
      <c r="C83">
        <v>15912</v>
      </c>
      <c r="D83">
        <v>255144</v>
      </c>
      <c r="E83">
        <v>22550</v>
      </c>
      <c r="F83">
        <v>2434</v>
      </c>
      <c r="G83">
        <v>212</v>
      </c>
      <c r="H83">
        <v>1931</v>
      </c>
      <c r="I83">
        <v>276202</v>
      </c>
      <c r="J83" t="s">
        <v>11</v>
      </c>
    </row>
    <row r="84" spans="1:10">
      <c r="A84" t="s">
        <v>98</v>
      </c>
      <c r="B84">
        <v>112585</v>
      </c>
      <c r="C84">
        <v>4458</v>
      </c>
      <c r="D84">
        <v>77144</v>
      </c>
      <c r="E84">
        <v>30983</v>
      </c>
      <c r="F84">
        <v>2553</v>
      </c>
      <c r="G84">
        <v>96</v>
      </c>
      <c r="H84">
        <v>1927</v>
      </c>
      <c r="I84">
        <v>94693</v>
      </c>
      <c r="J84" t="s">
        <v>11</v>
      </c>
    </row>
    <row r="85" spans="1:10">
      <c r="A85" t="s">
        <v>99</v>
      </c>
      <c r="B85">
        <v>25892</v>
      </c>
      <c r="C85">
        <v>1764</v>
      </c>
      <c r="D85">
        <v>23364</v>
      </c>
      <c r="E85">
        <v>764</v>
      </c>
      <c r="F85">
        <v>11</v>
      </c>
      <c r="G85">
        <v>0</v>
      </c>
      <c r="H85">
        <v>0</v>
      </c>
      <c r="I85">
        <v>25766</v>
      </c>
      <c r="J85" t="s">
        <v>13</v>
      </c>
    </row>
    <row r="86" spans="1:10">
      <c r="A86" t="s">
        <v>100</v>
      </c>
      <c r="B86">
        <v>63985</v>
      </c>
      <c r="C86">
        <v>474</v>
      </c>
      <c r="D86">
        <v>27133</v>
      </c>
      <c r="E86">
        <v>36378</v>
      </c>
      <c r="F86">
        <v>2029</v>
      </c>
      <c r="G86">
        <v>4</v>
      </c>
      <c r="H86">
        <v>108</v>
      </c>
      <c r="I86">
        <v>52003</v>
      </c>
      <c r="J86" t="s">
        <v>13</v>
      </c>
    </row>
    <row r="87" spans="1:10">
      <c r="A87" t="s">
        <v>101</v>
      </c>
      <c r="B87">
        <v>246286</v>
      </c>
      <c r="C87">
        <v>35112</v>
      </c>
      <c r="D87">
        <v>198593</v>
      </c>
      <c r="E87">
        <v>12581</v>
      </c>
      <c r="F87">
        <v>168</v>
      </c>
      <c r="G87">
        <v>5</v>
      </c>
      <c r="H87">
        <v>147</v>
      </c>
      <c r="I87">
        <v>244624</v>
      </c>
      <c r="J87" t="s">
        <v>13</v>
      </c>
    </row>
    <row r="88" spans="1:10">
      <c r="A88" t="s">
        <v>102</v>
      </c>
      <c r="B88">
        <v>853</v>
      </c>
      <c r="C88">
        <v>10</v>
      </c>
      <c r="D88">
        <v>714</v>
      </c>
      <c r="E88">
        <v>129</v>
      </c>
      <c r="F88">
        <v>11</v>
      </c>
      <c r="G88">
        <v>0</v>
      </c>
      <c r="H88">
        <v>0</v>
      </c>
      <c r="I88">
        <v>809</v>
      </c>
      <c r="J88" t="s">
        <v>19</v>
      </c>
    </row>
    <row r="89" spans="1:10">
      <c r="A89" t="s">
        <v>103</v>
      </c>
      <c r="B89">
        <v>31142</v>
      </c>
      <c r="C89">
        <v>998</v>
      </c>
      <c r="D89">
        <v>21970</v>
      </c>
      <c r="E89">
        <v>8174</v>
      </c>
      <c r="F89">
        <v>594</v>
      </c>
      <c r="G89">
        <v>0</v>
      </c>
      <c r="H89">
        <v>364</v>
      </c>
      <c r="I89">
        <v>25706</v>
      </c>
      <c r="J89" t="s">
        <v>23</v>
      </c>
    </row>
    <row r="90" spans="1:10">
      <c r="A90" t="s">
        <v>104</v>
      </c>
      <c r="B90">
        <v>1176</v>
      </c>
      <c r="C90">
        <v>11</v>
      </c>
      <c r="D90">
        <v>1041</v>
      </c>
      <c r="E90">
        <v>124</v>
      </c>
      <c r="F90">
        <v>8</v>
      </c>
      <c r="G90">
        <v>0</v>
      </c>
      <c r="H90">
        <v>0</v>
      </c>
      <c r="I90">
        <v>1223</v>
      </c>
      <c r="J90" t="s">
        <v>11</v>
      </c>
    </row>
    <row r="91" spans="1:10">
      <c r="A91" t="s">
        <v>105</v>
      </c>
      <c r="B91">
        <v>84648</v>
      </c>
      <c r="C91">
        <v>585</v>
      </c>
      <c r="D91">
        <v>54404</v>
      </c>
      <c r="E91">
        <v>29659</v>
      </c>
      <c r="F91">
        <v>1526</v>
      </c>
      <c r="G91">
        <v>0</v>
      </c>
      <c r="H91">
        <v>1833</v>
      </c>
      <c r="I91">
        <v>73468</v>
      </c>
      <c r="J91" t="s">
        <v>13</v>
      </c>
    </row>
    <row r="92" spans="1:10">
      <c r="A92" t="s">
        <v>106</v>
      </c>
      <c r="B92">
        <v>17975</v>
      </c>
      <c r="C92">
        <v>285</v>
      </c>
      <c r="D92">
        <v>7833</v>
      </c>
      <c r="E92">
        <v>9857</v>
      </c>
      <c r="F92">
        <v>372</v>
      </c>
      <c r="G92">
        <v>5</v>
      </c>
      <c r="H92">
        <v>90</v>
      </c>
      <c r="I92">
        <v>13771</v>
      </c>
      <c r="J92" t="s">
        <v>15</v>
      </c>
    </row>
    <row r="93" spans="1:10">
      <c r="A93" t="s">
        <v>107</v>
      </c>
      <c r="B93">
        <v>7413</v>
      </c>
      <c r="C93">
        <v>185</v>
      </c>
      <c r="D93">
        <v>4027</v>
      </c>
      <c r="E93">
        <v>3201</v>
      </c>
      <c r="F93">
        <v>496</v>
      </c>
      <c r="G93">
        <v>16</v>
      </c>
      <c r="H93">
        <v>274</v>
      </c>
      <c r="I93">
        <v>5877</v>
      </c>
      <c r="J93" t="s">
        <v>13</v>
      </c>
    </row>
    <row r="94" spans="1:10">
      <c r="A94" t="s">
        <v>108</v>
      </c>
      <c r="B94">
        <v>64379</v>
      </c>
      <c r="C94">
        <v>438</v>
      </c>
      <c r="D94">
        <v>55057</v>
      </c>
      <c r="E94">
        <v>8884</v>
      </c>
      <c r="F94">
        <v>606</v>
      </c>
      <c r="G94">
        <v>5</v>
      </c>
      <c r="H94">
        <v>684</v>
      </c>
      <c r="I94">
        <v>59763</v>
      </c>
      <c r="J94" t="s">
        <v>11</v>
      </c>
    </row>
    <row r="95" spans="1:10">
      <c r="A95" t="s">
        <v>109</v>
      </c>
      <c r="B95">
        <v>33296</v>
      </c>
      <c r="C95">
        <v>1301</v>
      </c>
      <c r="D95">
        <v>21205</v>
      </c>
      <c r="E95">
        <v>10790</v>
      </c>
      <c r="F95">
        <v>483</v>
      </c>
      <c r="G95">
        <v>24</v>
      </c>
      <c r="H95">
        <v>817</v>
      </c>
      <c r="I95">
        <v>27143</v>
      </c>
      <c r="J95" t="s">
        <v>13</v>
      </c>
    </row>
    <row r="96" spans="1:10">
      <c r="A96" t="s">
        <v>110</v>
      </c>
      <c r="B96">
        <v>20</v>
      </c>
      <c r="C96">
        <v>0</v>
      </c>
      <c r="D96">
        <v>19</v>
      </c>
      <c r="E96">
        <v>1</v>
      </c>
      <c r="F96">
        <v>0</v>
      </c>
      <c r="G96">
        <v>0</v>
      </c>
      <c r="H96">
        <v>0</v>
      </c>
      <c r="I96">
        <v>19</v>
      </c>
      <c r="J96" t="s">
        <v>23</v>
      </c>
    </row>
    <row r="97" spans="1:10">
      <c r="A97" t="s">
        <v>111</v>
      </c>
      <c r="B97">
        <v>1219</v>
      </c>
      <c r="C97">
        <v>31</v>
      </c>
      <c r="D97">
        <v>1045</v>
      </c>
      <c r="E97">
        <v>143</v>
      </c>
      <c r="F97">
        <v>0</v>
      </c>
      <c r="G97">
        <v>0</v>
      </c>
      <c r="H97">
        <v>0</v>
      </c>
      <c r="I97">
        <v>1192</v>
      </c>
      <c r="J97" t="s">
        <v>13</v>
      </c>
    </row>
    <row r="98" spans="1:10">
      <c r="A98" t="s">
        <v>112</v>
      </c>
      <c r="B98">
        <v>3882</v>
      </c>
      <c r="C98">
        <v>51</v>
      </c>
      <c r="D98">
        <v>1709</v>
      </c>
      <c r="E98">
        <v>2122</v>
      </c>
      <c r="F98">
        <v>132</v>
      </c>
      <c r="G98">
        <v>0</v>
      </c>
      <c r="H98">
        <v>17</v>
      </c>
      <c r="I98">
        <v>2905</v>
      </c>
      <c r="J98" t="s">
        <v>11</v>
      </c>
    </row>
    <row r="99" spans="1:10">
      <c r="A99" t="s">
        <v>113</v>
      </c>
      <c r="B99">
        <v>505</v>
      </c>
      <c r="C99">
        <v>12</v>
      </c>
      <c r="D99">
        <v>128</v>
      </c>
      <c r="E99">
        <v>365</v>
      </c>
      <c r="F99">
        <v>0</v>
      </c>
      <c r="G99">
        <v>0</v>
      </c>
      <c r="H99">
        <v>0</v>
      </c>
      <c r="I99">
        <v>359</v>
      </c>
      <c r="J99" t="s">
        <v>15</v>
      </c>
    </row>
    <row r="100" spans="1:10">
      <c r="A100" t="s">
        <v>114</v>
      </c>
      <c r="B100">
        <v>1167</v>
      </c>
      <c r="C100">
        <v>72</v>
      </c>
      <c r="D100">
        <v>646</v>
      </c>
      <c r="E100">
        <v>449</v>
      </c>
      <c r="F100">
        <v>5</v>
      </c>
      <c r="G100">
        <v>0</v>
      </c>
      <c r="H100">
        <v>5</v>
      </c>
      <c r="I100">
        <v>1107</v>
      </c>
      <c r="J100" t="s">
        <v>15</v>
      </c>
    </row>
    <row r="101" spans="1:10">
      <c r="A101" t="s">
        <v>115</v>
      </c>
      <c r="B101">
        <v>2827</v>
      </c>
      <c r="C101">
        <v>64</v>
      </c>
      <c r="D101">
        <v>577</v>
      </c>
      <c r="E101">
        <v>2186</v>
      </c>
      <c r="F101">
        <v>158</v>
      </c>
      <c r="G101">
        <v>4</v>
      </c>
      <c r="H101">
        <v>24</v>
      </c>
      <c r="I101">
        <v>1980</v>
      </c>
      <c r="J101" t="s">
        <v>11</v>
      </c>
    </row>
    <row r="102" spans="1:10">
      <c r="A102" t="s">
        <v>116</v>
      </c>
      <c r="B102">
        <v>86</v>
      </c>
      <c r="C102">
        <v>1</v>
      </c>
      <c r="D102">
        <v>81</v>
      </c>
      <c r="E102">
        <v>4</v>
      </c>
      <c r="F102">
        <v>0</v>
      </c>
      <c r="G102">
        <v>0</v>
      </c>
      <c r="H102">
        <v>0</v>
      </c>
      <c r="I102">
        <v>86</v>
      </c>
      <c r="J102" t="s">
        <v>13</v>
      </c>
    </row>
    <row r="103" spans="1:10">
      <c r="A103" t="s">
        <v>117</v>
      </c>
      <c r="B103">
        <v>2019</v>
      </c>
      <c r="C103">
        <v>80</v>
      </c>
      <c r="D103">
        <v>1620</v>
      </c>
      <c r="E103">
        <v>319</v>
      </c>
      <c r="F103">
        <v>11</v>
      </c>
      <c r="G103">
        <v>0</v>
      </c>
      <c r="H103">
        <v>4</v>
      </c>
      <c r="I103">
        <v>1947</v>
      </c>
      <c r="J103" t="s">
        <v>13</v>
      </c>
    </row>
    <row r="104" spans="1:10">
      <c r="A104" t="s">
        <v>118</v>
      </c>
      <c r="B104">
        <v>6321</v>
      </c>
      <c r="C104">
        <v>112</v>
      </c>
      <c r="D104">
        <v>4825</v>
      </c>
      <c r="E104">
        <v>1384</v>
      </c>
      <c r="F104">
        <v>49</v>
      </c>
      <c r="G104">
        <v>0</v>
      </c>
      <c r="H104">
        <v>178</v>
      </c>
      <c r="I104">
        <v>5639</v>
      </c>
      <c r="J104" t="s">
        <v>13</v>
      </c>
    </row>
    <row r="105" spans="1:10">
      <c r="A105" t="s">
        <v>119</v>
      </c>
      <c r="B105">
        <v>9690</v>
      </c>
      <c r="C105">
        <v>91</v>
      </c>
      <c r="D105">
        <v>6260</v>
      </c>
      <c r="E105">
        <v>3339</v>
      </c>
      <c r="F105">
        <v>395</v>
      </c>
      <c r="G105">
        <v>6</v>
      </c>
      <c r="H105">
        <v>681</v>
      </c>
      <c r="I105">
        <v>7153</v>
      </c>
      <c r="J105" t="s">
        <v>15</v>
      </c>
    </row>
    <row r="106" spans="1:10">
      <c r="A106" t="s">
        <v>120</v>
      </c>
      <c r="B106">
        <v>3664</v>
      </c>
      <c r="C106">
        <v>99</v>
      </c>
      <c r="D106">
        <v>1645</v>
      </c>
      <c r="E106">
        <v>1920</v>
      </c>
      <c r="F106">
        <v>24</v>
      </c>
      <c r="G106">
        <v>0</v>
      </c>
      <c r="H106">
        <v>6</v>
      </c>
      <c r="I106">
        <v>2992</v>
      </c>
      <c r="J106" t="s">
        <v>15</v>
      </c>
    </row>
    <row r="107" spans="1:10">
      <c r="A107" t="s">
        <v>121</v>
      </c>
      <c r="B107">
        <v>8904</v>
      </c>
      <c r="C107">
        <v>124</v>
      </c>
      <c r="D107">
        <v>8601</v>
      </c>
      <c r="E107">
        <v>179</v>
      </c>
      <c r="F107">
        <v>7</v>
      </c>
      <c r="G107">
        <v>0</v>
      </c>
      <c r="H107">
        <v>1</v>
      </c>
      <c r="I107">
        <v>8800</v>
      </c>
      <c r="J107" t="s">
        <v>23</v>
      </c>
    </row>
    <row r="108" spans="1:10">
      <c r="A108" t="s">
        <v>122</v>
      </c>
      <c r="B108">
        <v>3369</v>
      </c>
      <c r="C108">
        <v>15</v>
      </c>
      <c r="D108">
        <v>2547</v>
      </c>
      <c r="E108">
        <v>807</v>
      </c>
      <c r="F108">
        <v>67</v>
      </c>
      <c r="G108">
        <v>0</v>
      </c>
      <c r="H108">
        <v>19</v>
      </c>
      <c r="I108">
        <v>2999</v>
      </c>
      <c r="J108" t="s">
        <v>29</v>
      </c>
    </row>
    <row r="109" spans="1:10">
      <c r="A109" t="s">
        <v>123</v>
      </c>
      <c r="B109">
        <v>2513</v>
      </c>
      <c r="C109">
        <v>124</v>
      </c>
      <c r="D109">
        <v>1913</v>
      </c>
      <c r="E109">
        <v>476</v>
      </c>
      <c r="F109">
        <v>3</v>
      </c>
      <c r="G109">
        <v>1</v>
      </c>
      <c r="H109">
        <v>2</v>
      </c>
      <c r="I109">
        <v>2475</v>
      </c>
      <c r="J109" t="s">
        <v>15</v>
      </c>
    </row>
    <row r="110" spans="1:10">
      <c r="A110" t="s">
        <v>124</v>
      </c>
      <c r="B110">
        <v>701</v>
      </c>
      <c r="C110">
        <v>9</v>
      </c>
      <c r="D110">
        <v>665</v>
      </c>
      <c r="E110">
        <v>27</v>
      </c>
      <c r="F110">
        <v>1</v>
      </c>
      <c r="G110">
        <v>0</v>
      </c>
      <c r="H110">
        <v>0</v>
      </c>
      <c r="I110">
        <v>677</v>
      </c>
      <c r="J110" t="s">
        <v>13</v>
      </c>
    </row>
    <row r="111" spans="1:10">
      <c r="A111" t="s">
        <v>125</v>
      </c>
      <c r="B111">
        <v>6208</v>
      </c>
      <c r="C111">
        <v>156</v>
      </c>
      <c r="D111">
        <v>4653</v>
      </c>
      <c r="E111">
        <v>1399</v>
      </c>
      <c r="F111">
        <v>37</v>
      </c>
      <c r="G111">
        <v>0</v>
      </c>
      <c r="H111">
        <v>223</v>
      </c>
      <c r="I111">
        <v>5923</v>
      </c>
      <c r="J111" t="s">
        <v>15</v>
      </c>
    </row>
    <row r="112" spans="1:10">
      <c r="A112" t="s">
        <v>126</v>
      </c>
      <c r="B112">
        <v>344</v>
      </c>
      <c r="C112">
        <v>10</v>
      </c>
      <c r="D112">
        <v>332</v>
      </c>
      <c r="E112">
        <v>2</v>
      </c>
      <c r="F112">
        <v>0</v>
      </c>
      <c r="G112">
        <v>0</v>
      </c>
      <c r="H112">
        <v>0</v>
      </c>
      <c r="I112">
        <v>343</v>
      </c>
      <c r="J112" t="s">
        <v>15</v>
      </c>
    </row>
    <row r="113" spans="1:10">
      <c r="A113" t="s">
        <v>127</v>
      </c>
      <c r="B113">
        <v>395489</v>
      </c>
      <c r="C113">
        <v>44022</v>
      </c>
      <c r="D113">
        <v>303810</v>
      </c>
      <c r="E113">
        <v>47657</v>
      </c>
      <c r="F113">
        <v>4973</v>
      </c>
      <c r="G113">
        <v>342</v>
      </c>
      <c r="H113">
        <v>8588</v>
      </c>
      <c r="I113">
        <v>349396</v>
      </c>
      <c r="J113" t="s">
        <v>19</v>
      </c>
    </row>
    <row r="114" spans="1:10">
      <c r="A114" t="s">
        <v>128</v>
      </c>
      <c r="B114">
        <v>23154</v>
      </c>
      <c r="C114">
        <v>748</v>
      </c>
      <c r="D114">
        <v>16154</v>
      </c>
      <c r="E114">
        <v>6252</v>
      </c>
      <c r="F114">
        <v>120</v>
      </c>
      <c r="G114">
        <v>13</v>
      </c>
      <c r="H114">
        <v>245</v>
      </c>
      <c r="I114">
        <v>21115</v>
      </c>
      <c r="J114" t="s">
        <v>13</v>
      </c>
    </row>
    <row r="115" spans="1:10">
      <c r="A115" t="s">
        <v>129</v>
      </c>
      <c r="B115">
        <v>116</v>
      </c>
      <c r="C115">
        <v>4</v>
      </c>
      <c r="D115">
        <v>104</v>
      </c>
      <c r="E115">
        <v>8</v>
      </c>
      <c r="F115">
        <v>0</v>
      </c>
      <c r="G115">
        <v>0</v>
      </c>
      <c r="H115">
        <v>0</v>
      </c>
      <c r="I115">
        <v>109</v>
      </c>
      <c r="J115" t="s">
        <v>13</v>
      </c>
    </row>
    <row r="116" spans="1:10">
      <c r="A116" t="s">
        <v>130</v>
      </c>
      <c r="B116">
        <v>289</v>
      </c>
      <c r="C116">
        <v>0</v>
      </c>
      <c r="D116">
        <v>222</v>
      </c>
      <c r="E116">
        <v>67</v>
      </c>
      <c r="F116">
        <v>1</v>
      </c>
      <c r="G116">
        <v>0</v>
      </c>
      <c r="H116">
        <v>4</v>
      </c>
      <c r="I116">
        <v>287</v>
      </c>
      <c r="J116" t="s">
        <v>23</v>
      </c>
    </row>
    <row r="117" spans="1:10">
      <c r="A117" t="s">
        <v>131</v>
      </c>
      <c r="B117">
        <v>2893</v>
      </c>
      <c r="C117">
        <v>45</v>
      </c>
      <c r="D117">
        <v>809</v>
      </c>
      <c r="E117">
        <v>2039</v>
      </c>
      <c r="F117">
        <v>94</v>
      </c>
      <c r="G117">
        <v>2</v>
      </c>
      <c r="H117">
        <v>70</v>
      </c>
      <c r="I117">
        <v>2188</v>
      </c>
      <c r="J117" t="s">
        <v>13</v>
      </c>
    </row>
    <row r="118" spans="1:10">
      <c r="A118" t="s">
        <v>132</v>
      </c>
      <c r="B118">
        <v>20887</v>
      </c>
      <c r="C118">
        <v>316</v>
      </c>
      <c r="D118">
        <v>16553</v>
      </c>
      <c r="E118">
        <v>4018</v>
      </c>
      <c r="F118">
        <v>609</v>
      </c>
      <c r="G118">
        <v>3</v>
      </c>
      <c r="H118">
        <v>115</v>
      </c>
      <c r="I118">
        <v>17562</v>
      </c>
      <c r="J118" t="s">
        <v>11</v>
      </c>
    </row>
    <row r="119" spans="1:10">
      <c r="A119" t="s">
        <v>133</v>
      </c>
      <c r="B119">
        <v>1701</v>
      </c>
      <c r="C119">
        <v>11</v>
      </c>
      <c r="D119">
        <v>0</v>
      </c>
      <c r="E119">
        <v>1690</v>
      </c>
      <c r="F119">
        <v>32</v>
      </c>
      <c r="G119">
        <v>0</v>
      </c>
      <c r="H119">
        <v>0</v>
      </c>
      <c r="I119">
        <v>1507</v>
      </c>
      <c r="J119" t="s">
        <v>15</v>
      </c>
    </row>
    <row r="120" spans="1:10">
      <c r="A120" t="s">
        <v>134</v>
      </c>
      <c r="B120">
        <v>1843</v>
      </c>
      <c r="C120">
        <v>8</v>
      </c>
      <c r="D120">
        <v>101</v>
      </c>
      <c r="E120">
        <v>1734</v>
      </c>
      <c r="F120">
        <v>68</v>
      </c>
      <c r="G120">
        <v>0</v>
      </c>
      <c r="H120">
        <v>26</v>
      </c>
      <c r="I120">
        <v>1344</v>
      </c>
      <c r="J120" t="s">
        <v>15</v>
      </c>
    </row>
    <row r="121" spans="1:10">
      <c r="A121" t="s">
        <v>135</v>
      </c>
      <c r="B121">
        <v>18752</v>
      </c>
      <c r="C121">
        <v>48</v>
      </c>
      <c r="D121">
        <v>13754</v>
      </c>
      <c r="E121">
        <v>4950</v>
      </c>
      <c r="F121">
        <v>139</v>
      </c>
      <c r="G121">
        <v>3</v>
      </c>
      <c r="H121">
        <v>626</v>
      </c>
      <c r="I121">
        <v>17844</v>
      </c>
      <c r="J121" t="s">
        <v>29</v>
      </c>
    </row>
    <row r="122" spans="1:10">
      <c r="A122" t="s">
        <v>136</v>
      </c>
      <c r="B122">
        <v>53413</v>
      </c>
      <c r="C122">
        <v>6160</v>
      </c>
      <c r="D122">
        <v>189</v>
      </c>
      <c r="E122">
        <v>47064</v>
      </c>
      <c r="F122">
        <v>419</v>
      </c>
      <c r="G122">
        <v>1</v>
      </c>
      <c r="H122">
        <v>0</v>
      </c>
      <c r="I122">
        <v>52132</v>
      </c>
      <c r="J122" t="s">
        <v>13</v>
      </c>
    </row>
    <row r="123" spans="1:10">
      <c r="A123" t="s">
        <v>137</v>
      </c>
      <c r="B123">
        <v>1557</v>
      </c>
      <c r="C123">
        <v>22</v>
      </c>
      <c r="D123">
        <v>1514</v>
      </c>
      <c r="E123">
        <v>21</v>
      </c>
      <c r="F123">
        <v>1</v>
      </c>
      <c r="G123">
        <v>0</v>
      </c>
      <c r="H123">
        <v>1</v>
      </c>
      <c r="I123">
        <v>1555</v>
      </c>
      <c r="J123" t="s">
        <v>23</v>
      </c>
    </row>
    <row r="124" spans="1:10">
      <c r="A124" t="s">
        <v>138</v>
      </c>
      <c r="B124">
        <v>3439</v>
      </c>
      <c r="C124">
        <v>108</v>
      </c>
      <c r="D124">
        <v>2492</v>
      </c>
      <c r="E124">
        <v>839</v>
      </c>
      <c r="F124">
        <v>0</v>
      </c>
      <c r="G124">
        <v>0</v>
      </c>
      <c r="H124">
        <v>0</v>
      </c>
      <c r="I124">
        <v>3147</v>
      </c>
      <c r="J124" t="s">
        <v>19</v>
      </c>
    </row>
    <row r="125" spans="1:10">
      <c r="A125" t="s">
        <v>139</v>
      </c>
      <c r="B125">
        <v>1132</v>
      </c>
      <c r="C125">
        <v>69</v>
      </c>
      <c r="D125">
        <v>1027</v>
      </c>
      <c r="E125">
        <v>36</v>
      </c>
      <c r="F125">
        <v>0</v>
      </c>
      <c r="G125">
        <v>0</v>
      </c>
      <c r="H125">
        <v>0</v>
      </c>
      <c r="I125">
        <v>1105</v>
      </c>
      <c r="J125" t="s">
        <v>15</v>
      </c>
    </row>
    <row r="126" spans="1:10">
      <c r="A126" t="s">
        <v>140</v>
      </c>
      <c r="B126">
        <v>41180</v>
      </c>
      <c r="C126">
        <v>860</v>
      </c>
      <c r="D126">
        <v>18203</v>
      </c>
      <c r="E126">
        <v>22117</v>
      </c>
      <c r="F126">
        <v>648</v>
      </c>
      <c r="G126">
        <v>2</v>
      </c>
      <c r="H126">
        <v>829</v>
      </c>
      <c r="I126">
        <v>37225</v>
      </c>
      <c r="J126" t="s">
        <v>15</v>
      </c>
    </row>
    <row r="127" spans="1:10">
      <c r="A127" t="s">
        <v>141</v>
      </c>
      <c r="B127">
        <v>10213</v>
      </c>
      <c r="C127">
        <v>466</v>
      </c>
      <c r="D127">
        <v>5564</v>
      </c>
      <c r="E127">
        <v>4183</v>
      </c>
      <c r="F127">
        <v>127</v>
      </c>
      <c r="G127">
        <v>6</v>
      </c>
      <c r="H127">
        <v>137</v>
      </c>
      <c r="I127">
        <v>9249</v>
      </c>
      <c r="J127" t="s">
        <v>13</v>
      </c>
    </row>
    <row r="128" spans="1:10">
      <c r="A128" t="s">
        <v>142</v>
      </c>
      <c r="B128">
        <v>9132</v>
      </c>
      <c r="C128">
        <v>255</v>
      </c>
      <c r="D128">
        <v>8752</v>
      </c>
      <c r="E128">
        <v>125</v>
      </c>
      <c r="F128">
        <v>15</v>
      </c>
      <c r="G128">
        <v>0</v>
      </c>
      <c r="H128">
        <v>0</v>
      </c>
      <c r="I128">
        <v>9034</v>
      </c>
      <c r="J128" t="s">
        <v>13</v>
      </c>
    </row>
    <row r="129" spans="1:10">
      <c r="A129" t="s">
        <v>143</v>
      </c>
      <c r="B129">
        <v>77058</v>
      </c>
      <c r="C129">
        <v>393</v>
      </c>
      <c r="D129">
        <v>57028</v>
      </c>
      <c r="E129">
        <v>19637</v>
      </c>
      <c r="F129">
        <v>1053</v>
      </c>
      <c r="G129">
        <v>9</v>
      </c>
      <c r="H129">
        <v>1729</v>
      </c>
      <c r="I129">
        <v>68400</v>
      </c>
      <c r="J129" t="s">
        <v>11</v>
      </c>
    </row>
    <row r="130" spans="1:10">
      <c r="A130" t="s">
        <v>144</v>
      </c>
      <c r="B130">
        <v>274289</v>
      </c>
      <c r="C130">
        <v>5842</v>
      </c>
      <c r="D130">
        <v>241026</v>
      </c>
      <c r="E130">
        <v>27421</v>
      </c>
      <c r="F130">
        <v>1176</v>
      </c>
      <c r="G130">
        <v>20</v>
      </c>
      <c r="H130">
        <v>3592</v>
      </c>
      <c r="I130">
        <v>266096</v>
      </c>
      <c r="J130" t="s">
        <v>11</v>
      </c>
    </row>
    <row r="131" spans="1:10">
      <c r="A131" t="s">
        <v>145</v>
      </c>
      <c r="B131">
        <v>61442</v>
      </c>
      <c r="C131">
        <v>1322</v>
      </c>
      <c r="D131">
        <v>35086</v>
      </c>
      <c r="E131">
        <v>25034</v>
      </c>
      <c r="F131">
        <v>1146</v>
      </c>
      <c r="G131">
        <v>28</v>
      </c>
      <c r="H131">
        <v>955</v>
      </c>
      <c r="I131">
        <v>54426</v>
      </c>
      <c r="J131" t="s">
        <v>19</v>
      </c>
    </row>
    <row r="132" spans="1:10">
      <c r="A132" t="s">
        <v>146</v>
      </c>
      <c r="B132">
        <v>62</v>
      </c>
      <c r="C132">
        <v>0</v>
      </c>
      <c r="D132">
        <v>11</v>
      </c>
      <c r="E132">
        <v>51</v>
      </c>
      <c r="F132">
        <v>0</v>
      </c>
      <c r="G132">
        <v>0</v>
      </c>
      <c r="H132">
        <v>0</v>
      </c>
      <c r="I132">
        <v>19</v>
      </c>
      <c r="J132" t="s">
        <v>23</v>
      </c>
    </row>
    <row r="133" spans="1:10">
      <c r="A133" t="s">
        <v>147</v>
      </c>
      <c r="B133">
        <v>4548</v>
      </c>
      <c r="C133">
        <v>43</v>
      </c>
      <c r="D133">
        <v>2905</v>
      </c>
      <c r="E133">
        <v>1600</v>
      </c>
      <c r="F133">
        <v>104</v>
      </c>
      <c r="G133">
        <v>2</v>
      </c>
      <c r="H133">
        <v>111</v>
      </c>
      <c r="I133">
        <v>3748</v>
      </c>
      <c r="J133" t="s">
        <v>19</v>
      </c>
    </row>
    <row r="134" spans="1:10">
      <c r="A134" t="s">
        <v>148</v>
      </c>
      <c r="B134">
        <v>389717</v>
      </c>
      <c r="C134">
        <v>18418</v>
      </c>
      <c r="D134">
        <v>272547</v>
      </c>
      <c r="E134">
        <v>98752</v>
      </c>
      <c r="F134">
        <v>13756</v>
      </c>
      <c r="G134">
        <v>575</v>
      </c>
      <c r="H134">
        <v>4697</v>
      </c>
      <c r="I134">
        <v>357681</v>
      </c>
      <c r="J134" t="s">
        <v>19</v>
      </c>
    </row>
    <row r="135" spans="1:10">
      <c r="A135" t="s">
        <v>149</v>
      </c>
      <c r="B135">
        <v>82040</v>
      </c>
      <c r="C135">
        <v>1945</v>
      </c>
      <c r="D135">
        <v>26446</v>
      </c>
      <c r="E135">
        <v>53649</v>
      </c>
      <c r="F135">
        <v>1592</v>
      </c>
      <c r="G135">
        <v>13</v>
      </c>
      <c r="H135">
        <v>336</v>
      </c>
      <c r="I135">
        <v>68898</v>
      </c>
      <c r="J135" t="s">
        <v>23</v>
      </c>
    </row>
    <row r="136" spans="1:10">
      <c r="A136" t="s">
        <v>150</v>
      </c>
      <c r="B136">
        <v>43402</v>
      </c>
      <c r="C136">
        <v>1676</v>
      </c>
      <c r="D136">
        <v>32856</v>
      </c>
      <c r="E136">
        <v>8870</v>
      </c>
      <c r="F136">
        <v>337</v>
      </c>
      <c r="G136">
        <v>5</v>
      </c>
      <c r="H136">
        <v>103</v>
      </c>
      <c r="I136">
        <v>40383</v>
      </c>
      <c r="J136" t="s">
        <v>13</v>
      </c>
    </row>
    <row r="137" spans="1:10">
      <c r="A137" t="s">
        <v>151</v>
      </c>
      <c r="B137">
        <v>50299</v>
      </c>
      <c r="C137">
        <v>1719</v>
      </c>
      <c r="D137">
        <v>35375</v>
      </c>
      <c r="E137">
        <v>13205</v>
      </c>
      <c r="F137">
        <v>135</v>
      </c>
      <c r="G137">
        <v>2</v>
      </c>
      <c r="H137">
        <v>158</v>
      </c>
      <c r="I137">
        <v>48771</v>
      </c>
      <c r="J137" t="s">
        <v>13</v>
      </c>
    </row>
    <row r="138" spans="1:10">
      <c r="A138" t="s">
        <v>152</v>
      </c>
      <c r="B138">
        <v>109597</v>
      </c>
      <c r="C138">
        <v>165</v>
      </c>
      <c r="D138">
        <v>106328</v>
      </c>
      <c r="E138">
        <v>3104</v>
      </c>
      <c r="F138">
        <v>292</v>
      </c>
      <c r="G138">
        <v>0</v>
      </c>
      <c r="H138">
        <v>304</v>
      </c>
      <c r="I138">
        <v>107037</v>
      </c>
      <c r="J138" t="s">
        <v>11</v>
      </c>
    </row>
    <row r="139" spans="1:10">
      <c r="A139" t="s">
        <v>153</v>
      </c>
      <c r="B139">
        <v>45902</v>
      </c>
      <c r="C139">
        <v>2206</v>
      </c>
      <c r="D139">
        <v>25794</v>
      </c>
      <c r="E139">
        <v>17902</v>
      </c>
      <c r="F139">
        <v>1104</v>
      </c>
      <c r="G139">
        <v>19</v>
      </c>
      <c r="H139">
        <v>151</v>
      </c>
      <c r="I139">
        <v>38139</v>
      </c>
      <c r="J139" t="s">
        <v>13</v>
      </c>
    </row>
    <row r="140" spans="1:10">
      <c r="A140" t="s">
        <v>154</v>
      </c>
      <c r="B140">
        <v>816680</v>
      </c>
      <c r="C140">
        <v>13334</v>
      </c>
      <c r="D140">
        <v>602249</v>
      </c>
      <c r="E140">
        <v>201097</v>
      </c>
      <c r="F140">
        <v>5607</v>
      </c>
      <c r="G140">
        <v>85</v>
      </c>
      <c r="H140">
        <v>3077</v>
      </c>
      <c r="I140">
        <v>776212</v>
      </c>
      <c r="J140" t="s">
        <v>13</v>
      </c>
    </row>
    <row r="141" spans="1:10">
      <c r="A141" t="s">
        <v>155</v>
      </c>
      <c r="B141">
        <v>1879</v>
      </c>
      <c r="C141">
        <v>5</v>
      </c>
      <c r="D141">
        <v>975</v>
      </c>
      <c r="E141">
        <v>899</v>
      </c>
      <c r="F141">
        <v>58</v>
      </c>
      <c r="G141">
        <v>0</v>
      </c>
      <c r="H141">
        <v>57</v>
      </c>
      <c r="I141">
        <v>1629</v>
      </c>
      <c r="J141" t="s">
        <v>15</v>
      </c>
    </row>
    <row r="142" spans="1:10">
      <c r="A142" t="s">
        <v>156</v>
      </c>
      <c r="B142">
        <v>17</v>
      </c>
      <c r="C142">
        <v>0</v>
      </c>
      <c r="D142">
        <v>15</v>
      </c>
      <c r="E142">
        <v>2</v>
      </c>
      <c r="F142">
        <v>0</v>
      </c>
      <c r="G142">
        <v>0</v>
      </c>
      <c r="H142">
        <v>0</v>
      </c>
      <c r="I142">
        <v>17</v>
      </c>
      <c r="J142" t="s">
        <v>19</v>
      </c>
    </row>
    <row r="143" spans="1:10">
      <c r="A143" t="s">
        <v>157</v>
      </c>
      <c r="B143">
        <v>24</v>
      </c>
      <c r="C143">
        <v>0</v>
      </c>
      <c r="D143">
        <v>22</v>
      </c>
      <c r="E143">
        <v>2</v>
      </c>
      <c r="F143">
        <v>0</v>
      </c>
      <c r="G143">
        <v>0</v>
      </c>
      <c r="H143">
        <v>0</v>
      </c>
      <c r="I143">
        <v>23</v>
      </c>
      <c r="J143" t="s">
        <v>19</v>
      </c>
    </row>
    <row r="144" spans="1:10">
      <c r="A144" t="s">
        <v>158</v>
      </c>
      <c r="B144">
        <v>52</v>
      </c>
      <c r="C144">
        <v>0</v>
      </c>
      <c r="D144">
        <v>39</v>
      </c>
      <c r="E144">
        <v>13</v>
      </c>
      <c r="F144">
        <v>0</v>
      </c>
      <c r="G144">
        <v>0</v>
      </c>
      <c r="H144">
        <v>0</v>
      </c>
      <c r="I144">
        <v>50</v>
      </c>
      <c r="J144" t="s">
        <v>19</v>
      </c>
    </row>
    <row r="145" spans="1:10">
      <c r="A145" t="s">
        <v>159</v>
      </c>
      <c r="B145">
        <v>699</v>
      </c>
      <c r="C145">
        <v>42</v>
      </c>
      <c r="D145">
        <v>657</v>
      </c>
      <c r="E145">
        <v>0</v>
      </c>
      <c r="F145">
        <v>0</v>
      </c>
      <c r="G145">
        <v>0</v>
      </c>
      <c r="H145">
        <v>0</v>
      </c>
      <c r="I145">
        <v>699</v>
      </c>
      <c r="J145" t="s">
        <v>13</v>
      </c>
    </row>
    <row r="146" spans="1:10">
      <c r="A146" t="s">
        <v>160</v>
      </c>
      <c r="B146">
        <v>865</v>
      </c>
      <c r="C146">
        <v>14</v>
      </c>
      <c r="D146">
        <v>734</v>
      </c>
      <c r="E146">
        <v>117</v>
      </c>
      <c r="F146">
        <v>2</v>
      </c>
      <c r="G146">
        <v>0</v>
      </c>
      <c r="H146">
        <v>38</v>
      </c>
      <c r="I146">
        <v>746</v>
      </c>
      <c r="J146" t="s">
        <v>15</v>
      </c>
    </row>
    <row r="147" spans="1:10">
      <c r="A147" t="s">
        <v>161</v>
      </c>
      <c r="B147">
        <v>268934</v>
      </c>
      <c r="C147">
        <v>2760</v>
      </c>
      <c r="D147">
        <v>222936</v>
      </c>
      <c r="E147">
        <v>43238</v>
      </c>
      <c r="F147">
        <v>1993</v>
      </c>
      <c r="G147">
        <v>27</v>
      </c>
      <c r="H147">
        <v>2613</v>
      </c>
      <c r="I147">
        <v>253349</v>
      </c>
      <c r="J147" t="s">
        <v>11</v>
      </c>
    </row>
    <row r="148" spans="1:10">
      <c r="A148" t="s">
        <v>162</v>
      </c>
      <c r="B148">
        <v>9764</v>
      </c>
      <c r="C148">
        <v>194</v>
      </c>
      <c r="D148">
        <v>6477</v>
      </c>
      <c r="E148">
        <v>3093</v>
      </c>
      <c r="F148">
        <v>83</v>
      </c>
      <c r="G148">
        <v>3</v>
      </c>
      <c r="H148">
        <v>68</v>
      </c>
      <c r="I148">
        <v>8948</v>
      </c>
      <c r="J148" t="s">
        <v>15</v>
      </c>
    </row>
    <row r="149" spans="1:10">
      <c r="A149" t="s">
        <v>163</v>
      </c>
      <c r="B149">
        <v>24141</v>
      </c>
      <c r="C149">
        <v>543</v>
      </c>
      <c r="D149">
        <v>0</v>
      </c>
      <c r="E149">
        <v>23598</v>
      </c>
      <c r="F149">
        <v>411</v>
      </c>
      <c r="G149">
        <v>9</v>
      </c>
      <c r="H149">
        <v>0</v>
      </c>
      <c r="I149">
        <v>21253</v>
      </c>
      <c r="J149" t="s">
        <v>13</v>
      </c>
    </row>
    <row r="150" spans="1:10">
      <c r="A150" t="s">
        <v>164</v>
      </c>
      <c r="B150">
        <v>114</v>
      </c>
      <c r="C150">
        <v>0</v>
      </c>
      <c r="D150">
        <v>39</v>
      </c>
      <c r="E150">
        <v>75</v>
      </c>
      <c r="F150">
        <v>0</v>
      </c>
      <c r="G150">
        <v>0</v>
      </c>
      <c r="H150">
        <v>0</v>
      </c>
      <c r="I150">
        <v>108</v>
      </c>
      <c r="J150" t="s">
        <v>15</v>
      </c>
    </row>
    <row r="151" spans="1:10">
      <c r="A151" t="s">
        <v>165</v>
      </c>
      <c r="B151">
        <v>1783</v>
      </c>
      <c r="C151">
        <v>66</v>
      </c>
      <c r="D151">
        <v>1317</v>
      </c>
      <c r="E151">
        <v>400</v>
      </c>
      <c r="F151">
        <v>0</v>
      </c>
      <c r="G151">
        <v>0</v>
      </c>
      <c r="H151">
        <v>4</v>
      </c>
      <c r="I151">
        <v>1711</v>
      </c>
      <c r="J151" t="s">
        <v>15</v>
      </c>
    </row>
    <row r="152" spans="1:10">
      <c r="A152" t="s">
        <v>166</v>
      </c>
      <c r="B152">
        <v>50838</v>
      </c>
      <c r="C152">
        <v>27</v>
      </c>
      <c r="D152">
        <v>45692</v>
      </c>
      <c r="E152">
        <v>5119</v>
      </c>
      <c r="F152">
        <v>469</v>
      </c>
      <c r="G152">
        <v>0</v>
      </c>
      <c r="H152">
        <v>171</v>
      </c>
      <c r="I152">
        <v>48035</v>
      </c>
      <c r="J152" t="s">
        <v>23</v>
      </c>
    </row>
    <row r="153" spans="1:10">
      <c r="A153" t="s">
        <v>167</v>
      </c>
      <c r="B153">
        <v>2181</v>
      </c>
      <c r="C153">
        <v>28</v>
      </c>
      <c r="D153">
        <v>1616</v>
      </c>
      <c r="E153">
        <v>537</v>
      </c>
      <c r="F153">
        <v>2</v>
      </c>
      <c r="G153">
        <v>0</v>
      </c>
      <c r="H153">
        <v>39</v>
      </c>
      <c r="I153">
        <v>1980</v>
      </c>
      <c r="J153" t="s">
        <v>13</v>
      </c>
    </row>
    <row r="154" spans="1:10">
      <c r="A154" t="s">
        <v>168</v>
      </c>
      <c r="B154">
        <v>2087</v>
      </c>
      <c r="C154">
        <v>116</v>
      </c>
      <c r="D154">
        <v>1733</v>
      </c>
      <c r="E154">
        <v>238</v>
      </c>
      <c r="F154">
        <v>5</v>
      </c>
      <c r="G154">
        <v>0</v>
      </c>
      <c r="H154">
        <v>55</v>
      </c>
      <c r="I154">
        <v>1953</v>
      </c>
      <c r="J154" t="s">
        <v>13</v>
      </c>
    </row>
    <row r="155" spans="1:10">
      <c r="A155" t="s">
        <v>169</v>
      </c>
      <c r="B155">
        <v>3196</v>
      </c>
      <c r="C155">
        <v>93</v>
      </c>
      <c r="D155">
        <v>1543</v>
      </c>
      <c r="E155">
        <v>1560</v>
      </c>
      <c r="F155">
        <v>18</v>
      </c>
      <c r="G155">
        <v>0</v>
      </c>
      <c r="H155">
        <v>22</v>
      </c>
      <c r="I155">
        <v>3130</v>
      </c>
      <c r="J155" t="s">
        <v>11</v>
      </c>
    </row>
    <row r="156" spans="1:10">
      <c r="A156" t="s">
        <v>170</v>
      </c>
      <c r="B156">
        <v>452529</v>
      </c>
      <c r="C156">
        <v>7067</v>
      </c>
      <c r="D156">
        <v>274925</v>
      </c>
      <c r="E156">
        <v>170537</v>
      </c>
      <c r="F156">
        <v>7096</v>
      </c>
      <c r="G156">
        <v>298</v>
      </c>
      <c r="H156">
        <v>9848</v>
      </c>
      <c r="I156">
        <v>373628</v>
      </c>
      <c r="J156" t="s">
        <v>15</v>
      </c>
    </row>
    <row r="157" spans="1:10">
      <c r="A157" t="s">
        <v>171</v>
      </c>
      <c r="B157">
        <v>14203</v>
      </c>
      <c r="C157">
        <v>300</v>
      </c>
      <c r="D157">
        <v>13007</v>
      </c>
      <c r="E157">
        <v>896</v>
      </c>
      <c r="F157">
        <v>28</v>
      </c>
      <c r="G157">
        <v>1</v>
      </c>
      <c r="H157">
        <v>102</v>
      </c>
      <c r="I157">
        <v>13816</v>
      </c>
      <c r="J157" t="s">
        <v>23</v>
      </c>
    </row>
    <row r="158" spans="1:10">
      <c r="A158" t="s">
        <v>172</v>
      </c>
      <c r="B158">
        <v>2305</v>
      </c>
      <c r="C158">
        <v>46</v>
      </c>
      <c r="D158">
        <v>1175</v>
      </c>
      <c r="E158">
        <v>1084</v>
      </c>
      <c r="F158">
        <v>43</v>
      </c>
      <c r="G158">
        <v>1</v>
      </c>
      <c r="H158">
        <v>0</v>
      </c>
      <c r="I158">
        <v>2211</v>
      </c>
      <c r="J158" t="s">
        <v>15</v>
      </c>
    </row>
    <row r="159" spans="1:10">
      <c r="A159" t="s">
        <v>173</v>
      </c>
      <c r="B159">
        <v>272421</v>
      </c>
      <c r="C159">
        <v>28432</v>
      </c>
      <c r="D159">
        <v>150376</v>
      </c>
      <c r="E159">
        <v>93613</v>
      </c>
      <c r="F159">
        <v>0</v>
      </c>
      <c r="G159">
        <v>0</v>
      </c>
      <c r="H159">
        <v>0</v>
      </c>
      <c r="I159">
        <v>264836</v>
      </c>
      <c r="J159" t="s">
        <v>13</v>
      </c>
    </row>
    <row r="160" spans="1:10">
      <c r="A160" t="s">
        <v>174</v>
      </c>
      <c r="B160">
        <v>2805</v>
      </c>
      <c r="C160">
        <v>11</v>
      </c>
      <c r="D160">
        <v>2121</v>
      </c>
      <c r="E160">
        <v>673</v>
      </c>
      <c r="F160">
        <v>23</v>
      </c>
      <c r="G160">
        <v>0</v>
      </c>
      <c r="H160">
        <v>15</v>
      </c>
      <c r="I160">
        <v>2730</v>
      </c>
      <c r="J160" t="s">
        <v>29</v>
      </c>
    </row>
    <row r="161" spans="1:10">
      <c r="A161" t="s">
        <v>175</v>
      </c>
      <c r="B161">
        <v>11424</v>
      </c>
      <c r="C161">
        <v>720</v>
      </c>
      <c r="D161">
        <v>5939</v>
      </c>
      <c r="E161">
        <v>4765</v>
      </c>
      <c r="F161">
        <v>39</v>
      </c>
      <c r="G161">
        <v>3</v>
      </c>
      <c r="H161">
        <v>49</v>
      </c>
      <c r="I161">
        <v>10992</v>
      </c>
      <c r="J161" t="s">
        <v>11</v>
      </c>
    </row>
    <row r="162" spans="1:10">
      <c r="A162" t="s">
        <v>176</v>
      </c>
      <c r="B162">
        <v>1483</v>
      </c>
      <c r="C162">
        <v>24</v>
      </c>
      <c r="D162">
        <v>925</v>
      </c>
      <c r="E162">
        <v>534</v>
      </c>
      <c r="F162">
        <v>44</v>
      </c>
      <c r="G162">
        <v>1</v>
      </c>
      <c r="H162">
        <v>35</v>
      </c>
      <c r="I162">
        <v>1079</v>
      </c>
      <c r="J162" t="s">
        <v>19</v>
      </c>
    </row>
    <row r="163" spans="1:10">
      <c r="A163" t="s">
        <v>177</v>
      </c>
      <c r="B163">
        <v>79395</v>
      </c>
      <c r="C163">
        <v>5700</v>
      </c>
      <c r="D163">
        <v>0</v>
      </c>
      <c r="E163">
        <v>73695</v>
      </c>
      <c r="F163">
        <v>398</v>
      </c>
      <c r="G163">
        <v>3</v>
      </c>
      <c r="H163">
        <v>0</v>
      </c>
      <c r="I163">
        <v>78048</v>
      </c>
      <c r="J163" t="s">
        <v>13</v>
      </c>
    </row>
    <row r="164" spans="1:10">
      <c r="A164" t="s">
        <v>178</v>
      </c>
      <c r="B164">
        <v>34477</v>
      </c>
      <c r="C164">
        <v>1978</v>
      </c>
      <c r="D164">
        <v>30900</v>
      </c>
      <c r="E164">
        <v>1599</v>
      </c>
      <c r="F164">
        <v>65</v>
      </c>
      <c r="G164">
        <v>1</v>
      </c>
      <c r="H164">
        <v>200</v>
      </c>
      <c r="I164">
        <v>33634</v>
      </c>
      <c r="J164" t="s">
        <v>13</v>
      </c>
    </row>
    <row r="165" spans="1:10">
      <c r="A165" t="s">
        <v>179</v>
      </c>
      <c r="B165">
        <v>674</v>
      </c>
      <c r="C165">
        <v>40</v>
      </c>
      <c r="D165">
        <v>0</v>
      </c>
      <c r="E165">
        <v>634</v>
      </c>
      <c r="F165">
        <v>24</v>
      </c>
      <c r="G165">
        <v>2</v>
      </c>
      <c r="H165">
        <v>0</v>
      </c>
      <c r="I165">
        <v>522</v>
      </c>
      <c r="J165" t="s">
        <v>11</v>
      </c>
    </row>
    <row r="166" spans="1:10">
      <c r="A166" t="s">
        <v>180</v>
      </c>
      <c r="B166">
        <v>462</v>
      </c>
      <c r="C166">
        <v>7</v>
      </c>
      <c r="D166">
        <v>440</v>
      </c>
      <c r="E166">
        <v>15</v>
      </c>
      <c r="F166">
        <v>4</v>
      </c>
      <c r="G166">
        <v>0</v>
      </c>
      <c r="H166">
        <v>0</v>
      </c>
      <c r="I166">
        <v>451</v>
      </c>
      <c r="J166" t="s">
        <v>23</v>
      </c>
    </row>
    <row r="167" spans="1:10">
      <c r="A167" t="s">
        <v>181</v>
      </c>
      <c r="B167">
        <v>7235</v>
      </c>
      <c r="C167">
        <v>60</v>
      </c>
      <c r="D167">
        <v>6028</v>
      </c>
      <c r="E167">
        <v>1147</v>
      </c>
      <c r="F167">
        <v>43</v>
      </c>
      <c r="G167">
        <v>1</v>
      </c>
      <c r="H167">
        <v>58</v>
      </c>
      <c r="I167">
        <v>6921</v>
      </c>
      <c r="J167" t="s">
        <v>13</v>
      </c>
    </row>
    <row r="168" spans="1:10">
      <c r="A168" t="s">
        <v>182</v>
      </c>
      <c r="B168">
        <v>509</v>
      </c>
      <c r="C168">
        <v>21</v>
      </c>
      <c r="D168">
        <v>183</v>
      </c>
      <c r="E168">
        <v>305</v>
      </c>
      <c r="F168">
        <v>0</v>
      </c>
      <c r="G168">
        <v>0</v>
      </c>
      <c r="H168">
        <v>0</v>
      </c>
      <c r="I168">
        <v>509</v>
      </c>
      <c r="J168" t="s">
        <v>15</v>
      </c>
    </row>
    <row r="169" spans="1:10">
      <c r="A169" t="s">
        <v>183</v>
      </c>
      <c r="B169">
        <v>3297</v>
      </c>
      <c r="C169">
        <v>58</v>
      </c>
      <c r="D169">
        <v>3111</v>
      </c>
      <c r="E169">
        <v>128</v>
      </c>
      <c r="F169">
        <v>6</v>
      </c>
      <c r="G169">
        <v>0</v>
      </c>
      <c r="H169">
        <v>2</v>
      </c>
      <c r="I169">
        <v>3250</v>
      </c>
      <c r="J169" t="s">
        <v>29</v>
      </c>
    </row>
    <row r="170" spans="1:10">
      <c r="A170" t="s">
        <v>184</v>
      </c>
      <c r="B170">
        <v>24</v>
      </c>
      <c r="C170">
        <v>0</v>
      </c>
      <c r="D170">
        <v>0</v>
      </c>
      <c r="E170">
        <v>24</v>
      </c>
      <c r="F170">
        <v>0</v>
      </c>
      <c r="G170">
        <v>0</v>
      </c>
      <c r="H170">
        <v>0</v>
      </c>
      <c r="I170">
        <v>24</v>
      </c>
      <c r="J170" t="s">
        <v>29</v>
      </c>
    </row>
    <row r="171" spans="1:10">
      <c r="A171" t="s">
        <v>185</v>
      </c>
      <c r="B171">
        <v>874</v>
      </c>
      <c r="C171">
        <v>18</v>
      </c>
      <c r="D171">
        <v>607</v>
      </c>
      <c r="E171">
        <v>249</v>
      </c>
      <c r="F171">
        <v>6</v>
      </c>
      <c r="G171">
        <v>0</v>
      </c>
      <c r="H171">
        <v>8</v>
      </c>
      <c r="I171">
        <v>783</v>
      </c>
      <c r="J171" t="s">
        <v>15</v>
      </c>
    </row>
    <row r="172" spans="1:10">
      <c r="A172" t="s">
        <v>186</v>
      </c>
      <c r="B172">
        <v>148</v>
      </c>
      <c r="C172">
        <v>8</v>
      </c>
      <c r="D172">
        <v>128</v>
      </c>
      <c r="E172">
        <v>12</v>
      </c>
      <c r="F172">
        <v>1</v>
      </c>
      <c r="G172">
        <v>0</v>
      </c>
      <c r="H172">
        <v>0</v>
      </c>
      <c r="I172">
        <v>137</v>
      </c>
      <c r="J172" t="s">
        <v>19</v>
      </c>
    </row>
    <row r="173" spans="1:10">
      <c r="A173" t="s">
        <v>187</v>
      </c>
      <c r="B173">
        <v>1455</v>
      </c>
      <c r="C173">
        <v>50</v>
      </c>
      <c r="D173">
        <v>1157</v>
      </c>
      <c r="E173">
        <v>248</v>
      </c>
      <c r="F173">
        <v>3</v>
      </c>
      <c r="G173">
        <v>0</v>
      </c>
      <c r="H173">
        <v>15</v>
      </c>
      <c r="I173">
        <v>1381</v>
      </c>
      <c r="J173" t="s">
        <v>11</v>
      </c>
    </row>
    <row r="174" spans="1:10">
      <c r="A174" t="s">
        <v>188</v>
      </c>
      <c r="B174">
        <v>227019</v>
      </c>
      <c r="C174">
        <v>5630</v>
      </c>
      <c r="D174">
        <v>210469</v>
      </c>
      <c r="E174">
        <v>10920</v>
      </c>
      <c r="F174">
        <v>919</v>
      </c>
      <c r="G174">
        <v>17</v>
      </c>
      <c r="H174">
        <v>982</v>
      </c>
      <c r="I174">
        <v>220572</v>
      </c>
      <c r="J174" t="s">
        <v>13</v>
      </c>
    </row>
    <row r="175" spans="1:10">
      <c r="A175" t="s">
        <v>189</v>
      </c>
      <c r="B175">
        <v>4290259</v>
      </c>
      <c r="C175">
        <v>148011</v>
      </c>
      <c r="D175">
        <v>1325804</v>
      </c>
      <c r="E175">
        <v>2816444</v>
      </c>
      <c r="F175">
        <v>56336</v>
      </c>
      <c r="G175">
        <v>1076</v>
      </c>
      <c r="H175">
        <v>27941</v>
      </c>
      <c r="I175">
        <v>3834677</v>
      </c>
      <c r="J175" t="s">
        <v>19</v>
      </c>
    </row>
    <row r="176" spans="1:10">
      <c r="A176" t="s">
        <v>190</v>
      </c>
      <c r="B176">
        <v>1128</v>
      </c>
      <c r="C176">
        <v>2</v>
      </c>
      <c r="D176">
        <v>986</v>
      </c>
      <c r="E176">
        <v>140</v>
      </c>
      <c r="F176">
        <v>13</v>
      </c>
      <c r="G176">
        <v>0</v>
      </c>
      <c r="H176">
        <v>4</v>
      </c>
      <c r="I176">
        <v>1069</v>
      </c>
      <c r="J176" t="s">
        <v>15</v>
      </c>
    </row>
    <row r="177" spans="1:10">
      <c r="A177" t="s">
        <v>191</v>
      </c>
      <c r="B177">
        <v>67096</v>
      </c>
      <c r="C177">
        <v>1636</v>
      </c>
      <c r="D177">
        <v>37202</v>
      </c>
      <c r="E177">
        <v>28258</v>
      </c>
      <c r="F177">
        <v>835</v>
      </c>
      <c r="G177">
        <v>11</v>
      </c>
      <c r="H177">
        <v>317</v>
      </c>
      <c r="I177">
        <v>60767</v>
      </c>
      <c r="J177" t="s">
        <v>13</v>
      </c>
    </row>
    <row r="178" spans="1:10">
      <c r="A178" t="s">
        <v>192</v>
      </c>
      <c r="B178">
        <v>59177</v>
      </c>
      <c r="C178">
        <v>345</v>
      </c>
      <c r="D178">
        <v>52510</v>
      </c>
      <c r="E178">
        <v>6322</v>
      </c>
      <c r="F178">
        <v>264</v>
      </c>
      <c r="G178">
        <v>1</v>
      </c>
      <c r="H178">
        <v>328</v>
      </c>
      <c r="I178">
        <v>57193</v>
      </c>
      <c r="J178" t="s">
        <v>11</v>
      </c>
    </row>
    <row r="179" spans="1:10">
      <c r="A179" t="s">
        <v>193</v>
      </c>
      <c r="B179">
        <v>301708</v>
      </c>
      <c r="C179">
        <v>45844</v>
      </c>
      <c r="D179">
        <v>1437</v>
      </c>
      <c r="E179">
        <v>254427</v>
      </c>
      <c r="F179">
        <v>688</v>
      </c>
      <c r="G179">
        <v>7</v>
      </c>
      <c r="H179">
        <v>3</v>
      </c>
      <c r="I179">
        <v>296944</v>
      </c>
      <c r="J179" t="s">
        <v>13</v>
      </c>
    </row>
    <row r="180" spans="1:10">
      <c r="A180" t="s">
        <v>194</v>
      </c>
      <c r="B180">
        <v>1202</v>
      </c>
      <c r="C180">
        <v>35</v>
      </c>
      <c r="D180">
        <v>951</v>
      </c>
      <c r="E180">
        <v>216</v>
      </c>
      <c r="F180">
        <v>10</v>
      </c>
      <c r="G180">
        <v>1</v>
      </c>
      <c r="H180">
        <v>3</v>
      </c>
      <c r="I180">
        <v>1064</v>
      </c>
      <c r="J180" t="s">
        <v>19</v>
      </c>
    </row>
    <row r="181" spans="1:10">
      <c r="A181" t="s">
        <v>195</v>
      </c>
      <c r="B181">
        <v>21209</v>
      </c>
      <c r="C181">
        <v>121</v>
      </c>
      <c r="D181">
        <v>11674</v>
      </c>
      <c r="E181">
        <v>9414</v>
      </c>
      <c r="F181">
        <v>678</v>
      </c>
      <c r="G181">
        <v>5</v>
      </c>
      <c r="H181">
        <v>569</v>
      </c>
      <c r="I181">
        <v>17149</v>
      </c>
      <c r="J181" t="s">
        <v>13</v>
      </c>
    </row>
    <row r="182" spans="1:10">
      <c r="A182" t="s">
        <v>196</v>
      </c>
      <c r="B182">
        <v>15988</v>
      </c>
      <c r="C182">
        <v>146</v>
      </c>
      <c r="D182">
        <v>9959</v>
      </c>
      <c r="E182">
        <v>5883</v>
      </c>
      <c r="F182">
        <v>525</v>
      </c>
      <c r="G182">
        <v>4</v>
      </c>
      <c r="H182">
        <v>213</v>
      </c>
      <c r="I182">
        <v>12334</v>
      </c>
      <c r="J182" t="s">
        <v>19</v>
      </c>
    </row>
    <row r="183" spans="1:10">
      <c r="A183" t="s">
        <v>197</v>
      </c>
      <c r="B183">
        <v>431</v>
      </c>
      <c r="C183">
        <v>0</v>
      </c>
      <c r="D183">
        <v>365</v>
      </c>
      <c r="E183">
        <v>66</v>
      </c>
      <c r="F183">
        <v>11</v>
      </c>
      <c r="G183">
        <v>0</v>
      </c>
      <c r="H183">
        <v>0</v>
      </c>
      <c r="I183">
        <v>384</v>
      </c>
      <c r="J183" t="s">
        <v>23</v>
      </c>
    </row>
    <row r="184" spans="1:10">
      <c r="A184" t="s">
        <v>198</v>
      </c>
      <c r="B184">
        <v>10621</v>
      </c>
      <c r="C184">
        <v>78</v>
      </c>
      <c r="D184">
        <v>3752</v>
      </c>
      <c r="E184">
        <v>6791</v>
      </c>
      <c r="F184">
        <v>152</v>
      </c>
      <c r="G184">
        <v>2</v>
      </c>
      <c r="H184">
        <v>0</v>
      </c>
      <c r="I184">
        <v>8916</v>
      </c>
      <c r="J184" t="s">
        <v>11</v>
      </c>
    </row>
    <row r="185" spans="1:10">
      <c r="A185" t="s">
        <v>199</v>
      </c>
      <c r="B185">
        <v>10</v>
      </c>
      <c r="C185">
        <v>1</v>
      </c>
      <c r="D185">
        <v>8</v>
      </c>
      <c r="E185">
        <v>1</v>
      </c>
      <c r="F185">
        <v>0</v>
      </c>
      <c r="G185">
        <v>0</v>
      </c>
      <c r="H185">
        <v>0</v>
      </c>
      <c r="I185">
        <v>10</v>
      </c>
      <c r="J185" t="s">
        <v>15</v>
      </c>
    </row>
    <row r="186" spans="1:10">
      <c r="A186" t="s">
        <v>200</v>
      </c>
      <c r="B186">
        <v>1691</v>
      </c>
      <c r="C186">
        <v>483</v>
      </c>
      <c r="D186">
        <v>833</v>
      </c>
      <c r="E186">
        <v>375</v>
      </c>
      <c r="F186">
        <v>10</v>
      </c>
      <c r="G186">
        <v>4</v>
      </c>
      <c r="H186">
        <v>36</v>
      </c>
      <c r="I186">
        <v>1619</v>
      </c>
      <c r="J186" t="s">
        <v>11</v>
      </c>
    </row>
    <row r="187" spans="1:10">
      <c r="A187" t="s">
        <v>201</v>
      </c>
      <c r="B187">
        <v>4552</v>
      </c>
      <c r="C187">
        <v>140</v>
      </c>
      <c r="D187">
        <v>2815</v>
      </c>
      <c r="E187">
        <v>1597</v>
      </c>
      <c r="F187">
        <v>71</v>
      </c>
      <c r="G187">
        <v>1</v>
      </c>
      <c r="H187">
        <v>465</v>
      </c>
      <c r="I187">
        <v>3326</v>
      </c>
      <c r="J187" t="s">
        <v>15</v>
      </c>
    </row>
    <row r="188" spans="1:10">
      <c r="A188" t="s">
        <v>202</v>
      </c>
      <c r="B188">
        <v>2704</v>
      </c>
      <c r="C188">
        <v>36</v>
      </c>
      <c r="D188">
        <v>542</v>
      </c>
      <c r="E188">
        <v>2126</v>
      </c>
      <c r="F188">
        <v>192</v>
      </c>
      <c r="G188">
        <v>2</v>
      </c>
      <c r="H188">
        <v>24</v>
      </c>
      <c r="I188">
        <v>1713</v>
      </c>
      <c r="J188" t="s">
        <v>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8"/>
  <sheetViews>
    <sheetView topLeftCell="M1" workbookViewId="0">
      <selection activeCell="X21" sqref="X21"/>
    </sheetView>
  </sheetViews>
  <sheetFormatPr defaultColWidth="10" defaultRowHeight="15"/>
  <cols>
    <col min="1" max="1" width="30.7109375" customWidth="1"/>
    <col min="2" max="2" width="11.28515625" customWidth="1"/>
    <col min="3" max="3" width="10" customWidth="1"/>
    <col min="4" max="4" width="12.28515625" customWidth="1"/>
    <col min="6" max="6" width="11.140625" customWidth="1"/>
    <col min="7" max="7" width="14.42578125" customWidth="1"/>
    <col min="8" max="8" width="15.85546875" customWidth="1"/>
    <col min="9" max="9" width="17.28515625" customWidth="1"/>
    <col min="10" max="10" width="20.7109375" customWidth="1"/>
    <col min="11" max="11" width="21.42578125" customWidth="1"/>
    <col min="12" max="12" width="19.7109375" customWidth="1"/>
    <col min="13" max="13" width="14.5703125" customWidth="1"/>
    <col min="14" max="14" width="20.5703125" customWidth="1"/>
    <col min="15" max="15" width="21.42578125" customWidth="1"/>
  </cols>
  <sheetData>
    <row r="1" spans="1:15" ht="18.75">
      <c r="A1" s="1" t="s">
        <v>0</v>
      </c>
      <c r="B1" t="s">
        <v>1</v>
      </c>
      <c r="C1" t="s">
        <v>2</v>
      </c>
      <c r="D1" t="s">
        <v>3</v>
      </c>
      <c r="E1" t="s">
        <v>4</v>
      </c>
      <c r="F1" t="s">
        <v>5</v>
      </c>
      <c r="G1" t="s">
        <v>6</v>
      </c>
      <c r="H1" t="s">
        <v>7</v>
      </c>
      <c r="I1" t="s">
        <v>8</v>
      </c>
      <c r="J1" t="s">
        <v>9</v>
      </c>
      <c r="N1" s="2" t="s">
        <v>203</v>
      </c>
      <c r="O1" s="5" t="s">
        <v>204</v>
      </c>
    </row>
    <row r="2" spans="1:15">
      <c r="A2" t="s">
        <v>10</v>
      </c>
      <c r="B2">
        <v>36263</v>
      </c>
      <c r="C2">
        <v>1269</v>
      </c>
      <c r="D2">
        <v>25198</v>
      </c>
      <c r="E2">
        <v>9796</v>
      </c>
      <c r="F2">
        <v>106</v>
      </c>
      <c r="G2">
        <v>10</v>
      </c>
      <c r="H2">
        <v>18</v>
      </c>
      <c r="I2">
        <v>35526</v>
      </c>
      <c r="J2" t="s">
        <v>11</v>
      </c>
      <c r="N2" s="3">
        <f>C2*100/B2</f>
        <v>3.4994346854920995</v>
      </c>
      <c r="O2" s="3">
        <f>D2*100/B2</f>
        <v>69.486804732096076</v>
      </c>
    </row>
    <row r="3" spans="1:15">
      <c r="A3" t="s">
        <v>12</v>
      </c>
      <c r="B3">
        <v>4880</v>
      </c>
      <c r="C3">
        <v>144</v>
      </c>
      <c r="D3">
        <v>2745</v>
      </c>
      <c r="E3">
        <v>1991</v>
      </c>
      <c r="F3">
        <v>117</v>
      </c>
      <c r="G3">
        <v>6</v>
      </c>
      <c r="H3">
        <v>63</v>
      </c>
      <c r="I3">
        <v>4171</v>
      </c>
      <c r="J3" t="s">
        <v>13</v>
      </c>
      <c r="N3" s="3">
        <f t="shared" ref="N3:N66" si="0">C3*100/B3</f>
        <v>2.9508196721311477</v>
      </c>
      <c r="O3" s="3">
        <f t="shared" ref="O3:O66" si="1">D3*100/B3</f>
        <v>56.25</v>
      </c>
    </row>
    <row r="4" spans="1:15">
      <c r="A4" t="s">
        <v>14</v>
      </c>
      <c r="B4">
        <v>27973</v>
      </c>
      <c r="C4">
        <v>1163</v>
      </c>
      <c r="D4">
        <v>18837</v>
      </c>
      <c r="E4">
        <v>7973</v>
      </c>
      <c r="F4">
        <v>616</v>
      </c>
      <c r="G4">
        <v>8</v>
      </c>
      <c r="H4">
        <v>749</v>
      </c>
      <c r="I4">
        <v>23691</v>
      </c>
      <c r="J4" t="s">
        <v>15</v>
      </c>
      <c r="N4" s="3">
        <f t="shared" si="0"/>
        <v>4.1575805240767885</v>
      </c>
      <c r="O4" s="3">
        <f t="shared" si="1"/>
        <v>67.339934937260935</v>
      </c>
    </row>
    <row r="5" spans="1:15">
      <c r="A5" t="s">
        <v>16</v>
      </c>
      <c r="B5">
        <v>907</v>
      </c>
      <c r="C5">
        <v>52</v>
      </c>
      <c r="D5">
        <v>803</v>
      </c>
      <c r="E5">
        <v>52</v>
      </c>
      <c r="F5">
        <v>10</v>
      </c>
      <c r="G5">
        <v>0</v>
      </c>
      <c r="H5">
        <v>0</v>
      </c>
      <c r="I5">
        <v>884</v>
      </c>
      <c r="J5" t="s">
        <v>13</v>
      </c>
      <c r="N5" s="3">
        <f t="shared" si="0"/>
        <v>5.7331863285556777</v>
      </c>
      <c r="O5" s="3">
        <f t="shared" si="1"/>
        <v>88.53362734288865</v>
      </c>
    </row>
    <row r="6" spans="1:15">
      <c r="A6" t="s">
        <v>17</v>
      </c>
      <c r="B6">
        <v>950</v>
      </c>
      <c r="C6">
        <v>41</v>
      </c>
      <c r="D6">
        <v>242</v>
      </c>
      <c r="E6">
        <v>667</v>
      </c>
      <c r="F6">
        <v>18</v>
      </c>
      <c r="G6">
        <v>1</v>
      </c>
      <c r="H6">
        <v>0</v>
      </c>
      <c r="I6">
        <v>749</v>
      </c>
      <c r="J6" t="s">
        <v>15</v>
      </c>
      <c r="N6" s="3">
        <f t="shared" si="0"/>
        <v>4.3157894736842106</v>
      </c>
      <c r="O6" s="3">
        <f t="shared" si="1"/>
        <v>25.473684210526315</v>
      </c>
    </row>
    <row r="7" spans="1:15">
      <c r="A7" t="s">
        <v>18</v>
      </c>
      <c r="B7">
        <v>86</v>
      </c>
      <c r="C7">
        <v>3</v>
      </c>
      <c r="D7">
        <v>65</v>
      </c>
      <c r="E7">
        <v>18</v>
      </c>
      <c r="F7">
        <v>4</v>
      </c>
      <c r="G7">
        <v>0</v>
      </c>
      <c r="H7">
        <v>5</v>
      </c>
      <c r="I7">
        <v>76</v>
      </c>
      <c r="J7" t="s">
        <v>19</v>
      </c>
      <c r="N7" s="3">
        <f t="shared" si="0"/>
        <v>3.4883720930232558</v>
      </c>
      <c r="O7" s="3">
        <f t="shared" si="1"/>
        <v>75.581395348837205</v>
      </c>
    </row>
    <row r="8" spans="1:15">
      <c r="A8" t="s">
        <v>20</v>
      </c>
      <c r="B8">
        <v>167416</v>
      </c>
      <c r="C8">
        <v>3059</v>
      </c>
      <c r="D8">
        <v>72575</v>
      </c>
      <c r="E8">
        <v>91782</v>
      </c>
      <c r="F8">
        <v>4890</v>
      </c>
      <c r="G8">
        <v>120</v>
      </c>
      <c r="H8">
        <v>2057</v>
      </c>
      <c r="I8">
        <v>130774</v>
      </c>
      <c r="J8" t="s">
        <v>19</v>
      </c>
      <c r="N8" s="3">
        <f t="shared" si="0"/>
        <v>1.8271849763463468</v>
      </c>
      <c r="O8" s="3">
        <f t="shared" si="1"/>
        <v>43.350097959573759</v>
      </c>
    </row>
    <row r="9" spans="1:15">
      <c r="A9" t="s">
        <v>21</v>
      </c>
      <c r="B9">
        <v>37390</v>
      </c>
      <c r="C9">
        <v>711</v>
      </c>
      <c r="D9">
        <v>26665</v>
      </c>
      <c r="E9">
        <v>10014</v>
      </c>
      <c r="F9">
        <v>73</v>
      </c>
      <c r="G9">
        <v>6</v>
      </c>
      <c r="H9">
        <v>187</v>
      </c>
      <c r="I9">
        <v>34981</v>
      </c>
      <c r="J9" t="s">
        <v>13</v>
      </c>
      <c r="N9" s="3">
        <f t="shared" si="0"/>
        <v>1.9015779620219311</v>
      </c>
      <c r="O9" s="3">
        <f t="shared" si="1"/>
        <v>71.315859855576363</v>
      </c>
    </row>
    <row r="10" spans="1:15">
      <c r="A10" t="s">
        <v>22</v>
      </c>
      <c r="B10">
        <v>15303</v>
      </c>
      <c r="C10">
        <v>167</v>
      </c>
      <c r="D10">
        <v>9311</v>
      </c>
      <c r="E10">
        <v>5825</v>
      </c>
      <c r="F10">
        <v>368</v>
      </c>
      <c r="G10">
        <v>6</v>
      </c>
      <c r="H10">
        <v>137</v>
      </c>
      <c r="I10">
        <v>12428</v>
      </c>
      <c r="J10" t="s">
        <v>23</v>
      </c>
      <c r="N10" s="3">
        <f t="shared" si="0"/>
        <v>1.0912892896817616</v>
      </c>
      <c r="O10" s="3">
        <f t="shared" si="1"/>
        <v>60.844278899562177</v>
      </c>
    </row>
    <row r="11" spans="1:15">
      <c r="A11" t="s">
        <v>24</v>
      </c>
      <c r="B11">
        <v>20558</v>
      </c>
      <c r="C11">
        <v>713</v>
      </c>
      <c r="D11">
        <v>18246</v>
      </c>
      <c r="E11">
        <v>1599</v>
      </c>
      <c r="F11">
        <v>86</v>
      </c>
      <c r="G11">
        <v>1</v>
      </c>
      <c r="H11">
        <v>37</v>
      </c>
      <c r="I11">
        <v>19743</v>
      </c>
      <c r="J11" t="s">
        <v>13</v>
      </c>
      <c r="N11" s="3">
        <f t="shared" si="0"/>
        <v>3.4682362097480302</v>
      </c>
      <c r="O11" s="3">
        <f t="shared" si="1"/>
        <v>88.753769821967111</v>
      </c>
    </row>
    <row r="12" spans="1:15">
      <c r="A12" t="s">
        <v>25</v>
      </c>
      <c r="B12">
        <v>30446</v>
      </c>
      <c r="C12">
        <v>423</v>
      </c>
      <c r="D12">
        <v>23242</v>
      </c>
      <c r="E12">
        <v>6781</v>
      </c>
      <c r="F12">
        <v>396</v>
      </c>
      <c r="G12">
        <v>6</v>
      </c>
      <c r="H12">
        <v>558</v>
      </c>
      <c r="I12">
        <v>27890</v>
      </c>
      <c r="J12" t="s">
        <v>13</v>
      </c>
      <c r="N12" s="3">
        <f t="shared" si="0"/>
        <v>1.389345069959929</v>
      </c>
      <c r="O12" s="3">
        <f t="shared" si="1"/>
        <v>76.338435262431844</v>
      </c>
    </row>
    <row r="13" spans="1:15">
      <c r="A13" t="s">
        <v>26</v>
      </c>
      <c r="B13">
        <v>382</v>
      </c>
      <c r="C13">
        <v>11</v>
      </c>
      <c r="D13">
        <v>91</v>
      </c>
      <c r="E13">
        <v>280</v>
      </c>
      <c r="F13">
        <v>40</v>
      </c>
      <c r="G13">
        <v>0</v>
      </c>
      <c r="H13">
        <v>0</v>
      </c>
      <c r="I13">
        <v>174</v>
      </c>
      <c r="J13" t="s">
        <v>19</v>
      </c>
      <c r="N13" s="3">
        <f t="shared" si="0"/>
        <v>2.8795811518324608</v>
      </c>
      <c r="O13" s="3">
        <f t="shared" si="1"/>
        <v>23.821989528795811</v>
      </c>
    </row>
    <row r="14" spans="1:15">
      <c r="A14" t="s">
        <v>27</v>
      </c>
      <c r="B14">
        <v>39482</v>
      </c>
      <c r="C14">
        <v>141</v>
      </c>
      <c r="D14">
        <v>36110</v>
      </c>
      <c r="E14">
        <v>3231</v>
      </c>
      <c r="F14">
        <v>351</v>
      </c>
      <c r="G14">
        <v>1</v>
      </c>
      <c r="H14">
        <v>421</v>
      </c>
      <c r="I14">
        <v>36936</v>
      </c>
      <c r="J14" t="s">
        <v>11</v>
      </c>
      <c r="N14" s="3">
        <f t="shared" si="0"/>
        <v>0.35712476571602247</v>
      </c>
      <c r="O14" s="3">
        <f t="shared" si="1"/>
        <v>91.459399219897676</v>
      </c>
    </row>
    <row r="15" spans="1:15">
      <c r="A15" t="s">
        <v>28</v>
      </c>
      <c r="B15">
        <v>226225</v>
      </c>
      <c r="C15">
        <v>2965</v>
      </c>
      <c r="D15">
        <v>125683</v>
      </c>
      <c r="E15">
        <v>97577</v>
      </c>
      <c r="F15">
        <v>2772</v>
      </c>
      <c r="G15">
        <v>37</v>
      </c>
      <c r="H15">
        <v>1801</v>
      </c>
      <c r="I15">
        <v>207453</v>
      </c>
      <c r="J15" t="s">
        <v>29</v>
      </c>
      <c r="N15" s="3">
        <f t="shared" si="0"/>
        <v>1.310642059896121</v>
      </c>
      <c r="O15" s="3">
        <f t="shared" si="1"/>
        <v>55.556636092385901</v>
      </c>
    </row>
    <row r="16" spans="1:15">
      <c r="A16" t="s">
        <v>30</v>
      </c>
      <c r="B16">
        <v>110</v>
      </c>
      <c r="C16">
        <v>7</v>
      </c>
      <c r="D16">
        <v>94</v>
      </c>
      <c r="E16">
        <v>9</v>
      </c>
      <c r="F16">
        <v>0</v>
      </c>
      <c r="G16">
        <v>0</v>
      </c>
      <c r="H16">
        <v>0</v>
      </c>
      <c r="I16">
        <v>106</v>
      </c>
      <c r="J16" t="s">
        <v>19</v>
      </c>
      <c r="N16" s="3">
        <f t="shared" si="0"/>
        <v>6.3636363636363633</v>
      </c>
      <c r="O16" s="3">
        <f t="shared" si="1"/>
        <v>85.454545454545453</v>
      </c>
    </row>
    <row r="17" spans="1:15">
      <c r="A17" t="s">
        <v>31</v>
      </c>
      <c r="B17">
        <v>67251</v>
      </c>
      <c r="C17">
        <v>538</v>
      </c>
      <c r="D17">
        <v>60492</v>
      </c>
      <c r="E17">
        <v>6221</v>
      </c>
      <c r="F17">
        <v>119</v>
      </c>
      <c r="G17">
        <v>4</v>
      </c>
      <c r="H17">
        <v>67</v>
      </c>
      <c r="I17">
        <v>66213</v>
      </c>
      <c r="J17" t="s">
        <v>13</v>
      </c>
      <c r="N17" s="3">
        <f t="shared" si="0"/>
        <v>0.79998810426610756</v>
      </c>
      <c r="O17" s="3">
        <f t="shared" si="1"/>
        <v>89.949591827630812</v>
      </c>
    </row>
    <row r="18" spans="1:15">
      <c r="A18" t="s">
        <v>32</v>
      </c>
      <c r="B18">
        <v>66428</v>
      </c>
      <c r="C18">
        <v>9822</v>
      </c>
      <c r="D18">
        <v>17452</v>
      </c>
      <c r="E18">
        <v>39154</v>
      </c>
      <c r="F18">
        <v>402</v>
      </c>
      <c r="G18">
        <v>1</v>
      </c>
      <c r="H18">
        <v>14</v>
      </c>
      <c r="I18">
        <v>64094</v>
      </c>
      <c r="J18" t="s">
        <v>13</v>
      </c>
      <c r="N18" s="3">
        <f t="shared" si="0"/>
        <v>14.785933642439934</v>
      </c>
      <c r="O18" s="3">
        <f t="shared" si="1"/>
        <v>26.272053953152284</v>
      </c>
    </row>
    <row r="19" spans="1:15">
      <c r="A19" t="s">
        <v>33</v>
      </c>
      <c r="B19">
        <v>48</v>
      </c>
      <c r="C19">
        <v>2</v>
      </c>
      <c r="D19">
        <v>26</v>
      </c>
      <c r="E19">
        <v>20</v>
      </c>
      <c r="F19">
        <v>0</v>
      </c>
      <c r="G19">
        <v>0</v>
      </c>
      <c r="H19">
        <v>0</v>
      </c>
      <c r="I19">
        <v>40</v>
      </c>
      <c r="J19" t="s">
        <v>19</v>
      </c>
      <c r="N19" s="3">
        <f t="shared" si="0"/>
        <v>4.166666666666667</v>
      </c>
      <c r="O19" s="3">
        <f t="shared" si="1"/>
        <v>54.166666666666664</v>
      </c>
    </row>
    <row r="20" spans="1:15">
      <c r="A20" t="s">
        <v>34</v>
      </c>
      <c r="B20">
        <v>1770</v>
      </c>
      <c r="C20">
        <v>35</v>
      </c>
      <c r="D20">
        <v>1036</v>
      </c>
      <c r="E20">
        <v>699</v>
      </c>
      <c r="F20">
        <v>0</v>
      </c>
      <c r="G20">
        <v>0</v>
      </c>
      <c r="H20">
        <v>0</v>
      </c>
      <c r="I20">
        <v>1602</v>
      </c>
      <c r="J20" t="s">
        <v>15</v>
      </c>
      <c r="N20" s="3">
        <f t="shared" si="0"/>
        <v>1.9774011299435028</v>
      </c>
      <c r="O20" s="3">
        <f t="shared" si="1"/>
        <v>58.531073446327682</v>
      </c>
    </row>
    <row r="21" spans="1:15">
      <c r="A21" t="s">
        <v>35</v>
      </c>
      <c r="B21">
        <v>99</v>
      </c>
      <c r="C21">
        <v>0</v>
      </c>
      <c r="D21">
        <v>86</v>
      </c>
      <c r="E21">
        <v>13</v>
      </c>
      <c r="F21">
        <v>4</v>
      </c>
      <c r="G21">
        <v>0</v>
      </c>
      <c r="H21">
        <v>1</v>
      </c>
      <c r="I21">
        <v>90</v>
      </c>
      <c r="J21" t="s">
        <v>29</v>
      </c>
      <c r="N21" s="3">
        <f t="shared" si="0"/>
        <v>0</v>
      </c>
      <c r="O21" s="3">
        <f t="shared" si="1"/>
        <v>86.868686868686865</v>
      </c>
    </row>
    <row r="22" spans="1:15">
      <c r="A22" t="s">
        <v>36</v>
      </c>
      <c r="B22">
        <v>71181</v>
      </c>
      <c r="C22">
        <v>2647</v>
      </c>
      <c r="D22">
        <v>21478</v>
      </c>
      <c r="E22">
        <v>47056</v>
      </c>
      <c r="F22">
        <v>1752</v>
      </c>
      <c r="G22">
        <v>64</v>
      </c>
      <c r="H22">
        <v>309</v>
      </c>
      <c r="I22">
        <v>60991</v>
      </c>
      <c r="J22" t="s">
        <v>19</v>
      </c>
      <c r="N22" s="3">
        <f t="shared" si="0"/>
        <v>3.718688975990784</v>
      </c>
      <c r="O22" s="3">
        <f t="shared" si="1"/>
        <v>30.173782329554236</v>
      </c>
    </row>
    <row r="23" spans="1:15">
      <c r="A23" t="s">
        <v>37</v>
      </c>
      <c r="B23">
        <v>10498</v>
      </c>
      <c r="C23">
        <v>294</v>
      </c>
      <c r="D23">
        <v>4930</v>
      </c>
      <c r="E23">
        <v>5274</v>
      </c>
      <c r="F23">
        <v>731</v>
      </c>
      <c r="G23">
        <v>14</v>
      </c>
      <c r="H23">
        <v>375</v>
      </c>
      <c r="I23">
        <v>8479</v>
      </c>
      <c r="J23" t="s">
        <v>13</v>
      </c>
      <c r="N23" s="3">
        <f t="shared" si="0"/>
        <v>2.8005334349399886</v>
      </c>
      <c r="O23" s="3">
        <f t="shared" si="1"/>
        <v>46.961325966850829</v>
      </c>
    </row>
    <row r="24" spans="1:15">
      <c r="A24" t="s">
        <v>38</v>
      </c>
      <c r="B24">
        <v>739</v>
      </c>
      <c r="C24">
        <v>2</v>
      </c>
      <c r="D24">
        <v>63</v>
      </c>
      <c r="E24">
        <v>674</v>
      </c>
      <c r="F24">
        <v>53</v>
      </c>
      <c r="G24">
        <v>1</v>
      </c>
      <c r="H24">
        <v>11</v>
      </c>
      <c r="I24">
        <v>522</v>
      </c>
      <c r="J24" t="s">
        <v>15</v>
      </c>
      <c r="N24" s="3">
        <f t="shared" si="0"/>
        <v>0.2706359945872801</v>
      </c>
      <c r="O24" s="3">
        <f t="shared" si="1"/>
        <v>8.5250338294993231</v>
      </c>
    </row>
    <row r="25" spans="1:15">
      <c r="A25" t="s">
        <v>39</v>
      </c>
      <c r="B25">
        <v>2442375</v>
      </c>
      <c r="C25">
        <v>87618</v>
      </c>
      <c r="D25">
        <v>1846641</v>
      </c>
      <c r="E25">
        <v>508116</v>
      </c>
      <c r="F25">
        <v>23284</v>
      </c>
      <c r="G25">
        <v>614</v>
      </c>
      <c r="H25">
        <v>33728</v>
      </c>
      <c r="I25">
        <v>2118646</v>
      </c>
      <c r="J25" t="s">
        <v>19</v>
      </c>
      <c r="N25" s="3">
        <f t="shared" si="0"/>
        <v>3.5874097957930293</v>
      </c>
      <c r="O25" s="3">
        <f t="shared" si="1"/>
        <v>75.608413941348076</v>
      </c>
    </row>
    <row r="26" spans="1:15">
      <c r="A26" t="s">
        <v>40</v>
      </c>
      <c r="B26">
        <v>141</v>
      </c>
      <c r="C26">
        <v>3</v>
      </c>
      <c r="D26">
        <v>138</v>
      </c>
      <c r="E26">
        <v>0</v>
      </c>
      <c r="F26">
        <v>0</v>
      </c>
      <c r="G26">
        <v>0</v>
      </c>
      <c r="H26">
        <v>0</v>
      </c>
      <c r="I26">
        <v>141</v>
      </c>
      <c r="J26" t="s">
        <v>23</v>
      </c>
      <c r="N26" s="3">
        <f t="shared" si="0"/>
        <v>2.1276595744680851</v>
      </c>
      <c r="O26" s="3">
        <f t="shared" si="1"/>
        <v>97.872340425531917</v>
      </c>
    </row>
    <row r="27" spans="1:15">
      <c r="A27" t="s">
        <v>41</v>
      </c>
      <c r="B27">
        <v>10621</v>
      </c>
      <c r="C27">
        <v>347</v>
      </c>
      <c r="D27">
        <v>5585</v>
      </c>
      <c r="E27">
        <v>4689</v>
      </c>
      <c r="F27">
        <v>194</v>
      </c>
      <c r="G27">
        <v>7</v>
      </c>
      <c r="H27">
        <v>230</v>
      </c>
      <c r="I27">
        <v>8929</v>
      </c>
      <c r="J27" t="s">
        <v>13</v>
      </c>
      <c r="N27" s="3">
        <f t="shared" si="0"/>
        <v>3.2671123246398643</v>
      </c>
      <c r="O27" s="3">
        <f t="shared" si="1"/>
        <v>52.584502400903872</v>
      </c>
    </row>
    <row r="28" spans="1:15">
      <c r="A28" t="s">
        <v>42</v>
      </c>
      <c r="B28">
        <v>1100</v>
      </c>
      <c r="C28">
        <v>53</v>
      </c>
      <c r="D28">
        <v>926</v>
      </c>
      <c r="E28">
        <v>121</v>
      </c>
      <c r="F28">
        <v>14</v>
      </c>
      <c r="G28">
        <v>0</v>
      </c>
      <c r="H28">
        <v>6</v>
      </c>
      <c r="I28">
        <v>1065</v>
      </c>
      <c r="J28" t="s">
        <v>15</v>
      </c>
      <c r="N28" s="3">
        <f t="shared" si="0"/>
        <v>4.8181818181818183</v>
      </c>
      <c r="O28" s="3">
        <f t="shared" si="1"/>
        <v>84.181818181818187</v>
      </c>
    </row>
    <row r="29" spans="1:15">
      <c r="A29" t="s">
        <v>43</v>
      </c>
      <c r="B29">
        <v>350</v>
      </c>
      <c r="C29">
        <v>6</v>
      </c>
      <c r="D29">
        <v>292</v>
      </c>
      <c r="E29">
        <v>52</v>
      </c>
      <c r="F29">
        <v>0</v>
      </c>
      <c r="G29">
        <v>0</v>
      </c>
      <c r="H29">
        <v>2</v>
      </c>
      <c r="I29">
        <v>341</v>
      </c>
      <c r="J29" t="s">
        <v>29</v>
      </c>
      <c r="N29" s="3">
        <f t="shared" si="0"/>
        <v>1.7142857142857142</v>
      </c>
      <c r="O29" s="3">
        <f t="shared" si="1"/>
        <v>83.428571428571431</v>
      </c>
    </row>
    <row r="30" spans="1:15">
      <c r="A30" t="s">
        <v>44</v>
      </c>
      <c r="B30">
        <v>378</v>
      </c>
      <c r="C30">
        <v>1</v>
      </c>
      <c r="D30">
        <v>301</v>
      </c>
      <c r="E30">
        <v>76</v>
      </c>
      <c r="F30">
        <v>17</v>
      </c>
      <c r="G30">
        <v>0</v>
      </c>
      <c r="H30">
        <v>22</v>
      </c>
      <c r="I30">
        <v>322</v>
      </c>
      <c r="J30" t="s">
        <v>15</v>
      </c>
      <c r="N30" s="3">
        <f t="shared" si="0"/>
        <v>0.26455026455026454</v>
      </c>
      <c r="O30" s="3">
        <f t="shared" si="1"/>
        <v>79.629629629629633</v>
      </c>
    </row>
    <row r="31" spans="1:15">
      <c r="A31" t="s">
        <v>45</v>
      </c>
      <c r="B31">
        <v>2328</v>
      </c>
      <c r="C31">
        <v>22</v>
      </c>
      <c r="D31">
        <v>1550</v>
      </c>
      <c r="E31">
        <v>756</v>
      </c>
      <c r="F31">
        <v>21</v>
      </c>
      <c r="G31">
        <v>0</v>
      </c>
      <c r="H31">
        <v>103</v>
      </c>
      <c r="I31">
        <v>2071</v>
      </c>
      <c r="J31" t="s">
        <v>15</v>
      </c>
      <c r="N31" s="3">
        <f t="shared" si="0"/>
        <v>0.94501718213058417</v>
      </c>
      <c r="O31" s="3">
        <f t="shared" si="1"/>
        <v>66.580756013745699</v>
      </c>
    </row>
    <row r="32" spans="1:15">
      <c r="A32" t="s">
        <v>46</v>
      </c>
      <c r="B32">
        <v>226</v>
      </c>
      <c r="C32">
        <v>0</v>
      </c>
      <c r="D32">
        <v>147</v>
      </c>
      <c r="E32">
        <v>79</v>
      </c>
      <c r="F32">
        <v>1</v>
      </c>
      <c r="G32">
        <v>0</v>
      </c>
      <c r="H32">
        <v>4</v>
      </c>
      <c r="I32">
        <v>171</v>
      </c>
      <c r="J32" t="s">
        <v>23</v>
      </c>
      <c r="N32" s="3">
        <f t="shared" si="0"/>
        <v>0</v>
      </c>
      <c r="O32" s="3">
        <f t="shared" si="1"/>
        <v>65.044247787610615</v>
      </c>
    </row>
    <row r="33" spans="1:15">
      <c r="A33" t="s">
        <v>47</v>
      </c>
      <c r="B33">
        <v>17110</v>
      </c>
      <c r="C33">
        <v>391</v>
      </c>
      <c r="D33">
        <v>14539</v>
      </c>
      <c r="E33">
        <v>2180</v>
      </c>
      <c r="F33">
        <v>402</v>
      </c>
      <c r="G33">
        <v>6</v>
      </c>
      <c r="H33">
        <v>0</v>
      </c>
      <c r="I33">
        <v>16157</v>
      </c>
      <c r="J33" t="s">
        <v>15</v>
      </c>
      <c r="N33" s="3">
        <f t="shared" si="0"/>
        <v>2.2852133255406195</v>
      </c>
      <c r="O33" s="3">
        <f t="shared" si="1"/>
        <v>84.973699590882518</v>
      </c>
    </row>
    <row r="34" spans="1:15">
      <c r="A34" t="s">
        <v>48</v>
      </c>
      <c r="B34">
        <v>116458</v>
      </c>
      <c r="C34">
        <v>8944</v>
      </c>
      <c r="D34">
        <v>0</v>
      </c>
      <c r="E34">
        <v>107514</v>
      </c>
      <c r="F34">
        <v>682</v>
      </c>
      <c r="G34">
        <v>11</v>
      </c>
      <c r="H34">
        <v>0</v>
      </c>
      <c r="I34">
        <v>112925</v>
      </c>
      <c r="J34" t="s">
        <v>19</v>
      </c>
      <c r="N34" s="3">
        <f t="shared" si="0"/>
        <v>7.6800219821738311</v>
      </c>
      <c r="O34" s="3">
        <f t="shared" si="1"/>
        <v>0</v>
      </c>
    </row>
    <row r="35" spans="1:15">
      <c r="A35" t="s">
        <v>49</v>
      </c>
      <c r="B35">
        <v>4599</v>
      </c>
      <c r="C35">
        <v>59</v>
      </c>
      <c r="D35">
        <v>1546</v>
      </c>
      <c r="E35">
        <v>2994</v>
      </c>
      <c r="F35">
        <v>0</v>
      </c>
      <c r="G35">
        <v>0</v>
      </c>
      <c r="H35">
        <v>0</v>
      </c>
      <c r="I35">
        <v>4548</v>
      </c>
      <c r="J35" t="s">
        <v>15</v>
      </c>
      <c r="N35" s="3">
        <f t="shared" si="0"/>
        <v>1.2828875842574472</v>
      </c>
      <c r="O35" s="3">
        <f t="shared" si="1"/>
        <v>33.616003479017181</v>
      </c>
    </row>
    <row r="36" spans="1:15">
      <c r="A36" t="s">
        <v>50</v>
      </c>
      <c r="B36">
        <v>922</v>
      </c>
      <c r="C36">
        <v>75</v>
      </c>
      <c r="D36">
        <v>810</v>
      </c>
      <c r="E36">
        <v>37</v>
      </c>
      <c r="F36">
        <v>7</v>
      </c>
      <c r="G36">
        <v>0</v>
      </c>
      <c r="H36">
        <v>0</v>
      </c>
      <c r="I36">
        <v>889</v>
      </c>
      <c r="J36" t="s">
        <v>15</v>
      </c>
      <c r="N36" s="3">
        <f t="shared" si="0"/>
        <v>8.1344902386117131</v>
      </c>
      <c r="O36" s="3">
        <f t="shared" si="1"/>
        <v>87.85249457700651</v>
      </c>
    </row>
    <row r="37" spans="1:15">
      <c r="A37" t="s">
        <v>51</v>
      </c>
      <c r="B37">
        <v>347923</v>
      </c>
      <c r="C37">
        <v>9187</v>
      </c>
      <c r="D37">
        <v>319954</v>
      </c>
      <c r="E37">
        <v>18782</v>
      </c>
      <c r="F37">
        <v>2133</v>
      </c>
      <c r="G37">
        <v>75</v>
      </c>
      <c r="H37">
        <v>1859</v>
      </c>
      <c r="I37">
        <v>333029</v>
      </c>
      <c r="J37" t="s">
        <v>19</v>
      </c>
      <c r="N37" s="3">
        <f t="shared" si="0"/>
        <v>2.6405267832250239</v>
      </c>
      <c r="O37" s="3">
        <f t="shared" si="1"/>
        <v>91.961152323933746</v>
      </c>
    </row>
    <row r="38" spans="1:15">
      <c r="A38" t="s">
        <v>52</v>
      </c>
      <c r="B38">
        <v>86783</v>
      </c>
      <c r="C38">
        <v>4656</v>
      </c>
      <c r="D38">
        <v>78869</v>
      </c>
      <c r="E38">
        <v>3258</v>
      </c>
      <c r="F38">
        <v>213</v>
      </c>
      <c r="G38">
        <v>4</v>
      </c>
      <c r="H38">
        <v>7</v>
      </c>
      <c r="I38">
        <v>85622</v>
      </c>
      <c r="J38" t="s">
        <v>23</v>
      </c>
      <c r="N38" s="3">
        <f t="shared" si="0"/>
        <v>5.3651060691610111</v>
      </c>
      <c r="O38" s="3">
        <f t="shared" si="1"/>
        <v>90.880702441722462</v>
      </c>
    </row>
    <row r="39" spans="1:15">
      <c r="A39" t="s">
        <v>53</v>
      </c>
      <c r="B39">
        <v>257101</v>
      </c>
      <c r="C39">
        <v>8777</v>
      </c>
      <c r="D39">
        <v>131161</v>
      </c>
      <c r="E39">
        <v>117163</v>
      </c>
      <c r="F39">
        <v>16306</v>
      </c>
      <c r="G39">
        <v>508</v>
      </c>
      <c r="H39">
        <v>11494</v>
      </c>
      <c r="I39">
        <v>204005</v>
      </c>
      <c r="J39" t="s">
        <v>19</v>
      </c>
      <c r="N39" s="3">
        <f t="shared" si="0"/>
        <v>3.4138334740043796</v>
      </c>
      <c r="O39" s="3">
        <f t="shared" si="1"/>
        <v>51.015359722443712</v>
      </c>
    </row>
    <row r="40" spans="1:15">
      <c r="A40" t="s">
        <v>54</v>
      </c>
      <c r="B40">
        <v>354</v>
      </c>
      <c r="C40">
        <v>7</v>
      </c>
      <c r="D40">
        <v>328</v>
      </c>
      <c r="E40">
        <v>19</v>
      </c>
      <c r="F40">
        <v>0</v>
      </c>
      <c r="G40">
        <v>0</v>
      </c>
      <c r="H40">
        <v>0</v>
      </c>
      <c r="I40">
        <v>334</v>
      </c>
      <c r="J40" t="s">
        <v>15</v>
      </c>
      <c r="N40" s="3">
        <f t="shared" si="0"/>
        <v>1.9774011299435028</v>
      </c>
      <c r="O40" s="3">
        <f t="shared" si="1"/>
        <v>92.655367231638422</v>
      </c>
    </row>
    <row r="41" spans="1:15">
      <c r="A41" t="s">
        <v>55</v>
      </c>
      <c r="B41">
        <v>3200</v>
      </c>
      <c r="C41">
        <v>54</v>
      </c>
      <c r="D41">
        <v>829</v>
      </c>
      <c r="E41">
        <v>2317</v>
      </c>
      <c r="F41">
        <v>162</v>
      </c>
      <c r="G41">
        <v>3</v>
      </c>
      <c r="H41">
        <v>73</v>
      </c>
      <c r="I41">
        <v>2851</v>
      </c>
      <c r="J41" t="s">
        <v>15</v>
      </c>
      <c r="N41" s="3">
        <f t="shared" si="0"/>
        <v>1.6875</v>
      </c>
      <c r="O41" s="3">
        <f t="shared" si="1"/>
        <v>25.90625</v>
      </c>
    </row>
    <row r="42" spans="1:15">
      <c r="A42" t="s">
        <v>56</v>
      </c>
      <c r="B42">
        <v>8844</v>
      </c>
      <c r="C42">
        <v>208</v>
      </c>
      <c r="D42">
        <v>5700</v>
      </c>
      <c r="E42">
        <v>2936</v>
      </c>
      <c r="F42">
        <v>13</v>
      </c>
      <c r="G42">
        <v>4</v>
      </c>
      <c r="H42">
        <v>190</v>
      </c>
      <c r="I42">
        <v>8443</v>
      </c>
      <c r="J42" t="s">
        <v>15</v>
      </c>
      <c r="N42" s="3">
        <f t="shared" si="0"/>
        <v>2.3518769787426503</v>
      </c>
      <c r="O42" s="3">
        <f t="shared" si="1"/>
        <v>64.450474898236095</v>
      </c>
    </row>
    <row r="43" spans="1:15">
      <c r="A43" t="s">
        <v>57</v>
      </c>
      <c r="B43">
        <v>15841</v>
      </c>
      <c r="C43">
        <v>115</v>
      </c>
      <c r="D43">
        <v>3824</v>
      </c>
      <c r="E43">
        <v>11902</v>
      </c>
      <c r="F43">
        <v>612</v>
      </c>
      <c r="G43">
        <v>11</v>
      </c>
      <c r="H43">
        <v>88</v>
      </c>
      <c r="I43">
        <v>11534</v>
      </c>
      <c r="J43" t="s">
        <v>19</v>
      </c>
      <c r="N43" s="3">
        <f t="shared" si="0"/>
        <v>0.72596426993245378</v>
      </c>
      <c r="O43" s="3">
        <f t="shared" si="1"/>
        <v>24.139890158449592</v>
      </c>
    </row>
    <row r="44" spans="1:15">
      <c r="A44" t="s">
        <v>58</v>
      </c>
      <c r="B44">
        <v>15655</v>
      </c>
      <c r="C44">
        <v>96</v>
      </c>
      <c r="D44">
        <v>10361</v>
      </c>
      <c r="E44">
        <v>5198</v>
      </c>
      <c r="F44">
        <v>59</v>
      </c>
      <c r="G44">
        <v>0</v>
      </c>
      <c r="H44">
        <v>183</v>
      </c>
      <c r="I44">
        <v>14312</v>
      </c>
      <c r="J44" t="s">
        <v>15</v>
      </c>
      <c r="N44" s="3">
        <f t="shared" si="0"/>
        <v>0.61322261258383903</v>
      </c>
      <c r="O44" s="3">
        <f t="shared" si="1"/>
        <v>66.183328010220379</v>
      </c>
    </row>
    <row r="45" spans="1:15">
      <c r="A45" t="s">
        <v>59</v>
      </c>
      <c r="B45">
        <v>4881</v>
      </c>
      <c r="C45">
        <v>139</v>
      </c>
      <c r="D45">
        <v>3936</v>
      </c>
      <c r="E45">
        <v>806</v>
      </c>
      <c r="F45">
        <v>24</v>
      </c>
      <c r="G45">
        <v>3</v>
      </c>
      <c r="H45">
        <v>70</v>
      </c>
      <c r="I45">
        <v>4370</v>
      </c>
      <c r="J45" t="s">
        <v>13</v>
      </c>
      <c r="N45" s="3">
        <f t="shared" si="0"/>
        <v>2.8477770948576113</v>
      </c>
      <c r="O45" s="3">
        <f t="shared" si="1"/>
        <v>80.639213275968032</v>
      </c>
    </row>
    <row r="46" spans="1:15">
      <c r="A46" t="s">
        <v>60</v>
      </c>
      <c r="B46">
        <v>2532</v>
      </c>
      <c r="C46">
        <v>87</v>
      </c>
      <c r="D46">
        <v>2351</v>
      </c>
      <c r="E46">
        <v>94</v>
      </c>
      <c r="F46">
        <v>37</v>
      </c>
      <c r="G46">
        <v>0</v>
      </c>
      <c r="H46">
        <v>2</v>
      </c>
      <c r="I46">
        <v>2446</v>
      </c>
      <c r="J46" t="s">
        <v>19</v>
      </c>
      <c r="N46" s="3">
        <f t="shared" si="0"/>
        <v>3.4360189573459716</v>
      </c>
      <c r="O46" s="3">
        <f t="shared" si="1"/>
        <v>92.851500789889414</v>
      </c>
    </row>
    <row r="47" spans="1:15">
      <c r="A47" t="s">
        <v>61</v>
      </c>
      <c r="B47">
        <v>1060</v>
      </c>
      <c r="C47">
        <v>19</v>
      </c>
      <c r="D47">
        <v>852</v>
      </c>
      <c r="E47">
        <v>189</v>
      </c>
      <c r="F47">
        <v>3</v>
      </c>
      <c r="G47">
        <v>0</v>
      </c>
      <c r="H47">
        <v>0</v>
      </c>
      <c r="I47">
        <v>1038</v>
      </c>
      <c r="J47" t="s">
        <v>13</v>
      </c>
      <c r="N47" s="3">
        <f t="shared" si="0"/>
        <v>1.7924528301886793</v>
      </c>
      <c r="O47" s="3">
        <f t="shared" si="1"/>
        <v>80.377358490566039</v>
      </c>
    </row>
    <row r="48" spans="1:15">
      <c r="A48" t="s">
        <v>62</v>
      </c>
      <c r="B48">
        <v>15516</v>
      </c>
      <c r="C48">
        <v>373</v>
      </c>
      <c r="D48">
        <v>11428</v>
      </c>
      <c r="E48">
        <v>3715</v>
      </c>
      <c r="F48">
        <v>192</v>
      </c>
      <c r="G48">
        <v>2</v>
      </c>
      <c r="H48">
        <v>0</v>
      </c>
      <c r="I48">
        <v>14098</v>
      </c>
      <c r="J48" t="s">
        <v>13</v>
      </c>
      <c r="N48" s="3">
        <f t="shared" si="0"/>
        <v>2.4039700953854086</v>
      </c>
      <c r="O48" s="3">
        <f t="shared" si="1"/>
        <v>73.653003351379226</v>
      </c>
    </row>
    <row r="49" spans="1:15">
      <c r="A49" t="s">
        <v>63</v>
      </c>
      <c r="B49">
        <v>13761</v>
      </c>
      <c r="C49">
        <v>613</v>
      </c>
      <c r="D49">
        <v>12605</v>
      </c>
      <c r="E49">
        <v>543</v>
      </c>
      <c r="F49">
        <v>109</v>
      </c>
      <c r="G49">
        <v>0</v>
      </c>
      <c r="H49">
        <v>77</v>
      </c>
      <c r="I49">
        <v>13453</v>
      </c>
      <c r="J49" t="s">
        <v>13</v>
      </c>
      <c r="N49" s="3">
        <f t="shared" si="0"/>
        <v>4.4546181236828719</v>
      </c>
      <c r="O49" s="3">
        <f t="shared" si="1"/>
        <v>91.599447714555623</v>
      </c>
    </row>
    <row r="50" spans="1:15">
      <c r="A50" t="s">
        <v>64</v>
      </c>
      <c r="B50">
        <v>5059</v>
      </c>
      <c r="C50">
        <v>58</v>
      </c>
      <c r="D50">
        <v>4977</v>
      </c>
      <c r="E50">
        <v>24</v>
      </c>
      <c r="F50">
        <v>9</v>
      </c>
      <c r="G50">
        <v>0</v>
      </c>
      <c r="H50">
        <v>11</v>
      </c>
      <c r="I50">
        <v>5020</v>
      </c>
      <c r="J50" t="s">
        <v>11</v>
      </c>
      <c r="N50" s="3">
        <f t="shared" si="0"/>
        <v>1.1464716347104171</v>
      </c>
      <c r="O50" s="3">
        <f t="shared" si="1"/>
        <v>98.379126309547345</v>
      </c>
    </row>
    <row r="51" spans="1:15">
      <c r="A51" t="s">
        <v>65</v>
      </c>
      <c r="B51">
        <v>18</v>
      </c>
      <c r="C51">
        <v>0</v>
      </c>
      <c r="D51">
        <v>18</v>
      </c>
      <c r="E51">
        <v>0</v>
      </c>
      <c r="F51">
        <v>0</v>
      </c>
      <c r="G51">
        <v>0</v>
      </c>
      <c r="H51">
        <v>0</v>
      </c>
      <c r="I51">
        <v>18</v>
      </c>
      <c r="J51" t="s">
        <v>19</v>
      </c>
      <c r="N51" s="3">
        <f t="shared" si="0"/>
        <v>0</v>
      </c>
      <c r="O51" s="3">
        <f t="shared" si="1"/>
        <v>100</v>
      </c>
    </row>
    <row r="52" spans="1:15">
      <c r="A52" t="s">
        <v>66</v>
      </c>
      <c r="B52">
        <v>64156</v>
      </c>
      <c r="C52">
        <v>1083</v>
      </c>
      <c r="D52">
        <v>30204</v>
      </c>
      <c r="E52">
        <v>32869</v>
      </c>
      <c r="F52">
        <v>1248</v>
      </c>
      <c r="G52">
        <v>20</v>
      </c>
      <c r="H52">
        <v>1601</v>
      </c>
      <c r="I52">
        <v>53956</v>
      </c>
      <c r="J52" t="s">
        <v>19</v>
      </c>
      <c r="N52" s="3">
        <f t="shared" si="0"/>
        <v>1.688072822495168</v>
      </c>
      <c r="O52" s="3">
        <f t="shared" si="1"/>
        <v>47.078994949809839</v>
      </c>
    </row>
    <row r="53" spans="1:15">
      <c r="A53" t="s">
        <v>67</v>
      </c>
      <c r="B53">
        <v>81161</v>
      </c>
      <c r="C53">
        <v>5532</v>
      </c>
      <c r="D53">
        <v>34896</v>
      </c>
      <c r="E53">
        <v>40733</v>
      </c>
      <c r="F53">
        <v>467</v>
      </c>
      <c r="G53">
        <v>17</v>
      </c>
      <c r="H53">
        <v>0</v>
      </c>
      <c r="I53">
        <v>74620</v>
      </c>
      <c r="J53" t="s">
        <v>19</v>
      </c>
      <c r="N53" s="3">
        <f t="shared" si="0"/>
        <v>6.8160816155542685</v>
      </c>
      <c r="O53" s="3">
        <f t="shared" si="1"/>
        <v>42.996020256034299</v>
      </c>
    </row>
    <row r="54" spans="1:15">
      <c r="A54" t="s">
        <v>68</v>
      </c>
      <c r="B54">
        <v>92482</v>
      </c>
      <c r="C54">
        <v>4652</v>
      </c>
      <c r="D54">
        <v>34838</v>
      </c>
      <c r="E54">
        <v>52992</v>
      </c>
      <c r="F54">
        <v>420</v>
      </c>
      <c r="G54">
        <v>46</v>
      </c>
      <c r="H54">
        <v>1007</v>
      </c>
      <c r="I54">
        <v>88402</v>
      </c>
      <c r="J54" t="s">
        <v>11</v>
      </c>
      <c r="N54" s="3">
        <f t="shared" si="0"/>
        <v>5.0301680326982545</v>
      </c>
      <c r="O54" s="3">
        <f t="shared" si="1"/>
        <v>37.670033087519734</v>
      </c>
    </row>
    <row r="55" spans="1:15">
      <c r="A55" t="s">
        <v>69</v>
      </c>
      <c r="B55">
        <v>15035</v>
      </c>
      <c r="C55">
        <v>408</v>
      </c>
      <c r="D55">
        <v>7778</v>
      </c>
      <c r="E55">
        <v>6849</v>
      </c>
      <c r="F55">
        <v>405</v>
      </c>
      <c r="G55">
        <v>8</v>
      </c>
      <c r="H55">
        <v>130</v>
      </c>
      <c r="I55">
        <v>12207</v>
      </c>
      <c r="J55" t="s">
        <v>19</v>
      </c>
      <c r="N55" s="3">
        <f t="shared" si="0"/>
        <v>2.7136681077485867</v>
      </c>
      <c r="O55" s="3">
        <f t="shared" si="1"/>
        <v>51.732623877618892</v>
      </c>
    </row>
    <row r="56" spans="1:15">
      <c r="A56" t="s">
        <v>70</v>
      </c>
      <c r="B56">
        <v>3071</v>
      </c>
      <c r="C56">
        <v>51</v>
      </c>
      <c r="D56">
        <v>842</v>
      </c>
      <c r="E56">
        <v>2178</v>
      </c>
      <c r="F56">
        <v>0</v>
      </c>
      <c r="G56">
        <v>0</v>
      </c>
      <c r="H56">
        <v>0</v>
      </c>
      <c r="I56">
        <v>3071</v>
      </c>
      <c r="J56" t="s">
        <v>15</v>
      </c>
      <c r="N56" s="3">
        <f t="shared" si="0"/>
        <v>1.6606968414197329</v>
      </c>
      <c r="O56" s="3">
        <f t="shared" si="1"/>
        <v>27.41777922500814</v>
      </c>
    </row>
    <row r="57" spans="1:15">
      <c r="A57" t="s">
        <v>71</v>
      </c>
      <c r="B57">
        <v>265</v>
      </c>
      <c r="C57">
        <v>0</v>
      </c>
      <c r="D57">
        <v>191</v>
      </c>
      <c r="E57">
        <v>74</v>
      </c>
      <c r="F57">
        <v>2</v>
      </c>
      <c r="G57">
        <v>0</v>
      </c>
      <c r="H57">
        <v>2</v>
      </c>
      <c r="I57">
        <v>251</v>
      </c>
      <c r="J57" t="s">
        <v>15</v>
      </c>
      <c r="N57" s="3">
        <f t="shared" si="0"/>
        <v>0</v>
      </c>
      <c r="O57" s="3">
        <f t="shared" si="1"/>
        <v>72.075471698113205</v>
      </c>
    </row>
    <row r="58" spans="1:15">
      <c r="A58" t="s">
        <v>72</v>
      </c>
      <c r="B58">
        <v>2034</v>
      </c>
      <c r="C58">
        <v>69</v>
      </c>
      <c r="D58">
        <v>1923</v>
      </c>
      <c r="E58">
        <v>42</v>
      </c>
      <c r="F58">
        <v>0</v>
      </c>
      <c r="G58">
        <v>0</v>
      </c>
      <c r="H58">
        <v>1</v>
      </c>
      <c r="I58">
        <v>2021</v>
      </c>
      <c r="J58" t="s">
        <v>13</v>
      </c>
      <c r="N58" s="3">
        <f t="shared" si="0"/>
        <v>3.3923303834808261</v>
      </c>
      <c r="O58" s="3">
        <f t="shared" si="1"/>
        <v>94.542772861356937</v>
      </c>
    </row>
    <row r="59" spans="1:15">
      <c r="A59" t="s">
        <v>73</v>
      </c>
      <c r="B59">
        <v>2316</v>
      </c>
      <c r="C59">
        <v>34</v>
      </c>
      <c r="D59">
        <v>1025</v>
      </c>
      <c r="E59">
        <v>1257</v>
      </c>
      <c r="F59">
        <v>109</v>
      </c>
      <c r="G59">
        <v>2</v>
      </c>
      <c r="H59">
        <v>39</v>
      </c>
      <c r="I59">
        <v>1826</v>
      </c>
      <c r="J59" t="s">
        <v>15</v>
      </c>
      <c r="N59" s="3">
        <f t="shared" si="0"/>
        <v>1.468048359240069</v>
      </c>
      <c r="O59" s="3">
        <f t="shared" si="1"/>
        <v>44.2573402417962</v>
      </c>
    </row>
    <row r="60" spans="1:15">
      <c r="A60" t="s">
        <v>74</v>
      </c>
      <c r="B60">
        <v>14547</v>
      </c>
      <c r="C60">
        <v>228</v>
      </c>
      <c r="D60">
        <v>6386</v>
      </c>
      <c r="E60">
        <v>7933</v>
      </c>
      <c r="F60">
        <v>579</v>
      </c>
      <c r="G60">
        <v>5</v>
      </c>
      <c r="H60">
        <v>170</v>
      </c>
      <c r="I60">
        <v>10207</v>
      </c>
      <c r="J60" t="s">
        <v>15</v>
      </c>
      <c r="N60" s="3">
        <f t="shared" si="0"/>
        <v>1.5673334708187254</v>
      </c>
      <c r="O60" s="3">
        <f t="shared" si="1"/>
        <v>43.899085722142026</v>
      </c>
    </row>
    <row r="61" spans="1:15">
      <c r="A61" t="s">
        <v>75</v>
      </c>
      <c r="B61">
        <v>27</v>
      </c>
      <c r="C61">
        <v>0</v>
      </c>
      <c r="D61">
        <v>18</v>
      </c>
      <c r="E61">
        <v>9</v>
      </c>
      <c r="F61">
        <v>0</v>
      </c>
      <c r="G61">
        <v>0</v>
      </c>
      <c r="H61">
        <v>0</v>
      </c>
      <c r="I61">
        <v>27</v>
      </c>
      <c r="J61" t="s">
        <v>23</v>
      </c>
      <c r="N61" s="3">
        <f t="shared" si="0"/>
        <v>0</v>
      </c>
      <c r="O61" s="3">
        <f t="shared" si="1"/>
        <v>66.666666666666671</v>
      </c>
    </row>
    <row r="62" spans="1:15">
      <c r="A62" t="s">
        <v>76</v>
      </c>
      <c r="B62">
        <v>7398</v>
      </c>
      <c r="C62">
        <v>329</v>
      </c>
      <c r="D62">
        <v>6920</v>
      </c>
      <c r="E62">
        <v>149</v>
      </c>
      <c r="F62">
        <v>5</v>
      </c>
      <c r="G62">
        <v>0</v>
      </c>
      <c r="H62">
        <v>0</v>
      </c>
      <c r="I62">
        <v>7340</v>
      </c>
      <c r="J62" t="s">
        <v>13</v>
      </c>
      <c r="N62" s="3">
        <f t="shared" si="0"/>
        <v>4.4471478778048121</v>
      </c>
      <c r="O62" s="3">
        <f t="shared" si="1"/>
        <v>93.538794268721276</v>
      </c>
    </row>
    <row r="63" spans="1:15">
      <c r="A63" t="s">
        <v>77</v>
      </c>
      <c r="B63">
        <v>220352</v>
      </c>
      <c r="C63">
        <v>30212</v>
      </c>
      <c r="D63">
        <v>81212</v>
      </c>
      <c r="E63">
        <v>108928</v>
      </c>
      <c r="F63">
        <v>2551</v>
      </c>
      <c r="G63">
        <v>17</v>
      </c>
      <c r="H63">
        <v>267</v>
      </c>
      <c r="I63">
        <v>214023</v>
      </c>
      <c r="J63" t="s">
        <v>13</v>
      </c>
      <c r="N63" s="3">
        <f t="shared" si="0"/>
        <v>13.710790008713332</v>
      </c>
      <c r="O63" s="3">
        <f t="shared" si="1"/>
        <v>36.855576532094105</v>
      </c>
    </row>
    <row r="64" spans="1:15">
      <c r="A64" t="s">
        <v>78</v>
      </c>
      <c r="B64">
        <v>7189</v>
      </c>
      <c r="C64">
        <v>49</v>
      </c>
      <c r="D64">
        <v>4682</v>
      </c>
      <c r="E64">
        <v>2458</v>
      </c>
      <c r="F64">
        <v>205</v>
      </c>
      <c r="G64">
        <v>0</v>
      </c>
      <c r="H64">
        <v>219</v>
      </c>
      <c r="I64">
        <v>6433</v>
      </c>
      <c r="J64" t="s">
        <v>15</v>
      </c>
      <c r="N64" s="3">
        <f t="shared" si="0"/>
        <v>0.6815968841285297</v>
      </c>
      <c r="O64" s="3">
        <f t="shared" si="1"/>
        <v>65.12727778550564</v>
      </c>
    </row>
    <row r="65" spans="1:15">
      <c r="A65" t="s">
        <v>79</v>
      </c>
      <c r="B65">
        <v>326</v>
      </c>
      <c r="C65">
        <v>8</v>
      </c>
      <c r="D65">
        <v>66</v>
      </c>
      <c r="E65">
        <v>252</v>
      </c>
      <c r="F65">
        <v>49</v>
      </c>
      <c r="G65">
        <v>2</v>
      </c>
      <c r="H65">
        <v>6</v>
      </c>
      <c r="I65">
        <v>112</v>
      </c>
      <c r="J65" t="s">
        <v>15</v>
      </c>
      <c r="N65" s="3">
        <f t="shared" si="0"/>
        <v>2.4539877300613497</v>
      </c>
      <c r="O65" s="3">
        <f t="shared" si="1"/>
        <v>20.245398773006134</v>
      </c>
    </row>
    <row r="66" spans="1:15">
      <c r="A66" t="s">
        <v>80</v>
      </c>
      <c r="B66">
        <v>1137</v>
      </c>
      <c r="C66">
        <v>16</v>
      </c>
      <c r="D66">
        <v>922</v>
      </c>
      <c r="E66">
        <v>199</v>
      </c>
      <c r="F66">
        <v>6</v>
      </c>
      <c r="G66">
        <v>0</v>
      </c>
      <c r="H66">
        <v>2</v>
      </c>
      <c r="I66">
        <v>1039</v>
      </c>
      <c r="J66" t="s">
        <v>13</v>
      </c>
      <c r="N66" s="3">
        <f t="shared" si="0"/>
        <v>1.4072119613016711</v>
      </c>
      <c r="O66" s="3">
        <f t="shared" si="1"/>
        <v>81.090589270008792</v>
      </c>
    </row>
    <row r="67" spans="1:15">
      <c r="A67" t="s">
        <v>81</v>
      </c>
      <c r="B67">
        <v>207112</v>
      </c>
      <c r="C67">
        <v>9125</v>
      </c>
      <c r="D67">
        <v>190314</v>
      </c>
      <c r="E67">
        <v>7673</v>
      </c>
      <c r="F67">
        <v>445</v>
      </c>
      <c r="G67">
        <v>1</v>
      </c>
      <c r="H67">
        <v>259</v>
      </c>
      <c r="I67">
        <v>203325</v>
      </c>
      <c r="J67" t="s">
        <v>13</v>
      </c>
      <c r="N67" s="3">
        <f t="shared" ref="N67:N130" si="2">C67*100/B67</f>
        <v>4.4058287303487971</v>
      </c>
      <c r="O67" s="3">
        <f t="shared" ref="O67:O130" si="3">D67*100/B67</f>
        <v>91.889412491791887</v>
      </c>
    </row>
    <row r="68" spans="1:15">
      <c r="A68" t="s">
        <v>82</v>
      </c>
      <c r="B68">
        <v>33624</v>
      </c>
      <c r="C68">
        <v>168</v>
      </c>
      <c r="D68">
        <v>29801</v>
      </c>
      <c r="E68">
        <v>3655</v>
      </c>
      <c r="F68">
        <v>655</v>
      </c>
      <c r="G68">
        <v>0</v>
      </c>
      <c r="H68">
        <v>307</v>
      </c>
      <c r="I68">
        <v>28430</v>
      </c>
      <c r="J68" t="s">
        <v>15</v>
      </c>
      <c r="N68" s="3">
        <f t="shared" si="2"/>
        <v>0.49964311206281226</v>
      </c>
      <c r="O68" s="3">
        <f t="shared" si="3"/>
        <v>88.630145134427792</v>
      </c>
    </row>
    <row r="69" spans="1:15">
      <c r="A69" t="s">
        <v>83</v>
      </c>
      <c r="B69">
        <v>4227</v>
      </c>
      <c r="C69">
        <v>202</v>
      </c>
      <c r="D69">
        <v>1374</v>
      </c>
      <c r="E69">
        <v>2651</v>
      </c>
      <c r="F69">
        <v>34</v>
      </c>
      <c r="G69">
        <v>0</v>
      </c>
      <c r="H69">
        <v>0</v>
      </c>
      <c r="I69">
        <v>4012</v>
      </c>
      <c r="J69" t="s">
        <v>13</v>
      </c>
      <c r="N69" s="3">
        <f t="shared" si="2"/>
        <v>4.7788029335225932</v>
      </c>
      <c r="O69" s="3">
        <f t="shared" si="3"/>
        <v>32.50532292405962</v>
      </c>
    </row>
    <row r="70" spans="1:15">
      <c r="A70" t="s">
        <v>84</v>
      </c>
      <c r="B70">
        <v>14</v>
      </c>
      <c r="C70">
        <v>0</v>
      </c>
      <c r="D70">
        <v>13</v>
      </c>
      <c r="E70">
        <v>1</v>
      </c>
      <c r="F70">
        <v>1</v>
      </c>
      <c r="G70">
        <v>0</v>
      </c>
      <c r="H70">
        <v>0</v>
      </c>
      <c r="I70">
        <v>13</v>
      </c>
      <c r="J70" t="s">
        <v>13</v>
      </c>
      <c r="N70" s="3">
        <f t="shared" si="2"/>
        <v>0</v>
      </c>
      <c r="O70" s="3">
        <f t="shared" si="3"/>
        <v>92.857142857142861</v>
      </c>
    </row>
    <row r="71" spans="1:15">
      <c r="A71" t="s">
        <v>85</v>
      </c>
      <c r="B71">
        <v>23</v>
      </c>
      <c r="C71">
        <v>0</v>
      </c>
      <c r="D71">
        <v>23</v>
      </c>
      <c r="E71">
        <v>0</v>
      </c>
      <c r="F71">
        <v>0</v>
      </c>
      <c r="G71">
        <v>0</v>
      </c>
      <c r="H71">
        <v>0</v>
      </c>
      <c r="I71">
        <v>23</v>
      </c>
      <c r="J71" t="s">
        <v>19</v>
      </c>
      <c r="N71" s="3">
        <f t="shared" si="2"/>
        <v>0</v>
      </c>
      <c r="O71" s="3">
        <f t="shared" si="3"/>
        <v>100</v>
      </c>
    </row>
    <row r="72" spans="1:15">
      <c r="A72" t="s">
        <v>86</v>
      </c>
      <c r="B72">
        <v>45309</v>
      </c>
      <c r="C72">
        <v>1761</v>
      </c>
      <c r="D72">
        <v>32455</v>
      </c>
      <c r="E72">
        <v>11093</v>
      </c>
      <c r="F72">
        <v>256</v>
      </c>
      <c r="G72">
        <v>27</v>
      </c>
      <c r="H72">
        <v>843</v>
      </c>
      <c r="I72">
        <v>39039</v>
      </c>
      <c r="J72" t="s">
        <v>19</v>
      </c>
      <c r="N72" s="3">
        <f t="shared" si="2"/>
        <v>3.8866450374097861</v>
      </c>
      <c r="O72" s="3">
        <f t="shared" si="3"/>
        <v>71.630360414045768</v>
      </c>
    </row>
    <row r="73" spans="1:15">
      <c r="A73" t="s">
        <v>87</v>
      </c>
      <c r="B73">
        <v>7055</v>
      </c>
      <c r="C73">
        <v>45</v>
      </c>
      <c r="D73">
        <v>6257</v>
      </c>
      <c r="E73">
        <v>753</v>
      </c>
      <c r="F73">
        <v>47</v>
      </c>
      <c r="G73">
        <v>2</v>
      </c>
      <c r="H73">
        <v>105</v>
      </c>
      <c r="I73">
        <v>6590</v>
      </c>
      <c r="J73" t="s">
        <v>15</v>
      </c>
      <c r="N73" s="3">
        <f t="shared" si="2"/>
        <v>0.63784549964564141</v>
      </c>
      <c r="O73" s="3">
        <f t="shared" si="3"/>
        <v>88.688873139617286</v>
      </c>
    </row>
    <row r="74" spans="1:15">
      <c r="A74" t="s">
        <v>88</v>
      </c>
      <c r="B74">
        <v>1954</v>
      </c>
      <c r="C74">
        <v>26</v>
      </c>
      <c r="D74">
        <v>803</v>
      </c>
      <c r="E74">
        <v>1125</v>
      </c>
      <c r="F74">
        <v>0</v>
      </c>
      <c r="G74">
        <v>0</v>
      </c>
      <c r="H74">
        <v>0</v>
      </c>
      <c r="I74">
        <v>1949</v>
      </c>
      <c r="J74" t="s">
        <v>15</v>
      </c>
      <c r="N74" s="3">
        <f t="shared" si="2"/>
        <v>1.3306038894575229</v>
      </c>
      <c r="O74" s="3">
        <f t="shared" si="3"/>
        <v>41.095189355168884</v>
      </c>
    </row>
    <row r="75" spans="1:15">
      <c r="A75" t="s">
        <v>89</v>
      </c>
      <c r="B75">
        <v>389</v>
      </c>
      <c r="C75">
        <v>20</v>
      </c>
      <c r="D75">
        <v>181</v>
      </c>
      <c r="E75">
        <v>188</v>
      </c>
      <c r="F75">
        <v>19</v>
      </c>
      <c r="G75">
        <v>0</v>
      </c>
      <c r="H75">
        <v>0</v>
      </c>
      <c r="I75">
        <v>337</v>
      </c>
      <c r="J75" t="s">
        <v>19</v>
      </c>
      <c r="N75" s="3">
        <f t="shared" si="2"/>
        <v>5.1413881748071981</v>
      </c>
      <c r="O75" s="3">
        <f t="shared" si="3"/>
        <v>46.529562982005139</v>
      </c>
    </row>
    <row r="76" spans="1:15">
      <c r="A76" t="s">
        <v>90</v>
      </c>
      <c r="B76">
        <v>7340</v>
      </c>
      <c r="C76">
        <v>158</v>
      </c>
      <c r="D76">
        <v>4365</v>
      </c>
      <c r="E76">
        <v>2817</v>
      </c>
      <c r="F76">
        <v>25</v>
      </c>
      <c r="G76">
        <v>1</v>
      </c>
      <c r="H76">
        <v>0</v>
      </c>
      <c r="I76">
        <v>7053</v>
      </c>
      <c r="J76" t="s">
        <v>19</v>
      </c>
      <c r="N76" s="3">
        <f t="shared" si="2"/>
        <v>2.1525885558583107</v>
      </c>
      <c r="O76" s="3">
        <f t="shared" si="3"/>
        <v>59.468664850136243</v>
      </c>
    </row>
    <row r="77" spans="1:15">
      <c r="A77" t="s">
        <v>91</v>
      </c>
      <c r="B77">
        <v>12</v>
      </c>
      <c r="C77">
        <v>0</v>
      </c>
      <c r="D77">
        <v>12</v>
      </c>
      <c r="E77">
        <v>0</v>
      </c>
      <c r="F77">
        <v>0</v>
      </c>
      <c r="G77">
        <v>0</v>
      </c>
      <c r="H77">
        <v>0</v>
      </c>
      <c r="I77">
        <v>12</v>
      </c>
      <c r="J77" t="s">
        <v>13</v>
      </c>
      <c r="N77" s="3">
        <f t="shared" si="2"/>
        <v>0</v>
      </c>
      <c r="O77" s="3">
        <f t="shared" si="3"/>
        <v>100</v>
      </c>
    </row>
    <row r="78" spans="1:15">
      <c r="A78" t="s">
        <v>92</v>
      </c>
      <c r="B78">
        <v>39741</v>
      </c>
      <c r="C78">
        <v>1166</v>
      </c>
      <c r="D78">
        <v>5039</v>
      </c>
      <c r="E78">
        <v>33536</v>
      </c>
      <c r="F78">
        <v>465</v>
      </c>
      <c r="G78">
        <v>50</v>
      </c>
      <c r="H78">
        <v>117</v>
      </c>
      <c r="I78">
        <v>34611</v>
      </c>
      <c r="J78" t="s">
        <v>19</v>
      </c>
      <c r="N78" s="3">
        <f t="shared" si="2"/>
        <v>2.9339976346845829</v>
      </c>
      <c r="O78" s="3">
        <f t="shared" si="3"/>
        <v>12.679600412672052</v>
      </c>
    </row>
    <row r="79" spans="1:15">
      <c r="A79" t="s">
        <v>93</v>
      </c>
      <c r="B79">
        <v>4448</v>
      </c>
      <c r="C79">
        <v>596</v>
      </c>
      <c r="D79">
        <v>3329</v>
      </c>
      <c r="E79">
        <v>523</v>
      </c>
      <c r="F79">
        <v>13</v>
      </c>
      <c r="G79">
        <v>0</v>
      </c>
      <c r="H79">
        <v>0</v>
      </c>
      <c r="I79">
        <v>4339</v>
      </c>
      <c r="J79" t="s">
        <v>13</v>
      </c>
      <c r="N79" s="3">
        <f t="shared" si="2"/>
        <v>13.399280575539569</v>
      </c>
      <c r="O79" s="3">
        <f t="shared" si="3"/>
        <v>74.842625899280577</v>
      </c>
    </row>
    <row r="80" spans="1:15">
      <c r="A80" t="s">
        <v>94</v>
      </c>
      <c r="B80">
        <v>1854</v>
      </c>
      <c r="C80">
        <v>10</v>
      </c>
      <c r="D80">
        <v>1823</v>
      </c>
      <c r="E80">
        <v>21</v>
      </c>
      <c r="F80">
        <v>7</v>
      </c>
      <c r="G80">
        <v>0</v>
      </c>
      <c r="H80">
        <v>0</v>
      </c>
      <c r="I80">
        <v>1839</v>
      </c>
      <c r="J80" t="s">
        <v>13</v>
      </c>
      <c r="N80" s="3">
        <f t="shared" si="2"/>
        <v>0.53937432578209277</v>
      </c>
      <c r="O80" s="3">
        <f t="shared" si="3"/>
        <v>98.327939590075516</v>
      </c>
    </row>
    <row r="81" spans="1:15">
      <c r="A81" t="s">
        <v>95</v>
      </c>
      <c r="B81">
        <v>1480073</v>
      </c>
      <c r="C81">
        <v>33408</v>
      </c>
      <c r="D81">
        <v>951166</v>
      </c>
      <c r="E81">
        <v>495499</v>
      </c>
      <c r="F81">
        <v>44457</v>
      </c>
      <c r="G81">
        <v>637</v>
      </c>
      <c r="H81">
        <v>33598</v>
      </c>
      <c r="I81">
        <v>1155338</v>
      </c>
      <c r="J81" t="s">
        <v>29</v>
      </c>
      <c r="N81" s="3">
        <f t="shared" si="2"/>
        <v>2.2571859631247917</v>
      </c>
      <c r="O81" s="3">
        <f t="shared" si="3"/>
        <v>64.264803154979518</v>
      </c>
    </row>
    <row r="82" spans="1:15">
      <c r="A82" t="s">
        <v>96</v>
      </c>
      <c r="B82">
        <v>100303</v>
      </c>
      <c r="C82">
        <v>4838</v>
      </c>
      <c r="D82">
        <v>58173</v>
      </c>
      <c r="E82">
        <v>37292</v>
      </c>
      <c r="F82">
        <v>1525</v>
      </c>
      <c r="G82">
        <v>57</v>
      </c>
      <c r="H82">
        <v>1518</v>
      </c>
      <c r="I82">
        <v>88214</v>
      </c>
      <c r="J82" t="s">
        <v>29</v>
      </c>
      <c r="N82" s="3">
        <f t="shared" si="2"/>
        <v>4.8233851430166599</v>
      </c>
      <c r="O82" s="3">
        <f t="shared" si="3"/>
        <v>57.997268277120327</v>
      </c>
    </row>
    <row r="83" spans="1:15">
      <c r="A83" t="s">
        <v>97</v>
      </c>
      <c r="B83">
        <v>293606</v>
      </c>
      <c r="C83">
        <v>15912</v>
      </c>
      <c r="D83">
        <v>255144</v>
      </c>
      <c r="E83">
        <v>22550</v>
      </c>
      <c r="F83">
        <v>2434</v>
      </c>
      <c r="G83">
        <v>212</v>
      </c>
      <c r="H83">
        <v>1931</v>
      </c>
      <c r="I83">
        <v>276202</v>
      </c>
      <c r="J83" t="s">
        <v>11</v>
      </c>
      <c r="N83" s="3">
        <f t="shared" si="2"/>
        <v>5.4195077757266539</v>
      </c>
      <c r="O83" s="3">
        <f t="shared" si="3"/>
        <v>86.900131468702952</v>
      </c>
    </row>
    <row r="84" spans="1:15">
      <c r="A84" t="s">
        <v>98</v>
      </c>
      <c r="B84">
        <v>112585</v>
      </c>
      <c r="C84">
        <v>4458</v>
      </c>
      <c r="D84">
        <v>77144</v>
      </c>
      <c r="E84">
        <v>30983</v>
      </c>
      <c r="F84">
        <v>2553</v>
      </c>
      <c r="G84">
        <v>96</v>
      </c>
      <c r="H84">
        <v>1927</v>
      </c>
      <c r="I84">
        <v>94693</v>
      </c>
      <c r="J84" t="s">
        <v>11</v>
      </c>
      <c r="N84" s="3">
        <f t="shared" si="2"/>
        <v>3.9596749122884933</v>
      </c>
      <c r="O84" s="3">
        <f t="shared" si="3"/>
        <v>68.520673269085577</v>
      </c>
    </row>
    <row r="85" spans="1:15">
      <c r="A85" t="s">
        <v>99</v>
      </c>
      <c r="B85">
        <v>25892</v>
      </c>
      <c r="C85">
        <v>1764</v>
      </c>
      <c r="D85">
        <v>23364</v>
      </c>
      <c r="E85">
        <v>764</v>
      </c>
      <c r="F85">
        <v>11</v>
      </c>
      <c r="G85">
        <v>0</v>
      </c>
      <c r="H85">
        <v>0</v>
      </c>
      <c r="I85">
        <v>25766</v>
      </c>
      <c r="J85" t="s">
        <v>13</v>
      </c>
      <c r="N85" s="3">
        <f t="shared" si="2"/>
        <v>6.8129151861578867</v>
      </c>
      <c r="O85" s="3">
        <f t="shared" si="3"/>
        <v>90.236366445234054</v>
      </c>
    </row>
    <row r="86" spans="1:15">
      <c r="A86" t="s">
        <v>100</v>
      </c>
      <c r="B86">
        <v>63985</v>
      </c>
      <c r="C86">
        <v>474</v>
      </c>
      <c r="D86">
        <v>27133</v>
      </c>
      <c r="E86">
        <v>36378</v>
      </c>
      <c r="F86">
        <v>2029</v>
      </c>
      <c r="G86">
        <v>4</v>
      </c>
      <c r="H86">
        <v>108</v>
      </c>
      <c r="I86">
        <v>52003</v>
      </c>
      <c r="J86" t="s">
        <v>13</v>
      </c>
      <c r="N86" s="3">
        <f t="shared" si="2"/>
        <v>0.74079862467765878</v>
      </c>
      <c r="O86" s="3">
        <f t="shared" si="3"/>
        <v>42.405251230757209</v>
      </c>
    </row>
    <row r="87" spans="1:15">
      <c r="A87" t="s">
        <v>101</v>
      </c>
      <c r="B87">
        <v>246286</v>
      </c>
      <c r="C87">
        <v>35112</v>
      </c>
      <c r="D87">
        <v>198593</v>
      </c>
      <c r="E87">
        <v>12581</v>
      </c>
      <c r="F87">
        <v>168</v>
      </c>
      <c r="G87">
        <v>5</v>
      </c>
      <c r="H87">
        <v>147</v>
      </c>
      <c r="I87">
        <v>244624</v>
      </c>
      <c r="J87" t="s">
        <v>13</v>
      </c>
      <c r="N87" s="3">
        <f t="shared" si="2"/>
        <v>14.256595990027854</v>
      </c>
      <c r="O87" s="3">
        <f t="shared" si="3"/>
        <v>80.635115272488079</v>
      </c>
    </row>
    <row r="88" spans="1:15">
      <c r="A88" t="s">
        <v>102</v>
      </c>
      <c r="B88">
        <v>853</v>
      </c>
      <c r="C88">
        <v>10</v>
      </c>
      <c r="D88">
        <v>714</v>
      </c>
      <c r="E88">
        <v>129</v>
      </c>
      <c r="F88">
        <v>11</v>
      </c>
      <c r="G88">
        <v>0</v>
      </c>
      <c r="H88">
        <v>0</v>
      </c>
      <c r="I88">
        <v>809</v>
      </c>
      <c r="J88" t="s">
        <v>19</v>
      </c>
      <c r="N88" s="3">
        <f t="shared" si="2"/>
        <v>1.1723329425556859</v>
      </c>
      <c r="O88" s="3">
        <f t="shared" si="3"/>
        <v>83.704572098475964</v>
      </c>
    </row>
    <row r="89" spans="1:15">
      <c r="A89" t="s">
        <v>103</v>
      </c>
      <c r="B89">
        <v>31142</v>
      </c>
      <c r="C89">
        <v>998</v>
      </c>
      <c r="D89">
        <v>21970</v>
      </c>
      <c r="E89">
        <v>8174</v>
      </c>
      <c r="F89">
        <v>594</v>
      </c>
      <c r="G89">
        <v>0</v>
      </c>
      <c r="H89">
        <v>364</v>
      </c>
      <c r="I89">
        <v>25706</v>
      </c>
      <c r="J89" t="s">
        <v>23</v>
      </c>
      <c r="N89" s="3">
        <f t="shared" si="2"/>
        <v>3.204675358037377</v>
      </c>
      <c r="O89" s="3">
        <f t="shared" si="3"/>
        <v>70.547813242566306</v>
      </c>
    </row>
    <row r="90" spans="1:15">
      <c r="A90" t="s">
        <v>104</v>
      </c>
      <c r="B90">
        <v>1176</v>
      </c>
      <c r="C90">
        <v>11</v>
      </c>
      <c r="D90">
        <v>1041</v>
      </c>
      <c r="E90">
        <v>124</v>
      </c>
      <c r="F90">
        <v>8</v>
      </c>
      <c r="G90">
        <v>0</v>
      </c>
      <c r="H90">
        <v>0</v>
      </c>
      <c r="I90">
        <v>1223</v>
      </c>
      <c r="J90" t="s">
        <v>11</v>
      </c>
      <c r="N90" s="3">
        <f t="shared" si="2"/>
        <v>0.93537414965986398</v>
      </c>
      <c r="O90" s="3">
        <f t="shared" si="3"/>
        <v>88.520408163265301</v>
      </c>
    </row>
    <row r="91" spans="1:15">
      <c r="A91" t="s">
        <v>105</v>
      </c>
      <c r="B91">
        <v>84648</v>
      </c>
      <c r="C91">
        <v>585</v>
      </c>
      <c r="D91">
        <v>54404</v>
      </c>
      <c r="E91">
        <v>29659</v>
      </c>
      <c r="F91">
        <v>1526</v>
      </c>
      <c r="G91">
        <v>0</v>
      </c>
      <c r="H91">
        <v>1833</v>
      </c>
      <c r="I91">
        <v>73468</v>
      </c>
      <c r="J91" t="s">
        <v>13</v>
      </c>
      <c r="N91" s="3">
        <f t="shared" si="2"/>
        <v>0.69109724978735465</v>
      </c>
      <c r="O91" s="3">
        <f t="shared" si="3"/>
        <v>64.270862867403835</v>
      </c>
    </row>
    <row r="92" spans="1:15">
      <c r="A92" t="s">
        <v>106</v>
      </c>
      <c r="B92">
        <v>17975</v>
      </c>
      <c r="C92">
        <v>285</v>
      </c>
      <c r="D92">
        <v>7833</v>
      </c>
      <c r="E92">
        <v>9857</v>
      </c>
      <c r="F92">
        <v>372</v>
      </c>
      <c r="G92">
        <v>5</v>
      </c>
      <c r="H92">
        <v>90</v>
      </c>
      <c r="I92">
        <v>13771</v>
      </c>
      <c r="J92" t="s">
        <v>15</v>
      </c>
      <c r="N92" s="3">
        <f t="shared" si="2"/>
        <v>1.5855354659248957</v>
      </c>
      <c r="O92" s="3">
        <f t="shared" si="3"/>
        <v>43.577190542420027</v>
      </c>
    </row>
    <row r="93" spans="1:15">
      <c r="A93" t="s">
        <v>107</v>
      </c>
      <c r="B93">
        <v>7413</v>
      </c>
      <c r="C93">
        <v>185</v>
      </c>
      <c r="D93">
        <v>4027</v>
      </c>
      <c r="E93">
        <v>3201</v>
      </c>
      <c r="F93">
        <v>496</v>
      </c>
      <c r="G93">
        <v>16</v>
      </c>
      <c r="H93">
        <v>274</v>
      </c>
      <c r="I93">
        <v>5877</v>
      </c>
      <c r="J93" t="s">
        <v>13</v>
      </c>
      <c r="N93" s="3">
        <f t="shared" si="2"/>
        <v>2.4956158100634021</v>
      </c>
      <c r="O93" s="3">
        <f t="shared" si="3"/>
        <v>54.323485768244979</v>
      </c>
    </row>
    <row r="94" spans="1:15">
      <c r="A94" t="s">
        <v>108</v>
      </c>
      <c r="B94">
        <v>64379</v>
      </c>
      <c r="C94">
        <v>438</v>
      </c>
      <c r="D94">
        <v>55057</v>
      </c>
      <c r="E94">
        <v>8884</v>
      </c>
      <c r="F94">
        <v>606</v>
      </c>
      <c r="G94">
        <v>5</v>
      </c>
      <c r="H94">
        <v>684</v>
      </c>
      <c r="I94">
        <v>59763</v>
      </c>
      <c r="J94" t="s">
        <v>11</v>
      </c>
      <c r="N94" s="3">
        <f t="shared" si="2"/>
        <v>0.68034607558365301</v>
      </c>
      <c r="O94" s="3">
        <f t="shared" si="3"/>
        <v>85.520123021482163</v>
      </c>
    </row>
    <row r="95" spans="1:15">
      <c r="A95" t="s">
        <v>109</v>
      </c>
      <c r="B95">
        <v>33296</v>
      </c>
      <c r="C95">
        <v>1301</v>
      </c>
      <c r="D95">
        <v>21205</v>
      </c>
      <c r="E95">
        <v>10790</v>
      </c>
      <c r="F95">
        <v>483</v>
      </c>
      <c r="G95">
        <v>24</v>
      </c>
      <c r="H95">
        <v>817</v>
      </c>
      <c r="I95">
        <v>27143</v>
      </c>
      <c r="J95" t="s">
        <v>13</v>
      </c>
      <c r="N95" s="3">
        <f t="shared" si="2"/>
        <v>3.9073762614127823</v>
      </c>
      <c r="O95" s="3">
        <f t="shared" si="3"/>
        <v>63.686328688130708</v>
      </c>
    </row>
    <row r="96" spans="1:15">
      <c r="A96" t="s">
        <v>110</v>
      </c>
      <c r="B96">
        <v>20</v>
      </c>
      <c r="C96">
        <v>0</v>
      </c>
      <c r="D96">
        <v>19</v>
      </c>
      <c r="E96">
        <v>1</v>
      </c>
      <c r="F96">
        <v>0</v>
      </c>
      <c r="G96">
        <v>0</v>
      </c>
      <c r="H96">
        <v>0</v>
      </c>
      <c r="I96">
        <v>19</v>
      </c>
      <c r="J96" t="s">
        <v>23</v>
      </c>
      <c r="N96" s="3">
        <f t="shared" si="2"/>
        <v>0</v>
      </c>
      <c r="O96" s="3">
        <f t="shared" si="3"/>
        <v>95</v>
      </c>
    </row>
    <row r="97" spans="1:15">
      <c r="A97" t="s">
        <v>111</v>
      </c>
      <c r="B97">
        <v>1219</v>
      </c>
      <c r="C97">
        <v>31</v>
      </c>
      <c r="D97">
        <v>1045</v>
      </c>
      <c r="E97">
        <v>143</v>
      </c>
      <c r="F97">
        <v>0</v>
      </c>
      <c r="G97">
        <v>0</v>
      </c>
      <c r="H97">
        <v>0</v>
      </c>
      <c r="I97">
        <v>1192</v>
      </c>
      <c r="J97" t="s">
        <v>13</v>
      </c>
      <c r="N97" s="3">
        <f t="shared" si="2"/>
        <v>2.5430680885972108</v>
      </c>
      <c r="O97" s="3">
        <f t="shared" si="3"/>
        <v>85.726004922067261</v>
      </c>
    </row>
    <row r="98" spans="1:15">
      <c r="A98" t="s">
        <v>112</v>
      </c>
      <c r="B98">
        <v>3882</v>
      </c>
      <c r="C98">
        <v>51</v>
      </c>
      <c r="D98">
        <v>1709</v>
      </c>
      <c r="E98">
        <v>2122</v>
      </c>
      <c r="F98">
        <v>132</v>
      </c>
      <c r="G98">
        <v>0</v>
      </c>
      <c r="H98">
        <v>17</v>
      </c>
      <c r="I98">
        <v>2905</v>
      </c>
      <c r="J98" t="s">
        <v>11</v>
      </c>
      <c r="N98" s="3">
        <f t="shared" si="2"/>
        <v>1.3137557959814528</v>
      </c>
      <c r="O98" s="3">
        <f t="shared" si="3"/>
        <v>44.023699124162803</v>
      </c>
    </row>
    <row r="99" spans="1:15">
      <c r="A99" t="s">
        <v>113</v>
      </c>
      <c r="B99">
        <v>505</v>
      </c>
      <c r="C99">
        <v>12</v>
      </c>
      <c r="D99">
        <v>128</v>
      </c>
      <c r="E99">
        <v>365</v>
      </c>
      <c r="F99">
        <v>0</v>
      </c>
      <c r="G99">
        <v>0</v>
      </c>
      <c r="H99">
        <v>0</v>
      </c>
      <c r="I99">
        <v>359</v>
      </c>
      <c r="J99" t="s">
        <v>15</v>
      </c>
      <c r="N99" s="3">
        <f t="shared" si="2"/>
        <v>2.3762376237623761</v>
      </c>
      <c r="O99" s="3">
        <f t="shared" si="3"/>
        <v>25.346534653465348</v>
      </c>
    </row>
    <row r="100" spans="1:15">
      <c r="A100" t="s">
        <v>114</v>
      </c>
      <c r="B100">
        <v>1167</v>
      </c>
      <c r="C100">
        <v>72</v>
      </c>
      <c r="D100">
        <v>646</v>
      </c>
      <c r="E100">
        <v>449</v>
      </c>
      <c r="F100">
        <v>5</v>
      </c>
      <c r="G100">
        <v>0</v>
      </c>
      <c r="H100">
        <v>5</v>
      </c>
      <c r="I100">
        <v>1107</v>
      </c>
      <c r="J100" t="s">
        <v>15</v>
      </c>
      <c r="N100" s="3">
        <f t="shared" si="2"/>
        <v>6.1696658097686372</v>
      </c>
      <c r="O100" s="3">
        <f t="shared" si="3"/>
        <v>55.355612682090829</v>
      </c>
    </row>
    <row r="101" spans="1:15">
      <c r="A101" t="s">
        <v>115</v>
      </c>
      <c r="B101">
        <v>2827</v>
      </c>
      <c r="C101">
        <v>64</v>
      </c>
      <c r="D101">
        <v>577</v>
      </c>
      <c r="E101">
        <v>2186</v>
      </c>
      <c r="F101">
        <v>158</v>
      </c>
      <c r="G101">
        <v>4</v>
      </c>
      <c r="H101">
        <v>24</v>
      </c>
      <c r="I101">
        <v>1980</v>
      </c>
      <c r="J101" t="s">
        <v>11</v>
      </c>
      <c r="N101" s="3">
        <f t="shared" si="2"/>
        <v>2.2638839759462326</v>
      </c>
      <c r="O101" s="3">
        <f t="shared" si="3"/>
        <v>20.410328970640254</v>
      </c>
    </row>
    <row r="102" spans="1:15">
      <c r="A102" t="s">
        <v>116</v>
      </c>
      <c r="B102">
        <v>86</v>
      </c>
      <c r="C102">
        <v>1</v>
      </c>
      <c r="D102">
        <v>81</v>
      </c>
      <c r="E102">
        <v>4</v>
      </c>
      <c r="F102">
        <v>0</v>
      </c>
      <c r="G102">
        <v>0</v>
      </c>
      <c r="H102">
        <v>0</v>
      </c>
      <c r="I102">
        <v>86</v>
      </c>
      <c r="J102" t="s">
        <v>13</v>
      </c>
      <c r="N102" s="3">
        <f t="shared" si="2"/>
        <v>1.1627906976744187</v>
      </c>
      <c r="O102" s="3">
        <f t="shared" si="3"/>
        <v>94.186046511627907</v>
      </c>
    </row>
    <row r="103" spans="1:15">
      <c r="A103" t="s">
        <v>117</v>
      </c>
      <c r="B103">
        <v>2019</v>
      </c>
      <c r="C103">
        <v>80</v>
      </c>
      <c r="D103">
        <v>1620</v>
      </c>
      <c r="E103">
        <v>319</v>
      </c>
      <c r="F103">
        <v>11</v>
      </c>
      <c r="G103">
        <v>0</v>
      </c>
      <c r="H103">
        <v>4</v>
      </c>
      <c r="I103">
        <v>1947</v>
      </c>
      <c r="J103" t="s">
        <v>13</v>
      </c>
      <c r="N103" s="3">
        <f t="shared" si="2"/>
        <v>3.9623576027736505</v>
      </c>
      <c r="O103" s="3">
        <f t="shared" si="3"/>
        <v>80.237741456166418</v>
      </c>
    </row>
    <row r="104" spans="1:15">
      <c r="A104" t="s">
        <v>118</v>
      </c>
      <c r="B104">
        <v>6321</v>
      </c>
      <c r="C104">
        <v>112</v>
      </c>
      <c r="D104">
        <v>4825</v>
      </c>
      <c r="E104">
        <v>1384</v>
      </c>
      <c r="F104">
        <v>49</v>
      </c>
      <c r="G104">
        <v>0</v>
      </c>
      <c r="H104">
        <v>178</v>
      </c>
      <c r="I104">
        <v>5639</v>
      </c>
      <c r="J104" t="s">
        <v>13</v>
      </c>
      <c r="N104" s="3">
        <f t="shared" si="2"/>
        <v>1.7718715393133997</v>
      </c>
      <c r="O104" s="3">
        <f t="shared" si="3"/>
        <v>76.332858724885298</v>
      </c>
    </row>
    <row r="105" spans="1:15">
      <c r="A105" t="s">
        <v>119</v>
      </c>
      <c r="B105">
        <v>9690</v>
      </c>
      <c r="C105">
        <v>91</v>
      </c>
      <c r="D105">
        <v>6260</v>
      </c>
      <c r="E105">
        <v>3339</v>
      </c>
      <c r="F105">
        <v>395</v>
      </c>
      <c r="G105">
        <v>6</v>
      </c>
      <c r="H105">
        <v>681</v>
      </c>
      <c r="I105">
        <v>7153</v>
      </c>
      <c r="J105" t="s">
        <v>15</v>
      </c>
      <c r="N105" s="3">
        <f t="shared" si="2"/>
        <v>0.9391124871001032</v>
      </c>
      <c r="O105" s="3">
        <f t="shared" si="3"/>
        <v>64.602683178534576</v>
      </c>
    </row>
    <row r="106" spans="1:15">
      <c r="A106" t="s">
        <v>120</v>
      </c>
      <c r="B106">
        <v>3664</v>
      </c>
      <c r="C106">
        <v>99</v>
      </c>
      <c r="D106">
        <v>1645</v>
      </c>
      <c r="E106">
        <v>1920</v>
      </c>
      <c r="F106">
        <v>24</v>
      </c>
      <c r="G106">
        <v>0</v>
      </c>
      <c r="H106">
        <v>6</v>
      </c>
      <c r="I106">
        <v>2992</v>
      </c>
      <c r="J106" t="s">
        <v>15</v>
      </c>
      <c r="N106" s="3">
        <f t="shared" si="2"/>
        <v>2.7019650655021836</v>
      </c>
      <c r="O106" s="3">
        <f t="shared" si="3"/>
        <v>44.896288209606986</v>
      </c>
    </row>
    <row r="107" spans="1:15">
      <c r="A107" t="s">
        <v>121</v>
      </c>
      <c r="B107">
        <v>8904</v>
      </c>
      <c r="C107">
        <v>124</v>
      </c>
      <c r="D107">
        <v>8601</v>
      </c>
      <c r="E107">
        <v>179</v>
      </c>
      <c r="F107">
        <v>7</v>
      </c>
      <c r="G107">
        <v>0</v>
      </c>
      <c r="H107">
        <v>1</v>
      </c>
      <c r="I107">
        <v>8800</v>
      </c>
      <c r="J107" t="s">
        <v>23</v>
      </c>
      <c r="N107" s="3">
        <f t="shared" si="2"/>
        <v>1.3926325247079965</v>
      </c>
      <c r="O107" s="3">
        <f t="shared" si="3"/>
        <v>96.597035040431265</v>
      </c>
    </row>
    <row r="108" spans="1:15">
      <c r="A108" t="s">
        <v>122</v>
      </c>
      <c r="B108">
        <v>3369</v>
      </c>
      <c r="C108">
        <v>15</v>
      </c>
      <c r="D108">
        <v>2547</v>
      </c>
      <c r="E108">
        <v>807</v>
      </c>
      <c r="F108">
        <v>67</v>
      </c>
      <c r="G108">
        <v>0</v>
      </c>
      <c r="H108">
        <v>19</v>
      </c>
      <c r="I108">
        <v>2999</v>
      </c>
      <c r="J108" t="s">
        <v>29</v>
      </c>
      <c r="N108" s="3">
        <f t="shared" si="2"/>
        <v>0.44523597506678542</v>
      </c>
      <c r="O108" s="3">
        <f t="shared" si="3"/>
        <v>75.60106856634016</v>
      </c>
    </row>
    <row r="109" spans="1:15">
      <c r="A109" t="s">
        <v>123</v>
      </c>
      <c r="B109">
        <v>2513</v>
      </c>
      <c r="C109">
        <v>124</v>
      </c>
      <c r="D109">
        <v>1913</v>
      </c>
      <c r="E109">
        <v>476</v>
      </c>
      <c r="F109">
        <v>3</v>
      </c>
      <c r="G109">
        <v>1</v>
      </c>
      <c r="H109">
        <v>2</v>
      </c>
      <c r="I109">
        <v>2475</v>
      </c>
      <c r="J109" t="s">
        <v>15</v>
      </c>
      <c r="N109" s="3">
        <f t="shared" si="2"/>
        <v>4.9343414245921213</v>
      </c>
      <c r="O109" s="3">
        <f t="shared" si="3"/>
        <v>76.124154397134902</v>
      </c>
    </row>
    <row r="110" spans="1:15">
      <c r="A110" t="s">
        <v>124</v>
      </c>
      <c r="B110">
        <v>701</v>
      </c>
      <c r="C110">
        <v>9</v>
      </c>
      <c r="D110">
        <v>665</v>
      </c>
      <c r="E110">
        <v>27</v>
      </c>
      <c r="F110">
        <v>1</v>
      </c>
      <c r="G110">
        <v>0</v>
      </c>
      <c r="H110">
        <v>0</v>
      </c>
      <c r="I110">
        <v>677</v>
      </c>
      <c r="J110" t="s">
        <v>13</v>
      </c>
      <c r="N110" s="3">
        <f t="shared" si="2"/>
        <v>1.2838801711840229</v>
      </c>
      <c r="O110" s="3">
        <f t="shared" si="3"/>
        <v>94.864479315263907</v>
      </c>
    </row>
    <row r="111" spans="1:15">
      <c r="A111" t="s">
        <v>125</v>
      </c>
      <c r="B111">
        <v>6208</v>
      </c>
      <c r="C111">
        <v>156</v>
      </c>
      <c r="D111">
        <v>4653</v>
      </c>
      <c r="E111">
        <v>1399</v>
      </c>
      <c r="F111">
        <v>37</v>
      </c>
      <c r="G111">
        <v>0</v>
      </c>
      <c r="H111">
        <v>223</v>
      </c>
      <c r="I111">
        <v>5923</v>
      </c>
      <c r="J111" t="s">
        <v>15</v>
      </c>
      <c r="N111" s="3">
        <f t="shared" si="2"/>
        <v>2.5128865979381443</v>
      </c>
      <c r="O111" s="3">
        <f t="shared" si="3"/>
        <v>74.951675257731964</v>
      </c>
    </row>
    <row r="112" spans="1:15">
      <c r="A112" t="s">
        <v>126</v>
      </c>
      <c r="B112">
        <v>344</v>
      </c>
      <c r="C112">
        <v>10</v>
      </c>
      <c r="D112">
        <v>332</v>
      </c>
      <c r="E112">
        <v>2</v>
      </c>
      <c r="F112">
        <v>0</v>
      </c>
      <c r="G112">
        <v>0</v>
      </c>
      <c r="H112">
        <v>0</v>
      </c>
      <c r="I112">
        <v>343</v>
      </c>
      <c r="J112" t="s">
        <v>15</v>
      </c>
      <c r="N112" s="3">
        <f t="shared" si="2"/>
        <v>2.9069767441860463</v>
      </c>
      <c r="O112" s="3">
        <f t="shared" si="3"/>
        <v>96.511627906976742</v>
      </c>
    </row>
    <row r="113" spans="1:15">
      <c r="A113" t="s">
        <v>127</v>
      </c>
      <c r="B113">
        <v>395489</v>
      </c>
      <c r="C113">
        <v>44022</v>
      </c>
      <c r="D113">
        <v>303810</v>
      </c>
      <c r="E113">
        <v>47657</v>
      </c>
      <c r="F113">
        <v>4973</v>
      </c>
      <c r="G113">
        <v>342</v>
      </c>
      <c r="H113">
        <v>8588</v>
      </c>
      <c r="I113">
        <v>349396</v>
      </c>
      <c r="J113" t="s">
        <v>19</v>
      </c>
      <c r="N113" s="3">
        <f t="shared" si="2"/>
        <v>11.131030193001575</v>
      </c>
      <c r="O113" s="3">
        <f t="shared" si="3"/>
        <v>76.818824290941095</v>
      </c>
    </row>
    <row r="114" spans="1:15">
      <c r="A114" t="s">
        <v>128</v>
      </c>
      <c r="B114">
        <v>23154</v>
      </c>
      <c r="C114">
        <v>748</v>
      </c>
      <c r="D114">
        <v>16154</v>
      </c>
      <c r="E114">
        <v>6252</v>
      </c>
      <c r="F114">
        <v>120</v>
      </c>
      <c r="G114">
        <v>13</v>
      </c>
      <c r="H114">
        <v>245</v>
      </c>
      <c r="I114">
        <v>21115</v>
      </c>
      <c r="J114" t="s">
        <v>13</v>
      </c>
      <c r="N114" s="3">
        <f t="shared" si="2"/>
        <v>3.2305433186490453</v>
      </c>
      <c r="O114" s="3">
        <f t="shared" si="3"/>
        <v>69.767642739915345</v>
      </c>
    </row>
    <row r="115" spans="1:15">
      <c r="A115" t="s">
        <v>129</v>
      </c>
      <c r="B115">
        <v>116</v>
      </c>
      <c r="C115">
        <v>4</v>
      </c>
      <c r="D115">
        <v>104</v>
      </c>
      <c r="E115">
        <v>8</v>
      </c>
      <c r="F115">
        <v>0</v>
      </c>
      <c r="G115">
        <v>0</v>
      </c>
      <c r="H115">
        <v>0</v>
      </c>
      <c r="I115">
        <v>109</v>
      </c>
      <c r="J115" t="s">
        <v>13</v>
      </c>
      <c r="N115" s="3">
        <f t="shared" si="2"/>
        <v>3.4482758620689653</v>
      </c>
      <c r="O115" s="3">
        <f t="shared" si="3"/>
        <v>89.65517241379311</v>
      </c>
    </row>
    <row r="116" spans="1:15">
      <c r="A116" t="s">
        <v>130</v>
      </c>
      <c r="B116">
        <v>289</v>
      </c>
      <c r="C116">
        <v>0</v>
      </c>
      <c r="D116">
        <v>222</v>
      </c>
      <c r="E116">
        <v>67</v>
      </c>
      <c r="F116">
        <v>1</v>
      </c>
      <c r="G116">
        <v>0</v>
      </c>
      <c r="H116">
        <v>4</v>
      </c>
      <c r="I116">
        <v>287</v>
      </c>
      <c r="J116" t="s">
        <v>23</v>
      </c>
      <c r="N116" s="3">
        <f t="shared" si="2"/>
        <v>0</v>
      </c>
      <c r="O116" s="3">
        <f t="shared" si="3"/>
        <v>76.816608996539799</v>
      </c>
    </row>
    <row r="117" spans="1:15">
      <c r="A117" t="s">
        <v>131</v>
      </c>
      <c r="B117">
        <v>2893</v>
      </c>
      <c r="C117">
        <v>45</v>
      </c>
      <c r="D117">
        <v>809</v>
      </c>
      <c r="E117">
        <v>2039</v>
      </c>
      <c r="F117">
        <v>94</v>
      </c>
      <c r="G117">
        <v>2</v>
      </c>
      <c r="H117">
        <v>70</v>
      </c>
      <c r="I117">
        <v>2188</v>
      </c>
      <c r="J117" t="s">
        <v>13</v>
      </c>
      <c r="N117" s="3">
        <f t="shared" si="2"/>
        <v>1.5554787417905289</v>
      </c>
      <c r="O117" s="3">
        <f t="shared" si="3"/>
        <v>27.964051157967507</v>
      </c>
    </row>
    <row r="118" spans="1:15">
      <c r="A118" t="s">
        <v>132</v>
      </c>
      <c r="B118">
        <v>20887</v>
      </c>
      <c r="C118">
        <v>316</v>
      </c>
      <c r="D118">
        <v>16553</v>
      </c>
      <c r="E118">
        <v>4018</v>
      </c>
      <c r="F118">
        <v>609</v>
      </c>
      <c r="G118">
        <v>3</v>
      </c>
      <c r="H118">
        <v>115</v>
      </c>
      <c r="I118">
        <v>17562</v>
      </c>
      <c r="J118" t="s">
        <v>11</v>
      </c>
      <c r="N118" s="3">
        <f t="shared" si="2"/>
        <v>1.5129027624838416</v>
      </c>
      <c r="O118" s="3">
        <f t="shared" si="3"/>
        <v>79.250251352515917</v>
      </c>
    </row>
    <row r="119" spans="1:15">
      <c r="A119" t="s">
        <v>133</v>
      </c>
      <c r="B119">
        <v>1701</v>
      </c>
      <c r="C119">
        <v>11</v>
      </c>
      <c r="D119">
        <v>0</v>
      </c>
      <c r="E119">
        <v>1690</v>
      </c>
      <c r="F119">
        <v>32</v>
      </c>
      <c r="G119">
        <v>0</v>
      </c>
      <c r="H119">
        <v>0</v>
      </c>
      <c r="I119">
        <v>1507</v>
      </c>
      <c r="J119" t="s">
        <v>15</v>
      </c>
      <c r="N119" s="3">
        <f t="shared" si="2"/>
        <v>0.64667842445620227</v>
      </c>
      <c r="O119" s="3">
        <f t="shared" si="3"/>
        <v>0</v>
      </c>
    </row>
    <row r="120" spans="1:15">
      <c r="A120" t="s">
        <v>134</v>
      </c>
      <c r="B120">
        <v>1843</v>
      </c>
      <c r="C120">
        <v>8</v>
      </c>
      <c r="D120">
        <v>101</v>
      </c>
      <c r="E120">
        <v>1734</v>
      </c>
      <c r="F120">
        <v>68</v>
      </c>
      <c r="G120">
        <v>0</v>
      </c>
      <c r="H120">
        <v>26</v>
      </c>
      <c r="I120">
        <v>1344</v>
      </c>
      <c r="J120" t="s">
        <v>15</v>
      </c>
      <c r="N120" s="3">
        <f t="shared" si="2"/>
        <v>0.43407487791644056</v>
      </c>
      <c r="O120" s="3">
        <f t="shared" si="3"/>
        <v>5.480195333695062</v>
      </c>
    </row>
    <row r="121" spans="1:15">
      <c r="A121" t="s">
        <v>135</v>
      </c>
      <c r="B121">
        <v>18752</v>
      </c>
      <c r="C121">
        <v>48</v>
      </c>
      <c r="D121">
        <v>13754</v>
      </c>
      <c r="E121">
        <v>4950</v>
      </c>
      <c r="F121">
        <v>139</v>
      </c>
      <c r="G121">
        <v>3</v>
      </c>
      <c r="H121">
        <v>626</v>
      </c>
      <c r="I121">
        <v>17844</v>
      </c>
      <c r="J121" t="s">
        <v>29</v>
      </c>
      <c r="N121" s="3">
        <f t="shared" si="2"/>
        <v>0.25597269624573377</v>
      </c>
      <c r="O121" s="3">
        <f t="shared" si="3"/>
        <v>73.346843003412971</v>
      </c>
    </row>
    <row r="122" spans="1:15">
      <c r="A122" t="s">
        <v>136</v>
      </c>
      <c r="B122">
        <v>53413</v>
      </c>
      <c r="C122">
        <v>6160</v>
      </c>
      <c r="D122">
        <v>189</v>
      </c>
      <c r="E122">
        <v>47064</v>
      </c>
      <c r="F122">
        <v>419</v>
      </c>
      <c r="G122">
        <v>1</v>
      </c>
      <c r="H122">
        <v>0</v>
      </c>
      <c r="I122">
        <v>52132</v>
      </c>
      <c r="J122" t="s">
        <v>13</v>
      </c>
      <c r="N122" s="3">
        <f t="shared" si="2"/>
        <v>11.532772920450078</v>
      </c>
      <c r="O122" s="3">
        <f t="shared" si="3"/>
        <v>0.35384644187744557</v>
      </c>
    </row>
    <row r="123" spans="1:15">
      <c r="A123" t="s">
        <v>137</v>
      </c>
      <c r="B123">
        <v>1557</v>
      </c>
      <c r="C123">
        <v>22</v>
      </c>
      <c r="D123">
        <v>1514</v>
      </c>
      <c r="E123">
        <v>21</v>
      </c>
      <c r="F123">
        <v>1</v>
      </c>
      <c r="G123">
        <v>0</v>
      </c>
      <c r="H123">
        <v>1</v>
      </c>
      <c r="I123">
        <v>1555</v>
      </c>
      <c r="J123" t="s">
        <v>23</v>
      </c>
      <c r="N123" s="3">
        <f t="shared" si="2"/>
        <v>1.4129736673089275</v>
      </c>
      <c r="O123" s="3">
        <f t="shared" si="3"/>
        <v>97.238278741168912</v>
      </c>
    </row>
    <row r="124" spans="1:15">
      <c r="A124" t="s">
        <v>138</v>
      </c>
      <c r="B124">
        <v>3439</v>
      </c>
      <c r="C124">
        <v>108</v>
      </c>
      <c r="D124">
        <v>2492</v>
      </c>
      <c r="E124">
        <v>839</v>
      </c>
      <c r="F124">
        <v>0</v>
      </c>
      <c r="G124">
        <v>0</v>
      </c>
      <c r="H124">
        <v>0</v>
      </c>
      <c r="I124">
        <v>3147</v>
      </c>
      <c r="J124" t="s">
        <v>19</v>
      </c>
      <c r="N124" s="3">
        <f t="shared" si="2"/>
        <v>3.1404478045943587</v>
      </c>
      <c r="O124" s="3">
        <f t="shared" si="3"/>
        <v>72.462925268973535</v>
      </c>
    </row>
    <row r="125" spans="1:15">
      <c r="A125" t="s">
        <v>139</v>
      </c>
      <c r="B125">
        <v>1132</v>
      </c>
      <c r="C125">
        <v>69</v>
      </c>
      <c r="D125">
        <v>1027</v>
      </c>
      <c r="E125">
        <v>36</v>
      </c>
      <c r="F125">
        <v>0</v>
      </c>
      <c r="G125">
        <v>0</v>
      </c>
      <c r="H125">
        <v>0</v>
      </c>
      <c r="I125">
        <v>1105</v>
      </c>
      <c r="J125" t="s">
        <v>15</v>
      </c>
      <c r="N125" s="3">
        <f t="shared" si="2"/>
        <v>6.0954063604240281</v>
      </c>
      <c r="O125" s="3">
        <f t="shared" si="3"/>
        <v>90.724381625441694</v>
      </c>
    </row>
    <row r="126" spans="1:15">
      <c r="A126" t="s">
        <v>140</v>
      </c>
      <c r="B126">
        <v>41180</v>
      </c>
      <c r="C126">
        <v>860</v>
      </c>
      <c r="D126">
        <v>18203</v>
      </c>
      <c r="E126">
        <v>22117</v>
      </c>
      <c r="F126">
        <v>648</v>
      </c>
      <c r="G126">
        <v>2</v>
      </c>
      <c r="H126">
        <v>829</v>
      </c>
      <c r="I126">
        <v>37225</v>
      </c>
      <c r="J126" t="s">
        <v>15</v>
      </c>
      <c r="N126" s="3">
        <f t="shared" si="2"/>
        <v>2.0883924235065567</v>
      </c>
      <c r="O126" s="3">
        <f t="shared" si="3"/>
        <v>44.203496843127731</v>
      </c>
    </row>
    <row r="127" spans="1:15">
      <c r="A127" t="s">
        <v>141</v>
      </c>
      <c r="B127">
        <v>10213</v>
      </c>
      <c r="C127">
        <v>466</v>
      </c>
      <c r="D127">
        <v>5564</v>
      </c>
      <c r="E127">
        <v>4183</v>
      </c>
      <c r="F127">
        <v>127</v>
      </c>
      <c r="G127">
        <v>6</v>
      </c>
      <c r="H127">
        <v>137</v>
      </c>
      <c r="I127">
        <v>9249</v>
      </c>
      <c r="J127" t="s">
        <v>13</v>
      </c>
      <c r="N127" s="3">
        <f t="shared" si="2"/>
        <v>4.5628121022226571</v>
      </c>
      <c r="O127" s="3">
        <f t="shared" si="3"/>
        <v>54.479584842847352</v>
      </c>
    </row>
    <row r="128" spans="1:15">
      <c r="A128" t="s">
        <v>142</v>
      </c>
      <c r="B128">
        <v>9132</v>
      </c>
      <c r="C128">
        <v>255</v>
      </c>
      <c r="D128">
        <v>8752</v>
      </c>
      <c r="E128">
        <v>125</v>
      </c>
      <c r="F128">
        <v>15</v>
      </c>
      <c r="G128">
        <v>0</v>
      </c>
      <c r="H128">
        <v>0</v>
      </c>
      <c r="I128">
        <v>9034</v>
      </c>
      <c r="J128" t="s">
        <v>13</v>
      </c>
      <c r="N128" s="3">
        <f t="shared" si="2"/>
        <v>2.7923784494086727</v>
      </c>
      <c r="O128" s="3">
        <f t="shared" si="3"/>
        <v>95.838808585194926</v>
      </c>
    </row>
    <row r="129" spans="1:15">
      <c r="A129" t="s">
        <v>143</v>
      </c>
      <c r="B129">
        <v>77058</v>
      </c>
      <c r="C129">
        <v>393</v>
      </c>
      <c r="D129">
        <v>57028</v>
      </c>
      <c r="E129">
        <v>19637</v>
      </c>
      <c r="F129">
        <v>1053</v>
      </c>
      <c r="G129">
        <v>9</v>
      </c>
      <c r="H129">
        <v>1729</v>
      </c>
      <c r="I129">
        <v>68400</v>
      </c>
      <c r="J129" t="s">
        <v>11</v>
      </c>
      <c r="N129" s="3">
        <f t="shared" si="2"/>
        <v>0.5100054504399284</v>
      </c>
      <c r="O129" s="3">
        <f t="shared" si="3"/>
        <v>74.006592436865731</v>
      </c>
    </row>
    <row r="130" spans="1:15">
      <c r="A130" t="s">
        <v>144</v>
      </c>
      <c r="B130">
        <v>274289</v>
      </c>
      <c r="C130">
        <v>5842</v>
      </c>
      <c r="D130">
        <v>241026</v>
      </c>
      <c r="E130">
        <v>27421</v>
      </c>
      <c r="F130">
        <v>1176</v>
      </c>
      <c r="G130">
        <v>20</v>
      </c>
      <c r="H130">
        <v>3592</v>
      </c>
      <c r="I130">
        <v>266096</v>
      </c>
      <c r="J130" t="s">
        <v>11</v>
      </c>
      <c r="N130" s="3">
        <f t="shared" si="2"/>
        <v>2.1298703192618005</v>
      </c>
      <c r="O130" s="3">
        <f t="shared" si="3"/>
        <v>87.873009854569446</v>
      </c>
    </row>
    <row r="131" spans="1:15">
      <c r="A131" t="s">
        <v>145</v>
      </c>
      <c r="B131">
        <v>61442</v>
      </c>
      <c r="C131">
        <v>1322</v>
      </c>
      <c r="D131">
        <v>35086</v>
      </c>
      <c r="E131">
        <v>25034</v>
      </c>
      <c r="F131">
        <v>1146</v>
      </c>
      <c r="G131">
        <v>28</v>
      </c>
      <c r="H131">
        <v>955</v>
      </c>
      <c r="I131">
        <v>54426</v>
      </c>
      <c r="J131" t="s">
        <v>19</v>
      </c>
      <c r="N131" s="3">
        <f t="shared" ref="N131:N188" si="4">C131*100/B131</f>
        <v>2.1516226685329252</v>
      </c>
      <c r="O131" s="3">
        <f t="shared" ref="O131:O188" si="5">D131*100/B131</f>
        <v>57.104260929006216</v>
      </c>
    </row>
    <row r="132" spans="1:15">
      <c r="A132" t="s">
        <v>146</v>
      </c>
      <c r="B132">
        <v>62</v>
      </c>
      <c r="C132">
        <v>0</v>
      </c>
      <c r="D132">
        <v>11</v>
      </c>
      <c r="E132">
        <v>51</v>
      </c>
      <c r="F132">
        <v>0</v>
      </c>
      <c r="G132">
        <v>0</v>
      </c>
      <c r="H132">
        <v>0</v>
      </c>
      <c r="I132">
        <v>19</v>
      </c>
      <c r="J132" t="s">
        <v>23</v>
      </c>
      <c r="N132" s="3">
        <f t="shared" si="4"/>
        <v>0</v>
      </c>
      <c r="O132" s="3">
        <f t="shared" si="5"/>
        <v>17.741935483870968</v>
      </c>
    </row>
    <row r="133" spans="1:15">
      <c r="A133" t="s">
        <v>147</v>
      </c>
      <c r="B133">
        <v>4548</v>
      </c>
      <c r="C133">
        <v>43</v>
      </c>
      <c r="D133">
        <v>2905</v>
      </c>
      <c r="E133">
        <v>1600</v>
      </c>
      <c r="F133">
        <v>104</v>
      </c>
      <c r="G133">
        <v>2</v>
      </c>
      <c r="H133">
        <v>111</v>
      </c>
      <c r="I133">
        <v>3748</v>
      </c>
      <c r="J133" t="s">
        <v>19</v>
      </c>
      <c r="N133" s="3">
        <f t="shared" si="4"/>
        <v>0.94547053649956025</v>
      </c>
      <c r="O133" s="3">
        <f t="shared" si="5"/>
        <v>63.874230430958661</v>
      </c>
    </row>
    <row r="134" spans="1:15">
      <c r="A134" t="s">
        <v>148</v>
      </c>
      <c r="B134">
        <v>389717</v>
      </c>
      <c r="C134">
        <v>18418</v>
      </c>
      <c r="D134">
        <v>272547</v>
      </c>
      <c r="E134">
        <v>98752</v>
      </c>
      <c r="F134">
        <v>13756</v>
      </c>
      <c r="G134">
        <v>575</v>
      </c>
      <c r="H134">
        <v>4697</v>
      </c>
      <c r="I134">
        <v>357681</v>
      </c>
      <c r="J134" t="s">
        <v>19</v>
      </c>
      <c r="N134" s="3">
        <f t="shared" si="4"/>
        <v>4.7259934773181564</v>
      </c>
      <c r="O134" s="3">
        <f t="shared" si="5"/>
        <v>69.934593564047759</v>
      </c>
    </row>
    <row r="135" spans="1:15">
      <c r="A135" t="s">
        <v>149</v>
      </c>
      <c r="B135">
        <v>82040</v>
      </c>
      <c r="C135">
        <v>1945</v>
      </c>
      <c r="D135">
        <v>26446</v>
      </c>
      <c r="E135">
        <v>53649</v>
      </c>
      <c r="F135">
        <v>1592</v>
      </c>
      <c r="G135">
        <v>13</v>
      </c>
      <c r="H135">
        <v>336</v>
      </c>
      <c r="I135">
        <v>68898</v>
      </c>
      <c r="J135" t="s">
        <v>23</v>
      </c>
      <c r="N135" s="3">
        <f t="shared" si="4"/>
        <v>2.3707947342759628</v>
      </c>
      <c r="O135" s="3">
        <f t="shared" si="5"/>
        <v>32.235494880546078</v>
      </c>
    </row>
    <row r="136" spans="1:15">
      <c r="A136" t="s">
        <v>150</v>
      </c>
      <c r="B136">
        <v>43402</v>
      </c>
      <c r="C136">
        <v>1676</v>
      </c>
      <c r="D136">
        <v>32856</v>
      </c>
      <c r="E136">
        <v>8870</v>
      </c>
      <c r="F136">
        <v>337</v>
      </c>
      <c r="G136">
        <v>5</v>
      </c>
      <c r="H136">
        <v>103</v>
      </c>
      <c r="I136">
        <v>40383</v>
      </c>
      <c r="J136" t="s">
        <v>13</v>
      </c>
      <c r="N136" s="3">
        <f t="shared" si="4"/>
        <v>3.8615731993917333</v>
      </c>
      <c r="O136" s="3">
        <f t="shared" si="5"/>
        <v>75.701580572323863</v>
      </c>
    </row>
    <row r="137" spans="1:15">
      <c r="A137" t="s">
        <v>151</v>
      </c>
      <c r="B137">
        <v>50299</v>
      </c>
      <c r="C137">
        <v>1719</v>
      </c>
      <c r="D137">
        <v>35375</v>
      </c>
      <c r="E137">
        <v>13205</v>
      </c>
      <c r="F137">
        <v>135</v>
      </c>
      <c r="G137">
        <v>2</v>
      </c>
      <c r="H137">
        <v>158</v>
      </c>
      <c r="I137">
        <v>48771</v>
      </c>
      <c r="J137" t="s">
        <v>13</v>
      </c>
      <c r="N137" s="3">
        <f t="shared" si="4"/>
        <v>3.4175629734189545</v>
      </c>
      <c r="O137" s="3">
        <f t="shared" si="5"/>
        <v>70.329430008548883</v>
      </c>
    </row>
    <row r="138" spans="1:15">
      <c r="A138" t="s">
        <v>152</v>
      </c>
      <c r="B138">
        <v>109597</v>
      </c>
      <c r="C138">
        <v>165</v>
      </c>
      <c r="D138">
        <v>106328</v>
      </c>
      <c r="E138">
        <v>3104</v>
      </c>
      <c r="F138">
        <v>292</v>
      </c>
      <c r="G138">
        <v>0</v>
      </c>
      <c r="H138">
        <v>304</v>
      </c>
      <c r="I138">
        <v>107037</v>
      </c>
      <c r="J138" t="s">
        <v>11</v>
      </c>
      <c r="N138" s="3">
        <f t="shared" si="4"/>
        <v>0.15055156619250526</v>
      </c>
      <c r="O138" s="3">
        <f t="shared" si="5"/>
        <v>97.017254121919393</v>
      </c>
    </row>
    <row r="139" spans="1:15">
      <c r="A139" t="s">
        <v>153</v>
      </c>
      <c r="B139">
        <v>45902</v>
      </c>
      <c r="C139">
        <v>2206</v>
      </c>
      <c r="D139">
        <v>25794</v>
      </c>
      <c r="E139">
        <v>17902</v>
      </c>
      <c r="F139">
        <v>1104</v>
      </c>
      <c r="G139">
        <v>19</v>
      </c>
      <c r="H139">
        <v>151</v>
      </c>
      <c r="I139">
        <v>38139</v>
      </c>
      <c r="J139" t="s">
        <v>13</v>
      </c>
      <c r="N139" s="3">
        <f t="shared" si="4"/>
        <v>4.8058908108579148</v>
      </c>
      <c r="O139" s="3">
        <f t="shared" si="5"/>
        <v>56.193629907193589</v>
      </c>
    </row>
    <row r="140" spans="1:15">
      <c r="A140" t="s">
        <v>154</v>
      </c>
      <c r="B140">
        <v>816680</v>
      </c>
      <c r="C140">
        <v>13334</v>
      </c>
      <c r="D140">
        <v>602249</v>
      </c>
      <c r="E140">
        <v>201097</v>
      </c>
      <c r="F140">
        <v>5607</v>
      </c>
      <c r="G140">
        <v>85</v>
      </c>
      <c r="H140">
        <v>3077</v>
      </c>
      <c r="I140">
        <v>776212</v>
      </c>
      <c r="J140" t="s">
        <v>13</v>
      </c>
      <c r="N140" s="3">
        <f t="shared" si="4"/>
        <v>1.6327080374197973</v>
      </c>
      <c r="O140" s="3">
        <f t="shared" si="5"/>
        <v>73.74357153352598</v>
      </c>
    </row>
    <row r="141" spans="1:15">
      <c r="A141" t="s">
        <v>155</v>
      </c>
      <c r="B141">
        <v>1879</v>
      </c>
      <c r="C141">
        <v>5</v>
      </c>
      <c r="D141">
        <v>975</v>
      </c>
      <c r="E141">
        <v>899</v>
      </c>
      <c r="F141">
        <v>58</v>
      </c>
      <c r="G141">
        <v>0</v>
      </c>
      <c r="H141">
        <v>57</v>
      </c>
      <c r="I141">
        <v>1629</v>
      </c>
      <c r="J141" t="s">
        <v>15</v>
      </c>
      <c r="N141" s="3">
        <f t="shared" si="4"/>
        <v>0.26609898882384247</v>
      </c>
      <c r="O141" s="3">
        <f t="shared" si="5"/>
        <v>51.889302820649284</v>
      </c>
    </row>
    <row r="142" spans="1:15">
      <c r="A142" t="s">
        <v>156</v>
      </c>
      <c r="B142">
        <v>17</v>
      </c>
      <c r="C142">
        <v>0</v>
      </c>
      <c r="D142">
        <v>15</v>
      </c>
      <c r="E142">
        <v>2</v>
      </c>
      <c r="F142">
        <v>0</v>
      </c>
      <c r="G142">
        <v>0</v>
      </c>
      <c r="H142">
        <v>0</v>
      </c>
      <c r="I142">
        <v>17</v>
      </c>
      <c r="J142" t="s">
        <v>19</v>
      </c>
      <c r="N142" s="3">
        <f t="shared" si="4"/>
        <v>0</v>
      </c>
      <c r="O142" s="3">
        <f t="shared" si="5"/>
        <v>88.235294117647058</v>
      </c>
    </row>
    <row r="143" spans="1:15">
      <c r="A143" t="s">
        <v>157</v>
      </c>
      <c r="B143">
        <v>24</v>
      </c>
      <c r="C143">
        <v>0</v>
      </c>
      <c r="D143">
        <v>22</v>
      </c>
      <c r="E143">
        <v>2</v>
      </c>
      <c r="F143">
        <v>0</v>
      </c>
      <c r="G143">
        <v>0</v>
      </c>
      <c r="H143">
        <v>0</v>
      </c>
      <c r="I143">
        <v>23</v>
      </c>
      <c r="J143" t="s">
        <v>19</v>
      </c>
      <c r="N143" s="3">
        <f t="shared" si="4"/>
        <v>0</v>
      </c>
      <c r="O143" s="3">
        <f t="shared" si="5"/>
        <v>91.666666666666671</v>
      </c>
    </row>
    <row r="144" spans="1:15">
      <c r="A144" t="s">
        <v>158</v>
      </c>
      <c r="B144">
        <v>52</v>
      </c>
      <c r="C144">
        <v>0</v>
      </c>
      <c r="D144">
        <v>39</v>
      </c>
      <c r="E144">
        <v>13</v>
      </c>
      <c r="F144">
        <v>0</v>
      </c>
      <c r="G144">
        <v>0</v>
      </c>
      <c r="H144">
        <v>0</v>
      </c>
      <c r="I144">
        <v>50</v>
      </c>
      <c r="J144" t="s">
        <v>19</v>
      </c>
      <c r="N144" s="3">
        <f t="shared" si="4"/>
        <v>0</v>
      </c>
      <c r="O144" s="3">
        <f t="shared" si="5"/>
        <v>75</v>
      </c>
    </row>
    <row r="145" spans="1:15">
      <c r="A145" t="s">
        <v>159</v>
      </c>
      <c r="B145">
        <v>699</v>
      </c>
      <c r="C145">
        <v>42</v>
      </c>
      <c r="D145">
        <v>657</v>
      </c>
      <c r="E145">
        <v>0</v>
      </c>
      <c r="F145">
        <v>0</v>
      </c>
      <c r="G145">
        <v>0</v>
      </c>
      <c r="H145">
        <v>0</v>
      </c>
      <c r="I145">
        <v>699</v>
      </c>
      <c r="J145" t="s">
        <v>13</v>
      </c>
      <c r="N145" s="3">
        <f t="shared" si="4"/>
        <v>6.0085836909871242</v>
      </c>
      <c r="O145" s="3">
        <f t="shared" si="5"/>
        <v>93.991416309012877</v>
      </c>
    </row>
    <row r="146" spans="1:15">
      <c r="A146" t="s">
        <v>160</v>
      </c>
      <c r="B146">
        <v>865</v>
      </c>
      <c r="C146">
        <v>14</v>
      </c>
      <c r="D146">
        <v>734</v>
      </c>
      <c r="E146">
        <v>117</v>
      </c>
      <c r="F146">
        <v>2</v>
      </c>
      <c r="G146">
        <v>0</v>
      </c>
      <c r="H146">
        <v>38</v>
      </c>
      <c r="I146">
        <v>746</v>
      </c>
      <c r="J146" t="s">
        <v>15</v>
      </c>
      <c r="N146" s="3">
        <f t="shared" si="4"/>
        <v>1.6184971098265897</v>
      </c>
      <c r="O146" s="3">
        <f t="shared" si="5"/>
        <v>84.855491329479776</v>
      </c>
    </row>
    <row r="147" spans="1:15">
      <c r="A147" t="s">
        <v>161</v>
      </c>
      <c r="B147">
        <v>268934</v>
      </c>
      <c r="C147">
        <v>2760</v>
      </c>
      <c r="D147">
        <v>222936</v>
      </c>
      <c r="E147">
        <v>43238</v>
      </c>
      <c r="F147">
        <v>1993</v>
      </c>
      <c r="G147">
        <v>27</v>
      </c>
      <c r="H147">
        <v>2613</v>
      </c>
      <c r="I147">
        <v>253349</v>
      </c>
      <c r="J147" t="s">
        <v>11</v>
      </c>
      <c r="N147" s="3">
        <f t="shared" si="4"/>
        <v>1.0262741044271084</v>
      </c>
      <c r="O147" s="3">
        <f t="shared" si="5"/>
        <v>82.89617526976879</v>
      </c>
    </row>
    <row r="148" spans="1:15">
      <c r="A148" t="s">
        <v>162</v>
      </c>
      <c r="B148">
        <v>9764</v>
      </c>
      <c r="C148">
        <v>194</v>
      </c>
      <c r="D148">
        <v>6477</v>
      </c>
      <c r="E148">
        <v>3093</v>
      </c>
      <c r="F148">
        <v>83</v>
      </c>
      <c r="G148">
        <v>3</v>
      </c>
      <c r="H148">
        <v>68</v>
      </c>
      <c r="I148">
        <v>8948</v>
      </c>
      <c r="J148" t="s">
        <v>15</v>
      </c>
      <c r="N148" s="3">
        <f t="shared" si="4"/>
        <v>1.9868906185989348</v>
      </c>
      <c r="O148" s="3">
        <f t="shared" si="5"/>
        <v>66.335518230233504</v>
      </c>
    </row>
    <row r="149" spans="1:15">
      <c r="A149" t="s">
        <v>163</v>
      </c>
      <c r="B149">
        <v>24141</v>
      </c>
      <c r="C149">
        <v>543</v>
      </c>
      <c r="D149">
        <v>0</v>
      </c>
      <c r="E149">
        <v>23598</v>
      </c>
      <c r="F149">
        <v>411</v>
      </c>
      <c r="G149">
        <v>9</v>
      </c>
      <c r="H149">
        <v>0</v>
      </c>
      <c r="I149">
        <v>21253</v>
      </c>
      <c r="J149" t="s">
        <v>13</v>
      </c>
      <c r="N149" s="3">
        <f t="shared" si="4"/>
        <v>2.2492854479930409</v>
      </c>
      <c r="O149" s="3">
        <f t="shared" si="5"/>
        <v>0</v>
      </c>
    </row>
    <row r="150" spans="1:15">
      <c r="A150" t="s">
        <v>164</v>
      </c>
      <c r="B150">
        <v>114</v>
      </c>
      <c r="C150">
        <v>0</v>
      </c>
      <c r="D150">
        <v>39</v>
      </c>
      <c r="E150">
        <v>75</v>
      </c>
      <c r="F150">
        <v>0</v>
      </c>
      <c r="G150">
        <v>0</v>
      </c>
      <c r="H150">
        <v>0</v>
      </c>
      <c r="I150">
        <v>108</v>
      </c>
      <c r="J150" t="s">
        <v>15</v>
      </c>
      <c r="N150" s="3">
        <f t="shared" si="4"/>
        <v>0</v>
      </c>
      <c r="O150" s="3">
        <f t="shared" si="5"/>
        <v>34.210526315789473</v>
      </c>
    </row>
    <row r="151" spans="1:15">
      <c r="A151" t="s">
        <v>165</v>
      </c>
      <c r="B151">
        <v>1783</v>
      </c>
      <c r="C151">
        <v>66</v>
      </c>
      <c r="D151">
        <v>1317</v>
      </c>
      <c r="E151">
        <v>400</v>
      </c>
      <c r="F151">
        <v>0</v>
      </c>
      <c r="G151">
        <v>0</v>
      </c>
      <c r="H151">
        <v>4</v>
      </c>
      <c r="I151">
        <v>1711</v>
      </c>
      <c r="J151" t="s">
        <v>15</v>
      </c>
      <c r="N151" s="3">
        <f t="shared" si="4"/>
        <v>3.7016264722378014</v>
      </c>
      <c r="O151" s="3">
        <f t="shared" si="5"/>
        <v>73.864273696017946</v>
      </c>
    </row>
    <row r="152" spans="1:15">
      <c r="A152" t="s">
        <v>166</v>
      </c>
      <c r="B152">
        <v>50838</v>
      </c>
      <c r="C152">
        <v>27</v>
      </c>
      <c r="D152">
        <v>45692</v>
      </c>
      <c r="E152">
        <v>5119</v>
      </c>
      <c r="F152">
        <v>469</v>
      </c>
      <c r="G152">
        <v>0</v>
      </c>
      <c r="H152">
        <v>171</v>
      </c>
      <c r="I152">
        <v>48035</v>
      </c>
      <c r="J152" t="s">
        <v>23</v>
      </c>
      <c r="N152" s="3">
        <f t="shared" si="4"/>
        <v>5.3109878437389353E-2</v>
      </c>
      <c r="O152" s="3">
        <f t="shared" si="5"/>
        <v>89.877650576340528</v>
      </c>
    </row>
    <row r="153" spans="1:15">
      <c r="A153" t="s">
        <v>167</v>
      </c>
      <c r="B153">
        <v>2181</v>
      </c>
      <c r="C153">
        <v>28</v>
      </c>
      <c r="D153">
        <v>1616</v>
      </c>
      <c r="E153">
        <v>537</v>
      </c>
      <c r="F153">
        <v>2</v>
      </c>
      <c r="G153">
        <v>0</v>
      </c>
      <c r="H153">
        <v>39</v>
      </c>
      <c r="I153">
        <v>1980</v>
      </c>
      <c r="J153" t="s">
        <v>13</v>
      </c>
      <c r="N153" s="3">
        <f t="shared" si="4"/>
        <v>1.2838147638697845</v>
      </c>
      <c r="O153" s="3">
        <f t="shared" si="5"/>
        <v>74.094452086198984</v>
      </c>
    </row>
    <row r="154" spans="1:15">
      <c r="A154" t="s">
        <v>168</v>
      </c>
      <c r="B154">
        <v>2087</v>
      </c>
      <c r="C154">
        <v>116</v>
      </c>
      <c r="D154">
        <v>1733</v>
      </c>
      <c r="E154">
        <v>238</v>
      </c>
      <c r="F154">
        <v>5</v>
      </c>
      <c r="G154">
        <v>0</v>
      </c>
      <c r="H154">
        <v>55</v>
      </c>
      <c r="I154">
        <v>1953</v>
      </c>
      <c r="J154" t="s">
        <v>13</v>
      </c>
      <c r="N154" s="3">
        <f t="shared" si="4"/>
        <v>5.5582175371346434</v>
      </c>
      <c r="O154" s="3">
        <f t="shared" si="5"/>
        <v>83.037853378054621</v>
      </c>
    </row>
    <row r="155" spans="1:15">
      <c r="A155" t="s">
        <v>169</v>
      </c>
      <c r="B155">
        <v>3196</v>
      </c>
      <c r="C155">
        <v>93</v>
      </c>
      <c r="D155">
        <v>1543</v>
      </c>
      <c r="E155">
        <v>1560</v>
      </c>
      <c r="F155">
        <v>18</v>
      </c>
      <c r="G155">
        <v>0</v>
      </c>
      <c r="H155">
        <v>22</v>
      </c>
      <c r="I155">
        <v>3130</v>
      </c>
      <c r="J155" t="s">
        <v>11</v>
      </c>
      <c r="N155" s="3">
        <f t="shared" si="4"/>
        <v>2.9098873591989989</v>
      </c>
      <c r="O155" s="3">
        <f t="shared" si="5"/>
        <v>48.279098873591991</v>
      </c>
    </row>
    <row r="156" spans="1:15">
      <c r="A156" t="s">
        <v>170</v>
      </c>
      <c r="B156">
        <v>452529</v>
      </c>
      <c r="C156">
        <v>7067</v>
      </c>
      <c r="D156">
        <v>274925</v>
      </c>
      <c r="E156">
        <v>170537</v>
      </c>
      <c r="F156">
        <v>7096</v>
      </c>
      <c r="G156">
        <v>298</v>
      </c>
      <c r="H156">
        <v>9848</v>
      </c>
      <c r="I156">
        <v>373628</v>
      </c>
      <c r="J156" t="s">
        <v>15</v>
      </c>
      <c r="N156" s="3">
        <f t="shared" si="4"/>
        <v>1.5616678710093719</v>
      </c>
      <c r="O156" s="3">
        <f t="shared" si="5"/>
        <v>60.75301251411512</v>
      </c>
    </row>
    <row r="157" spans="1:15">
      <c r="A157" t="s">
        <v>171</v>
      </c>
      <c r="B157">
        <v>14203</v>
      </c>
      <c r="C157">
        <v>300</v>
      </c>
      <c r="D157">
        <v>13007</v>
      </c>
      <c r="E157">
        <v>896</v>
      </c>
      <c r="F157">
        <v>28</v>
      </c>
      <c r="G157">
        <v>1</v>
      </c>
      <c r="H157">
        <v>102</v>
      </c>
      <c r="I157">
        <v>13816</v>
      </c>
      <c r="J157" t="s">
        <v>23</v>
      </c>
      <c r="N157" s="3">
        <f t="shared" si="4"/>
        <v>2.1122298106033934</v>
      </c>
      <c r="O157" s="3">
        <f t="shared" si="5"/>
        <v>91.5792438217278</v>
      </c>
    </row>
    <row r="158" spans="1:15">
      <c r="A158" t="s">
        <v>172</v>
      </c>
      <c r="B158">
        <v>2305</v>
      </c>
      <c r="C158">
        <v>46</v>
      </c>
      <c r="D158">
        <v>1175</v>
      </c>
      <c r="E158">
        <v>1084</v>
      </c>
      <c r="F158">
        <v>43</v>
      </c>
      <c r="G158">
        <v>1</v>
      </c>
      <c r="H158">
        <v>0</v>
      </c>
      <c r="I158">
        <v>2211</v>
      </c>
      <c r="J158" t="s">
        <v>15</v>
      </c>
      <c r="N158" s="3">
        <f t="shared" si="4"/>
        <v>1.9956616052060738</v>
      </c>
      <c r="O158" s="3">
        <f t="shared" si="5"/>
        <v>50.976138828633403</v>
      </c>
    </row>
    <row r="159" spans="1:15">
      <c r="A159" t="s">
        <v>173</v>
      </c>
      <c r="B159">
        <v>272421</v>
      </c>
      <c r="C159">
        <v>28432</v>
      </c>
      <c r="D159">
        <v>150376</v>
      </c>
      <c r="E159">
        <v>93613</v>
      </c>
      <c r="F159">
        <v>0</v>
      </c>
      <c r="G159">
        <v>0</v>
      </c>
      <c r="H159">
        <v>0</v>
      </c>
      <c r="I159">
        <v>264836</v>
      </c>
      <c r="J159" t="s">
        <v>13</v>
      </c>
      <c r="N159" s="3">
        <f t="shared" si="4"/>
        <v>10.436787178668311</v>
      </c>
      <c r="O159" s="3">
        <f t="shared" si="5"/>
        <v>55.199856105072662</v>
      </c>
    </row>
    <row r="160" spans="1:15">
      <c r="A160" t="s">
        <v>174</v>
      </c>
      <c r="B160">
        <v>2805</v>
      </c>
      <c r="C160">
        <v>11</v>
      </c>
      <c r="D160">
        <v>2121</v>
      </c>
      <c r="E160">
        <v>673</v>
      </c>
      <c r="F160">
        <v>23</v>
      </c>
      <c r="G160">
        <v>0</v>
      </c>
      <c r="H160">
        <v>15</v>
      </c>
      <c r="I160">
        <v>2730</v>
      </c>
      <c r="J160" t="s">
        <v>29</v>
      </c>
      <c r="N160" s="3">
        <f t="shared" si="4"/>
        <v>0.39215686274509803</v>
      </c>
      <c r="O160" s="3">
        <f t="shared" si="5"/>
        <v>75.61497326203208</v>
      </c>
    </row>
    <row r="161" spans="1:15">
      <c r="A161" t="s">
        <v>175</v>
      </c>
      <c r="B161">
        <v>11424</v>
      </c>
      <c r="C161">
        <v>720</v>
      </c>
      <c r="D161">
        <v>5939</v>
      </c>
      <c r="E161">
        <v>4765</v>
      </c>
      <c r="F161">
        <v>39</v>
      </c>
      <c r="G161">
        <v>3</v>
      </c>
      <c r="H161">
        <v>49</v>
      </c>
      <c r="I161">
        <v>10992</v>
      </c>
      <c r="J161" t="s">
        <v>11</v>
      </c>
      <c r="N161" s="3">
        <f t="shared" si="4"/>
        <v>6.3025210084033612</v>
      </c>
      <c r="O161" s="3">
        <f t="shared" si="5"/>
        <v>51.98704481792717</v>
      </c>
    </row>
    <row r="162" spans="1:15">
      <c r="A162" t="s">
        <v>176</v>
      </c>
      <c r="B162">
        <v>1483</v>
      </c>
      <c r="C162">
        <v>24</v>
      </c>
      <c r="D162">
        <v>925</v>
      </c>
      <c r="E162">
        <v>534</v>
      </c>
      <c r="F162">
        <v>44</v>
      </c>
      <c r="G162">
        <v>1</v>
      </c>
      <c r="H162">
        <v>35</v>
      </c>
      <c r="I162">
        <v>1079</v>
      </c>
      <c r="J162" t="s">
        <v>19</v>
      </c>
      <c r="N162" s="3">
        <f t="shared" si="4"/>
        <v>1.6183412002697235</v>
      </c>
      <c r="O162" s="3">
        <f t="shared" si="5"/>
        <v>62.37356709372893</v>
      </c>
    </row>
    <row r="163" spans="1:15">
      <c r="A163" t="s">
        <v>177</v>
      </c>
      <c r="B163">
        <v>79395</v>
      </c>
      <c r="C163">
        <v>5700</v>
      </c>
      <c r="D163">
        <v>0</v>
      </c>
      <c r="E163">
        <v>73695</v>
      </c>
      <c r="F163">
        <v>398</v>
      </c>
      <c r="G163">
        <v>3</v>
      </c>
      <c r="H163">
        <v>0</v>
      </c>
      <c r="I163">
        <v>78048</v>
      </c>
      <c r="J163" t="s">
        <v>13</v>
      </c>
      <c r="N163" s="3">
        <f t="shared" si="4"/>
        <v>7.1792934063857929</v>
      </c>
      <c r="O163" s="3">
        <f t="shared" si="5"/>
        <v>0</v>
      </c>
    </row>
    <row r="164" spans="1:15">
      <c r="A164" t="s">
        <v>178</v>
      </c>
      <c r="B164">
        <v>34477</v>
      </c>
      <c r="C164">
        <v>1978</v>
      </c>
      <c r="D164">
        <v>30900</v>
      </c>
      <c r="E164">
        <v>1599</v>
      </c>
      <c r="F164">
        <v>65</v>
      </c>
      <c r="G164">
        <v>1</v>
      </c>
      <c r="H164">
        <v>200</v>
      </c>
      <c r="I164">
        <v>33634</v>
      </c>
      <c r="J164" t="s">
        <v>13</v>
      </c>
      <c r="N164" s="3">
        <f t="shared" si="4"/>
        <v>5.7371581054036023</v>
      </c>
      <c r="O164" s="3">
        <f t="shared" si="5"/>
        <v>89.624967369550717</v>
      </c>
    </row>
    <row r="165" spans="1:15">
      <c r="A165" t="s">
        <v>179</v>
      </c>
      <c r="B165">
        <v>674</v>
      </c>
      <c r="C165">
        <v>40</v>
      </c>
      <c r="D165">
        <v>0</v>
      </c>
      <c r="E165">
        <v>634</v>
      </c>
      <c r="F165">
        <v>24</v>
      </c>
      <c r="G165">
        <v>2</v>
      </c>
      <c r="H165">
        <v>0</v>
      </c>
      <c r="I165">
        <v>522</v>
      </c>
      <c r="J165" t="s">
        <v>11</v>
      </c>
      <c r="N165" s="3">
        <f t="shared" si="4"/>
        <v>5.9347181008902075</v>
      </c>
      <c r="O165" s="3">
        <f t="shared" si="5"/>
        <v>0</v>
      </c>
    </row>
    <row r="166" spans="1:15">
      <c r="A166" t="s">
        <v>180</v>
      </c>
      <c r="B166">
        <v>462</v>
      </c>
      <c r="C166">
        <v>7</v>
      </c>
      <c r="D166">
        <v>440</v>
      </c>
      <c r="E166">
        <v>15</v>
      </c>
      <c r="F166">
        <v>4</v>
      </c>
      <c r="G166">
        <v>0</v>
      </c>
      <c r="H166">
        <v>0</v>
      </c>
      <c r="I166">
        <v>451</v>
      </c>
      <c r="J166" t="s">
        <v>23</v>
      </c>
      <c r="N166" s="3">
        <f t="shared" si="4"/>
        <v>1.5151515151515151</v>
      </c>
      <c r="O166" s="3">
        <f t="shared" si="5"/>
        <v>95.238095238095241</v>
      </c>
    </row>
    <row r="167" spans="1:15">
      <c r="A167" t="s">
        <v>181</v>
      </c>
      <c r="B167">
        <v>7235</v>
      </c>
      <c r="C167">
        <v>60</v>
      </c>
      <c r="D167">
        <v>6028</v>
      </c>
      <c r="E167">
        <v>1147</v>
      </c>
      <c r="F167">
        <v>43</v>
      </c>
      <c r="G167">
        <v>1</v>
      </c>
      <c r="H167">
        <v>58</v>
      </c>
      <c r="I167">
        <v>6921</v>
      </c>
      <c r="J167" t="s">
        <v>13</v>
      </c>
      <c r="N167" s="3">
        <f t="shared" si="4"/>
        <v>0.82930200414651001</v>
      </c>
      <c r="O167" s="3">
        <f t="shared" si="5"/>
        <v>83.317208016586036</v>
      </c>
    </row>
    <row r="168" spans="1:15">
      <c r="A168" t="s">
        <v>182</v>
      </c>
      <c r="B168">
        <v>509</v>
      </c>
      <c r="C168">
        <v>21</v>
      </c>
      <c r="D168">
        <v>183</v>
      </c>
      <c r="E168">
        <v>305</v>
      </c>
      <c r="F168">
        <v>0</v>
      </c>
      <c r="G168">
        <v>0</v>
      </c>
      <c r="H168">
        <v>0</v>
      </c>
      <c r="I168">
        <v>509</v>
      </c>
      <c r="J168" t="s">
        <v>15</v>
      </c>
      <c r="N168" s="3">
        <f t="shared" si="4"/>
        <v>4.1257367387033401</v>
      </c>
      <c r="O168" s="3">
        <f t="shared" si="5"/>
        <v>35.952848722986246</v>
      </c>
    </row>
    <row r="169" spans="1:15">
      <c r="A169" t="s">
        <v>183</v>
      </c>
      <c r="B169">
        <v>3297</v>
      </c>
      <c r="C169">
        <v>58</v>
      </c>
      <c r="D169">
        <v>3111</v>
      </c>
      <c r="E169">
        <v>128</v>
      </c>
      <c r="F169">
        <v>6</v>
      </c>
      <c r="G169">
        <v>0</v>
      </c>
      <c r="H169">
        <v>2</v>
      </c>
      <c r="I169">
        <v>3250</v>
      </c>
      <c r="J169" t="s">
        <v>29</v>
      </c>
      <c r="N169" s="3">
        <f t="shared" si="4"/>
        <v>1.7591750075826509</v>
      </c>
      <c r="O169" s="3">
        <f t="shared" si="5"/>
        <v>94.358507734303913</v>
      </c>
    </row>
    <row r="170" spans="1:15">
      <c r="A170" t="s">
        <v>184</v>
      </c>
      <c r="B170">
        <v>24</v>
      </c>
      <c r="C170">
        <v>0</v>
      </c>
      <c r="D170">
        <v>0</v>
      </c>
      <c r="E170">
        <v>24</v>
      </c>
      <c r="F170">
        <v>0</v>
      </c>
      <c r="G170">
        <v>0</v>
      </c>
      <c r="H170">
        <v>0</v>
      </c>
      <c r="I170">
        <v>24</v>
      </c>
      <c r="J170" t="s">
        <v>29</v>
      </c>
      <c r="N170" s="3">
        <f t="shared" si="4"/>
        <v>0</v>
      </c>
      <c r="O170" s="3">
        <f t="shared" si="5"/>
        <v>0</v>
      </c>
    </row>
    <row r="171" spans="1:15">
      <c r="A171" t="s">
        <v>185</v>
      </c>
      <c r="B171">
        <v>874</v>
      </c>
      <c r="C171">
        <v>18</v>
      </c>
      <c r="D171">
        <v>607</v>
      </c>
      <c r="E171">
        <v>249</v>
      </c>
      <c r="F171">
        <v>6</v>
      </c>
      <c r="G171">
        <v>0</v>
      </c>
      <c r="H171">
        <v>8</v>
      </c>
      <c r="I171">
        <v>783</v>
      </c>
      <c r="J171" t="s">
        <v>15</v>
      </c>
      <c r="N171" s="3">
        <f t="shared" si="4"/>
        <v>2.0594965675057209</v>
      </c>
      <c r="O171" s="3">
        <f t="shared" si="5"/>
        <v>69.450800915331811</v>
      </c>
    </row>
    <row r="172" spans="1:15">
      <c r="A172" t="s">
        <v>186</v>
      </c>
      <c r="B172">
        <v>148</v>
      </c>
      <c r="C172">
        <v>8</v>
      </c>
      <c r="D172">
        <v>128</v>
      </c>
      <c r="E172">
        <v>12</v>
      </c>
      <c r="F172">
        <v>1</v>
      </c>
      <c r="G172">
        <v>0</v>
      </c>
      <c r="H172">
        <v>0</v>
      </c>
      <c r="I172">
        <v>137</v>
      </c>
      <c r="J172" t="s">
        <v>19</v>
      </c>
      <c r="N172" s="3">
        <f t="shared" si="4"/>
        <v>5.4054054054054053</v>
      </c>
      <c r="O172" s="3">
        <f t="shared" si="5"/>
        <v>86.486486486486484</v>
      </c>
    </row>
    <row r="173" spans="1:15">
      <c r="A173" t="s">
        <v>187</v>
      </c>
      <c r="B173">
        <v>1455</v>
      </c>
      <c r="C173">
        <v>50</v>
      </c>
      <c r="D173">
        <v>1157</v>
      </c>
      <c r="E173">
        <v>248</v>
      </c>
      <c r="F173">
        <v>3</v>
      </c>
      <c r="G173">
        <v>0</v>
      </c>
      <c r="H173">
        <v>15</v>
      </c>
      <c r="I173">
        <v>1381</v>
      </c>
      <c r="J173" t="s">
        <v>11</v>
      </c>
      <c r="N173" s="3">
        <f t="shared" si="4"/>
        <v>3.4364261168384878</v>
      </c>
      <c r="O173" s="3">
        <f t="shared" si="5"/>
        <v>79.518900343642613</v>
      </c>
    </row>
    <row r="174" spans="1:15">
      <c r="A174" t="s">
        <v>188</v>
      </c>
      <c r="B174">
        <v>227019</v>
      </c>
      <c r="C174">
        <v>5630</v>
      </c>
      <c r="D174">
        <v>210469</v>
      </c>
      <c r="E174">
        <v>10920</v>
      </c>
      <c r="F174">
        <v>919</v>
      </c>
      <c r="G174">
        <v>17</v>
      </c>
      <c r="H174">
        <v>982</v>
      </c>
      <c r="I174">
        <v>220572</v>
      </c>
      <c r="J174" t="s">
        <v>13</v>
      </c>
      <c r="N174" s="3">
        <f t="shared" si="4"/>
        <v>2.4799686369863316</v>
      </c>
      <c r="O174" s="3">
        <f t="shared" si="5"/>
        <v>92.709861289143205</v>
      </c>
    </row>
    <row r="175" spans="1:15">
      <c r="A175" t="s">
        <v>189</v>
      </c>
      <c r="B175">
        <v>4290259</v>
      </c>
      <c r="C175">
        <v>148011</v>
      </c>
      <c r="D175">
        <v>1325804</v>
      </c>
      <c r="E175">
        <v>2816444</v>
      </c>
      <c r="F175">
        <v>56336</v>
      </c>
      <c r="G175">
        <v>1076</v>
      </c>
      <c r="H175">
        <v>27941</v>
      </c>
      <c r="I175">
        <v>3834677</v>
      </c>
      <c r="J175" t="s">
        <v>19</v>
      </c>
      <c r="N175" s="3">
        <f t="shared" si="4"/>
        <v>3.4499315775574386</v>
      </c>
      <c r="O175" s="3">
        <f t="shared" si="5"/>
        <v>30.902656459668286</v>
      </c>
    </row>
    <row r="176" spans="1:15">
      <c r="A176" t="s">
        <v>190</v>
      </c>
      <c r="B176">
        <v>1128</v>
      </c>
      <c r="C176">
        <v>2</v>
      </c>
      <c r="D176">
        <v>986</v>
      </c>
      <c r="E176">
        <v>140</v>
      </c>
      <c r="F176">
        <v>13</v>
      </c>
      <c r="G176">
        <v>0</v>
      </c>
      <c r="H176">
        <v>4</v>
      </c>
      <c r="I176">
        <v>1069</v>
      </c>
      <c r="J176" t="s">
        <v>15</v>
      </c>
      <c r="N176" s="3">
        <f t="shared" si="4"/>
        <v>0.1773049645390071</v>
      </c>
      <c r="O176" s="3">
        <f t="shared" si="5"/>
        <v>87.411347517730491</v>
      </c>
    </row>
    <row r="177" spans="1:15">
      <c r="A177" t="s">
        <v>191</v>
      </c>
      <c r="B177">
        <v>67096</v>
      </c>
      <c r="C177">
        <v>1636</v>
      </c>
      <c r="D177">
        <v>37202</v>
      </c>
      <c r="E177">
        <v>28258</v>
      </c>
      <c r="F177">
        <v>835</v>
      </c>
      <c r="G177">
        <v>11</v>
      </c>
      <c r="H177">
        <v>317</v>
      </c>
      <c r="I177">
        <v>60767</v>
      </c>
      <c r="J177" t="s">
        <v>13</v>
      </c>
      <c r="N177" s="3">
        <f t="shared" si="4"/>
        <v>2.4382973649695958</v>
      </c>
      <c r="O177" s="3">
        <f t="shared" si="5"/>
        <v>55.445928222248718</v>
      </c>
    </row>
    <row r="178" spans="1:15">
      <c r="A178" t="s">
        <v>192</v>
      </c>
      <c r="B178">
        <v>59177</v>
      </c>
      <c r="C178">
        <v>345</v>
      </c>
      <c r="D178">
        <v>52510</v>
      </c>
      <c r="E178">
        <v>6322</v>
      </c>
      <c r="F178">
        <v>264</v>
      </c>
      <c r="G178">
        <v>1</v>
      </c>
      <c r="H178">
        <v>328</v>
      </c>
      <c r="I178">
        <v>57193</v>
      </c>
      <c r="J178" t="s">
        <v>11</v>
      </c>
      <c r="N178" s="3">
        <f t="shared" si="4"/>
        <v>0.5829967723946804</v>
      </c>
      <c r="O178" s="3">
        <f t="shared" si="5"/>
        <v>88.733798604187442</v>
      </c>
    </row>
    <row r="179" spans="1:15">
      <c r="A179" t="s">
        <v>193</v>
      </c>
      <c r="B179">
        <v>301708</v>
      </c>
      <c r="C179">
        <v>45844</v>
      </c>
      <c r="D179">
        <v>1437</v>
      </c>
      <c r="E179">
        <v>254427</v>
      </c>
      <c r="F179">
        <v>688</v>
      </c>
      <c r="G179">
        <v>7</v>
      </c>
      <c r="H179">
        <v>3</v>
      </c>
      <c r="I179">
        <v>296944</v>
      </c>
      <c r="J179" t="s">
        <v>13</v>
      </c>
      <c r="N179" s="3">
        <f t="shared" si="4"/>
        <v>15.194824134593713</v>
      </c>
      <c r="O179" s="3">
        <f t="shared" si="5"/>
        <v>0.47628833176448754</v>
      </c>
    </row>
    <row r="180" spans="1:15">
      <c r="A180" t="s">
        <v>194</v>
      </c>
      <c r="B180">
        <v>1202</v>
      </c>
      <c r="C180">
        <v>35</v>
      </c>
      <c r="D180">
        <v>951</v>
      </c>
      <c r="E180">
        <v>216</v>
      </c>
      <c r="F180">
        <v>10</v>
      </c>
      <c r="G180">
        <v>1</v>
      </c>
      <c r="H180">
        <v>3</v>
      </c>
      <c r="I180">
        <v>1064</v>
      </c>
      <c r="J180" t="s">
        <v>19</v>
      </c>
      <c r="N180" s="3">
        <f t="shared" si="4"/>
        <v>2.9118136439267888</v>
      </c>
      <c r="O180" s="3">
        <f t="shared" si="5"/>
        <v>79.118136439267886</v>
      </c>
    </row>
    <row r="181" spans="1:15">
      <c r="A181" t="s">
        <v>195</v>
      </c>
      <c r="B181">
        <v>21209</v>
      </c>
      <c r="C181">
        <v>121</v>
      </c>
      <c r="D181">
        <v>11674</v>
      </c>
      <c r="E181">
        <v>9414</v>
      </c>
      <c r="F181">
        <v>678</v>
      </c>
      <c r="G181">
        <v>5</v>
      </c>
      <c r="H181">
        <v>569</v>
      </c>
      <c r="I181">
        <v>17149</v>
      </c>
      <c r="J181" t="s">
        <v>13</v>
      </c>
      <c r="N181" s="3">
        <f t="shared" si="4"/>
        <v>0.5705125182705455</v>
      </c>
      <c r="O181" s="3">
        <f t="shared" si="5"/>
        <v>55.042670564383045</v>
      </c>
    </row>
    <row r="182" spans="1:15">
      <c r="A182" t="s">
        <v>196</v>
      </c>
      <c r="B182">
        <v>15988</v>
      </c>
      <c r="C182">
        <v>146</v>
      </c>
      <c r="D182">
        <v>9959</v>
      </c>
      <c r="E182">
        <v>5883</v>
      </c>
      <c r="F182">
        <v>525</v>
      </c>
      <c r="G182">
        <v>4</v>
      </c>
      <c r="H182">
        <v>213</v>
      </c>
      <c r="I182">
        <v>12334</v>
      </c>
      <c r="J182" t="s">
        <v>19</v>
      </c>
      <c r="N182" s="3">
        <f t="shared" si="4"/>
        <v>0.91318488866649983</v>
      </c>
      <c r="O182" s="3">
        <f t="shared" si="5"/>
        <v>62.290467850888163</v>
      </c>
    </row>
    <row r="183" spans="1:15">
      <c r="A183" t="s">
        <v>197</v>
      </c>
      <c r="B183">
        <v>431</v>
      </c>
      <c r="C183">
        <v>0</v>
      </c>
      <c r="D183">
        <v>365</v>
      </c>
      <c r="E183">
        <v>66</v>
      </c>
      <c r="F183">
        <v>11</v>
      </c>
      <c r="G183">
        <v>0</v>
      </c>
      <c r="H183">
        <v>0</v>
      </c>
      <c r="I183">
        <v>384</v>
      </c>
      <c r="J183" t="s">
        <v>23</v>
      </c>
      <c r="N183" s="3">
        <f t="shared" si="4"/>
        <v>0</v>
      </c>
      <c r="O183" s="3">
        <f t="shared" si="5"/>
        <v>84.686774941995353</v>
      </c>
    </row>
    <row r="184" spans="1:15">
      <c r="A184" t="s">
        <v>198</v>
      </c>
      <c r="B184">
        <v>10621</v>
      </c>
      <c r="C184">
        <v>78</v>
      </c>
      <c r="D184">
        <v>3752</v>
      </c>
      <c r="E184">
        <v>6791</v>
      </c>
      <c r="F184">
        <v>152</v>
      </c>
      <c r="G184">
        <v>2</v>
      </c>
      <c r="H184">
        <v>0</v>
      </c>
      <c r="I184">
        <v>8916</v>
      </c>
      <c r="J184" t="s">
        <v>11</v>
      </c>
      <c r="N184" s="3">
        <f t="shared" si="4"/>
        <v>0.73439412484700117</v>
      </c>
      <c r="O184" s="3">
        <f t="shared" si="5"/>
        <v>35.326240466999344</v>
      </c>
    </row>
    <row r="185" spans="1:15">
      <c r="A185" t="s">
        <v>199</v>
      </c>
      <c r="B185">
        <v>10</v>
      </c>
      <c r="C185">
        <v>1</v>
      </c>
      <c r="D185">
        <v>8</v>
      </c>
      <c r="E185">
        <v>1</v>
      </c>
      <c r="F185">
        <v>0</v>
      </c>
      <c r="G185">
        <v>0</v>
      </c>
      <c r="H185">
        <v>0</v>
      </c>
      <c r="I185">
        <v>10</v>
      </c>
      <c r="J185" t="s">
        <v>15</v>
      </c>
      <c r="N185" s="3">
        <f t="shared" si="4"/>
        <v>10</v>
      </c>
      <c r="O185" s="3">
        <f t="shared" si="5"/>
        <v>80</v>
      </c>
    </row>
    <row r="186" spans="1:15">
      <c r="A186" t="s">
        <v>200</v>
      </c>
      <c r="B186">
        <v>1691</v>
      </c>
      <c r="C186">
        <v>483</v>
      </c>
      <c r="D186">
        <v>833</v>
      </c>
      <c r="E186">
        <v>375</v>
      </c>
      <c r="F186">
        <v>10</v>
      </c>
      <c r="G186">
        <v>4</v>
      </c>
      <c r="H186">
        <v>36</v>
      </c>
      <c r="I186">
        <v>1619</v>
      </c>
      <c r="J186" t="s">
        <v>11</v>
      </c>
      <c r="N186" s="3">
        <f t="shared" si="4"/>
        <v>28.562980484920164</v>
      </c>
      <c r="O186" s="3">
        <f t="shared" si="5"/>
        <v>49.260792430514492</v>
      </c>
    </row>
    <row r="187" spans="1:15">
      <c r="A187" t="s">
        <v>201</v>
      </c>
      <c r="B187">
        <v>4552</v>
      </c>
      <c r="C187">
        <v>140</v>
      </c>
      <c r="D187">
        <v>2815</v>
      </c>
      <c r="E187">
        <v>1597</v>
      </c>
      <c r="F187">
        <v>71</v>
      </c>
      <c r="G187">
        <v>1</v>
      </c>
      <c r="H187">
        <v>465</v>
      </c>
      <c r="I187">
        <v>3326</v>
      </c>
      <c r="J187" t="s">
        <v>15</v>
      </c>
      <c r="N187" s="3">
        <f t="shared" si="4"/>
        <v>3.0755711775043935</v>
      </c>
      <c r="O187" s="3">
        <f t="shared" si="5"/>
        <v>61.840949033391915</v>
      </c>
    </row>
    <row r="188" spans="1:15">
      <c r="A188" t="s">
        <v>202</v>
      </c>
      <c r="B188">
        <v>2704</v>
      </c>
      <c r="C188">
        <v>36</v>
      </c>
      <c r="D188">
        <v>542</v>
      </c>
      <c r="E188">
        <v>2126</v>
      </c>
      <c r="F188">
        <v>192</v>
      </c>
      <c r="G188">
        <v>2</v>
      </c>
      <c r="H188">
        <v>24</v>
      </c>
      <c r="I188">
        <v>1713</v>
      </c>
      <c r="J188" t="s">
        <v>15</v>
      </c>
      <c r="N188" s="3">
        <f t="shared" si="4"/>
        <v>1.331360946745562</v>
      </c>
      <c r="O188" s="3">
        <f t="shared" si="5"/>
        <v>20.04437869822485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8"/>
  <sheetViews>
    <sheetView topLeftCell="K1" workbookViewId="0">
      <selection activeCell="M19" sqref="M19"/>
    </sheetView>
  </sheetViews>
  <sheetFormatPr defaultColWidth="10" defaultRowHeight="15"/>
  <cols>
    <col min="1" max="1" width="30.7109375" customWidth="1"/>
    <col min="2" max="2" width="11.28515625" customWidth="1"/>
    <col min="3" max="3" width="10" customWidth="1"/>
    <col min="4" max="4" width="12.28515625" customWidth="1"/>
    <col min="6" max="6" width="11.140625" customWidth="1"/>
    <col min="7" max="7" width="14.42578125" customWidth="1"/>
    <col min="8" max="8" width="15.85546875" customWidth="1"/>
    <col min="9" max="9" width="17.28515625" customWidth="1"/>
    <col min="10" max="10" width="20.7109375" customWidth="1"/>
    <col min="11" max="11" width="21.42578125" customWidth="1"/>
    <col min="12" max="12" width="19.7109375" customWidth="1"/>
    <col min="13" max="13" width="14.5703125" customWidth="1"/>
    <col min="14" max="14" width="13.28515625" customWidth="1"/>
    <col min="15" max="16" width="17.28515625" customWidth="1"/>
    <col min="17" max="17" width="13.85546875" customWidth="1"/>
    <col min="18" max="19" width="21.85546875" customWidth="1"/>
    <col min="20" max="20" width="11.28515625" customWidth="1"/>
    <col min="21" max="200" width="31.28515625" bestFit="1" customWidth="1"/>
    <col min="201" max="201" width="11.28515625" bestFit="1" customWidth="1"/>
  </cols>
  <sheetData>
    <row r="1" spans="1:17">
      <c r="A1" s="1" t="s">
        <v>0</v>
      </c>
      <c r="B1" t="s">
        <v>1</v>
      </c>
      <c r="C1" t="s">
        <v>2</v>
      </c>
      <c r="D1" t="s">
        <v>3</v>
      </c>
      <c r="E1" t="s">
        <v>4</v>
      </c>
      <c r="F1" t="s">
        <v>5</v>
      </c>
      <c r="G1" t="s">
        <v>6</v>
      </c>
      <c r="H1" t="s">
        <v>7</v>
      </c>
      <c r="I1" t="s">
        <v>8</v>
      </c>
      <c r="J1" t="s">
        <v>9</v>
      </c>
    </row>
    <row r="2" spans="1:17">
      <c r="A2" t="s">
        <v>10</v>
      </c>
      <c r="B2">
        <v>36263</v>
      </c>
      <c r="C2">
        <v>1269</v>
      </c>
      <c r="D2">
        <v>25198</v>
      </c>
      <c r="E2">
        <v>9796</v>
      </c>
      <c r="F2">
        <v>106</v>
      </c>
      <c r="G2">
        <v>10</v>
      </c>
      <c r="H2">
        <v>18</v>
      </c>
      <c r="I2">
        <v>35526</v>
      </c>
      <c r="J2" t="s">
        <v>11</v>
      </c>
    </row>
    <row r="3" spans="1:17">
      <c r="A3" t="s">
        <v>12</v>
      </c>
      <c r="B3">
        <v>4880</v>
      </c>
      <c r="C3">
        <v>144</v>
      </c>
      <c r="D3">
        <v>2745</v>
      </c>
      <c r="E3">
        <v>1991</v>
      </c>
      <c r="F3">
        <v>117</v>
      </c>
      <c r="G3">
        <v>6</v>
      </c>
      <c r="H3">
        <v>63</v>
      </c>
      <c r="I3">
        <v>4171</v>
      </c>
      <c r="J3" t="s">
        <v>13</v>
      </c>
    </row>
    <row r="4" spans="1:17">
      <c r="A4" t="s">
        <v>14</v>
      </c>
      <c r="B4">
        <v>27973</v>
      </c>
      <c r="C4">
        <v>1163</v>
      </c>
      <c r="D4">
        <v>18837</v>
      </c>
      <c r="E4">
        <v>7973</v>
      </c>
      <c r="F4">
        <v>616</v>
      </c>
      <c r="G4">
        <v>8</v>
      </c>
      <c r="H4">
        <v>749</v>
      </c>
      <c r="I4">
        <v>23691</v>
      </c>
      <c r="J4" t="s">
        <v>15</v>
      </c>
    </row>
    <row r="5" spans="1:17">
      <c r="A5" t="s">
        <v>16</v>
      </c>
      <c r="B5">
        <v>907</v>
      </c>
      <c r="C5">
        <v>52</v>
      </c>
      <c r="D5">
        <v>803</v>
      </c>
      <c r="E5">
        <v>52</v>
      </c>
      <c r="F5">
        <v>10</v>
      </c>
      <c r="G5">
        <v>0</v>
      </c>
      <c r="H5">
        <v>0</v>
      </c>
      <c r="I5">
        <v>884</v>
      </c>
      <c r="J5" t="s">
        <v>13</v>
      </c>
    </row>
    <row r="6" spans="1:17">
      <c r="A6" t="s">
        <v>17</v>
      </c>
      <c r="B6">
        <v>950</v>
      </c>
      <c r="C6">
        <v>41</v>
      </c>
      <c r="D6">
        <v>242</v>
      </c>
      <c r="E6">
        <v>667</v>
      </c>
      <c r="F6">
        <v>18</v>
      </c>
      <c r="G6">
        <v>1</v>
      </c>
      <c r="H6">
        <v>0</v>
      </c>
      <c r="I6">
        <v>749</v>
      </c>
      <c r="J6" t="s">
        <v>15</v>
      </c>
    </row>
    <row r="7" spans="1:17">
      <c r="A7" t="s">
        <v>18</v>
      </c>
      <c r="B7">
        <v>86</v>
      </c>
      <c r="C7">
        <v>3</v>
      </c>
      <c r="D7">
        <v>65</v>
      </c>
      <c r="E7">
        <v>18</v>
      </c>
      <c r="F7">
        <v>4</v>
      </c>
      <c r="G7">
        <v>0</v>
      </c>
      <c r="H7">
        <v>5</v>
      </c>
      <c r="I7">
        <v>76</v>
      </c>
      <c r="J7" t="s">
        <v>19</v>
      </c>
      <c r="N7" t="s">
        <v>208</v>
      </c>
      <c r="O7" t="s">
        <v>209</v>
      </c>
      <c r="P7" t="s">
        <v>211</v>
      </c>
      <c r="Q7" t="s">
        <v>210</v>
      </c>
    </row>
    <row r="8" spans="1:17">
      <c r="A8" t="s">
        <v>20</v>
      </c>
      <c r="B8">
        <v>167416</v>
      </c>
      <c r="C8">
        <v>3059</v>
      </c>
      <c r="D8">
        <v>72575</v>
      </c>
      <c r="E8">
        <v>91782</v>
      </c>
      <c r="F8">
        <v>4890</v>
      </c>
      <c r="G8">
        <v>120</v>
      </c>
      <c r="H8">
        <v>2057</v>
      </c>
      <c r="I8">
        <v>130774</v>
      </c>
      <c r="J8" t="s">
        <v>19</v>
      </c>
      <c r="N8" s="8">
        <v>7973</v>
      </c>
      <c r="O8" s="8">
        <v>27973</v>
      </c>
      <c r="P8" s="8">
        <v>18837</v>
      </c>
      <c r="Q8" s="8">
        <v>1163</v>
      </c>
    </row>
    <row r="9" spans="1:17">
      <c r="A9" t="s">
        <v>21</v>
      </c>
      <c r="B9">
        <v>37390</v>
      </c>
      <c r="C9">
        <v>711</v>
      </c>
      <c r="D9">
        <v>26665</v>
      </c>
      <c r="E9">
        <v>10014</v>
      </c>
      <c r="F9">
        <v>73</v>
      </c>
      <c r="G9">
        <v>6</v>
      </c>
      <c r="H9">
        <v>187</v>
      </c>
      <c r="I9">
        <v>34981</v>
      </c>
      <c r="J9" t="s">
        <v>13</v>
      </c>
    </row>
    <row r="10" spans="1:17">
      <c r="A10" t="s">
        <v>22</v>
      </c>
      <c r="B10">
        <v>15303</v>
      </c>
      <c r="C10">
        <v>167</v>
      </c>
      <c r="D10">
        <v>9311</v>
      </c>
      <c r="E10">
        <v>5825</v>
      </c>
      <c r="F10">
        <v>368</v>
      </c>
      <c r="G10">
        <v>6</v>
      </c>
      <c r="H10">
        <v>137</v>
      </c>
      <c r="I10">
        <v>12428</v>
      </c>
      <c r="J10" t="s">
        <v>23</v>
      </c>
    </row>
    <row r="11" spans="1:17">
      <c r="A11" t="s">
        <v>24</v>
      </c>
      <c r="B11">
        <v>20558</v>
      </c>
      <c r="C11">
        <v>713</v>
      </c>
      <c r="D11">
        <v>18246</v>
      </c>
      <c r="E11">
        <v>1599</v>
      </c>
      <c r="F11">
        <v>86</v>
      </c>
      <c r="G11">
        <v>1</v>
      </c>
      <c r="H11">
        <v>37</v>
      </c>
      <c r="I11">
        <v>19743</v>
      </c>
      <c r="J11" t="s">
        <v>13</v>
      </c>
    </row>
    <row r="12" spans="1:17">
      <c r="A12" t="s">
        <v>25</v>
      </c>
      <c r="B12">
        <v>30446</v>
      </c>
      <c r="C12">
        <v>423</v>
      </c>
      <c r="D12">
        <v>23242</v>
      </c>
      <c r="E12">
        <v>6781</v>
      </c>
      <c r="F12">
        <v>396</v>
      </c>
      <c r="G12">
        <v>6</v>
      </c>
      <c r="H12">
        <v>558</v>
      </c>
      <c r="I12">
        <v>27890</v>
      </c>
      <c r="J12" t="s">
        <v>13</v>
      </c>
    </row>
    <row r="13" spans="1:17">
      <c r="A13" t="s">
        <v>26</v>
      </c>
      <c r="B13">
        <v>382</v>
      </c>
      <c r="C13">
        <v>11</v>
      </c>
      <c r="D13">
        <v>91</v>
      </c>
      <c r="E13">
        <v>280</v>
      </c>
      <c r="F13">
        <v>40</v>
      </c>
      <c r="G13">
        <v>0</v>
      </c>
      <c r="H13">
        <v>0</v>
      </c>
      <c r="I13">
        <v>174</v>
      </c>
      <c r="J13" t="s">
        <v>19</v>
      </c>
    </row>
    <row r="14" spans="1:17">
      <c r="A14" t="s">
        <v>27</v>
      </c>
      <c r="B14">
        <v>39482</v>
      </c>
      <c r="C14">
        <v>141</v>
      </c>
      <c r="D14">
        <v>36110</v>
      </c>
      <c r="E14">
        <v>3231</v>
      </c>
      <c r="F14">
        <v>351</v>
      </c>
      <c r="G14">
        <v>1</v>
      </c>
      <c r="H14">
        <v>421</v>
      </c>
      <c r="I14">
        <v>36936</v>
      </c>
      <c r="J14" t="s">
        <v>11</v>
      </c>
    </row>
    <row r="15" spans="1:17">
      <c r="A15" t="s">
        <v>28</v>
      </c>
      <c r="B15">
        <v>226225</v>
      </c>
      <c r="C15">
        <v>2965</v>
      </c>
      <c r="D15">
        <v>125683</v>
      </c>
      <c r="E15">
        <v>97577</v>
      </c>
      <c r="F15">
        <v>2772</v>
      </c>
      <c r="G15">
        <v>37</v>
      </c>
      <c r="H15">
        <v>1801</v>
      </c>
      <c r="I15">
        <v>207453</v>
      </c>
      <c r="J15" t="s">
        <v>29</v>
      </c>
    </row>
    <row r="16" spans="1:17">
      <c r="A16" t="s">
        <v>30</v>
      </c>
      <c r="B16">
        <v>110</v>
      </c>
      <c r="C16">
        <v>7</v>
      </c>
      <c r="D16">
        <v>94</v>
      </c>
      <c r="E16">
        <v>9</v>
      </c>
      <c r="F16">
        <v>0</v>
      </c>
      <c r="G16">
        <v>0</v>
      </c>
      <c r="H16">
        <v>0</v>
      </c>
      <c r="I16">
        <v>106</v>
      </c>
      <c r="J16" t="s">
        <v>19</v>
      </c>
    </row>
    <row r="17" spans="1:10">
      <c r="A17" t="s">
        <v>31</v>
      </c>
      <c r="B17">
        <v>67251</v>
      </c>
      <c r="C17">
        <v>538</v>
      </c>
      <c r="D17">
        <v>60492</v>
      </c>
      <c r="E17">
        <v>6221</v>
      </c>
      <c r="F17">
        <v>119</v>
      </c>
      <c r="G17">
        <v>4</v>
      </c>
      <c r="H17">
        <v>67</v>
      </c>
      <c r="I17">
        <v>66213</v>
      </c>
      <c r="J17" t="s">
        <v>13</v>
      </c>
    </row>
    <row r="18" spans="1:10">
      <c r="A18" t="s">
        <v>32</v>
      </c>
      <c r="B18">
        <v>66428</v>
      </c>
      <c r="C18">
        <v>9822</v>
      </c>
      <c r="D18">
        <v>17452</v>
      </c>
      <c r="E18">
        <v>39154</v>
      </c>
      <c r="F18">
        <v>402</v>
      </c>
      <c r="G18">
        <v>1</v>
      </c>
      <c r="H18">
        <v>14</v>
      </c>
      <c r="I18">
        <v>64094</v>
      </c>
      <c r="J18" t="s">
        <v>13</v>
      </c>
    </row>
    <row r="19" spans="1:10">
      <c r="A19" t="s">
        <v>33</v>
      </c>
      <c r="B19">
        <v>48</v>
      </c>
      <c r="C19">
        <v>2</v>
      </c>
      <c r="D19">
        <v>26</v>
      </c>
      <c r="E19">
        <v>20</v>
      </c>
      <c r="F19">
        <v>0</v>
      </c>
      <c r="G19">
        <v>0</v>
      </c>
      <c r="H19">
        <v>0</v>
      </c>
      <c r="I19">
        <v>40</v>
      </c>
      <c r="J19" t="s">
        <v>19</v>
      </c>
    </row>
    <row r="20" spans="1:10">
      <c r="A20" t="s">
        <v>34</v>
      </c>
      <c r="B20">
        <v>1770</v>
      </c>
      <c r="C20">
        <v>35</v>
      </c>
      <c r="D20">
        <v>1036</v>
      </c>
      <c r="E20">
        <v>699</v>
      </c>
      <c r="F20">
        <v>0</v>
      </c>
      <c r="G20">
        <v>0</v>
      </c>
      <c r="H20">
        <v>0</v>
      </c>
      <c r="I20">
        <v>1602</v>
      </c>
      <c r="J20" t="s">
        <v>15</v>
      </c>
    </row>
    <row r="21" spans="1:10">
      <c r="A21" t="s">
        <v>35</v>
      </c>
      <c r="B21">
        <v>99</v>
      </c>
      <c r="C21">
        <v>0</v>
      </c>
      <c r="D21">
        <v>86</v>
      </c>
      <c r="E21">
        <v>13</v>
      </c>
      <c r="F21">
        <v>4</v>
      </c>
      <c r="G21">
        <v>0</v>
      </c>
      <c r="H21">
        <v>1</v>
      </c>
      <c r="I21">
        <v>90</v>
      </c>
      <c r="J21" t="s">
        <v>29</v>
      </c>
    </row>
    <row r="22" spans="1:10">
      <c r="A22" t="s">
        <v>36</v>
      </c>
      <c r="B22">
        <v>71181</v>
      </c>
      <c r="C22">
        <v>2647</v>
      </c>
      <c r="D22">
        <v>21478</v>
      </c>
      <c r="E22">
        <v>47056</v>
      </c>
      <c r="F22">
        <v>1752</v>
      </c>
      <c r="G22">
        <v>64</v>
      </c>
      <c r="H22">
        <v>309</v>
      </c>
      <c r="I22">
        <v>60991</v>
      </c>
      <c r="J22" t="s">
        <v>19</v>
      </c>
    </row>
    <row r="23" spans="1:10">
      <c r="A23" t="s">
        <v>37</v>
      </c>
      <c r="B23">
        <v>10498</v>
      </c>
      <c r="C23">
        <v>294</v>
      </c>
      <c r="D23">
        <v>4930</v>
      </c>
      <c r="E23">
        <v>5274</v>
      </c>
      <c r="F23">
        <v>731</v>
      </c>
      <c r="G23">
        <v>14</v>
      </c>
      <c r="H23">
        <v>375</v>
      </c>
      <c r="I23">
        <v>8479</v>
      </c>
      <c r="J23" t="s">
        <v>13</v>
      </c>
    </row>
    <row r="24" spans="1:10">
      <c r="A24" t="s">
        <v>38</v>
      </c>
      <c r="B24">
        <v>739</v>
      </c>
      <c r="C24">
        <v>2</v>
      </c>
      <c r="D24">
        <v>63</v>
      </c>
      <c r="E24">
        <v>674</v>
      </c>
      <c r="F24">
        <v>53</v>
      </c>
      <c r="G24">
        <v>1</v>
      </c>
      <c r="H24">
        <v>11</v>
      </c>
      <c r="I24">
        <v>522</v>
      </c>
      <c r="J24" t="s">
        <v>15</v>
      </c>
    </row>
    <row r="25" spans="1:10">
      <c r="A25" t="s">
        <v>39</v>
      </c>
      <c r="B25">
        <v>2442375</v>
      </c>
      <c r="C25">
        <v>87618</v>
      </c>
      <c r="D25">
        <v>1846641</v>
      </c>
      <c r="E25">
        <v>508116</v>
      </c>
      <c r="F25">
        <v>23284</v>
      </c>
      <c r="G25">
        <v>614</v>
      </c>
      <c r="H25">
        <v>33728</v>
      </c>
      <c r="I25">
        <v>2118646</v>
      </c>
      <c r="J25" t="s">
        <v>19</v>
      </c>
    </row>
    <row r="26" spans="1:10">
      <c r="A26" t="s">
        <v>40</v>
      </c>
      <c r="B26">
        <v>141</v>
      </c>
      <c r="C26">
        <v>3</v>
      </c>
      <c r="D26">
        <v>138</v>
      </c>
      <c r="E26">
        <v>0</v>
      </c>
      <c r="F26">
        <v>0</v>
      </c>
      <c r="G26">
        <v>0</v>
      </c>
      <c r="H26">
        <v>0</v>
      </c>
      <c r="I26">
        <v>141</v>
      </c>
      <c r="J26" t="s">
        <v>23</v>
      </c>
    </row>
    <row r="27" spans="1:10">
      <c r="A27" t="s">
        <v>41</v>
      </c>
      <c r="B27">
        <v>10621</v>
      </c>
      <c r="C27">
        <v>347</v>
      </c>
      <c r="D27">
        <v>5585</v>
      </c>
      <c r="E27">
        <v>4689</v>
      </c>
      <c r="F27">
        <v>194</v>
      </c>
      <c r="G27">
        <v>7</v>
      </c>
      <c r="H27">
        <v>230</v>
      </c>
      <c r="I27">
        <v>8929</v>
      </c>
      <c r="J27" t="s">
        <v>13</v>
      </c>
    </row>
    <row r="28" spans="1:10">
      <c r="A28" t="s">
        <v>42</v>
      </c>
      <c r="B28">
        <v>1100</v>
      </c>
      <c r="C28">
        <v>53</v>
      </c>
      <c r="D28">
        <v>926</v>
      </c>
      <c r="E28">
        <v>121</v>
      </c>
      <c r="F28">
        <v>14</v>
      </c>
      <c r="G28">
        <v>0</v>
      </c>
      <c r="H28">
        <v>6</v>
      </c>
      <c r="I28">
        <v>1065</v>
      </c>
      <c r="J28" t="s">
        <v>15</v>
      </c>
    </row>
    <row r="29" spans="1:10">
      <c r="A29" t="s">
        <v>43</v>
      </c>
      <c r="B29">
        <v>350</v>
      </c>
      <c r="C29">
        <v>6</v>
      </c>
      <c r="D29">
        <v>292</v>
      </c>
      <c r="E29">
        <v>52</v>
      </c>
      <c r="F29">
        <v>0</v>
      </c>
      <c r="G29">
        <v>0</v>
      </c>
      <c r="H29">
        <v>2</v>
      </c>
      <c r="I29">
        <v>341</v>
      </c>
      <c r="J29" t="s">
        <v>29</v>
      </c>
    </row>
    <row r="30" spans="1:10">
      <c r="A30" t="s">
        <v>44</v>
      </c>
      <c r="B30">
        <v>378</v>
      </c>
      <c r="C30">
        <v>1</v>
      </c>
      <c r="D30">
        <v>301</v>
      </c>
      <c r="E30">
        <v>76</v>
      </c>
      <c r="F30">
        <v>17</v>
      </c>
      <c r="G30">
        <v>0</v>
      </c>
      <c r="H30">
        <v>22</v>
      </c>
      <c r="I30">
        <v>322</v>
      </c>
      <c r="J30" t="s">
        <v>15</v>
      </c>
    </row>
    <row r="31" spans="1:10">
      <c r="A31" t="s">
        <v>45</v>
      </c>
      <c r="B31">
        <v>2328</v>
      </c>
      <c r="C31">
        <v>22</v>
      </c>
      <c r="D31">
        <v>1550</v>
      </c>
      <c r="E31">
        <v>756</v>
      </c>
      <c r="F31">
        <v>21</v>
      </c>
      <c r="G31">
        <v>0</v>
      </c>
      <c r="H31">
        <v>103</v>
      </c>
      <c r="I31">
        <v>2071</v>
      </c>
      <c r="J31" t="s">
        <v>15</v>
      </c>
    </row>
    <row r="32" spans="1:10">
      <c r="A32" t="s">
        <v>46</v>
      </c>
      <c r="B32">
        <v>226</v>
      </c>
      <c r="C32">
        <v>0</v>
      </c>
      <c r="D32">
        <v>147</v>
      </c>
      <c r="E32">
        <v>79</v>
      </c>
      <c r="F32">
        <v>1</v>
      </c>
      <c r="G32">
        <v>0</v>
      </c>
      <c r="H32">
        <v>4</v>
      </c>
      <c r="I32">
        <v>171</v>
      </c>
      <c r="J32" t="s">
        <v>23</v>
      </c>
    </row>
    <row r="33" spans="1:10">
      <c r="A33" t="s">
        <v>47</v>
      </c>
      <c r="B33">
        <v>17110</v>
      </c>
      <c r="C33">
        <v>391</v>
      </c>
      <c r="D33">
        <v>14539</v>
      </c>
      <c r="E33">
        <v>2180</v>
      </c>
      <c r="F33">
        <v>402</v>
      </c>
      <c r="G33">
        <v>6</v>
      </c>
      <c r="H33">
        <v>0</v>
      </c>
      <c r="I33">
        <v>16157</v>
      </c>
      <c r="J33" t="s">
        <v>15</v>
      </c>
    </row>
    <row r="34" spans="1:10">
      <c r="A34" t="s">
        <v>48</v>
      </c>
      <c r="B34">
        <v>116458</v>
      </c>
      <c r="C34">
        <v>8944</v>
      </c>
      <c r="D34">
        <v>0</v>
      </c>
      <c r="E34">
        <v>107514</v>
      </c>
      <c r="F34">
        <v>682</v>
      </c>
      <c r="G34">
        <v>11</v>
      </c>
      <c r="H34">
        <v>0</v>
      </c>
      <c r="I34">
        <v>112925</v>
      </c>
      <c r="J34" t="s">
        <v>19</v>
      </c>
    </row>
    <row r="35" spans="1:10">
      <c r="A35" t="s">
        <v>49</v>
      </c>
      <c r="B35">
        <v>4599</v>
      </c>
      <c r="C35">
        <v>59</v>
      </c>
      <c r="D35">
        <v>1546</v>
      </c>
      <c r="E35">
        <v>2994</v>
      </c>
      <c r="F35">
        <v>0</v>
      </c>
      <c r="G35">
        <v>0</v>
      </c>
      <c r="H35">
        <v>0</v>
      </c>
      <c r="I35">
        <v>4548</v>
      </c>
      <c r="J35" t="s">
        <v>15</v>
      </c>
    </row>
    <row r="36" spans="1:10">
      <c r="A36" t="s">
        <v>50</v>
      </c>
      <c r="B36">
        <v>922</v>
      </c>
      <c r="C36">
        <v>75</v>
      </c>
      <c r="D36">
        <v>810</v>
      </c>
      <c r="E36">
        <v>37</v>
      </c>
      <c r="F36">
        <v>7</v>
      </c>
      <c r="G36">
        <v>0</v>
      </c>
      <c r="H36">
        <v>0</v>
      </c>
      <c r="I36">
        <v>889</v>
      </c>
      <c r="J36" t="s">
        <v>15</v>
      </c>
    </row>
    <row r="37" spans="1:10">
      <c r="A37" t="s">
        <v>51</v>
      </c>
      <c r="B37">
        <v>347923</v>
      </c>
      <c r="C37">
        <v>9187</v>
      </c>
      <c r="D37">
        <v>319954</v>
      </c>
      <c r="E37">
        <v>18782</v>
      </c>
      <c r="F37">
        <v>2133</v>
      </c>
      <c r="G37">
        <v>75</v>
      </c>
      <c r="H37">
        <v>1859</v>
      </c>
      <c r="I37">
        <v>333029</v>
      </c>
      <c r="J37" t="s">
        <v>19</v>
      </c>
    </row>
    <row r="38" spans="1:10">
      <c r="A38" t="s">
        <v>52</v>
      </c>
      <c r="B38">
        <v>86783</v>
      </c>
      <c r="C38">
        <v>4656</v>
      </c>
      <c r="D38">
        <v>78869</v>
      </c>
      <c r="E38">
        <v>3258</v>
      </c>
      <c r="F38">
        <v>213</v>
      </c>
      <c r="G38">
        <v>4</v>
      </c>
      <c r="H38">
        <v>7</v>
      </c>
      <c r="I38">
        <v>85622</v>
      </c>
      <c r="J38" t="s">
        <v>23</v>
      </c>
    </row>
    <row r="39" spans="1:10">
      <c r="A39" t="s">
        <v>53</v>
      </c>
      <c r="B39">
        <v>257101</v>
      </c>
      <c r="C39">
        <v>8777</v>
      </c>
      <c r="D39">
        <v>131161</v>
      </c>
      <c r="E39">
        <v>117163</v>
      </c>
      <c r="F39">
        <v>16306</v>
      </c>
      <c r="G39">
        <v>508</v>
      </c>
      <c r="H39">
        <v>11494</v>
      </c>
      <c r="I39">
        <v>204005</v>
      </c>
      <c r="J39" t="s">
        <v>19</v>
      </c>
    </row>
    <row r="40" spans="1:10">
      <c r="A40" t="s">
        <v>54</v>
      </c>
      <c r="B40">
        <v>354</v>
      </c>
      <c r="C40">
        <v>7</v>
      </c>
      <c r="D40">
        <v>328</v>
      </c>
      <c r="E40">
        <v>19</v>
      </c>
      <c r="F40">
        <v>0</v>
      </c>
      <c r="G40">
        <v>0</v>
      </c>
      <c r="H40">
        <v>0</v>
      </c>
      <c r="I40">
        <v>334</v>
      </c>
      <c r="J40" t="s">
        <v>15</v>
      </c>
    </row>
    <row r="41" spans="1:10">
      <c r="A41" t="s">
        <v>55</v>
      </c>
      <c r="B41">
        <v>3200</v>
      </c>
      <c r="C41">
        <v>54</v>
      </c>
      <c r="D41">
        <v>829</v>
      </c>
      <c r="E41">
        <v>2317</v>
      </c>
      <c r="F41">
        <v>162</v>
      </c>
      <c r="G41">
        <v>3</v>
      </c>
      <c r="H41">
        <v>73</v>
      </c>
      <c r="I41">
        <v>2851</v>
      </c>
      <c r="J41" t="s">
        <v>15</v>
      </c>
    </row>
    <row r="42" spans="1:10">
      <c r="A42" t="s">
        <v>56</v>
      </c>
      <c r="B42">
        <v>8844</v>
      </c>
      <c r="C42">
        <v>208</v>
      </c>
      <c r="D42">
        <v>5700</v>
      </c>
      <c r="E42">
        <v>2936</v>
      </c>
      <c r="F42">
        <v>13</v>
      </c>
      <c r="G42">
        <v>4</v>
      </c>
      <c r="H42">
        <v>190</v>
      </c>
      <c r="I42">
        <v>8443</v>
      </c>
      <c r="J42" t="s">
        <v>15</v>
      </c>
    </row>
    <row r="43" spans="1:10">
      <c r="A43" t="s">
        <v>57</v>
      </c>
      <c r="B43">
        <v>15841</v>
      </c>
      <c r="C43">
        <v>115</v>
      </c>
      <c r="D43">
        <v>3824</v>
      </c>
      <c r="E43">
        <v>11902</v>
      </c>
      <c r="F43">
        <v>612</v>
      </c>
      <c r="G43">
        <v>11</v>
      </c>
      <c r="H43">
        <v>88</v>
      </c>
      <c r="I43">
        <v>11534</v>
      </c>
      <c r="J43" t="s">
        <v>19</v>
      </c>
    </row>
    <row r="44" spans="1:10">
      <c r="A44" t="s">
        <v>58</v>
      </c>
      <c r="B44">
        <v>15655</v>
      </c>
      <c r="C44">
        <v>96</v>
      </c>
      <c r="D44">
        <v>10361</v>
      </c>
      <c r="E44">
        <v>5198</v>
      </c>
      <c r="F44">
        <v>59</v>
      </c>
      <c r="G44">
        <v>0</v>
      </c>
      <c r="H44">
        <v>183</v>
      </c>
      <c r="I44">
        <v>14312</v>
      </c>
      <c r="J44" t="s">
        <v>15</v>
      </c>
    </row>
    <row r="45" spans="1:10">
      <c r="A45" t="s">
        <v>59</v>
      </c>
      <c r="B45">
        <v>4881</v>
      </c>
      <c r="C45">
        <v>139</v>
      </c>
      <c r="D45">
        <v>3936</v>
      </c>
      <c r="E45">
        <v>806</v>
      </c>
      <c r="F45">
        <v>24</v>
      </c>
      <c r="G45">
        <v>3</v>
      </c>
      <c r="H45">
        <v>70</v>
      </c>
      <c r="I45">
        <v>4370</v>
      </c>
      <c r="J45" t="s">
        <v>13</v>
      </c>
    </row>
    <row r="46" spans="1:10">
      <c r="A46" t="s">
        <v>60</v>
      </c>
      <c r="B46">
        <v>2532</v>
      </c>
      <c r="C46">
        <v>87</v>
      </c>
      <c r="D46">
        <v>2351</v>
      </c>
      <c r="E46">
        <v>94</v>
      </c>
      <c r="F46">
        <v>37</v>
      </c>
      <c r="G46">
        <v>0</v>
      </c>
      <c r="H46">
        <v>2</v>
      </c>
      <c r="I46">
        <v>2446</v>
      </c>
      <c r="J46" t="s">
        <v>19</v>
      </c>
    </row>
    <row r="47" spans="1:10">
      <c r="A47" t="s">
        <v>61</v>
      </c>
      <c r="B47">
        <v>1060</v>
      </c>
      <c r="C47">
        <v>19</v>
      </c>
      <c r="D47">
        <v>852</v>
      </c>
      <c r="E47">
        <v>189</v>
      </c>
      <c r="F47">
        <v>3</v>
      </c>
      <c r="G47">
        <v>0</v>
      </c>
      <c r="H47">
        <v>0</v>
      </c>
      <c r="I47">
        <v>1038</v>
      </c>
      <c r="J47" t="s">
        <v>13</v>
      </c>
    </row>
    <row r="48" spans="1:10">
      <c r="A48" t="s">
        <v>62</v>
      </c>
      <c r="B48">
        <v>15516</v>
      </c>
      <c r="C48">
        <v>373</v>
      </c>
      <c r="D48">
        <v>11428</v>
      </c>
      <c r="E48">
        <v>3715</v>
      </c>
      <c r="F48">
        <v>192</v>
      </c>
      <c r="G48">
        <v>2</v>
      </c>
      <c r="H48">
        <v>0</v>
      </c>
      <c r="I48">
        <v>14098</v>
      </c>
      <c r="J48" t="s">
        <v>13</v>
      </c>
    </row>
    <row r="49" spans="1:10">
      <c r="A49" t="s">
        <v>63</v>
      </c>
      <c r="B49">
        <v>13761</v>
      </c>
      <c r="C49">
        <v>613</v>
      </c>
      <c r="D49">
        <v>12605</v>
      </c>
      <c r="E49">
        <v>543</v>
      </c>
      <c r="F49">
        <v>109</v>
      </c>
      <c r="G49">
        <v>0</v>
      </c>
      <c r="H49">
        <v>77</v>
      </c>
      <c r="I49">
        <v>13453</v>
      </c>
      <c r="J49" t="s">
        <v>13</v>
      </c>
    </row>
    <row r="50" spans="1:10">
      <c r="A50" t="s">
        <v>64</v>
      </c>
      <c r="B50">
        <v>5059</v>
      </c>
      <c r="C50">
        <v>58</v>
      </c>
      <c r="D50">
        <v>4977</v>
      </c>
      <c r="E50">
        <v>24</v>
      </c>
      <c r="F50">
        <v>9</v>
      </c>
      <c r="G50">
        <v>0</v>
      </c>
      <c r="H50">
        <v>11</v>
      </c>
      <c r="I50">
        <v>5020</v>
      </c>
      <c r="J50" t="s">
        <v>11</v>
      </c>
    </row>
    <row r="51" spans="1:10">
      <c r="A51" t="s">
        <v>65</v>
      </c>
      <c r="B51">
        <v>18</v>
      </c>
      <c r="C51">
        <v>0</v>
      </c>
      <c r="D51">
        <v>18</v>
      </c>
      <c r="E51">
        <v>0</v>
      </c>
      <c r="F51">
        <v>0</v>
      </c>
      <c r="G51">
        <v>0</v>
      </c>
      <c r="H51">
        <v>0</v>
      </c>
      <c r="I51">
        <v>18</v>
      </c>
      <c r="J51" t="s">
        <v>19</v>
      </c>
    </row>
    <row r="52" spans="1:10">
      <c r="A52" t="s">
        <v>66</v>
      </c>
      <c r="B52">
        <v>64156</v>
      </c>
      <c r="C52">
        <v>1083</v>
      </c>
      <c r="D52">
        <v>30204</v>
      </c>
      <c r="E52">
        <v>32869</v>
      </c>
      <c r="F52">
        <v>1248</v>
      </c>
      <c r="G52">
        <v>20</v>
      </c>
      <c r="H52">
        <v>1601</v>
      </c>
      <c r="I52">
        <v>53956</v>
      </c>
      <c r="J52" t="s">
        <v>19</v>
      </c>
    </row>
    <row r="53" spans="1:10">
      <c r="A53" t="s">
        <v>67</v>
      </c>
      <c r="B53">
        <v>81161</v>
      </c>
      <c r="C53">
        <v>5532</v>
      </c>
      <c r="D53">
        <v>34896</v>
      </c>
      <c r="E53">
        <v>40733</v>
      </c>
      <c r="F53">
        <v>467</v>
      </c>
      <c r="G53">
        <v>17</v>
      </c>
      <c r="H53">
        <v>0</v>
      </c>
      <c r="I53">
        <v>74620</v>
      </c>
      <c r="J53" t="s">
        <v>19</v>
      </c>
    </row>
    <row r="54" spans="1:10">
      <c r="A54" t="s">
        <v>68</v>
      </c>
      <c r="B54">
        <v>92482</v>
      </c>
      <c r="C54">
        <v>4652</v>
      </c>
      <c r="D54">
        <v>34838</v>
      </c>
      <c r="E54">
        <v>52992</v>
      </c>
      <c r="F54">
        <v>420</v>
      </c>
      <c r="G54">
        <v>46</v>
      </c>
      <c r="H54">
        <v>1007</v>
      </c>
      <c r="I54">
        <v>88402</v>
      </c>
      <c r="J54" t="s">
        <v>11</v>
      </c>
    </row>
    <row r="55" spans="1:10">
      <c r="A55" t="s">
        <v>69</v>
      </c>
      <c r="B55">
        <v>15035</v>
      </c>
      <c r="C55">
        <v>408</v>
      </c>
      <c r="D55">
        <v>7778</v>
      </c>
      <c r="E55">
        <v>6849</v>
      </c>
      <c r="F55">
        <v>405</v>
      </c>
      <c r="G55">
        <v>8</v>
      </c>
      <c r="H55">
        <v>130</v>
      </c>
      <c r="I55">
        <v>12207</v>
      </c>
      <c r="J55" t="s">
        <v>19</v>
      </c>
    </row>
    <row r="56" spans="1:10">
      <c r="A56" t="s">
        <v>70</v>
      </c>
      <c r="B56">
        <v>3071</v>
      </c>
      <c r="C56">
        <v>51</v>
      </c>
      <c r="D56">
        <v>842</v>
      </c>
      <c r="E56">
        <v>2178</v>
      </c>
      <c r="F56">
        <v>0</v>
      </c>
      <c r="G56">
        <v>0</v>
      </c>
      <c r="H56">
        <v>0</v>
      </c>
      <c r="I56">
        <v>3071</v>
      </c>
      <c r="J56" t="s">
        <v>15</v>
      </c>
    </row>
    <row r="57" spans="1:10">
      <c r="A57" t="s">
        <v>71</v>
      </c>
      <c r="B57">
        <v>265</v>
      </c>
      <c r="C57">
        <v>0</v>
      </c>
      <c r="D57">
        <v>191</v>
      </c>
      <c r="E57">
        <v>74</v>
      </c>
      <c r="F57">
        <v>2</v>
      </c>
      <c r="G57">
        <v>0</v>
      </c>
      <c r="H57">
        <v>2</v>
      </c>
      <c r="I57">
        <v>251</v>
      </c>
      <c r="J57" t="s">
        <v>15</v>
      </c>
    </row>
    <row r="58" spans="1:10">
      <c r="A58" t="s">
        <v>72</v>
      </c>
      <c r="B58">
        <v>2034</v>
      </c>
      <c r="C58">
        <v>69</v>
      </c>
      <c r="D58">
        <v>1923</v>
      </c>
      <c r="E58">
        <v>42</v>
      </c>
      <c r="F58">
        <v>0</v>
      </c>
      <c r="G58">
        <v>0</v>
      </c>
      <c r="H58">
        <v>1</v>
      </c>
      <c r="I58">
        <v>2021</v>
      </c>
      <c r="J58" t="s">
        <v>13</v>
      </c>
    </row>
    <row r="59" spans="1:10">
      <c r="A59" t="s">
        <v>73</v>
      </c>
      <c r="B59">
        <v>2316</v>
      </c>
      <c r="C59">
        <v>34</v>
      </c>
      <c r="D59">
        <v>1025</v>
      </c>
      <c r="E59">
        <v>1257</v>
      </c>
      <c r="F59">
        <v>109</v>
      </c>
      <c r="G59">
        <v>2</v>
      </c>
      <c r="H59">
        <v>39</v>
      </c>
      <c r="I59">
        <v>1826</v>
      </c>
      <c r="J59" t="s">
        <v>15</v>
      </c>
    </row>
    <row r="60" spans="1:10">
      <c r="A60" t="s">
        <v>74</v>
      </c>
      <c r="B60">
        <v>14547</v>
      </c>
      <c r="C60">
        <v>228</v>
      </c>
      <c r="D60">
        <v>6386</v>
      </c>
      <c r="E60">
        <v>7933</v>
      </c>
      <c r="F60">
        <v>579</v>
      </c>
      <c r="G60">
        <v>5</v>
      </c>
      <c r="H60">
        <v>170</v>
      </c>
      <c r="I60">
        <v>10207</v>
      </c>
      <c r="J60" t="s">
        <v>15</v>
      </c>
    </row>
    <row r="61" spans="1:10">
      <c r="A61" t="s">
        <v>75</v>
      </c>
      <c r="B61">
        <v>27</v>
      </c>
      <c r="C61">
        <v>0</v>
      </c>
      <c r="D61">
        <v>18</v>
      </c>
      <c r="E61">
        <v>9</v>
      </c>
      <c r="F61">
        <v>0</v>
      </c>
      <c r="G61">
        <v>0</v>
      </c>
      <c r="H61">
        <v>0</v>
      </c>
      <c r="I61">
        <v>27</v>
      </c>
      <c r="J61" t="s">
        <v>23</v>
      </c>
    </row>
    <row r="62" spans="1:10">
      <c r="A62" t="s">
        <v>76</v>
      </c>
      <c r="B62">
        <v>7398</v>
      </c>
      <c r="C62">
        <v>329</v>
      </c>
      <c r="D62">
        <v>6920</v>
      </c>
      <c r="E62">
        <v>149</v>
      </c>
      <c r="F62">
        <v>5</v>
      </c>
      <c r="G62">
        <v>0</v>
      </c>
      <c r="H62">
        <v>0</v>
      </c>
      <c r="I62">
        <v>7340</v>
      </c>
      <c r="J62" t="s">
        <v>13</v>
      </c>
    </row>
    <row r="63" spans="1:10">
      <c r="A63" t="s">
        <v>77</v>
      </c>
      <c r="B63">
        <v>220352</v>
      </c>
      <c r="C63">
        <v>30212</v>
      </c>
      <c r="D63">
        <v>81212</v>
      </c>
      <c r="E63">
        <v>108928</v>
      </c>
      <c r="F63">
        <v>2551</v>
      </c>
      <c r="G63">
        <v>17</v>
      </c>
      <c r="H63">
        <v>267</v>
      </c>
      <c r="I63">
        <v>214023</v>
      </c>
      <c r="J63" t="s">
        <v>13</v>
      </c>
    </row>
    <row r="64" spans="1:10">
      <c r="A64" t="s">
        <v>78</v>
      </c>
      <c r="B64">
        <v>7189</v>
      </c>
      <c r="C64">
        <v>49</v>
      </c>
      <c r="D64">
        <v>4682</v>
      </c>
      <c r="E64">
        <v>2458</v>
      </c>
      <c r="F64">
        <v>205</v>
      </c>
      <c r="G64">
        <v>0</v>
      </c>
      <c r="H64">
        <v>219</v>
      </c>
      <c r="I64">
        <v>6433</v>
      </c>
      <c r="J64" t="s">
        <v>15</v>
      </c>
    </row>
    <row r="65" spans="1:10">
      <c r="A65" t="s">
        <v>79</v>
      </c>
      <c r="B65">
        <v>326</v>
      </c>
      <c r="C65">
        <v>8</v>
      </c>
      <c r="D65">
        <v>66</v>
      </c>
      <c r="E65">
        <v>252</v>
      </c>
      <c r="F65">
        <v>49</v>
      </c>
      <c r="G65">
        <v>2</v>
      </c>
      <c r="H65">
        <v>6</v>
      </c>
      <c r="I65">
        <v>112</v>
      </c>
      <c r="J65" t="s">
        <v>15</v>
      </c>
    </row>
    <row r="66" spans="1:10">
      <c r="A66" t="s">
        <v>80</v>
      </c>
      <c r="B66">
        <v>1137</v>
      </c>
      <c r="C66">
        <v>16</v>
      </c>
      <c r="D66">
        <v>922</v>
      </c>
      <c r="E66">
        <v>199</v>
      </c>
      <c r="F66">
        <v>6</v>
      </c>
      <c r="G66">
        <v>0</v>
      </c>
      <c r="H66">
        <v>2</v>
      </c>
      <c r="I66">
        <v>1039</v>
      </c>
      <c r="J66" t="s">
        <v>13</v>
      </c>
    </row>
    <row r="67" spans="1:10">
      <c r="A67" t="s">
        <v>81</v>
      </c>
      <c r="B67">
        <v>207112</v>
      </c>
      <c r="C67">
        <v>9125</v>
      </c>
      <c r="D67">
        <v>190314</v>
      </c>
      <c r="E67">
        <v>7673</v>
      </c>
      <c r="F67">
        <v>445</v>
      </c>
      <c r="G67">
        <v>1</v>
      </c>
      <c r="H67">
        <v>259</v>
      </c>
      <c r="I67">
        <v>203325</v>
      </c>
      <c r="J67" t="s">
        <v>13</v>
      </c>
    </row>
    <row r="68" spans="1:10">
      <c r="A68" t="s">
        <v>82</v>
      </c>
      <c r="B68">
        <v>33624</v>
      </c>
      <c r="C68">
        <v>168</v>
      </c>
      <c r="D68">
        <v>29801</v>
      </c>
      <c r="E68">
        <v>3655</v>
      </c>
      <c r="F68">
        <v>655</v>
      </c>
      <c r="G68">
        <v>0</v>
      </c>
      <c r="H68">
        <v>307</v>
      </c>
      <c r="I68">
        <v>28430</v>
      </c>
      <c r="J68" t="s">
        <v>15</v>
      </c>
    </row>
    <row r="69" spans="1:10">
      <c r="A69" t="s">
        <v>83</v>
      </c>
      <c r="B69">
        <v>4227</v>
      </c>
      <c r="C69">
        <v>202</v>
      </c>
      <c r="D69">
        <v>1374</v>
      </c>
      <c r="E69">
        <v>2651</v>
      </c>
      <c r="F69">
        <v>34</v>
      </c>
      <c r="G69">
        <v>0</v>
      </c>
      <c r="H69">
        <v>0</v>
      </c>
      <c r="I69">
        <v>4012</v>
      </c>
      <c r="J69" t="s">
        <v>13</v>
      </c>
    </row>
    <row r="70" spans="1:10">
      <c r="A70" t="s">
        <v>84</v>
      </c>
      <c r="B70">
        <v>14</v>
      </c>
      <c r="C70">
        <v>0</v>
      </c>
      <c r="D70">
        <v>13</v>
      </c>
      <c r="E70">
        <v>1</v>
      </c>
      <c r="F70">
        <v>1</v>
      </c>
      <c r="G70">
        <v>0</v>
      </c>
      <c r="H70">
        <v>0</v>
      </c>
      <c r="I70">
        <v>13</v>
      </c>
      <c r="J70" t="s">
        <v>13</v>
      </c>
    </row>
    <row r="71" spans="1:10">
      <c r="A71" t="s">
        <v>85</v>
      </c>
      <c r="B71">
        <v>23</v>
      </c>
      <c r="C71">
        <v>0</v>
      </c>
      <c r="D71">
        <v>23</v>
      </c>
      <c r="E71">
        <v>0</v>
      </c>
      <c r="F71">
        <v>0</v>
      </c>
      <c r="G71">
        <v>0</v>
      </c>
      <c r="H71">
        <v>0</v>
      </c>
      <c r="I71">
        <v>23</v>
      </c>
      <c r="J71" t="s">
        <v>19</v>
      </c>
    </row>
    <row r="72" spans="1:10">
      <c r="A72" t="s">
        <v>86</v>
      </c>
      <c r="B72">
        <v>45309</v>
      </c>
      <c r="C72">
        <v>1761</v>
      </c>
      <c r="D72">
        <v>32455</v>
      </c>
      <c r="E72">
        <v>11093</v>
      </c>
      <c r="F72">
        <v>256</v>
      </c>
      <c r="G72">
        <v>27</v>
      </c>
      <c r="H72">
        <v>843</v>
      </c>
      <c r="I72">
        <v>39039</v>
      </c>
      <c r="J72" t="s">
        <v>19</v>
      </c>
    </row>
    <row r="73" spans="1:10">
      <c r="A73" t="s">
        <v>87</v>
      </c>
      <c r="B73">
        <v>7055</v>
      </c>
      <c r="C73">
        <v>45</v>
      </c>
      <c r="D73">
        <v>6257</v>
      </c>
      <c r="E73">
        <v>753</v>
      </c>
      <c r="F73">
        <v>47</v>
      </c>
      <c r="G73">
        <v>2</v>
      </c>
      <c r="H73">
        <v>105</v>
      </c>
      <c r="I73">
        <v>6590</v>
      </c>
      <c r="J73" t="s">
        <v>15</v>
      </c>
    </row>
    <row r="74" spans="1:10">
      <c r="A74" t="s">
        <v>88</v>
      </c>
      <c r="B74">
        <v>1954</v>
      </c>
      <c r="C74">
        <v>26</v>
      </c>
      <c r="D74">
        <v>803</v>
      </c>
      <c r="E74">
        <v>1125</v>
      </c>
      <c r="F74">
        <v>0</v>
      </c>
      <c r="G74">
        <v>0</v>
      </c>
      <c r="H74">
        <v>0</v>
      </c>
      <c r="I74">
        <v>1949</v>
      </c>
      <c r="J74" t="s">
        <v>15</v>
      </c>
    </row>
    <row r="75" spans="1:10">
      <c r="A75" t="s">
        <v>89</v>
      </c>
      <c r="B75">
        <v>389</v>
      </c>
      <c r="C75">
        <v>20</v>
      </c>
      <c r="D75">
        <v>181</v>
      </c>
      <c r="E75">
        <v>188</v>
      </c>
      <c r="F75">
        <v>19</v>
      </c>
      <c r="G75">
        <v>0</v>
      </c>
      <c r="H75">
        <v>0</v>
      </c>
      <c r="I75">
        <v>337</v>
      </c>
      <c r="J75" t="s">
        <v>19</v>
      </c>
    </row>
    <row r="76" spans="1:10">
      <c r="A76" t="s">
        <v>90</v>
      </c>
      <c r="B76">
        <v>7340</v>
      </c>
      <c r="C76">
        <v>158</v>
      </c>
      <c r="D76">
        <v>4365</v>
      </c>
      <c r="E76">
        <v>2817</v>
      </c>
      <c r="F76">
        <v>25</v>
      </c>
      <c r="G76">
        <v>1</v>
      </c>
      <c r="H76">
        <v>0</v>
      </c>
      <c r="I76">
        <v>7053</v>
      </c>
      <c r="J76" t="s">
        <v>19</v>
      </c>
    </row>
    <row r="77" spans="1:10">
      <c r="A77" t="s">
        <v>91</v>
      </c>
      <c r="B77">
        <v>12</v>
      </c>
      <c r="C77">
        <v>0</v>
      </c>
      <c r="D77">
        <v>12</v>
      </c>
      <c r="E77">
        <v>0</v>
      </c>
      <c r="F77">
        <v>0</v>
      </c>
      <c r="G77">
        <v>0</v>
      </c>
      <c r="H77">
        <v>0</v>
      </c>
      <c r="I77">
        <v>12</v>
      </c>
      <c r="J77" t="s">
        <v>13</v>
      </c>
    </row>
    <row r="78" spans="1:10">
      <c r="A78" t="s">
        <v>92</v>
      </c>
      <c r="B78">
        <v>39741</v>
      </c>
      <c r="C78">
        <v>1166</v>
      </c>
      <c r="D78">
        <v>5039</v>
      </c>
      <c r="E78">
        <v>33536</v>
      </c>
      <c r="F78">
        <v>465</v>
      </c>
      <c r="G78">
        <v>50</v>
      </c>
      <c r="H78">
        <v>117</v>
      </c>
      <c r="I78">
        <v>34611</v>
      </c>
      <c r="J78" t="s">
        <v>19</v>
      </c>
    </row>
    <row r="79" spans="1:10">
      <c r="A79" t="s">
        <v>93</v>
      </c>
      <c r="B79">
        <v>4448</v>
      </c>
      <c r="C79">
        <v>596</v>
      </c>
      <c r="D79">
        <v>3329</v>
      </c>
      <c r="E79">
        <v>523</v>
      </c>
      <c r="F79">
        <v>13</v>
      </c>
      <c r="G79">
        <v>0</v>
      </c>
      <c r="H79">
        <v>0</v>
      </c>
      <c r="I79">
        <v>4339</v>
      </c>
      <c r="J79" t="s">
        <v>13</v>
      </c>
    </row>
    <row r="80" spans="1:10">
      <c r="A80" t="s">
        <v>94</v>
      </c>
      <c r="B80">
        <v>1854</v>
      </c>
      <c r="C80">
        <v>10</v>
      </c>
      <c r="D80">
        <v>1823</v>
      </c>
      <c r="E80">
        <v>21</v>
      </c>
      <c r="F80">
        <v>7</v>
      </c>
      <c r="G80">
        <v>0</v>
      </c>
      <c r="H80">
        <v>0</v>
      </c>
      <c r="I80">
        <v>1839</v>
      </c>
      <c r="J80" t="s">
        <v>13</v>
      </c>
    </row>
    <row r="81" spans="1:10">
      <c r="A81" t="s">
        <v>95</v>
      </c>
      <c r="B81">
        <v>1480073</v>
      </c>
      <c r="C81">
        <v>33408</v>
      </c>
      <c r="D81">
        <v>951166</v>
      </c>
      <c r="E81">
        <v>495499</v>
      </c>
      <c r="F81">
        <v>44457</v>
      </c>
      <c r="G81">
        <v>637</v>
      </c>
      <c r="H81">
        <v>33598</v>
      </c>
      <c r="I81">
        <v>1155338</v>
      </c>
      <c r="J81" t="s">
        <v>29</v>
      </c>
    </row>
    <row r="82" spans="1:10">
      <c r="A82" t="s">
        <v>96</v>
      </c>
      <c r="B82">
        <v>100303</v>
      </c>
      <c r="C82">
        <v>4838</v>
      </c>
      <c r="D82">
        <v>58173</v>
      </c>
      <c r="E82">
        <v>37292</v>
      </c>
      <c r="F82">
        <v>1525</v>
      </c>
      <c r="G82">
        <v>57</v>
      </c>
      <c r="H82">
        <v>1518</v>
      </c>
      <c r="I82">
        <v>88214</v>
      </c>
      <c r="J82" t="s">
        <v>29</v>
      </c>
    </row>
    <row r="83" spans="1:10">
      <c r="A83" t="s">
        <v>97</v>
      </c>
      <c r="B83">
        <v>293606</v>
      </c>
      <c r="C83">
        <v>15912</v>
      </c>
      <c r="D83">
        <v>255144</v>
      </c>
      <c r="E83">
        <v>22550</v>
      </c>
      <c r="F83">
        <v>2434</v>
      </c>
      <c r="G83">
        <v>212</v>
      </c>
      <c r="H83">
        <v>1931</v>
      </c>
      <c r="I83">
        <v>276202</v>
      </c>
      <c r="J83" t="s">
        <v>11</v>
      </c>
    </row>
    <row r="84" spans="1:10">
      <c r="A84" t="s">
        <v>98</v>
      </c>
      <c r="B84">
        <v>112585</v>
      </c>
      <c r="C84">
        <v>4458</v>
      </c>
      <c r="D84">
        <v>77144</v>
      </c>
      <c r="E84">
        <v>30983</v>
      </c>
      <c r="F84">
        <v>2553</v>
      </c>
      <c r="G84">
        <v>96</v>
      </c>
      <c r="H84">
        <v>1927</v>
      </c>
      <c r="I84">
        <v>94693</v>
      </c>
      <c r="J84" t="s">
        <v>11</v>
      </c>
    </row>
    <row r="85" spans="1:10">
      <c r="A85" t="s">
        <v>99</v>
      </c>
      <c r="B85">
        <v>25892</v>
      </c>
      <c r="C85">
        <v>1764</v>
      </c>
      <c r="D85">
        <v>23364</v>
      </c>
      <c r="E85">
        <v>764</v>
      </c>
      <c r="F85">
        <v>11</v>
      </c>
      <c r="G85">
        <v>0</v>
      </c>
      <c r="H85">
        <v>0</v>
      </c>
      <c r="I85">
        <v>25766</v>
      </c>
      <c r="J85" t="s">
        <v>13</v>
      </c>
    </row>
    <row r="86" spans="1:10">
      <c r="A86" t="s">
        <v>100</v>
      </c>
      <c r="B86">
        <v>63985</v>
      </c>
      <c r="C86">
        <v>474</v>
      </c>
      <c r="D86">
        <v>27133</v>
      </c>
      <c r="E86">
        <v>36378</v>
      </c>
      <c r="F86">
        <v>2029</v>
      </c>
      <c r="G86">
        <v>4</v>
      </c>
      <c r="H86">
        <v>108</v>
      </c>
      <c r="I86">
        <v>52003</v>
      </c>
      <c r="J86" t="s">
        <v>13</v>
      </c>
    </row>
    <row r="87" spans="1:10">
      <c r="A87" t="s">
        <v>101</v>
      </c>
      <c r="B87">
        <v>246286</v>
      </c>
      <c r="C87">
        <v>35112</v>
      </c>
      <c r="D87">
        <v>198593</v>
      </c>
      <c r="E87">
        <v>12581</v>
      </c>
      <c r="F87">
        <v>168</v>
      </c>
      <c r="G87">
        <v>5</v>
      </c>
      <c r="H87">
        <v>147</v>
      </c>
      <c r="I87">
        <v>244624</v>
      </c>
      <c r="J87" t="s">
        <v>13</v>
      </c>
    </row>
    <row r="88" spans="1:10">
      <c r="A88" t="s">
        <v>102</v>
      </c>
      <c r="B88">
        <v>853</v>
      </c>
      <c r="C88">
        <v>10</v>
      </c>
      <c r="D88">
        <v>714</v>
      </c>
      <c r="E88">
        <v>129</v>
      </c>
      <c r="F88">
        <v>11</v>
      </c>
      <c r="G88">
        <v>0</v>
      </c>
      <c r="H88">
        <v>0</v>
      </c>
      <c r="I88">
        <v>809</v>
      </c>
      <c r="J88" t="s">
        <v>19</v>
      </c>
    </row>
    <row r="89" spans="1:10">
      <c r="A89" t="s">
        <v>103</v>
      </c>
      <c r="B89">
        <v>31142</v>
      </c>
      <c r="C89">
        <v>998</v>
      </c>
      <c r="D89">
        <v>21970</v>
      </c>
      <c r="E89">
        <v>8174</v>
      </c>
      <c r="F89">
        <v>594</v>
      </c>
      <c r="G89">
        <v>0</v>
      </c>
      <c r="H89">
        <v>364</v>
      </c>
      <c r="I89">
        <v>25706</v>
      </c>
      <c r="J89" t="s">
        <v>23</v>
      </c>
    </row>
    <row r="90" spans="1:10">
      <c r="A90" t="s">
        <v>104</v>
      </c>
      <c r="B90">
        <v>1176</v>
      </c>
      <c r="C90">
        <v>11</v>
      </c>
      <c r="D90">
        <v>1041</v>
      </c>
      <c r="E90">
        <v>124</v>
      </c>
      <c r="F90">
        <v>8</v>
      </c>
      <c r="G90">
        <v>0</v>
      </c>
      <c r="H90">
        <v>0</v>
      </c>
      <c r="I90">
        <v>1223</v>
      </c>
      <c r="J90" t="s">
        <v>11</v>
      </c>
    </row>
    <row r="91" spans="1:10">
      <c r="A91" t="s">
        <v>105</v>
      </c>
      <c r="B91">
        <v>84648</v>
      </c>
      <c r="C91">
        <v>585</v>
      </c>
      <c r="D91">
        <v>54404</v>
      </c>
      <c r="E91">
        <v>29659</v>
      </c>
      <c r="F91">
        <v>1526</v>
      </c>
      <c r="G91">
        <v>0</v>
      </c>
      <c r="H91">
        <v>1833</v>
      </c>
      <c r="I91">
        <v>73468</v>
      </c>
      <c r="J91" t="s">
        <v>13</v>
      </c>
    </row>
    <row r="92" spans="1:10">
      <c r="A92" t="s">
        <v>106</v>
      </c>
      <c r="B92">
        <v>17975</v>
      </c>
      <c r="C92">
        <v>285</v>
      </c>
      <c r="D92">
        <v>7833</v>
      </c>
      <c r="E92">
        <v>9857</v>
      </c>
      <c r="F92">
        <v>372</v>
      </c>
      <c r="G92">
        <v>5</v>
      </c>
      <c r="H92">
        <v>90</v>
      </c>
      <c r="I92">
        <v>13771</v>
      </c>
      <c r="J92" t="s">
        <v>15</v>
      </c>
    </row>
    <row r="93" spans="1:10">
      <c r="A93" t="s">
        <v>107</v>
      </c>
      <c r="B93">
        <v>7413</v>
      </c>
      <c r="C93">
        <v>185</v>
      </c>
      <c r="D93">
        <v>4027</v>
      </c>
      <c r="E93">
        <v>3201</v>
      </c>
      <c r="F93">
        <v>496</v>
      </c>
      <c r="G93">
        <v>16</v>
      </c>
      <c r="H93">
        <v>274</v>
      </c>
      <c r="I93">
        <v>5877</v>
      </c>
      <c r="J93" t="s">
        <v>13</v>
      </c>
    </row>
    <row r="94" spans="1:10">
      <c r="A94" t="s">
        <v>108</v>
      </c>
      <c r="B94">
        <v>64379</v>
      </c>
      <c r="C94">
        <v>438</v>
      </c>
      <c r="D94">
        <v>55057</v>
      </c>
      <c r="E94">
        <v>8884</v>
      </c>
      <c r="F94">
        <v>606</v>
      </c>
      <c r="G94">
        <v>5</v>
      </c>
      <c r="H94">
        <v>684</v>
      </c>
      <c r="I94">
        <v>59763</v>
      </c>
      <c r="J94" t="s">
        <v>11</v>
      </c>
    </row>
    <row r="95" spans="1:10">
      <c r="A95" t="s">
        <v>109</v>
      </c>
      <c r="B95">
        <v>33296</v>
      </c>
      <c r="C95">
        <v>1301</v>
      </c>
      <c r="D95">
        <v>21205</v>
      </c>
      <c r="E95">
        <v>10790</v>
      </c>
      <c r="F95">
        <v>483</v>
      </c>
      <c r="G95">
        <v>24</v>
      </c>
      <c r="H95">
        <v>817</v>
      </c>
      <c r="I95">
        <v>27143</v>
      </c>
      <c r="J95" t="s">
        <v>13</v>
      </c>
    </row>
    <row r="96" spans="1:10">
      <c r="A96" t="s">
        <v>110</v>
      </c>
      <c r="B96">
        <v>20</v>
      </c>
      <c r="C96">
        <v>0</v>
      </c>
      <c r="D96">
        <v>19</v>
      </c>
      <c r="E96">
        <v>1</v>
      </c>
      <c r="F96">
        <v>0</v>
      </c>
      <c r="G96">
        <v>0</v>
      </c>
      <c r="H96">
        <v>0</v>
      </c>
      <c r="I96">
        <v>19</v>
      </c>
      <c r="J96" t="s">
        <v>23</v>
      </c>
    </row>
    <row r="97" spans="1:10">
      <c r="A97" t="s">
        <v>111</v>
      </c>
      <c r="B97">
        <v>1219</v>
      </c>
      <c r="C97">
        <v>31</v>
      </c>
      <c r="D97">
        <v>1045</v>
      </c>
      <c r="E97">
        <v>143</v>
      </c>
      <c r="F97">
        <v>0</v>
      </c>
      <c r="G97">
        <v>0</v>
      </c>
      <c r="H97">
        <v>0</v>
      </c>
      <c r="I97">
        <v>1192</v>
      </c>
      <c r="J97" t="s">
        <v>13</v>
      </c>
    </row>
    <row r="98" spans="1:10">
      <c r="A98" t="s">
        <v>112</v>
      </c>
      <c r="B98">
        <v>3882</v>
      </c>
      <c r="C98">
        <v>51</v>
      </c>
      <c r="D98">
        <v>1709</v>
      </c>
      <c r="E98">
        <v>2122</v>
      </c>
      <c r="F98">
        <v>132</v>
      </c>
      <c r="G98">
        <v>0</v>
      </c>
      <c r="H98">
        <v>17</v>
      </c>
      <c r="I98">
        <v>2905</v>
      </c>
      <c r="J98" t="s">
        <v>11</v>
      </c>
    </row>
    <row r="99" spans="1:10">
      <c r="A99" t="s">
        <v>113</v>
      </c>
      <c r="B99">
        <v>505</v>
      </c>
      <c r="C99">
        <v>12</v>
      </c>
      <c r="D99">
        <v>128</v>
      </c>
      <c r="E99">
        <v>365</v>
      </c>
      <c r="F99">
        <v>0</v>
      </c>
      <c r="G99">
        <v>0</v>
      </c>
      <c r="H99">
        <v>0</v>
      </c>
      <c r="I99">
        <v>359</v>
      </c>
      <c r="J99" t="s">
        <v>15</v>
      </c>
    </row>
    <row r="100" spans="1:10">
      <c r="A100" t="s">
        <v>114</v>
      </c>
      <c r="B100">
        <v>1167</v>
      </c>
      <c r="C100">
        <v>72</v>
      </c>
      <c r="D100">
        <v>646</v>
      </c>
      <c r="E100">
        <v>449</v>
      </c>
      <c r="F100">
        <v>5</v>
      </c>
      <c r="G100">
        <v>0</v>
      </c>
      <c r="H100">
        <v>5</v>
      </c>
      <c r="I100">
        <v>1107</v>
      </c>
      <c r="J100" t="s">
        <v>15</v>
      </c>
    </row>
    <row r="101" spans="1:10">
      <c r="A101" t="s">
        <v>115</v>
      </c>
      <c r="B101">
        <v>2827</v>
      </c>
      <c r="C101">
        <v>64</v>
      </c>
      <c r="D101">
        <v>577</v>
      </c>
      <c r="E101">
        <v>2186</v>
      </c>
      <c r="F101">
        <v>158</v>
      </c>
      <c r="G101">
        <v>4</v>
      </c>
      <c r="H101">
        <v>24</v>
      </c>
      <c r="I101">
        <v>1980</v>
      </c>
      <c r="J101" t="s">
        <v>11</v>
      </c>
    </row>
    <row r="102" spans="1:10">
      <c r="A102" t="s">
        <v>116</v>
      </c>
      <c r="B102">
        <v>86</v>
      </c>
      <c r="C102">
        <v>1</v>
      </c>
      <c r="D102">
        <v>81</v>
      </c>
      <c r="E102">
        <v>4</v>
      </c>
      <c r="F102">
        <v>0</v>
      </c>
      <c r="G102">
        <v>0</v>
      </c>
      <c r="H102">
        <v>0</v>
      </c>
      <c r="I102">
        <v>86</v>
      </c>
      <c r="J102" t="s">
        <v>13</v>
      </c>
    </row>
    <row r="103" spans="1:10">
      <c r="A103" t="s">
        <v>117</v>
      </c>
      <c r="B103">
        <v>2019</v>
      </c>
      <c r="C103">
        <v>80</v>
      </c>
      <c r="D103">
        <v>1620</v>
      </c>
      <c r="E103">
        <v>319</v>
      </c>
      <c r="F103">
        <v>11</v>
      </c>
      <c r="G103">
        <v>0</v>
      </c>
      <c r="H103">
        <v>4</v>
      </c>
      <c r="I103">
        <v>1947</v>
      </c>
      <c r="J103" t="s">
        <v>13</v>
      </c>
    </row>
    <row r="104" spans="1:10">
      <c r="A104" t="s">
        <v>118</v>
      </c>
      <c r="B104">
        <v>6321</v>
      </c>
      <c r="C104">
        <v>112</v>
      </c>
      <c r="D104">
        <v>4825</v>
      </c>
      <c r="E104">
        <v>1384</v>
      </c>
      <c r="F104">
        <v>49</v>
      </c>
      <c r="G104">
        <v>0</v>
      </c>
      <c r="H104">
        <v>178</v>
      </c>
      <c r="I104">
        <v>5639</v>
      </c>
      <c r="J104" t="s">
        <v>13</v>
      </c>
    </row>
    <row r="105" spans="1:10">
      <c r="A105" t="s">
        <v>119</v>
      </c>
      <c r="B105">
        <v>9690</v>
      </c>
      <c r="C105">
        <v>91</v>
      </c>
      <c r="D105">
        <v>6260</v>
      </c>
      <c r="E105">
        <v>3339</v>
      </c>
      <c r="F105">
        <v>395</v>
      </c>
      <c r="G105">
        <v>6</v>
      </c>
      <c r="H105">
        <v>681</v>
      </c>
      <c r="I105">
        <v>7153</v>
      </c>
      <c r="J105" t="s">
        <v>15</v>
      </c>
    </row>
    <row r="106" spans="1:10">
      <c r="A106" t="s">
        <v>120</v>
      </c>
      <c r="B106">
        <v>3664</v>
      </c>
      <c r="C106">
        <v>99</v>
      </c>
      <c r="D106">
        <v>1645</v>
      </c>
      <c r="E106">
        <v>1920</v>
      </c>
      <c r="F106">
        <v>24</v>
      </c>
      <c r="G106">
        <v>0</v>
      </c>
      <c r="H106">
        <v>6</v>
      </c>
      <c r="I106">
        <v>2992</v>
      </c>
      <c r="J106" t="s">
        <v>15</v>
      </c>
    </row>
    <row r="107" spans="1:10">
      <c r="A107" t="s">
        <v>121</v>
      </c>
      <c r="B107">
        <v>8904</v>
      </c>
      <c r="C107">
        <v>124</v>
      </c>
      <c r="D107">
        <v>8601</v>
      </c>
      <c r="E107">
        <v>179</v>
      </c>
      <c r="F107">
        <v>7</v>
      </c>
      <c r="G107">
        <v>0</v>
      </c>
      <c r="H107">
        <v>1</v>
      </c>
      <c r="I107">
        <v>8800</v>
      </c>
      <c r="J107" t="s">
        <v>23</v>
      </c>
    </row>
    <row r="108" spans="1:10">
      <c r="A108" t="s">
        <v>122</v>
      </c>
      <c r="B108">
        <v>3369</v>
      </c>
      <c r="C108">
        <v>15</v>
      </c>
      <c r="D108">
        <v>2547</v>
      </c>
      <c r="E108">
        <v>807</v>
      </c>
      <c r="F108">
        <v>67</v>
      </c>
      <c r="G108">
        <v>0</v>
      </c>
      <c r="H108">
        <v>19</v>
      </c>
      <c r="I108">
        <v>2999</v>
      </c>
      <c r="J108" t="s">
        <v>29</v>
      </c>
    </row>
    <row r="109" spans="1:10">
      <c r="A109" t="s">
        <v>123</v>
      </c>
      <c r="B109">
        <v>2513</v>
      </c>
      <c r="C109">
        <v>124</v>
      </c>
      <c r="D109">
        <v>1913</v>
      </c>
      <c r="E109">
        <v>476</v>
      </c>
      <c r="F109">
        <v>3</v>
      </c>
      <c r="G109">
        <v>1</v>
      </c>
      <c r="H109">
        <v>2</v>
      </c>
      <c r="I109">
        <v>2475</v>
      </c>
      <c r="J109" t="s">
        <v>15</v>
      </c>
    </row>
    <row r="110" spans="1:10">
      <c r="A110" t="s">
        <v>124</v>
      </c>
      <c r="B110">
        <v>701</v>
      </c>
      <c r="C110">
        <v>9</v>
      </c>
      <c r="D110">
        <v>665</v>
      </c>
      <c r="E110">
        <v>27</v>
      </c>
      <c r="F110">
        <v>1</v>
      </c>
      <c r="G110">
        <v>0</v>
      </c>
      <c r="H110">
        <v>0</v>
      </c>
      <c r="I110">
        <v>677</v>
      </c>
      <c r="J110" t="s">
        <v>13</v>
      </c>
    </row>
    <row r="111" spans="1:10">
      <c r="A111" t="s">
        <v>125</v>
      </c>
      <c r="B111">
        <v>6208</v>
      </c>
      <c r="C111">
        <v>156</v>
      </c>
      <c r="D111">
        <v>4653</v>
      </c>
      <c r="E111">
        <v>1399</v>
      </c>
      <c r="F111">
        <v>37</v>
      </c>
      <c r="G111">
        <v>0</v>
      </c>
      <c r="H111">
        <v>223</v>
      </c>
      <c r="I111">
        <v>5923</v>
      </c>
      <c r="J111" t="s">
        <v>15</v>
      </c>
    </row>
    <row r="112" spans="1:10">
      <c r="A112" t="s">
        <v>126</v>
      </c>
      <c r="B112">
        <v>344</v>
      </c>
      <c r="C112">
        <v>10</v>
      </c>
      <c r="D112">
        <v>332</v>
      </c>
      <c r="E112">
        <v>2</v>
      </c>
      <c r="F112">
        <v>0</v>
      </c>
      <c r="G112">
        <v>0</v>
      </c>
      <c r="H112">
        <v>0</v>
      </c>
      <c r="I112">
        <v>343</v>
      </c>
      <c r="J112" t="s">
        <v>15</v>
      </c>
    </row>
    <row r="113" spans="1:10">
      <c r="A113" t="s">
        <v>127</v>
      </c>
      <c r="B113">
        <v>395489</v>
      </c>
      <c r="C113">
        <v>44022</v>
      </c>
      <c r="D113">
        <v>303810</v>
      </c>
      <c r="E113">
        <v>47657</v>
      </c>
      <c r="F113">
        <v>4973</v>
      </c>
      <c r="G113">
        <v>342</v>
      </c>
      <c r="H113">
        <v>8588</v>
      </c>
      <c r="I113">
        <v>349396</v>
      </c>
      <c r="J113" t="s">
        <v>19</v>
      </c>
    </row>
    <row r="114" spans="1:10">
      <c r="A114" t="s">
        <v>128</v>
      </c>
      <c r="B114">
        <v>23154</v>
      </c>
      <c r="C114">
        <v>748</v>
      </c>
      <c r="D114">
        <v>16154</v>
      </c>
      <c r="E114">
        <v>6252</v>
      </c>
      <c r="F114">
        <v>120</v>
      </c>
      <c r="G114">
        <v>13</v>
      </c>
      <c r="H114">
        <v>245</v>
      </c>
      <c r="I114">
        <v>21115</v>
      </c>
      <c r="J114" t="s">
        <v>13</v>
      </c>
    </row>
    <row r="115" spans="1:10">
      <c r="A115" t="s">
        <v>129</v>
      </c>
      <c r="B115">
        <v>116</v>
      </c>
      <c r="C115">
        <v>4</v>
      </c>
      <c r="D115">
        <v>104</v>
      </c>
      <c r="E115">
        <v>8</v>
      </c>
      <c r="F115">
        <v>0</v>
      </c>
      <c r="G115">
        <v>0</v>
      </c>
      <c r="H115">
        <v>0</v>
      </c>
      <c r="I115">
        <v>109</v>
      </c>
      <c r="J115" t="s">
        <v>13</v>
      </c>
    </row>
    <row r="116" spans="1:10">
      <c r="A116" t="s">
        <v>130</v>
      </c>
      <c r="B116">
        <v>289</v>
      </c>
      <c r="C116">
        <v>0</v>
      </c>
      <c r="D116">
        <v>222</v>
      </c>
      <c r="E116">
        <v>67</v>
      </c>
      <c r="F116">
        <v>1</v>
      </c>
      <c r="G116">
        <v>0</v>
      </c>
      <c r="H116">
        <v>4</v>
      </c>
      <c r="I116">
        <v>287</v>
      </c>
      <c r="J116" t="s">
        <v>23</v>
      </c>
    </row>
    <row r="117" spans="1:10">
      <c r="A117" t="s">
        <v>131</v>
      </c>
      <c r="B117">
        <v>2893</v>
      </c>
      <c r="C117">
        <v>45</v>
      </c>
      <c r="D117">
        <v>809</v>
      </c>
      <c r="E117">
        <v>2039</v>
      </c>
      <c r="F117">
        <v>94</v>
      </c>
      <c r="G117">
        <v>2</v>
      </c>
      <c r="H117">
        <v>70</v>
      </c>
      <c r="I117">
        <v>2188</v>
      </c>
      <c r="J117" t="s">
        <v>13</v>
      </c>
    </row>
    <row r="118" spans="1:10">
      <c r="A118" t="s">
        <v>132</v>
      </c>
      <c r="B118">
        <v>20887</v>
      </c>
      <c r="C118">
        <v>316</v>
      </c>
      <c r="D118">
        <v>16553</v>
      </c>
      <c r="E118">
        <v>4018</v>
      </c>
      <c r="F118">
        <v>609</v>
      </c>
      <c r="G118">
        <v>3</v>
      </c>
      <c r="H118">
        <v>115</v>
      </c>
      <c r="I118">
        <v>17562</v>
      </c>
      <c r="J118" t="s">
        <v>11</v>
      </c>
    </row>
    <row r="119" spans="1:10">
      <c r="A119" t="s">
        <v>133</v>
      </c>
      <c r="B119">
        <v>1701</v>
      </c>
      <c r="C119">
        <v>11</v>
      </c>
      <c r="D119">
        <v>0</v>
      </c>
      <c r="E119">
        <v>1690</v>
      </c>
      <c r="F119">
        <v>32</v>
      </c>
      <c r="G119">
        <v>0</v>
      </c>
      <c r="H119">
        <v>0</v>
      </c>
      <c r="I119">
        <v>1507</v>
      </c>
      <c r="J119" t="s">
        <v>15</v>
      </c>
    </row>
    <row r="120" spans="1:10">
      <c r="A120" t="s">
        <v>134</v>
      </c>
      <c r="B120">
        <v>1843</v>
      </c>
      <c r="C120">
        <v>8</v>
      </c>
      <c r="D120">
        <v>101</v>
      </c>
      <c r="E120">
        <v>1734</v>
      </c>
      <c r="F120">
        <v>68</v>
      </c>
      <c r="G120">
        <v>0</v>
      </c>
      <c r="H120">
        <v>26</v>
      </c>
      <c r="I120">
        <v>1344</v>
      </c>
      <c r="J120" t="s">
        <v>15</v>
      </c>
    </row>
    <row r="121" spans="1:10">
      <c r="A121" t="s">
        <v>135</v>
      </c>
      <c r="B121">
        <v>18752</v>
      </c>
      <c r="C121">
        <v>48</v>
      </c>
      <c r="D121">
        <v>13754</v>
      </c>
      <c r="E121">
        <v>4950</v>
      </c>
      <c r="F121">
        <v>139</v>
      </c>
      <c r="G121">
        <v>3</v>
      </c>
      <c r="H121">
        <v>626</v>
      </c>
      <c r="I121">
        <v>17844</v>
      </c>
      <c r="J121" t="s">
        <v>29</v>
      </c>
    </row>
    <row r="122" spans="1:10">
      <c r="A122" t="s">
        <v>136</v>
      </c>
      <c r="B122">
        <v>53413</v>
      </c>
      <c r="C122">
        <v>6160</v>
      </c>
      <c r="D122">
        <v>189</v>
      </c>
      <c r="E122">
        <v>47064</v>
      </c>
      <c r="F122">
        <v>419</v>
      </c>
      <c r="G122">
        <v>1</v>
      </c>
      <c r="H122">
        <v>0</v>
      </c>
      <c r="I122">
        <v>52132</v>
      </c>
      <c r="J122" t="s">
        <v>13</v>
      </c>
    </row>
    <row r="123" spans="1:10">
      <c r="A123" t="s">
        <v>137</v>
      </c>
      <c r="B123">
        <v>1557</v>
      </c>
      <c r="C123">
        <v>22</v>
      </c>
      <c r="D123">
        <v>1514</v>
      </c>
      <c r="E123">
        <v>21</v>
      </c>
      <c r="F123">
        <v>1</v>
      </c>
      <c r="G123">
        <v>0</v>
      </c>
      <c r="H123">
        <v>1</v>
      </c>
      <c r="I123">
        <v>1555</v>
      </c>
      <c r="J123" t="s">
        <v>23</v>
      </c>
    </row>
    <row r="124" spans="1:10">
      <c r="A124" t="s">
        <v>138</v>
      </c>
      <c r="B124">
        <v>3439</v>
      </c>
      <c r="C124">
        <v>108</v>
      </c>
      <c r="D124">
        <v>2492</v>
      </c>
      <c r="E124">
        <v>839</v>
      </c>
      <c r="F124">
        <v>0</v>
      </c>
      <c r="G124">
        <v>0</v>
      </c>
      <c r="H124">
        <v>0</v>
      </c>
      <c r="I124">
        <v>3147</v>
      </c>
      <c r="J124" t="s">
        <v>19</v>
      </c>
    </row>
    <row r="125" spans="1:10">
      <c r="A125" t="s">
        <v>139</v>
      </c>
      <c r="B125">
        <v>1132</v>
      </c>
      <c r="C125">
        <v>69</v>
      </c>
      <c r="D125">
        <v>1027</v>
      </c>
      <c r="E125">
        <v>36</v>
      </c>
      <c r="F125">
        <v>0</v>
      </c>
      <c r="G125">
        <v>0</v>
      </c>
      <c r="H125">
        <v>0</v>
      </c>
      <c r="I125">
        <v>1105</v>
      </c>
      <c r="J125" t="s">
        <v>15</v>
      </c>
    </row>
    <row r="126" spans="1:10">
      <c r="A126" t="s">
        <v>140</v>
      </c>
      <c r="B126">
        <v>41180</v>
      </c>
      <c r="C126">
        <v>860</v>
      </c>
      <c r="D126">
        <v>18203</v>
      </c>
      <c r="E126">
        <v>22117</v>
      </c>
      <c r="F126">
        <v>648</v>
      </c>
      <c r="G126">
        <v>2</v>
      </c>
      <c r="H126">
        <v>829</v>
      </c>
      <c r="I126">
        <v>37225</v>
      </c>
      <c r="J126" t="s">
        <v>15</v>
      </c>
    </row>
    <row r="127" spans="1:10">
      <c r="A127" t="s">
        <v>141</v>
      </c>
      <c r="B127">
        <v>10213</v>
      </c>
      <c r="C127">
        <v>466</v>
      </c>
      <c r="D127">
        <v>5564</v>
      </c>
      <c r="E127">
        <v>4183</v>
      </c>
      <c r="F127">
        <v>127</v>
      </c>
      <c r="G127">
        <v>6</v>
      </c>
      <c r="H127">
        <v>137</v>
      </c>
      <c r="I127">
        <v>9249</v>
      </c>
      <c r="J127" t="s">
        <v>13</v>
      </c>
    </row>
    <row r="128" spans="1:10">
      <c r="A128" t="s">
        <v>142</v>
      </c>
      <c r="B128">
        <v>9132</v>
      </c>
      <c r="C128">
        <v>255</v>
      </c>
      <c r="D128">
        <v>8752</v>
      </c>
      <c r="E128">
        <v>125</v>
      </c>
      <c r="F128">
        <v>15</v>
      </c>
      <c r="G128">
        <v>0</v>
      </c>
      <c r="H128">
        <v>0</v>
      </c>
      <c r="I128">
        <v>9034</v>
      </c>
      <c r="J128" t="s">
        <v>13</v>
      </c>
    </row>
    <row r="129" spans="1:10">
      <c r="A129" t="s">
        <v>143</v>
      </c>
      <c r="B129">
        <v>77058</v>
      </c>
      <c r="C129">
        <v>393</v>
      </c>
      <c r="D129">
        <v>57028</v>
      </c>
      <c r="E129">
        <v>19637</v>
      </c>
      <c r="F129">
        <v>1053</v>
      </c>
      <c r="G129">
        <v>9</v>
      </c>
      <c r="H129">
        <v>1729</v>
      </c>
      <c r="I129">
        <v>68400</v>
      </c>
      <c r="J129" t="s">
        <v>11</v>
      </c>
    </row>
    <row r="130" spans="1:10">
      <c r="A130" t="s">
        <v>144</v>
      </c>
      <c r="B130">
        <v>274289</v>
      </c>
      <c r="C130">
        <v>5842</v>
      </c>
      <c r="D130">
        <v>241026</v>
      </c>
      <c r="E130">
        <v>27421</v>
      </c>
      <c r="F130">
        <v>1176</v>
      </c>
      <c r="G130">
        <v>20</v>
      </c>
      <c r="H130">
        <v>3592</v>
      </c>
      <c r="I130">
        <v>266096</v>
      </c>
      <c r="J130" t="s">
        <v>11</v>
      </c>
    </row>
    <row r="131" spans="1:10">
      <c r="A131" t="s">
        <v>145</v>
      </c>
      <c r="B131">
        <v>61442</v>
      </c>
      <c r="C131">
        <v>1322</v>
      </c>
      <c r="D131">
        <v>35086</v>
      </c>
      <c r="E131">
        <v>25034</v>
      </c>
      <c r="F131">
        <v>1146</v>
      </c>
      <c r="G131">
        <v>28</v>
      </c>
      <c r="H131">
        <v>955</v>
      </c>
      <c r="I131">
        <v>54426</v>
      </c>
      <c r="J131" t="s">
        <v>19</v>
      </c>
    </row>
    <row r="132" spans="1:10">
      <c r="A132" t="s">
        <v>146</v>
      </c>
      <c r="B132">
        <v>62</v>
      </c>
      <c r="C132">
        <v>0</v>
      </c>
      <c r="D132">
        <v>11</v>
      </c>
      <c r="E132">
        <v>51</v>
      </c>
      <c r="F132">
        <v>0</v>
      </c>
      <c r="G132">
        <v>0</v>
      </c>
      <c r="H132">
        <v>0</v>
      </c>
      <c r="I132">
        <v>19</v>
      </c>
      <c r="J132" t="s">
        <v>23</v>
      </c>
    </row>
    <row r="133" spans="1:10">
      <c r="A133" t="s">
        <v>147</v>
      </c>
      <c r="B133">
        <v>4548</v>
      </c>
      <c r="C133">
        <v>43</v>
      </c>
      <c r="D133">
        <v>2905</v>
      </c>
      <c r="E133">
        <v>1600</v>
      </c>
      <c r="F133">
        <v>104</v>
      </c>
      <c r="G133">
        <v>2</v>
      </c>
      <c r="H133">
        <v>111</v>
      </c>
      <c r="I133">
        <v>3748</v>
      </c>
      <c r="J133" t="s">
        <v>19</v>
      </c>
    </row>
    <row r="134" spans="1:10">
      <c r="A134" t="s">
        <v>148</v>
      </c>
      <c r="B134">
        <v>389717</v>
      </c>
      <c r="C134">
        <v>18418</v>
      </c>
      <c r="D134">
        <v>272547</v>
      </c>
      <c r="E134">
        <v>98752</v>
      </c>
      <c r="F134">
        <v>13756</v>
      </c>
      <c r="G134">
        <v>575</v>
      </c>
      <c r="H134">
        <v>4697</v>
      </c>
      <c r="I134">
        <v>357681</v>
      </c>
      <c r="J134" t="s">
        <v>19</v>
      </c>
    </row>
    <row r="135" spans="1:10">
      <c r="A135" t="s">
        <v>149</v>
      </c>
      <c r="B135">
        <v>82040</v>
      </c>
      <c r="C135">
        <v>1945</v>
      </c>
      <c r="D135">
        <v>26446</v>
      </c>
      <c r="E135">
        <v>53649</v>
      </c>
      <c r="F135">
        <v>1592</v>
      </c>
      <c r="G135">
        <v>13</v>
      </c>
      <c r="H135">
        <v>336</v>
      </c>
      <c r="I135">
        <v>68898</v>
      </c>
      <c r="J135" t="s">
        <v>23</v>
      </c>
    </row>
    <row r="136" spans="1:10">
      <c r="A136" t="s">
        <v>150</v>
      </c>
      <c r="B136">
        <v>43402</v>
      </c>
      <c r="C136">
        <v>1676</v>
      </c>
      <c r="D136">
        <v>32856</v>
      </c>
      <c r="E136">
        <v>8870</v>
      </c>
      <c r="F136">
        <v>337</v>
      </c>
      <c r="G136">
        <v>5</v>
      </c>
      <c r="H136">
        <v>103</v>
      </c>
      <c r="I136">
        <v>40383</v>
      </c>
      <c r="J136" t="s">
        <v>13</v>
      </c>
    </row>
    <row r="137" spans="1:10">
      <c r="A137" t="s">
        <v>151</v>
      </c>
      <c r="B137">
        <v>50299</v>
      </c>
      <c r="C137">
        <v>1719</v>
      </c>
      <c r="D137">
        <v>35375</v>
      </c>
      <c r="E137">
        <v>13205</v>
      </c>
      <c r="F137">
        <v>135</v>
      </c>
      <c r="G137">
        <v>2</v>
      </c>
      <c r="H137">
        <v>158</v>
      </c>
      <c r="I137">
        <v>48771</v>
      </c>
      <c r="J137" t="s">
        <v>13</v>
      </c>
    </row>
    <row r="138" spans="1:10">
      <c r="A138" t="s">
        <v>152</v>
      </c>
      <c r="B138">
        <v>109597</v>
      </c>
      <c r="C138">
        <v>165</v>
      </c>
      <c r="D138">
        <v>106328</v>
      </c>
      <c r="E138">
        <v>3104</v>
      </c>
      <c r="F138">
        <v>292</v>
      </c>
      <c r="G138">
        <v>0</v>
      </c>
      <c r="H138">
        <v>304</v>
      </c>
      <c r="I138">
        <v>107037</v>
      </c>
      <c r="J138" t="s">
        <v>11</v>
      </c>
    </row>
    <row r="139" spans="1:10">
      <c r="A139" t="s">
        <v>153</v>
      </c>
      <c r="B139">
        <v>45902</v>
      </c>
      <c r="C139">
        <v>2206</v>
      </c>
      <c r="D139">
        <v>25794</v>
      </c>
      <c r="E139">
        <v>17902</v>
      </c>
      <c r="F139">
        <v>1104</v>
      </c>
      <c r="G139">
        <v>19</v>
      </c>
      <c r="H139">
        <v>151</v>
      </c>
      <c r="I139">
        <v>38139</v>
      </c>
      <c r="J139" t="s">
        <v>13</v>
      </c>
    </row>
    <row r="140" spans="1:10">
      <c r="A140" t="s">
        <v>154</v>
      </c>
      <c r="B140">
        <v>816680</v>
      </c>
      <c r="C140">
        <v>13334</v>
      </c>
      <c r="D140">
        <v>602249</v>
      </c>
      <c r="E140">
        <v>201097</v>
      </c>
      <c r="F140">
        <v>5607</v>
      </c>
      <c r="G140">
        <v>85</v>
      </c>
      <c r="H140">
        <v>3077</v>
      </c>
      <c r="I140">
        <v>776212</v>
      </c>
      <c r="J140" t="s">
        <v>13</v>
      </c>
    </row>
    <row r="141" spans="1:10">
      <c r="A141" t="s">
        <v>155</v>
      </c>
      <c r="B141">
        <v>1879</v>
      </c>
      <c r="C141">
        <v>5</v>
      </c>
      <c r="D141">
        <v>975</v>
      </c>
      <c r="E141">
        <v>899</v>
      </c>
      <c r="F141">
        <v>58</v>
      </c>
      <c r="G141">
        <v>0</v>
      </c>
      <c r="H141">
        <v>57</v>
      </c>
      <c r="I141">
        <v>1629</v>
      </c>
      <c r="J141" t="s">
        <v>15</v>
      </c>
    </row>
    <row r="142" spans="1:10">
      <c r="A142" t="s">
        <v>156</v>
      </c>
      <c r="B142">
        <v>17</v>
      </c>
      <c r="C142">
        <v>0</v>
      </c>
      <c r="D142">
        <v>15</v>
      </c>
      <c r="E142">
        <v>2</v>
      </c>
      <c r="F142">
        <v>0</v>
      </c>
      <c r="G142">
        <v>0</v>
      </c>
      <c r="H142">
        <v>0</v>
      </c>
      <c r="I142">
        <v>17</v>
      </c>
      <c r="J142" t="s">
        <v>19</v>
      </c>
    </row>
    <row r="143" spans="1:10">
      <c r="A143" t="s">
        <v>157</v>
      </c>
      <c r="B143">
        <v>24</v>
      </c>
      <c r="C143">
        <v>0</v>
      </c>
      <c r="D143">
        <v>22</v>
      </c>
      <c r="E143">
        <v>2</v>
      </c>
      <c r="F143">
        <v>0</v>
      </c>
      <c r="G143">
        <v>0</v>
      </c>
      <c r="H143">
        <v>0</v>
      </c>
      <c r="I143">
        <v>23</v>
      </c>
      <c r="J143" t="s">
        <v>19</v>
      </c>
    </row>
    <row r="144" spans="1:10">
      <c r="A144" t="s">
        <v>158</v>
      </c>
      <c r="B144">
        <v>52</v>
      </c>
      <c r="C144">
        <v>0</v>
      </c>
      <c r="D144">
        <v>39</v>
      </c>
      <c r="E144">
        <v>13</v>
      </c>
      <c r="F144">
        <v>0</v>
      </c>
      <c r="G144">
        <v>0</v>
      </c>
      <c r="H144">
        <v>0</v>
      </c>
      <c r="I144">
        <v>50</v>
      </c>
      <c r="J144" t="s">
        <v>19</v>
      </c>
    </row>
    <row r="145" spans="1:10">
      <c r="A145" t="s">
        <v>159</v>
      </c>
      <c r="B145">
        <v>699</v>
      </c>
      <c r="C145">
        <v>42</v>
      </c>
      <c r="D145">
        <v>657</v>
      </c>
      <c r="E145">
        <v>0</v>
      </c>
      <c r="F145">
        <v>0</v>
      </c>
      <c r="G145">
        <v>0</v>
      </c>
      <c r="H145">
        <v>0</v>
      </c>
      <c r="I145">
        <v>699</v>
      </c>
      <c r="J145" t="s">
        <v>13</v>
      </c>
    </row>
    <row r="146" spans="1:10">
      <c r="A146" t="s">
        <v>160</v>
      </c>
      <c r="B146">
        <v>865</v>
      </c>
      <c r="C146">
        <v>14</v>
      </c>
      <c r="D146">
        <v>734</v>
      </c>
      <c r="E146">
        <v>117</v>
      </c>
      <c r="F146">
        <v>2</v>
      </c>
      <c r="G146">
        <v>0</v>
      </c>
      <c r="H146">
        <v>38</v>
      </c>
      <c r="I146">
        <v>746</v>
      </c>
      <c r="J146" t="s">
        <v>15</v>
      </c>
    </row>
    <row r="147" spans="1:10">
      <c r="A147" t="s">
        <v>161</v>
      </c>
      <c r="B147">
        <v>268934</v>
      </c>
      <c r="C147">
        <v>2760</v>
      </c>
      <c r="D147">
        <v>222936</v>
      </c>
      <c r="E147">
        <v>43238</v>
      </c>
      <c r="F147">
        <v>1993</v>
      </c>
      <c r="G147">
        <v>27</v>
      </c>
      <c r="H147">
        <v>2613</v>
      </c>
      <c r="I147">
        <v>253349</v>
      </c>
      <c r="J147" t="s">
        <v>11</v>
      </c>
    </row>
    <row r="148" spans="1:10">
      <c r="A148" t="s">
        <v>162</v>
      </c>
      <c r="B148">
        <v>9764</v>
      </c>
      <c r="C148">
        <v>194</v>
      </c>
      <c r="D148">
        <v>6477</v>
      </c>
      <c r="E148">
        <v>3093</v>
      </c>
      <c r="F148">
        <v>83</v>
      </c>
      <c r="G148">
        <v>3</v>
      </c>
      <c r="H148">
        <v>68</v>
      </c>
      <c r="I148">
        <v>8948</v>
      </c>
      <c r="J148" t="s">
        <v>15</v>
      </c>
    </row>
    <row r="149" spans="1:10">
      <c r="A149" t="s">
        <v>163</v>
      </c>
      <c r="B149">
        <v>24141</v>
      </c>
      <c r="C149">
        <v>543</v>
      </c>
      <c r="D149">
        <v>0</v>
      </c>
      <c r="E149">
        <v>23598</v>
      </c>
      <c r="F149">
        <v>411</v>
      </c>
      <c r="G149">
        <v>9</v>
      </c>
      <c r="H149">
        <v>0</v>
      </c>
      <c r="I149">
        <v>21253</v>
      </c>
      <c r="J149" t="s">
        <v>13</v>
      </c>
    </row>
    <row r="150" spans="1:10">
      <c r="A150" t="s">
        <v>164</v>
      </c>
      <c r="B150">
        <v>114</v>
      </c>
      <c r="C150">
        <v>0</v>
      </c>
      <c r="D150">
        <v>39</v>
      </c>
      <c r="E150">
        <v>75</v>
      </c>
      <c r="F150">
        <v>0</v>
      </c>
      <c r="G150">
        <v>0</v>
      </c>
      <c r="H150">
        <v>0</v>
      </c>
      <c r="I150">
        <v>108</v>
      </c>
      <c r="J150" t="s">
        <v>15</v>
      </c>
    </row>
    <row r="151" spans="1:10">
      <c r="A151" t="s">
        <v>165</v>
      </c>
      <c r="B151">
        <v>1783</v>
      </c>
      <c r="C151">
        <v>66</v>
      </c>
      <c r="D151">
        <v>1317</v>
      </c>
      <c r="E151">
        <v>400</v>
      </c>
      <c r="F151">
        <v>0</v>
      </c>
      <c r="G151">
        <v>0</v>
      </c>
      <c r="H151">
        <v>4</v>
      </c>
      <c r="I151">
        <v>1711</v>
      </c>
      <c r="J151" t="s">
        <v>15</v>
      </c>
    </row>
    <row r="152" spans="1:10">
      <c r="A152" t="s">
        <v>166</v>
      </c>
      <c r="B152">
        <v>50838</v>
      </c>
      <c r="C152">
        <v>27</v>
      </c>
      <c r="D152">
        <v>45692</v>
      </c>
      <c r="E152">
        <v>5119</v>
      </c>
      <c r="F152">
        <v>469</v>
      </c>
      <c r="G152">
        <v>0</v>
      </c>
      <c r="H152">
        <v>171</v>
      </c>
      <c r="I152">
        <v>48035</v>
      </c>
      <c r="J152" t="s">
        <v>23</v>
      </c>
    </row>
    <row r="153" spans="1:10">
      <c r="A153" t="s">
        <v>167</v>
      </c>
      <c r="B153">
        <v>2181</v>
      </c>
      <c r="C153">
        <v>28</v>
      </c>
      <c r="D153">
        <v>1616</v>
      </c>
      <c r="E153">
        <v>537</v>
      </c>
      <c r="F153">
        <v>2</v>
      </c>
      <c r="G153">
        <v>0</v>
      </c>
      <c r="H153">
        <v>39</v>
      </c>
      <c r="I153">
        <v>1980</v>
      </c>
      <c r="J153" t="s">
        <v>13</v>
      </c>
    </row>
    <row r="154" spans="1:10">
      <c r="A154" t="s">
        <v>168</v>
      </c>
      <c r="B154">
        <v>2087</v>
      </c>
      <c r="C154">
        <v>116</v>
      </c>
      <c r="D154">
        <v>1733</v>
      </c>
      <c r="E154">
        <v>238</v>
      </c>
      <c r="F154">
        <v>5</v>
      </c>
      <c r="G154">
        <v>0</v>
      </c>
      <c r="H154">
        <v>55</v>
      </c>
      <c r="I154">
        <v>1953</v>
      </c>
      <c r="J154" t="s">
        <v>13</v>
      </c>
    </row>
    <row r="155" spans="1:10">
      <c r="A155" t="s">
        <v>169</v>
      </c>
      <c r="B155">
        <v>3196</v>
      </c>
      <c r="C155">
        <v>93</v>
      </c>
      <c r="D155">
        <v>1543</v>
      </c>
      <c r="E155">
        <v>1560</v>
      </c>
      <c r="F155">
        <v>18</v>
      </c>
      <c r="G155">
        <v>0</v>
      </c>
      <c r="H155">
        <v>22</v>
      </c>
      <c r="I155">
        <v>3130</v>
      </c>
      <c r="J155" t="s">
        <v>11</v>
      </c>
    </row>
    <row r="156" spans="1:10">
      <c r="A156" t="s">
        <v>170</v>
      </c>
      <c r="B156">
        <v>452529</v>
      </c>
      <c r="C156">
        <v>7067</v>
      </c>
      <c r="D156">
        <v>274925</v>
      </c>
      <c r="E156">
        <v>170537</v>
      </c>
      <c r="F156">
        <v>7096</v>
      </c>
      <c r="G156">
        <v>298</v>
      </c>
      <c r="H156">
        <v>9848</v>
      </c>
      <c r="I156">
        <v>373628</v>
      </c>
      <c r="J156" t="s">
        <v>15</v>
      </c>
    </row>
    <row r="157" spans="1:10">
      <c r="A157" t="s">
        <v>171</v>
      </c>
      <c r="B157">
        <v>14203</v>
      </c>
      <c r="C157">
        <v>300</v>
      </c>
      <c r="D157">
        <v>13007</v>
      </c>
      <c r="E157">
        <v>896</v>
      </c>
      <c r="F157">
        <v>28</v>
      </c>
      <c r="G157">
        <v>1</v>
      </c>
      <c r="H157">
        <v>102</v>
      </c>
      <c r="I157">
        <v>13816</v>
      </c>
      <c r="J157" t="s">
        <v>23</v>
      </c>
    </row>
    <row r="158" spans="1:10">
      <c r="A158" t="s">
        <v>172</v>
      </c>
      <c r="B158">
        <v>2305</v>
      </c>
      <c r="C158">
        <v>46</v>
      </c>
      <c r="D158">
        <v>1175</v>
      </c>
      <c r="E158">
        <v>1084</v>
      </c>
      <c r="F158">
        <v>43</v>
      </c>
      <c r="G158">
        <v>1</v>
      </c>
      <c r="H158">
        <v>0</v>
      </c>
      <c r="I158">
        <v>2211</v>
      </c>
      <c r="J158" t="s">
        <v>15</v>
      </c>
    </row>
    <row r="159" spans="1:10">
      <c r="A159" t="s">
        <v>173</v>
      </c>
      <c r="B159">
        <v>272421</v>
      </c>
      <c r="C159">
        <v>28432</v>
      </c>
      <c r="D159">
        <v>150376</v>
      </c>
      <c r="E159">
        <v>93613</v>
      </c>
      <c r="F159">
        <v>0</v>
      </c>
      <c r="G159">
        <v>0</v>
      </c>
      <c r="H159">
        <v>0</v>
      </c>
      <c r="I159">
        <v>264836</v>
      </c>
      <c r="J159" t="s">
        <v>13</v>
      </c>
    </row>
    <row r="160" spans="1:10">
      <c r="A160" t="s">
        <v>174</v>
      </c>
      <c r="B160">
        <v>2805</v>
      </c>
      <c r="C160">
        <v>11</v>
      </c>
      <c r="D160">
        <v>2121</v>
      </c>
      <c r="E160">
        <v>673</v>
      </c>
      <c r="F160">
        <v>23</v>
      </c>
      <c r="G160">
        <v>0</v>
      </c>
      <c r="H160">
        <v>15</v>
      </c>
      <c r="I160">
        <v>2730</v>
      </c>
      <c r="J160" t="s">
        <v>29</v>
      </c>
    </row>
    <row r="161" spans="1:10">
      <c r="A161" t="s">
        <v>175</v>
      </c>
      <c r="B161">
        <v>11424</v>
      </c>
      <c r="C161">
        <v>720</v>
      </c>
      <c r="D161">
        <v>5939</v>
      </c>
      <c r="E161">
        <v>4765</v>
      </c>
      <c r="F161">
        <v>39</v>
      </c>
      <c r="G161">
        <v>3</v>
      </c>
      <c r="H161">
        <v>49</v>
      </c>
      <c r="I161">
        <v>10992</v>
      </c>
      <c r="J161" t="s">
        <v>11</v>
      </c>
    </row>
    <row r="162" spans="1:10">
      <c r="A162" t="s">
        <v>176</v>
      </c>
      <c r="B162">
        <v>1483</v>
      </c>
      <c r="C162">
        <v>24</v>
      </c>
      <c r="D162">
        <v>925</v>
      </c>
      <c r="E162">
        <v>534</v>
      </c>
      <c r="F162">
        <v>44</v>
      </c>
      <c r="G162">
        <v>1</v>
      </c>
      <c r="H162">
        <v>35</v>
      </c>
      <c r="I162">
        <v>1079</v>
      </c>
      <c r="J162" t="s">
        <v>19</v>
      </c>
    </row>
    <row r="163" spans="1:10">
      <c r="A163" t="s">
        <v>177</v>
      </c>
      <c r="B163">
        <v>79395</v>
      </c>
      <c r="C163">
        <v>5700</v>
      </c>
      <c r="D163">
        <v>0</v>
      </c>
      <c r="E163">
        <v>73695</v>
      </c>
      <c r="F163">
        <v>398</v>
      </c>
      <c r="G163">
        <v>3</v>
      </c>
      <c r="H163">
        <v>0</v>
      </c>
      <c r="I163">
        <v>78048</v>
      </c>
      <c r="J163" t="s">
        <v>13</v>
      </c>
    </row>
    <row r="164" spans="1:10">
      <c r="A164" t="s">
        <v>178</v>
      </c>
      <c r="B164">
        <v>34477</v>
      </c>
      <c r="C164">
        <v>1978</v>
      </c>
      <c r="D164">
        <v>30900</v>
      </c>
      <c r="E164">
        <v>1599</v>
      </c>
      <c r="F164">
        <v>65</v>
      </c>
      <c r="G164">
        <v>1</v>
      </c>
      <c r="H164">
        <v>200</v>
      </c>
      <c r="I164">
        <v>33634</v>
      </c>
      <c r="J164" t="s">
        <v>13</v>
      </c>
    </row>
    <row r="165" spans="1:10">
      <c r="A165" t="s">
        <v>179</v>
      </c>
      <c r="B165">
        <v>674</v>
      </c>
      <c r="C165">
        <v>40</v>
      </c>
      <c r="D165">
        <v>0</v>
      </c>
      <c r="E165">
        <v>634</v>
      </c>
      <c r="F165">
        <v>24</v>
      </c>
      <c r="G165">
        <v>2</v>
      </c>
      <c r="H165">
        <v>0</v>
      </c>
      <c r="I165">
        <v>522</v>
      </c>
      <c r="J165" t="s">
        <v>11</v>
      </c>
    </row>
    <row r="166" spans="1:10">
      <c r="A166" t="s">
        <v>180</v>
      </c>
      <c r="B166">
        <v>462</v>
      </c>
      <c r="C166">
        <v>7</v>
      </c>
      <c r="D166">
        <v>440</v>
      </c>
      <c r="E166">
        <v>15</v>
      </c>
      <c r="F166">
        <v>4</v>
      </c>
      <c r="G166">
        <v>0</v>
      </c>
      <c r="H166">
        <v>0</v>
      </c>
      <c r="I166">
        <v>451</v>
      </c>
      <c r="J166" t="s">
        <v>23</v>
      </c>
    </row>
    <row r="167" spans="1:10">
      <c r="A167" t="s">
        <v>181</v>
      </c>
      <c r="B167">
        <v>7235</v>
      </c>
      <c r="C167">
        <v>60</v>
      </c>
      <c r="D167">
        <v>6028</v>
      </c>
      <c r="E167">
        <v>1147</v>
      </c>
      <c r="F167">
        <v>43</v>
      </c>
      <c r="G167">
        <v>1</v>
      </c>
      <c r="H167">
        <v>58</v>
      </c>
      <c r="I167">
        <v>6921</v>
      </c>
      <c r="J167" t="s">
        <v>13</v>
      </c>
    </row>
    <row r="168" spans="1:10">
      <c r="A168" t="s">
        <v>182</v>
      </c>
      <c r="B168">
        <v>509</v>
      </c>
      <c r="C168">
        <v>21</v>
      </c>
      <c r="D168">
        <v>183</v>
      </c>
      <c r="E168">
        <v>305</v>
      </c>
      <c r="F168">
        <v>0</v>
      </c>
      <c r="G168">
        <v>0</v>
      </c>
      <c r="H168">
        <v>0</v>
      </c>
      <c r="I168">
        <v>509</v>
      </c>
      <c r="J168" t="s">
        <v>15</v>
      </c>
    </row>
    <row r="169" spans="1:10">
      <c r="A169" t="s">
        <v>183</v>
      </c>
      <c r="B169">
        <v>3297</v>
      </c>
      <c r="C169">
        <v>58</v>
      </c>
      <c r="D169">
        <v>3111</v>
      </c>
      <c r="E169">
        <v>128</v>
      </c>
      <c r="F169">
        <v>6</v>
      </c>
      <c r="G169">
        <v>0</v>
      </c>
      <c r="H169">
        <v>2</v>
      </c>
      <c r="I169">
        <v>3250</v>
      </c>
      <c r="J169" t="s">
        <v>29</v>
      </c>
    </row>
    <row r="170" spans="1:10">
      <c r="A170" t="s">
        <v>184</v>
      </c>
      <c r="B170">
        <v>24</v>
      </c>
      <c r="C170">
        <v>0</v>
      </c>
      <c r="D170">
        <v>0</v>
      </c>
      <c r="E170">
        <v>24</v>
      </c>
      <c r="F170">
        <v>0</v>
      </c>
      <c r="G170">
        <v>0</v>
      </c>
      <c r="H170">
        <v>0</v>
      </c>
      <c r="I170">
        <v>24</v>
      </c>
      <c r="J170" t="s">
        <v>29</v>
      </c>
    </row>
    <row r="171" spans="1:10">
      <c r="A171" t="s">
        <v>185</v>
      </c>
      <c r="B171">
        <v>874</v>
      </c>
      <c r="C171">
        <v>18</v>
      </c>
      <c r="D171">
        <v>607</v>
      </c>
      <c r="E171">
        <v>249</v>
      </c>
      <c r="F171">
        <v>6</v>
      </c>
      <c r="G171">
        <v>0</v>
      </c>
      <c r="H171">
        <v>8</v>
      </c>
      <c r="I171">
        <v>783</v>
      </c>
      <c r="J171" t="s">
        <v>15</v>
      </c>
    </row>
    <row r="172" spans="1:10">
      <c r="A172" t="s">
        <v>186</v>
      </c>
      <c r="B172">
        <v>148</v>
      </c>
      <c r="C172">
        <v>8</v>
      </c>
      <c r="D172">
        <v>128</v>
      </c>
      <c r="E172">
        <v>12</v>
      </c>
      <c r="F172">
        <v>1</v>
      </c>
      <c r="G172">
        <v>0</v>
      </c>
      <c r="H172">
        <v>0</v>
      </c>
      <c r="I172">
        <v>137</v>
      </c>
      <c r="J172" t="s">
        <v>19</v>
      </c>
    </row>
    <row r="173" spans="1:10">
      <c r="A173" t="s">
        <v>187</v>
      </c>
      <c r="B173">
        <v>1455</v>
      </c>
      <c r="C173">
        <v>50</v>
      </c>
      <c r="D173">
        <v>1157</v>
      </c>
      <c r="E173">
        <v>248</v>
      </c>
      <c r="F173">
        <v>3</v>
      </c>
      <c r="G173">
        <v>0</v>
      </c>
      <c r="H173">
        <v>15</v>
      </c>
      <c r="I173">
        <v>1381</v>
      </c>
      <c r="J173" t="s">
        <v>11</v>
      </c>
    </row>
    <row r="174" spans="1:10">
      <c r="A174" t="s">
        <v>188</v>
      </c>
      <c r="B174">
        <v>227019</v>
      </c>
      <c r="C174">
        <v>5630</v>
      </c>
      <c r="D174">
        <v>210469</v>
      </c>
      <c r="E174">
        <v>10920</v>
      </c>
      <c r="F174">
        <v>919</v>
      </c>
      <c r="G174">
        <v>17</v>
      </c>
      <c r="H174">
        <v>982</v>
      </c>
      <c r="I174">
        <v>220572</v>
      </c>
      <c r="J174" t="s">
        <v>13</v>
      </c>
    </row>
    <row r="175" spans="1:10">
      <c r="A175" t="s">
        <v>189</v>
      </c>
      <c r="B175">
        <v>4290259</v>
      </c>
      <c r="C175">
        <v>148011</v>
      </c>
      <c r="D175">
        <v>1325804</v>
      </c>
      <c r="E175">
        <v>2816444</v>
      </c>
      <c r="F175">
        <v>56336</v>
      </c>
      <c r="G175">
        <v>1076</v>
      </c>
      <c r="H175">
        <v>27941</v>
      </c>
      <c r="I175">
        <v>3834677</v>
      </c>
      <c r="J175" t="s">
        <v>19</v>
      </c>
    </row>
    <row r="176" spans="1:10">
      <c r="A176" t="s">
        <v>190</v>
      </c>
      <c r="B176">
        <v>1128</v>
      </c>
      <c r="C176">
        <v>2</v>
      </c>
      <c r="D176">
        <v>986</v>
      </c>
      <c r="E176">
        <v>140</v>
      </c>
      <c r="F176">
        <v>13</v>
      </c>
      <c r="G176">
        <v>0</v>
      </c>
      <c r="H176">
        <v>4</v>
      </c>
      <c r="I176">
        <v>1069</v>
      </c>
      <c r="J176" t="s">
        <v>15</v>
      </c>
    </row>
    <row r="177" spans="1:10">
      <c r="A177" t="s">
        <v>191</v>
      </c>
      <c r="B177">
        <v>67096</v>
      </c>
      <c r="C177">
        <v>1636</v>
      </c>
      <c r="D177">
        <v>37202</v>
      </c>
      <c r="E177">
        <v>28258</v>
      </c>
      <c r="F177">
        <v>835</v>
      </c>
      <c r="G177">
        <v>11</v>
      </c>
      <c r="H177">
        <v>317</v>
      </c>
      <c r="I177">
        <v>60767</v>
      </c>
      <c r="J177" t="s">
        <v>13</v>
      </c>
    </row>
    <row r="178" spans="1:10">
      <c r="A178" t="s">
        <v>192</v>
      </c>
      <c r="B178">
        <v>59177</v>
      </c>
      <c r="C178">
        <v>345</v>
      </c>
      <c r="D178">
        <v>52510</v>
      </c>
      <c r="E178">
        <v>6322</v>
      </c>
      <c r="F178">
        <v>264</v>
      </c>
      <c r="G178">
        <v>1</v>
      </c>
      <c r="H178">
        <v>328</v>
      </c>
      <c r="I178">
        <v>57193</v>
      </c>
      <c r="J178" t="s">
        <v>11</v>
      </c>
    </row>
    <row r="179" spans="1:10">
      <c r="A179" t="s">
        <v>193</v>
      </c>
      <c r="B179">
        <v>301708</v>
      </c>
      <c r="C179">
        <v>45844</v>
      </c>
      <c r="D179">
        <v>1437</v>
      </c>
      <c r="E179">
        <v>254427</v>
      </c>
      <c r="F179">
        <v>688</v>
      </c>
      <c r="G179">
        <v>7</v>
      </c>
      <c r="H179">
        <v>3</v>
      </c>
      <c r="I179">
        <v>296944</v>
      </c>
      <c r="J179" t="s">
        <v>13</v>
      </c>
    </row>
    <row r="180" spans="1:10">
      <c r="A180" t="s">
        <v>194</v>
      </c>
      <c r="B180">
        <v>1202</v>
      </c>
      <c r="C180">
        <v>35</v>
      </c>
      <c r="D180">
        <v>951</v>
      </c>
      <c r="E180">
        <v>216</v>
      </c>
      <c r="F180">
        <v>10</v>
      </c>
      <c r="G180">
        <v>1</v>
      </c>
      <c r="H180">
        <v>3</v>
      </c>
      <c r="I180">
        <v>1064</v>
      </c>
      <c r="J180" t="s">
        <v>19</v>
      </c>
    </row>
    <row r="181" spans="1:10">
      <c r="A181" t="s">
        <v>195</v>
      </c>
      <c r="B181">
        <v>21209</v>
      </c>
      <c r="C181">
        <v>121</v>
      </c>
      <c r="D181">
        <v>11674</v>
      </c>
      <c r="E181">
        <v>9414</v>
      </c>
      <c r="F181">
        <v>678</v>
      </c>
      <c r="G181">
        <v>5</v>
      </c>
      <c r="H181">
        <v>569</v>
      </c>
      <c r="I181">
        <v>17149</v>
      </c>
      <c r="J181" t="s">
        <v>13</v>
      </c>
    </row>
    <row r="182" spans="1:10">
      <c r="A182" t="s">
        <v>196</v>
      </c>
      <c r="B182">
        <v>15988</v>
      </c>
      <c r="C182">
        <v>146</v>
      </c>
      <c r="D182">
        <v>9959</v>
      </c>
      <c r="E182">
        <v>5883</v>
      </c>
      <c r="F182">
        <v>525</v>
      </c>
      <c r="G182">
        <v>4</v>
      </c>
      <c r="H182">
        <v>213</v>
      </c>
      <c r="I182">
        <v>12334</v>
      </c>
      <c r="J182" t="s">
        <v>19</v>
      </c>
    </row>
    <row r="183" spans="1:10">
      <c r="A183" t="s">
        <v>197</v>
      </c>
      <c r="B183">
        <v>431</v>
      </c>
      <c r="C183">
        <v>0</v>
      </c>
      <c r="D183">
        <v>365</v>
      </c>
      <c r="E183">
        <v>66</v>
      </c>
      <c r="F183">
        <v>11</v>
      </c>
      <c r="G183">
        <v>0</v>
      </c>
      <c r="H183">
        <v>0</v>
      </c>
      <c r="I183">
        <v>384</v>
      </c>
      <c r="J183" t="s">
        <v>23</v>
      </c>
    </row>
    <row r="184" spans="1:10">
      <c r="A184" t="s">
        <v>198</v>
      </c>
      <c r="B184">
        <v>10621</v>
      </c>
      <c r="C184">
        <v>78</v>
      </c>
      <c r="D184">
        <v>3752</v>
      </c>
      <c r="E184">
        <v>6791</v>
      </c>
      <c r="F184">
        <v>152</v>
      </c>
      <c r="G184">
        <v>2</v>
      </c>
      <c r="H184">
        <v>0</v>
      </c>
      <c r="I184">
        <v>8916</v>
      </c>
      <c r="J184" t="s">
        <v>11</v>
      </c>
    </row>
    <row r="185" spans="1:10">
      <c r="A185" t="s">
        <v>199</v>
      </c>
      <c r="B185">
        <v>10</v>
      </c>
      <c r="C185">
        <v>1</v>
      </c>
      <c r="D185">
        <v>8</v>
      </c>
      <c r="E185">
        <v>1</v>
      </c>
      <c r="F185">
        <v>0</v>
      </c>
      <c r="G185">
        <v>0</v>
      </c>
      <c r="H185">
        <v>0</v>
      </c>
      <c r="I185">
        <v>10</v>
      </c>
      <c r="J185" t="s">
        <v>15</v>
      </c>
    </row>
    <row r="186" spans="1:10">
      <c r="A186" t="s">
        <v>200</v>
      </c>
      <c r="B186">
        <v>1691</v>
      </c>
      <c r="C186">
        <v>483</v>
      </c>
      <c r="D186">
        <v>833</v>
      </c>
      <c r="E186">
        <v>375</v>
      </c>
      <c r="F186">
        <v>10</v>
      </c>
      <c r="G186">
        <v>4</v>
      </c>
      <c r="H186">
        <v>36</v>
      </c>
      <c r="I186">
        <v>1619</v>
      </c>
      <c r="J186" t="s">
        <v>11</v>
      </c>
    </row>
    <row r="187" spans="1:10">
      <c r="A187" t="s">
        <v>201</v>
      </c>
      <c r="B187">
        <v>4552</v>
      </c>
      <c r="C187">
        <v>140</v>
      </c>
      <c r="D187">
        <v>2815</v>
      </c>
      <c r="E187">
        <v>1597</v>
      </c>
      <c r="F187">
        <v>71</v>
      </c>
      <c r="G187">
        <v>1</v>
      </c>
      <c r="H187">
        <v>465</v>
      </c>
      <c r="I187">
        <v>3326</v>
      </c>
      <c r="J187" t="s">
        <v>15</v>
      </c>
    </row>
    <row r="188" spans="1:10">
      <c r="A188" t="s">
        <v>202</v>
      </c>
      <c r="B188">
        <v>2704</v>
      </c>
      <c r="C188">
        <v>36</v>
      </c>
      <c r="D188">
        <v>542</v>
      </c>
      <c r="E188">
        <v>2126</v>
      </c>
      <c r="F188">
        <v>192</v>
      </c>
      <c r="G188">
        <v>2</v>
      </c>
      <c r="H188">
        <v>24</v>
      </c>
      <c r="I188">
        <v>1713</v>
      </c>
      <c r="J188" t="s">
        <v>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8"/>
  <sheetViews>
    <sheetView topLeftCell="L1" workbookViewId="0">
      <selection activeCell="P19" sqref="P19"/>
    </sheetView>
  </sheetViews>
  <sheetFormatPr defaultColWidth="10" defaultRowHeight="15"/>
  <cols>
    <col min="1" max="1" width="30.7109375" customWidth="1"/>
    <col min="2" max="2" width="11.28515625" customWidth="1"/>
    <col min="3" max="3" width="10" customWidth="1"/>
    <col min="4" max="4" width="12.28515625" customWidth="1"/>
    <col min="6" max="6" width="11.140625" customWidth="1"/>
    <col min="7" max="7" width="14.42578125" customWidth="1"/>
    <col min="8" max="8" width="15.85546875" customWidth="1"/>
    <col min="9" max="9" width="19.7109375" customWidth="1"/>
    <col min="10" max="10" width="20.7109375" customWidth="1"/>
    <col min="11" max="11" width="21.42578125" customWidth="1"/>
    <col min="12" max="12" width="20.7109375" customWidth="1"/>
    <col min="13" max="13" width="20.5703125" customWidth="1"/>
    <col min="14" max="14" width="21.7109375" customWidth="1"/>
    <col min="15" max="15" width="26.7109375" customWidth="1"/>
    <col min="16" max="16" width="26.7109375" bestFit="1" customWidth="1"/>
  </cols>
  <sheetData>
    <row r="1" spans="1:15" ht="15.75">
      <c r="A1" s="4" t="s">
        <v>212</v>
      </c>
      <c r="B1" t="s">
        <v>1</v>
      </c>
      <c r="C1" t="s">
        <v>2</v>
      </c>
      <c r="D1" t="s">
        <v>3</v>
      </c>
      <c r="E1" t="s">
        <v>4</v>
      </c>
      <c r="F1" t="s">
        <v>5</v>
      </c>
      <c r="G1" t="s">
        <v>6</v>
      </c>
      <c r="H1" t="s">
        <v>7</v>
      </c>
      <c r="I1" t="s">
        <v>8</v>
      </c>
      <c r="J1" t="s">
        <v>9</v>
      </c>
      <c r="K1" s="9" t="s">
        <v>213</v>
      </c>
      <c r="L1" s="10" t="s">
        <v>214</v>
      </c>
    </row>
    <row r="2" spans="1:15">
      <c r="A2" t="s">
        <v>10</v>
      </c>
      <c r="B2">
        <v>36263</v>
      </c>
      <c r="C2">
        <v>1269</v>
      </c>
      <c r="D2">
        <v>25198</v>
      </c>
      <c r="E2">
        <v>9796</v>
      </c>
      <c r="F2">
        <v>106</v>
      </c>
      <c r="G2">
        <v>10</v>
      </c>
      <c r="H2">
        <v>18</v>
      </c>
      <c r="I2">
        <v>35526</v>
      </c>
      <c r="J2" t="s">
        <v>11</v>
      </c>
      <c r="K2">
        <f t="shared" ref="K2:K33" si="0">B2-I2</f>
        <v>737</v>
      </c>
      <c r="L2" s="11">
        <f t="shared" ref="L2:L33" si="1">K2*100/I2</f>
        <v>2.0745369588470415</v>
      </c>
      <c r="N2" s="6" t="s">
        <v>212</v>
      </c>
      <c r="O2" t="s">
        <v>207</v>
      </c>
    </row>
    <row r="3" spans="1:15">
      <c r="A3" t="s">
        <v>12</v>
      </c>
      <c r="B3">
        <v>4880</v>
      </c>
      <c r="C3">
        <v>144</v>
      </c>
      <c r="D3">
        <v>2745</v>
      </c>
      <c r="E3">
        <v>1991</v>
      </c>
      <c r="F3">
        <v>117</v>
      </c>
      <c r="G3">
        <v>6</v>
      </c>
      <c r="H3">
        <v>63</v>
      </c>
      <c r="I3">
        <v>4171</v>
      </c>
      <c r="J3" t="s">
        <v>13</v>
      </c>
      <c r="K3">
        <f t="shared" si="0"/>
        <v>709</v>
      </c>
      <c r="L3" s="11">
        <f t="shared" si="1"/>
        <v>16.9983217453848</v>
      </c>
    </row>
    <row r="4" spans="1:15">
      <c r="A4" t="s">
        <v>14</v>
      </c>
      <c r="B4">
        <v>27973</v>
      </c>
      <c r="C4">
        <v>1163</v>
      </c>
      <c r="D4">
        <v>18837</v>
      </c>
      <c r="E4">
        <v>7973</v>
      </c>
      <c r="F4">
        <v>616</v>
      </c>
      <c r="G4">
        <v>8</v>
      </c>
      <c r="H4">
        <v>749</v>
      </c>
      <c r="I4">
        <v>23691</v>
      </c>
      <c r="J4" t="s">
        <v>15</v>
      </c>
      <c r="K4">
        <f t="shared" si="0"/>
        <v>4282</v>
      </c>
      <c r="L4" s="11">
        <f t="shared" si="1"/>
        <v>18.074374234941541</v>
      </c>
      <c r="N4" s="6" t="s">
        <v>205</v>
      </c>
      <c r="O4" t="s">
        <v>215</v>
      </c>
    </row>
    <row r="5" spans="1:15">
      <c r="A5" t="s">
        <v>16</v>
      </c>
      <c r="B5">
        <v>907</v>
      </c>
      <c r="C5">
        <v>52</v>
      </c>
      <c r="D5">
        <v>803</v>
      </c>
      <c r="E5">
        <v>52</v>
      </c>
      <c r="F5">
        <v>10</v>
      </c>
      <c r="G5">
        <v>0</v>
      </c>
      <c r="H5">
        <v>0</v>
      </c>
      <c r="I5">
        <v>884</v>
      </c>
      <c r="J5" t="s">
        <v>13</v>
      </c>
      <c r="K5">
        <f t="shared" si="0"/>
        <v>23</v>
      </c>
      <c r="L5" s="11">
        <f t="shared" si="1"/>
        <v>2.6018099547511313</v>
      </c>
      <c r="N5" s="7" t="s">
        <v>15</v>
      </c>
      <c r="O5" s="8">
        <v>868.14347665592015</v>
      </c>
    </row>
    <row r="6" spans="1:15">
      <c r="A6" t="s">
        <v>17</v>
      </c>
      <c r="B6">
        <v>950</v>
      </c>
      <c r="C6">
        <v>41</v>
      </c>
      <c r="D6">
        <v>242</v>
      </c>
      <c r="E6">
        <v>667</v>
      </c>
      <c r="F6">
        <v>18</v>
      </c>
      <c r="G6">
        <v>1</v>
      </c>
      <c r="H6">
        <v>0</v>
      </c>
      <c r="I6">
        <v>749</v>
      </c>
      <c r="J6" t="s">
        <v>15</v>
      </c>
      <c r="K6">
        <f t="shared" si="0"/>
        <v>201</v>
      </c>
      <c r="L6" s="11">
        <f t="shared" si="1"/>
        <v>26.835781041388518</v>
      </c>
      <c r="N6" s="7" t="s">
        <v>19</v>
      </c>
      <c r="O6" s="8">
        <v>571.58004596043259</v>
      </c>
    </row>
    <row r="7" spans="1:15">
      <c r="A7" t="s">
        <v>18</v>
      </c>
      <c r="B7">
        <v>86</v>
      </c>
      <c r="C7">
        <v>3</v>
      </c>
      <c r="D7">
        <v>65</v>
      </c>
      <c r="E7">
        <v>18</v>
      </c>
      <c r="F7">
        <v>4</v>
      </c>
      <c r="G7">
        <v>0</v>
      </c>
      <c r="H7">
        <v>5</v>
      </c>
      <c r="I7">
        <v>76</v>
      </c>
      <c r="J7" t="s">
        <v>19</v>
      </c>
      <c r="K7">
        <f t="shared" si="0"/>
        <v>10</v>
      </c>
      <c r="L7" s="11">
        <f t="shared" si="1"/>
        <v>13.157894736842104</v>
      </c>
      <c r="N7" s="7" t="s">
        <v>11</v>
      </c>
      <c r="O7" s="8">
        <v>230.61403338439629</v>
      </c>
    </row>
    <row r="8" spans="1:15">
      <c r="A8" t="s">
        <v>20</v>
      </c>
      <c r="B8">
        <v>167416</v>
      </c>
      <c r="C8">
        <v>3059</v>
      </c>
      <c r="D8">
        <v>72575</v>
      </c>
      <c r="E8">
        <v>91782</v>
      </c>
      <c r="F8">
        <v>4890</v>
      </c>
      <c r="G8">
        <v>120</v>
      </c>
      <c r="H8">
        <v>2057</v>
      </c>
      <c r="I8">
        <v>130774</v>
      </c>
      <c r="J8" t="s">
        <v>19</v>
      </c>
      <c r="K8">
        <f t="shared" si="0"/>
        <v>36642</v>
      </c>
      <c r="L8" s="11">
        <f t="shared" si="1"/>
        <v>28.019331059690764</v>
      </c>
      <c r="N8" s="7" t="s">
        <v>13</v>
      </c>
      <c r="O8" s="8">
        <v>435.10197622440728</v>
      </c>
    </row>
    <row r="9" spans="1:15">
      <c r="A9" t="s">
        <v>21</v>
      </c>
      <c r="B9">
        <v>37390</v>
      </c>
      <c r="C9">
        <v>711</v>
      </c>
      <c r="D9">
        <v>26665</v>
      </c>
      <c r="E9">
        <v>10014</v>
      </c>
      <c r="F9">
        <v>73</v>
      </c>
      <c r="G9">
        <v>6</v>
      </c>
      <c r="H9">
        <v>187</v>
      </c>
      <c r="I9">
        <v>34981</v>
      </c>
      <c r="J9" t="s">
        <v>13</v>
      </c>
      <c r="K9">
        <f t="shared" si="0"/>
        <v>2409</v>
      </c>
      <c r="L9" s="11">
        <f t="shared" si="1"/>
        <v>6.8865955804579633</v>
      </c>
      <c r="N9" s="7" t="s">
        <v>29</v>
      </c>
      <c r="O9" s="8">
        <v>85.119023359703121</v>
      </c>
    </row>
    <row r="10" spans="1:15">
      <c r="A10" t="s">
        <v>22</v>
      </c>
      <c r="B10">
        <v>15303</v>
      </c>
      <c r="C10">
        <v>167</v>
      </c>
      <c r="D10">
        <v>9311</v>
      </c>
      <c r="E10">
        <v>5825</v>
      </c>
      <c r="F10">
        <v>368</v>
      </c>
      <c r="G10">
        <v>6</v>
      </c>
      <c r="H10">
        <v>137</v>
      </c>
      <c r="I10">
        <v>12428</v>
      </c>
      <c r="J10" t="s">
        <v>23</v>
      </c>
      <c r="K10">
        <f t="shared" si="0"/>
        <v>2875</v>
      </c>
      <c r="L10" s="11">
        <f t="shared" si="1"/>
        <v>23.133247505632443</v>
      </c>
      <c r="N10" s="7" t="s">
        <v>23</v>
      </c>
      <c r="O10" s="8">
        <v>353.7756214226207</v>
      </c>
    </row>
    <row r="11" spans="1:15">
      <c r="A11" t="s">
        <v>24</v>
      </c>
      <c r="B11">
        <v>20558</v>
      </c>
      <c r="C11">
        <v>713</v>
      </c>
      <c r="D11">
        <v>18246</v>
      </c>
      <c r="E11">
        <v>1599</v>
      </c>
      <c r="F11">
        <v>86</v>
      </c>
      <c r="G11">
        <v>1</v>
      </c>
      <c r="H11">
        <v>37</v>
      </c>
      <c r="I11">
        <v>19743</v>
      </c>
      <c r="J11" t="s">
        <v>13</v>
      </c>
      <c r="K11">
        <f t="shared" si="0"/>
        <v>815</v>
      </c>
      <c r="L11" s="11">
        <f t="shared" si="1"/>
        <v>4.1280453831737836</v>
      </c>
      <c r="N11" s="7" t="s">
        <v>206</v>
      </c>
      <c r="O11" s="8">
        <v>2544.3341770074799</v>
      </c>
    </row>
    <row r="12" spans="1:15">
      <c r="A12" t="s">
        <v>25</v>
      </c>
      <c r="B12">
        <v>30446</v>
      </c>
      <c r="C12">
        <v>423</v>
      </c>
      <c r="D12">
        <v>23242</v>
      </c>
      <c r="E12">
        <v>6781</v>
      </c>
      <c r="F12">
        <v>396</v>
      </c>
      <c r="G12">
        <v>6</v>
      </c>
      <c r="H12">
        <v>558</v>
      </c>
      <c r="I12">
        <v>27890</v>
      </c>
      <c r="J12" t="s">
        <v>13</v>
      </c>
      <c r="K12">
        <f t="shared" si="0"/>
        <v>2556</v>
      </c>
      <c r="L12" s="11">
        <f t="shared" si="1"/>
        <v>9.1645751165292211</v>
      </c>
    </row>
    <row r="13" spans="1:15">
      <c r="A13" t="s">
        <v>26</v>
      </c>
      <c r="B13">
        <v>382</v>
      </c>
      <c r="C13">
        <v>11</v>
      </c>
      <c r="D13">
        <v>91</v>
      </c>
      <c r="E13">
        <v>280</v>
      </c>
      <c r="F13">
        <v>40</v>
      </c>
      <c r="G13">
        <v>0</v>
      </c>
      <c r="H13">
        <v>0</v>
      </c>
      <c r="I13">
        <v>174</v>
      </c>
      <c r="J13" t="s">
        <v>19</v>
      </c>
      <c r="K13">
        <f t="shared" si="0"/>
        <v>208</v>
      </c>
      <c r="L13" s="11">
        <f t="shared" si="1"/>
        <v>119.54022988505747</v>
      </c>
    </row>
    <row r="14" spans="1:15">
      <c r="A14" t="s">
        <v>27</v>
      </c>
      <c r="B14">
        <v>39482</v>
      </c>
      <c r="C14">
        <v>141</v>
      </c>
      <c r="D14">
        <v>36110</v>
      </c>
      <c r="E14">
        <v>3231</v>
      </c>
      <c r="F14">
        <v>351</v>
      </c>
      <c r="G14">
        <v>1</v>
      </c>
      <c r="H14">
        <v>421</v>
      </c>
      <c r="I14">
        <v>36936</v>
      </c>
      <c r="J14" t="s">
        <v>11</v>
      </c>
      <c r="K14">
        <f t="shared" si="0"/>
        <v>2546</v>
      </c>
      <c r="L14" s="11">
        <f t="shared" si="1"/>
        <v>6.8930041152263373</v>
      </c>
    </row>
    <row r="15" spans="1:15">
      <c r="A15" t="s">
        <v>28</v>
      </c>
      <c r="B15">
        <v>226225</v>
      </c>
      <c r="C15">
        <v>2965</v>
      </c>
      <c r="D15">
        <v>125683</v>
      </c>
      <c r="E15">
        <v>97577</v>
      </c>
      <c r="F15">
        <v>2772</v>
      </c>
      <c r="G15">
        <v>37</v>
      </c>
      <c r="H15">
        <v>1801</v>
      </c>
      <c r="I15">
        <v>207453</v>
      </c>
      <c r="J15" t="s">
        <v>29</v>
      </c>
      <c r="K15">
        <f t="shared" si="0"/>
        <v>18772</v>
      </c>
      <c r="L15" s="11">
        <f t="shared" si="1"/>
        <v>9.0487965948913729</v>
      </c>
    </row>
    <row r="16" spans="1:15">
      <c r="A16" t="s">
        <v>30</v>
      </c>
      <c r="B16">
        <v>110</v>
      </c>
      <c r="C16">
        <v>7</v>
      </c>
      <c r="D16">
        <v>94</v>
      </c>
      <c r="E16">
        <v>9</v>
      </c>
      <c r="F16">
        <v>0</v>
      </c>
      <c r="G16">
        <v>0</v>
      </c>
      <c r="H16">
        <v>0</v>
      </c>
      <c r="I16">
        <v>106</v>
      </c>
      <c r="J16" t="s">
        <v>19</v>
      </c>
      <c r="K16">
        <f t="shared" si="0"/>
        <v>4</v>
      </c>
      <c r="L16" s="11">
        <f t="shared" si="1"/>
        <v>3.7735849056603774</v>
      </c>
    </row>
    <row r="17" spans="1:12">
      <c r="A17" t="s">
        <v>31</v>
      </c>
      <c r="B17">
        <v>67251</v>
      </c>
      <c r="C17">
        <v>538</v>
      </c>
      <c r="D17">
        <v>60492</v>
      </c>
      <c r="E17">
        <v>6221</v>
      </c>
      <c r="F17">
        <v>119</v>
      </c>
      <c r="G17">
        <v>4</v>
      </c>
      <c r="H17">
        <v>67</v>
      </c>
      <c r="I17">
        <v>66213</v>
      </c>
      <c r="J17" t="s">
        <v>13</v>
      </c>
      <c r="K17">
        <f t="shared" si="0"/>
        <v>1038</v>
      </c>
      <c r="L17" s="11">
        <f t="shared" si="1"/>
        <v>1.5676679806080378</v>
      </c>
    </row>
    <row r="18" spans="1:12">
      <c r="A18" t="s">
        <v>32</v>
      </c>
      <c r="B18">
        <v>66428</v>
      </c>
      <c r="C18">
        <v>9822</v>
      </c>
      <c r="D18">
        <v>17452</v>
      </c>
      <c r="E18">
        <v>39154</v>
      </c>
      <c r="F18">
        <v>402</v>
      </c>
      <c r="G18">
        <v>1</v>
      </c>
      <c r="H18">
        <v>14</v>
      </c>
      <c r="I18">
        <v>64094</v>
      </c>
      <c r="J18" t="s">
        <v>13</v>
      </c>
      <c r="K18">
        <f t="shared" si="0"/>
        <v>2334</v>
      </c>
      <c r="L18" s="11">
        <f t="shared" si="1"/>
        <v>3.6415265079414612</v>
      </c>
    </row>
    <row r="19" spans="1:12">
      <c r="A19" t="s">
        <v>33</v>
      </c>
      <c r="B19">
        <v>48</v>
      </c>
      <c r="C19">
        <v>2</v>
      </c>
      <c r="D19">
        <v>26</v>
      </c>
      <c r="E19">
        <v>20</v>
      </c>
      <c r="F19">
        <v>0</v>
      </c>
      <c r="G19">
        <v>0</v>
      </c>
      <c r="H19">
        <v>0</v>
      </c>
      <c r="I19">
        <v>40</v>
      </c>
      <c r="J19" t="s">
        <v>19</v>
      </c>
      <c r="K19">
        <f t="shared" si="0"/>
        <v>8</v>
      </c>
      <c r="L19" s="11">
        <f t="shared" si="1"/>
        <v>20</v>
      </c>
    </row>
    <row r="20" spans="1:12">
      <c r="A20" t="s">
        <v>34</v>
      </c>
      <c r="B20">
        <v>1770</v>
      </c>
      <c r="C20">
        <v>35</v>
      </c>
      <c r="D20">
        <v>1036</v>
      </c>
      <c r="E20">
        <v>699</v>
      </c>
      <c r="F20">
        <v>0</v>
      </c>
      <c r="G20">
        <v>0</v>
      </c>
      <c r="H20">
        <v>0</v>
      </c>
      <c r="I20">
        <v>1602</v>
      </c>
      <c r="J20" t="s">
        <v>15</v>
      </c>
      <c r="K20">
        <f t="shared" si="0"/>
        <v>168</v>
      </c>
      <c r="L20" s="11">
        <f t="shared" si="1"/>
        <v>10.486891385767791</v>
      </c>
    </row>
    <row r="21" spans="1:12">
      <c r="A21" t="s">
        <v>35</v>
      </c>
      <c r="B21">
        <v>99</v>
      </c>
      <c r="C21">
        <v>0</v>
      </c>
      <c r="D21">
        <v>86</v>
      </c>
      <c r="E21">
        <v>13</v>
      </c>
      <c r="F21">
        <v>4</v>
      </c>
      <c r="G21">
        <v>0</v>
      </c>
      <c r="H21">
        <v>1</v>
      </c>
      <c r="I21">
        <v>90</v>
      </c>
      <c r="J21" t="s">
        <v>29</v>
      </c>
      <c r="K21">
        <f t="shared" si="0"/>
        <v>9</v>
      </c>
      <c r="L21" s="11">
        <f t="shared" si="1"/>
        <v>10</v>
      </c>
    </row>
    <row r="22" spans="1:12">
      <c r="A22" t="s">
        <v>36</v>
      </c>
      <c r="B22">
        <v>71181</v>
      </c>
      <c r="C22">
        <v>2647</v>
      </c>
      <c r="D22">
        <v>21478</v>
      </c>
      <c r="E22">
        <v>47056</v>
      </c>
      <c r="F22">
        <v>1752</v>
      </c>
      <c r="G22">
        <v>64</v>
      </c>
      <c r="H22">
        <v>309</v>
      </c>
      <c r="I22">
        <v>60991</v>
      </c>
      <c r="J22" t="s">
        <v>19</v>
      </c>
      <c r="K22">
        <f t="shared" si="0"/>
        <v>10190</v>
      </c>
      <c r="L22" s="11">
        <f t="shared" si="1"/>
        <v>16.707383056516534</v>
      </c>
    </row>
    <row r="23" spans="1:12">
      <c r="A23" t="s">
        <v>37</v>
      </c>
      <c r="B23">
        <v>10498</v>
      </c>
      <c r="C23">
        <v>294</v>
      </c>
      <c r="D23">
        <v>4930</v>
      </c>
      <c r="E23">
        <v>5274</v>
      </c>
      <c r="F23">
        <v>731</v>
      </c>
      <c r="G23">
        <v>14</v>
      </c>
      <c r="H23">
        <v>375</v>
      </c>
      <c r="I23">
        <v>8479</v>
      </c>
      <c r="J23" t="s">
        <v>13</v>
      </c>
      <c r="K23">
        <f t="shared" si="0"/>
        <v>2019</v>
      </c>
      <c r="L23" s="11">
        <f t="shared" si="1"/>
        <v>23.811770255926408</v>
      </c>
    </row>
    <row r="24" spans="1:12">
      <c r="A24" t="s">
        <v>38</v>
      </c>
      <c r="B24">
        <v>739</v>
      </c>
      <c r="C24">
        <v>2</v>
      </c>
      <c r="D24">
        <v>63</v>
      </c>
      <c r="E24">
        <v>674</v>
      </c>
      <c r="F24">
        <v>53</v>
      </c>
      <c r="G24">
        <v>1</v>
      </c>
      <c r="H24">
        <v>11</v>
      </c>
      <c r="I24">
        <v>522</v>
      </c>
      <c r="J24" t="s">
        <v>15</v>
      </c>
      <c r="K24">
        <f t="shared" si="0"/>
        <v>217</v>
      </c>
      <c r="L24" s="11">
        <f t="shared" si="1"/>
        <v>41.570881226053643</v>
      </c>
    </row>
    <row r="25" spans="1:12">
      <c r="A25" t="s">
        <v>39</v>
      </c>
      <c r="B25">
        <v>2442375</v>
      </c>
      <c r="C25">
        <v>87618</v>
      </c>
      <c r="D25">
        <v>1846641</v>
      </c>
      <c r="E25">
        <v>508116</v>
      </c>
      <c r="F25">
        <v>23284</v>
      </c>
      <c r="G25">
        <v>614</v>
      </c>
      <c r="H25">
        <v>33728</v>
      </c>
      <c r="I25">
        <v>2118646</v>
      </c>
      <c r="J25" t="s">
        <v>19</v>
      </c>
      <c r="K25">
        <f t="shared" si="0"/>
        <v>323729</v>
      </c>
      <c r="L25" s="11">
        <f t="shared" si="1"/>
        <v>15.279994864644683</v>
      </c>
    </row>
    <row r="26" spans="1:12">
      <c r="A26" t="s">
        <v>40</v>
      </c>
      <c r="B26">
        <v>141</v>
      </c>
      <c r="C26">
        <v>3</v>
      </c>
      <c r="D26">
        <v>138</v>
      </c>
      <c r="E26">
        <v>0</v>
      </c>
      <c r="F26">
        <v>0</v>
      </c>
      <c r="G26">
        <v>0</v>
      </c>
      <c r="H26">
        <v>0</v>
      </c>
      <c r="I26">
        <v>141</v>
      </c>
      <c r="J26" t="s">
        <v>23</v>
      </c>
      <c r="K26">
        <f t="shared" si="0"/>
        <v>0</v>
      </c>
      <c r="L26" s="11">
        <f t="shared" si="1"/>
        <v>0</v>
      </c>
    </row>
    <row r="27" spans="1:12">
      <c r="A27" t="s">
        <v>41</v>
      </c>
      <c r="B27">
        <v>10621</v>
      </c>
      <c r="C27">
        <v>347</v>
      </c>
      <c r="D27">
        <v>5585</v>
      </c>
      <c r="E27">
        <v>4689</v>
      </c>
      <c r="F27">
        <v>194</v>
      </c>
      <c r="G27">
        <v>7</v>
      </c>
      <c r="H27">
        <v>230</v>
      </c>
      <c r="I27">
        <v>8929</v>
      </c>
      <c r="J27" t="s">
        <v>13</v>
      </c>
      <c r="K27">
        <f t="shared" si="0"/>
        <v>1692</v>
      </c>
      <c r="L27" s="11">
        <f t="shared" si="1"/>
        <v>18.949490424459626</v>
      </c>
    </row>
    <row r="28" spans="1:12">
      <c r="A28" t="s">
        <v>42</v>
      </c>
      <c r="B28">
        <v>1100</v>
      </c>
      <c r="C28">
        <v>53</v>
      </c>
      <c r="D28">
        <v>926</v>
      </c>
      <c r="E28">
        <v>121</v>
      </c>
      <c r="F28">
        <v>14</v>
      </c>
      <c r="G28">
        <v>0</v>
      </c>
      <c r="H28">
        <v>6</v>
      </c>
      <c r="I28">
        <v>1065</v>
      </c>
      <c r="J28" t="s">
        <v>15</v>
      </c>
      <c r="K28">
        <f t="shared" si="0"/>
        <v>35</v>
      </c>
      <c r="L28" s="11">
        <f t="shared" si="1"/>
        <v>3.2863849765258215</v>
      </c>
    </row>
    <row r="29" spans="1:12">
      <c r="A29" t="s">
        <v>43</v>
      </c>
      <c r="B29">
        <v>350</v>
      </c>
      <c r="C29">
        <v>6</v>
      </c>
      <c r="D29">
        <v>292</v>
      </c>
      <c r="E29">
        <v>52</v>
      </c>
      <c r="F29">
        <v>0</v>
      </c>
      <c r="G29">
        <v>0</v>
      </c>
      <c r="H29">
        <v>2</v>
      </c>
      <c r="I29">
        <v>341</v>
      </c>
      <c r="J29" t="s">
        <v>29</v>
      </c>
      <c r="K29">
        <f t="shared" si="0"/>
        <v>9</v>
      </c>
      <c r="L29" s="11">
        <f t="shared" si="1"/>
        <v>2.6392961876832843</v>
      </c>
    </row>
    <row r="30" spans="1:12">
      <c r="A30" t="s">
        <v>44</v>
      </c>
      <c r="B30">
        <v>378</v>
      </c>
      <c r="C30">
        <v>1</v>
      </c>
      <c r="D30">
        <v>301</v>
      </c>
      <c r="E30">
        <v>76</v>
      </c>
      <c r="F30">
        <v>17</v>
      </c>
      <c r="G30">
        <v>0</v>
      </c>
      <c r="H30">
        <v>22</v>
      </c>
      <c r="I30">
        <v>322</v>
      </c>
      <c r="J30" t="s">
        <v>15</v>
      </c>
      <c r="K30">
        <f t="shared" si="0"/>
        <v>56</v>
      </c>
      <c r="L30" s="11">
        <f t="shared" si="1"/>
        <v>17.391304347826086</v>
      </c>
    </row>
    <row r="31" spans="1:12">
      <c r="A31" t="s">
        <v>45</v>
      </c>
      <c r="B31">
        <v>2328</v>
      </c>
      <c r="C31">
        <v>22</v>
      </c>
      <c r="D31">
        <v>1550</v>
      </c>
      <c r="E31">
        <v>756</v>
      </c>
      <c r="F31">
        <v>21</v>
      </c>
      <c r="G31">
        <v>0</v>
      </c>
      <c r="H31">
        <v>103</v>
      </c>
      <c r="I31">
        <v>2071</v>
      </c>
      <c r="J31" t="s">
        <v>15</v>
      </c>
      <c r="K31">
        <f t="shared" si="0"/>
        <v>257</v>
      </c>
      <c r="L31" s="11">
        <f t="shared" si="1"/>
        <v>12.409464027040077</v>
      </c>
    </row>
    <row r="32" spans="1:12">
      <c r="A32" t="s">
        <v>46</v>
      </c>
      <c r="B32">
        <v>226</v>
      </c>
      <c r="C32">
        <v>0</v>
      </c>
      <c r="D32">
        <v>147</v>
      </c>
      <c r="E32">
        <v>79</v>
      </c>
      <c r="F32">
        <v>1</v>
      </c>
      <c r="G32">
        <v>0</v>
      </c>
      <c r="H32">
        <v>4</v>
      </c>
      <c r="I32">
        <v>171</v>
      </c>
      <c r="J32" t="s">
        <v>23</v>
      </c>
      <c r="K32">
        <f t="shared" si="0"/>
        <v>55</v>
      </c>
      <c r="L32" s="11">
        <f t="shared" si="1"/>
        <v>32.163742690058477</v>
      </c>
    </row>
    <row r="33" spans="1:12">
      <c r="A33" t="s">
        <v>47</v>
      </c>
      <c r="B33">
        <v>17110</v>
      </c>
      <c r="C33">
        <v>391</v>
      </c>
      <c r="D33">
        <v>14539</v>
      </c>
      <c r="E33">
        <v>2180</v>
      </c>
      <c r="F33">
        <v>402</v>
      </c>
      <c r="G33">
        <v>6</v>
      </c>
      <c r="H33">
        <v>0</v>
      </c>
      <c r="I33">
        <v>16157</v>
      </c>
      <c r="J33" t="s">
        <v>15</v>
      </c>
      <c r="K33">
        <f t="shared" si="0"/>
        <v>953</v>
      </c>
      <c r="L33" s="11">
        <f t="shared" si="1"/>
        <v>5.8983722225660706</v>
      </c>
    </row>
    <row r="34" spans="1:12">
      <c r="A34" t="s">
        <v>48</v>
      </c>
      <c r="B34">
        <v>116458</v>
      </c>
      <c r="C34">
        <v>8944</v>
      </c>
      <c r="D34">
        <v>0</v>
      </c>
      <c r="E34">
        <v>107514</v>
      </c>
      <c r="F34">
        <v>682</v>
      </c>
      <c r="G34">
        <v>11</v>
      </c>
      <c r="H34">
        <v>0</v>
      </c>
      <c r="I34">
        <v>112925</v>
      </c>
      <c r="J34" t="s">
        <v>19</v>
      </c>
      <c r="K34">
        <f t="shared" ref="K34:K65" si="2">B34-I34</f>
        <v>3533</v>
      </c>
      <c r="L34" s="11">
        <f t="shared" ref="L34:L65" si="3">K34*100/I34</f>
        <v>3.128625193712641</v>
      </c>
    </row>
    <row r="35" spans="1:12">
      <c r="A35" t="s">
        <v>49</v>
      </c>
      <c r="B35">
        <v>4599</v>
      </c>
      <c r="C35">
        <v>59</v>
      </c>
      <c r="D35">
        <v>1546</v>
      </c>
      <c r="E35">
        <v>2994</v>
      </c>
      <c r="F35">
        <v>0</v>
      </c>
      <c r="G35">
        <v>0</v>
      </c>
      <c r="H35">
        <v>0</v>
      </c>
      <c r="I35">
        <v>4548</v>
      </c>
      <c r="J35" t="s">
        <v>15</v>
      </c>
      <c r="K35">
        <f t="shared" si="2"/>
        <v>51</v>
      </c>
      <c r="L35" s="11">
        <f t="shared" si="3"/>
        <v>1.1213720316622691</v>
      </c>
    </row>
    <row r="36" spans="1:12">
      <c r="A36" t="s">
        <v>50</v>
      </c>
      <c r="B36">
        <v>922</v>
      </c>
      <c r="C36">
        <v>75</v>
      </c>
      <c r="D36">
        <v>810</v>
      </c>
      <c r="E36">
        <v>37</v>
      </c>
      <c r="F36">
        <v>7</v>
      </c>
      <c r="G36">
        <v>0</v>
      </c>
      <c r="H36">
        <v>0</v>
      </c>
      <c r="I36">
        <v>889</v>
      </c>
      <c r="J36" t="s">
        <v>15</v>
      </c>
      <c r="K36">
        <f t="shared" si="2"/>
        <v>33</v>
      </c>
      <c r="L36" s="11">
        <f t="shared" si="3"/>
        <v>3.7120359955005626</v>
      </c>
    </row>
    <row r="37" spans="1:12">
      <c r="A37" t="s">
        <v>51</v>
      </c>
      <c r="B37">
        <v>347923</v>
      </c>
      <c r="C37">
        <v>9187</v>
      </c>
      <c r="D37">
        <v>319954</v>
      </c>
      <c r="E37">
        <v>18782</v>
      </c>
      <c r="F37">
        <v>2133</v>
      </c>
      <c r="G37">
        <v>75</v>
      </c>
      <c r="H37">
        <v>1859</v>
      </c>
      <c r="I37">
        <v>333029</v>
      </c>
      <c r="J37" t="s">
        <v>19</v>
      </c>
      <c r="K37">
        <f t="shared" si="2"/>
        <v>14894</v>
      </c>
      <c r="L37" s="11">
        <f t="shared" si="3"/>
        <v>4.4722831945566304</v>
      </c>
    </row>
    <row r="38" spans="1:12">
      <c r="A38" t="s">
        <v>52</v>
      </c>
      <c r="B38">
        <v>86783</v>
      </c>
      <c r="C38">
        <v>4656</v>
      </c>
      <c r="D38">
        <v>78869</v>
      </c>
      <c r="E38">
        <v>3258</v>
      </c>
      <c r="F38">
        <v>213</v>
      </c>
      <c r="G38">
        <v>4</v>
      </c>
      <c r="H38">
        <v>7</v>
      </c>
      <c r="I38">
        <v>85622</v>
      </c>
      <c r="J38" t="s">
        <v>23</v>
      </c>
      <c r="K38">
        <f t="shared" si="2"/>
        <v>1161</v>
      </c>
      <c r="L38" s="11">
        <f t="shared" si="3"/>
        <v>1.3559599168438019</v>
      </c>
    </row>
    <row r="39" spans="1:12">
      <c r="A39" t="s">
        <v>53</v>
      </c>
      <c r="B39">
        <v>257101</v>
      </c>
      <c r="C39">
        <v>8777</v>
      </c>
      <c r="D39">
        <v>131161</v>
      </c>
      <c r="E39">
        <v>117163</v>
      </c>
      <c r="F39">
        <v>16306</v>
      </c>
      <c r="G39">
        <v>508</v>
      </c>
      <c r="H39">
        <v>11494</v>
      </c>
      <c r="I39">
        <v>204005</v>
      </c>
      <c r="J39" t="s">
        <v>19</v>
      </c>
      <c r="K39">
        <f t="shared" si="2"/>
        <v>53096</v>
      </c>
      <c r="L39" s="11">
        <f t="shared" si="3"/>
        <v>26.026813068307149</v>
      </c>
    </row>
    <row r="40" spans="1:12">
      <c r="A40" t="s">
        <v>54</v>
      </c>
      <c r="B40">
        <v>354</v>
      </c>
      <c r="C40">
        <v>7</v>
      </c>
      <c r="D40">
        <v>328</v>
      </c>
      <c r="E40">
        <v>19</v>
      </c>
      <c r="F40">
        <v>0</v>
      </c>
      <c r="G40">
        <v>0</v>
      </c>
      <c r="H40">
        <v>0</v>
      </c>
      <c r="I40">
        <v>334</v>
      </c>
      <c r="J40" t="s">
        <v>15</v>
      </c>
      <c r="K40">
        <f t="shared" si="2"/>
        <v>20</v>
      </c>
      <c r="L40" s="11">
        <f t="shared" si="3"/>
        <v>5.9880239520958085</v>
      </c>
    </row>
    <row r="41" spans="1:12">
      <c r="A41" t="s">
        <v>55</v>
      </c>
      <c r="B41">
        <v>3200</v>
      </c>
      <c r="C41">
        <v>54</v>
      </c>
      <c r="D41">
        <v>829</v>
      </c>
      <c r="E41">
        <v>2317</v>
      </c>
      <c r="F41">
        <v>162</v>
      </c>
      <c r="G41">
        <v>3</v>
      </c>
      <c r="H41">
        <v>73</v>
      </c>
      <c r="I41">
        <v>2851</v>
      </c>
      <c r="J41" t="s">
        <v>15</v>
      </c>
      <c r="K41">
        <f t="shared" si="2"/>
        <v>349</v>
      </c>
      <c r="L41" s="11">
        <f t="shared" si="3"/>
        <v>12.241318835496317</v>
      </c>
    </row>
    <row r="42" spans="1:12">
      <c r="A42" t="s">
        <v>56</v>
      </c>
      <c r="B42">
        <v>8844</v>
      </c>
      <c r="C42">
        <v>208</v>
      </c>
      <c r="D42">
        <v>5700</v>
      </c>
      <c r="E42">
        <v>2936</v>
      </c>
      <c r="F42">
        <v>13</v>
      </c>
      <c r="G42">
        <v>4</v>
      </c>
      <c r="H42">
        <v>190</v>
      </c>
      <c r="I42">
        <v>8443</v>
      </c>
      <c r="J42" t="s">
        <v>15</v>
      </c>
      <c r="K42">
        <f t="shared" si="2"/>
        <v>401</v>
      </c>
      <c r="L42" s="11">
        <f t="shared" si="3"/>
        <v>4.7494966244225987</v>
      </c>
    </row>
    <row r="43" spans="1:12">
      <c r="A43" t="s">
        <v>57</v>
      </c>
      <c r="B43">
        <v>15841</v>
      </c>
      <c r="C43">
        <v>115</v>
      </c>
      <c r="D43">
        <v>3824</v>
      </c>
      <c r="E43">
        <v>11902</v>
      </c>
      <c r="F43">
        <v>612</v>
      </c>
      <c r="G43">
        <v>11</v>
      </c>
      <c r="H43">
        <v>88</v>
      </c>
      <c r="I43">
        <v>11534</v>
      </c>
      <c r="J43" t="s">
        <v>19</v>
      </c>
      <c r="K43">
        <f t="shared" si="2"/>
        <v>4307</v>
      </c>
      <c r="L43" s="11">
        <f t="shared" si="3"/>
        <v>37.341772151898731</v>
      </c>
    </row>
    <row r="44" spans="1:12">
      <c r="A44" t="s">
        <v>58</v>
      </c>
      <c r="B44">
        <v>15655</v>
      </c>
      <c r="C44">
        <v>96</v>
      </c>
      <c r="D44">
        <v>10361</v>
      </c>
      <c r="E44">
        <v>5198</v>
      </c>
      <c r="F44">
        <v>59</v>
      </c>
      <c r="G44">
        <v>0</v>
      </c>
      <c r="H44">
        <v>183</v>
      </c>
      <c r="I44">
        <v>14312</v>
      </c>
      <c r="J44" t="s">
        <v>15</v>
      </c>
      <c r="K44">
        <f t="shared" si="2"/>
        <v>1343</v>
      </c>
      <c r="L44" s="11">
        <f t="shared" si="3"/>
        <v>9.3837339295695923</v>
      </c>
    </row>
    <row r="45" spans="1:12">
      <c r="A45" t="s">
        <v>59</v>
      </c>
      <c r="B45">
        <v>4881</v>
      </c>
      <c r="C45">
        <v>139</v>
      </c>
      <c r="D45">
        <v>3936</v>
      </c>
      <c r="E45">
        <v>806</v>
      </c>
      <c r="F45">
        <v>24</v>
      </c>
      <c r="G45">
        <v>3</v>
      </c>
      <c r="H45">
        <v>70</v>
      </c>
      <c r="I45">
        <v>4370</v>
      </c>
      <c r="J45" t="s">
        <v>13</v>
      </c>
      <c r="K45">
        <f t="shared" si="2"/>
        <v>511</v>
      </c>
      <c r="L45" s="11">
        <f t="shared" si="3"/>
        <v>11.693363844393593</v>
      </c>
    </row>
    <row r="46" spans="1:12">
      <c r="A46" t="s">
        <v>60</v>
      </c>
      <c r="B46">
        <v>2532</v>
      </c>
      <c r="C46">
        <v>87</v>
      </c>
      <c r="D46">
        <v>2351</v>
      </c>
      <c r="E46">
        <v>94</v>
      </c>
      <c r="F46">
        <v>37</v>
      </c>
      <c r="G46">
        <v>0</v>
      </c>
      <c r="H46">
        <v>2</v>
      </c>
      <c r="I46">
        <v>2446</v>
      </c>
      <c r="J46" t="s">
        <v>19</v>
      </c>
      <c r="K46">
        <f t="shared" si="2"/>
        <v>86</v>
      </c>
      <c r="L46" s="11">
        <f t="shared" si="3"/>
        <v>3.5159443990188062</v>
      </c>
    </row>
    <row r="47" spans="1:12">
      <c r="A47" t="s">
        <v>61</v>
      </c>
      <c r="B47">
        <v>1060</v>
      </c>
      <c r="C47">
        <v>19</v>
      </c>
      <c r="D47">
        <v>852</v>
      </c>
      <c r="E47">
        <v>189</v>
      </c>
      <c r="F47">
        <v>3</v>
      </c>
      <c r="G47">
        <v>0</v>
      </c>
      <c r="H47">
        <v>0</v>
      </c>
      <c r="I47">
        <v>1038</v>
      </c>
      <c r="J47" t="s">
        <v>13</v>
      </c>
      <c r="K47">
        <f t="shared" si="2"/>
        <v>22</v>
      </c>
      <c r="L47" s="11">
        <f t="shared" si="3"/>
        <v>2.1194605009633913</v>
      </c>
    </row>
    <row r="48" spans="1:12">
      <c r="A48" t="s">
        <v>62</v>
      </c>
      <c r="B48">
        <v>15516</v>
      </c>
      <c r="C48">
        <v>373</v>
      </c>
      <c r="D48">
        <v>11428</v>
      </c>
      <c r="E48">
        <v>3715</v>
      </c>
      <c r="F48">
        <v>192</v>
      </c>
      <c r="G48">
        <v>2</v>
      </c>
      <c r="H48">
        <v>0</v>
      </c>
      <c r="I48">
        <v>14098</v>
      </c>
      <c r="J48" t="s">
        <v>13</v>
      </c>
      <c r="K48">
        <f t="shared" si="2"/>
        <v>1418</v>
      </c>
      <c r="L48" s="11">
        <f t="shared" si="3"/>
        <v>10.058164278621081</v>
      </c>
    </row>
    <row r="49" spans="1:12">
      <c r="A49" t="s">
        <v>63</v>
      </c>
      <c r="B49">
        <v>13761</v>
      </c>
      <c r="C49">
        <v>613</v>
      </c>
      <c r="D49">
        <v>12605</v>
      </c>
      <c r="E49">
        <v>543</v>
      </c>
      <c r="F49">
        <v>109</v>
      </c>
      <c r="G49">
        <v>0</v>
      </c>
      <c r="H49">
        <v>77</v>
      </c>
      <c r="I49">
        <v>13453</v>
      </c>
      <c r="J49" t="s">
        <v>13</v>
      </c>
      <c r="K49">
        <f t="shared" si="2"/>
        <v>308</v>
      </c>
      <c r="L49" s="11">
        <f t="shared" si="3"/>
        <v>2.2894521668029437</v>
      </c>
    </row>
    <row r="50" spans="1:12">
      <c r="A50" t="s">
        <v>64</v>
      </c>
      <c r="B50">
        <v>5059</v>
      </c>
      <c r="C50">
        <v>58</v>
      </c>
      <c r="D50">
        <v>4977</v>
      </c>
      <c r="E50">
        <v>24</v>
      </c>
      <c r="F50">
        <v>9</v>
      </c>
      <c r="G50">
        <v>0</v>
      </c>
      <c r="H50">
        <v>11</v>
      </c>
      <c r="I50">
        <v>5020</v>
      </c>
      <c r="J50" t="s">
        <v>11</v>
      </c>
      <c r="K50">
        <f t="shared" si="2"/>
        <v>39</v>
      </c>
      <c r="L50" s="11">
        <f t="shared" si="3"/>
        <v>0.77689243027888444</v>
      </c>
    </row>
    <row r="51" spans="1:12">
      <c r="A51" t="s">
        <v>65</v>
      </c>
      <c r="B51">
        <v>18</v>
      </c>
      <c r="C51">
        <v>0</v>
      </c>
      <c r="D51">
        <v>18</v>
      </c>
      <c r="E51">
        <v>0</v>
      </c>
      <c r="F51">
        <v>0</v>
      </c>
      <c r="G51">
        <v>0</v>
      </c>
      <c r="H51">
        <v>0</v>
      </c>
      <c r="I51">
        <v>18</v>
      </c>
      <c r="J51" t="s">
        <v>19</v>
      </c>
      <c r="K51">
        <f t="shared" si="2"/>
        <v>0</v>
      </c>
      <c r="L51" s="11">
        <f t="shared" si="3"/>
        <v>0</v>
      </c>
    </row>
    <row r="52" spans="1:12">
      <c r="A52" t="s">
        <v>66</v>
      </c>
      <c r="B52">
        <v>64156</v>
      </c>
      <c r="C52">
        <v>1083</v>
      </c>
      <c r="D52">
        <v>30204</v>
      </c>
      <c r="E52">
        <v>32869</v>
      </c>
      <c r="F52">
        <v>1248</v>
      </c>
      <c r="G52">
        <v>20</v>
      </c>
      <c r="H52">
        <v>1601</v>
      </c>
      <c r="I52">
        <v>53956</v>
      </c>
      <c r="J52" t="s">
        <v>19</v>
      </c>
      <c r="K52">
        <f t="shared" si="2"/>
        <v>10200</v>
      </c>
      <c r="L52" s="11">
        <f t="shared" si="3"/>
        <v>18.90429238638891</v>
      </c>
    </row>
    <row r="53" spans="1:12">
      <c r="A53" t="s">
        <v>67</v>
      </c>
      <c r="B53">
        <v>81161</v>
      </c>
      <c r="C53">
        <v>5532</v>
      </c>
      <c r="D53">
        <v>34896</v>
      </c>
      <c r="E53">
        <v>40733</v>
      </c>
      <c r="F53">
        <v>467</v>
      </c>
      <c r="G53">
        <v>17</v>
      </c>
      <c r="H53">
        <v>0</v>
      </c>
      <c r="I53">
        <v>74620</v>
      </c>
      <c r="J53" t="s">
        <v>19</v>
      </c>
      <c r="K53">
        <f t="shared" si="2"/>
        <v>6541</v>
      </c>
      <c r="L53" s="11">
        <f t="shared" si="3"/>
        <v>8.7657464486732781</v>
      </c>
    </row>
    <row r="54" spans="1:12">
      <c r="A54" t="s">
        <v>68</v>
      </c>
      <c r="B54">
        <v>92482</v>
      </c>
      <c r="C54">
        <v>4652</v>
      </c>
      <c r="D54">
        <v>34838</v>
      </c>
      <c r="E54">
        <v>52992</v>
      </c>
      <c r="F54">
        <v>420</v>
      </c>
      <c r="G54">
        <v>46</v>
      </c>
      <c r="H54">
        <v>1007</v>
      </c>
      <c r="I54">
        <v>88402</v>
      </c>
      <c r="J54" t="s">
        <v>11</v>
      </c>
      <c r="K54">
        <f t="shared" si="2"/>
        <v>4080</v>
      </c>
      <c r="L54" s="11">
        <f t="shared" si="3"/>
        <v>4.6152801972806046</v>
      </c>
    </row>
    <row r="55" spans="1:12">
      <c r="A55" t="s">
        <v>69</v>
      </c>
      <c r="B55">
        <v>15035</v>
      </c>
      <c r="C55">
        <v>408</v>
      </c>
      <c r="D55">
        <v>7778</v>
      </c>
      <c r="E55">
        <v>6849</v>
      </c>
      <c r="F55">
        <v>405</v>
      </c>
      <c r="G55">
        <v>8</v>
      </c>
      <c r="H55">
        <v>130</v>
      </c>
      <c r="I55">
        <v>12207</v>
      </c>
      <c r="J55" t="s">
        <v>19</v>
      </c>
      <c r="K55">
        <f t="shared" si="2"/>
        <v>2828</v>
      </c>
      <c r="L55" s="11">
        <f t="shared" si="3"/>
        <v>23.167035307610387</v>
      </c>
    </row>
    <row r="56" spans="1:12">
      <c r="A56" t="s">
        <v>70</v>
      </c>
      <c r="B56">
        <v>3071</v>
      </c>
      <c r="C56">
        <v>51</v>
      </c>
      <c r="D56">
        <v>842</v>
      </c>
      <c r="E56">
        <v>2178</v>
      </c>
      <c r="F56">
        <v>0</v>
      </c>
      <c r="G56">
        <v>0</v>
      </c>
      <c r="H56">
        <v>0</v>
      </c>
      <c r="I56">
        <v>3071</v>
      </c>
      <c r="J56" t="s">
        <v>15</v>
      </c>
      <c r="K56">
        <f t="shared" si="2"/>
        <v>0</v>
      </c>
      <c r="L56" s="11">
        <f t="shared" si="3"/>
        <v>0</v>
      </c>
    </row>
    <row r="57" spans="1:12">
      <c r="A57" t="s">
        <v>71</v>
      </c>
      <c r="B57">
        <v>265</v>
      </c>
      <c r="C57">
        <v>0</v>
      </c>
      <c r="D57">
        <v>191</v>
      </c>
      <c r="E57">
        <v>74</v>
      </c>
      <c r="F57">
        <v>2</v>
      </c>
      <c r="G57">
        <v>0</v>
      </c>
      <c r="H57">
        <v>2</v>
      </c>
      <c r="I57">
        <v>251</v>
      </c>
      <c r="J57" t="s">
        <v>15</v>
      </c>
      <c r="K57">
        <f t="shared" si="2"/>
        <v>14</v>
      </c>
      <c r="L57" s="11">
        <f t="shared" si="3"/>
        <v>5.5776892430278888</v>
      </c>
    </row>
    <row r="58" spans="1:12">
      <c r="A58" t="s">
        <v>72</v>
      </c>
      <c r="B58">
        <v>2034</v>
      </c>
      <c r="C58">
        <v>69</v>
      </c>
      <c r="D58">
        <v>1923</v>
      </c>
      <c r="E58">
        <v>42</v>
      </c>
      <c r="F58">
        <v>0</v>
      </c>
      <c r="G58">
        <v>0</v>
      </c>
      <c r="H58">
        <v>1</v>
      </c>
      <c r="I58">
        <v>2021</v>
      </c>
      <c r="J58" t="s">
        <v>13</v>
      </c>
      <c r="K58">
        <f t="shared" si="2"/>
        <v>13</v>
      </c>
      <c r="L58" s="11">
        <f t="shared" si="3"/>
        <v>0.64324591786244434</v>
      </c>
    </row>
    <row r="59" spans="1:12">
      <c r="A59" t="s">
        <v>73</v>
      </c>
      <c r="B59">
        <v>2316</v>
      </c>
      <c r="C59">
        <v>34</v>
      </c>
      <c r="D59">
        <v>1025</v>
      </c>
      <c r="E59">
        <v>1257</v>
      </c>
      <c r="F59">
        <v>109</v>
      </c>
      <c r="G59">
        <v>2</v>
      </c>
      <c r="H59">
        <v>39</v>
      </c>
      <c r="I59">
        <v>1826</v>
      </c>
      <c r="J59" t="s">
        <v>15</v>
      </c>
      <c r="K59">
        <f t="shared" si="2"/>
        <v>490</v>
      </c>
      <c r="L59" s="11">
        <f t="shared" si="3"/>
        <v>26.834611171960571</v>
      </c>
    </row>
    <row r="60" spans="1:12">
      <c r="A60" t="s">
        <v>74</v>
      </c>
      <c r="B60">
        <v>14547</v>
      </c>
      <c r="C60">
        <v>228</v>
      </c>
      <c r="D60">
        <v>6386</v>
      </c>
      <c r="E60">
        <v>7933</v>
      </c>
      <c r="F60">
        <v>579</v>
      </c>
      <c r="G60">
        <v>5</v>
      </c>
      <c r="H60">
        <v>170</v>
      </c>
      <c r="I60">
        <v>10207</v>
      </c>
      <c r="J60" t="s">
        <v>15</v>
      </c>
      <c r="K60">
        <f t="shared" si="2"/>
        <v>4340</v>
      </c>
      <c r="L60" s="11">
        <f t="shared" si="3"/>
        <v>42.51983932595278</v>
      </c>
    </row>
    <row r="61" spans="1:12">
      <c r="A61" t="s">
        <v>75</v>
      </c>
      <c r="B61">
        <v>27</v>
      </c>
      <c r="C61">
        <v>0</v>
      </c>
      <c r="D61">
        <v>18</v>
      </c>
      <c r="E61">
        <v>9</v>
      </c>
      <c r="F61">
        <v>0</v>
      </c>
      <c r="G61">
        <v>0</v>
      </c>
      <c r="H61">
        <v>0</v>
      </c>
      <c r="I61">
        <v>27</v>
      </c>
      <c r="J61" t="s">
        <v>23</v>
      </c>
      <c r="K61">
        <f t="shared" si="2"/>
        <v>0</v>
      </c>
      <c r="L61" s="11">
        <f t="shared" si="3"/>
        <v>0</v>
      </c>
    </row>
    <row r="62" spans="1:12">
      <c r="A62" t="s">
        <v>76</v>
      </c>
      <c r="B62">
        <v>7398</v>
      </c>
      <c r="C62">
        <v>329</v>
      </c>
      <c r="D62">
        <v>6920</v>
      </c>
      <c r="E62">
        <v>149</v>
      </c>
      <c r="F62">
        <v>5</v>
      </c>
      <c r="G62">
        <v>0</v>
      </c>
      <c r="H62">
        <v>0</v>
      </c>
      <c r="I62">
        <v>7340</v>
      </c>
      <c r="J62" t="s">
        <v>13</v>
      </c>
      <c r="K62">
        <f t="shared" si="2"/>
        <v>58</v>
      </c>
      <c r="L62" s="11">
        <f t="shared" si="3"/>
        <v>0.7901907356948229</v>
      </c>
    </row>
    <row r="63" spans="1:12">
      <c r="A63" t="s">
        <v>77</v>
      </c>
      <c r="B63">
        <v>220352</v>
      </c>
      <c r="C63">
        <v>30212</v>
      </c>
      <c r="D63">
        <v>81212</v>
      </c>
      <c r="E63">
        <v>108928</v>
      </c>
      <c r="F63">
        <v>2551</v>
      </c>
      <c r="G63">
        <v>17</v>
      </c>
      <c r="H63">
        <v>267</v>
      </c>
      <c r="I63">
        <v>214023</v>
      </c>
      <c r="J63" t="s">
        <v>13</v>
      </c>
      <c r="K63">
        <f t="shared" si="2"/>
        <v>6329</v>
      </c>
      <c r="L63" s="11">
        <f t="shared" si="3"/>
        <v>2.9571588100344357</v>
      </c>
    </row>
    <row r="64" spans="1:12">
      <c r="A64" t="s">
        <v>78</v>
      </c>
      <c r="B64">
        <v>7189</v>
      </c>
      <c r="C64">
        <v>49</v>
      </c>
      <c r="D64">
        <v>4682</v>
      </c>
      <c r="E64">
        <v>2458</v>
      </c>
      <c r="F64">
        <v>205</v>
      </c>
      <c r="G64">
        <v>0</v>
      </c>
      <c r="H64">
        <v>219</v>
      </c>
      <c r="I64">
        <v>6433</v>
      </c>
      <c r="J64" t="s">
        <v>15</v>
      </c>
      <c r="K64">
        <f t="shared" si="2"/>
        <v>756</v>
      </c>
      <c r="L64" s="11">
        <f t="shared" si="3"/>
        <v>11.7519042437432</v>
      </c>
    </row>
    <row r="65" spans="1:12">
      <c r="A65" t="s">
        <v>79</v>
      </c>
      <c r="B65">
        <v>326</v>
      </c>
      <c r="C65">
        <v>8</v>
      </c>
      <c r="D65">
        <v>66</v>
      </c>
      <c r="E65">
        <v>252</v>
      </c>
      <c r="F65">
        <v>49</v>
      </c>
      <c r="G65">
        <v>2</v>
      </c>
      <c r="H65">
        <v>6</v>
      </c>
      <c r="I65">
        <v>112</v>
      </c>
      <c r="J65" t="s">
        <v>15</v>
      </c>
      <c r="K65">
        <f t="shared" si="2"/>
        <v>214</v>
      </c>
      <c r="L65" s="11">
        <f t="shared" si="3"/>
        <v>191.07142857142858</v>
      </c>
    </row>
    <row r="66" spans="1:12">
      <c r="A66" t="s">
        <v>80</v>
      </c>
      <c r="B66">
        <v>1137</v>
      </c>
      <c r="C66">
        <v>16</v>
      </c>
      <c r="D66">
        <v>922</v>
      </c>
      <c r="E66">
        <v>199</v>
      </c>
      <c r="F66">
        <v>6</v>
      </c>
      <c r="G66">
        <v>0</v>
      </c>
      <c r="H66">
        <v>2</v>
      </c>
      <c r="I66">
        <v>1039</v>
      </c>
      <c r="J66" t="s">
        <v>13</v>
      </c>
      <c r="K66">
        <f t="shared" ref="K66:K97" si="4">B66-I66</f>
        <v>98</v>
      </c>
      <c r="L66" s="11">
        <f t="shared" ref="L66:L97" si="5">K66*100/I66</f>
        <v>9.4321462945139558</v>
      </c>
    </row>
    <row r="67" spans="1:12">
      <c r="A67" t="s">
        <v>81</v>
      </c>
      <c r="B67">
        <v>207112</v>
      </c>
      <c r="C67">
        <v>9125</v>
      </c>
      <c r="D67">
        <v>190314</v>
      </c>
      <c r="E67">
        <v>7673</v>
      </c>
      <c r="F67">
        <v>445</v>
      </c>
      <c r="G67">
        <v>1</v>
      </c>
      <c r="H67">
        <v>259</v>
      </c>
      <c r="I67">
        <v>203325</v>
      </c>
      <c r="J67" t="s">
        <v>13</v>
      </c>
      <c r="K67">
        <f t="shared" si="4"/>
        <v>3787</v>
      </c>
      <c r="L67" s="11">
        <f t="shared" si="5"/>
        <v>1.8625353498094184</v>
      </c>
    </row>
    <row r="68" spans="1:12">
      <c r="A68" t="s">
        <v>82</v>
      </c>
      <c r="B68">
        <v>33624</v>
      </c>
      <c r="C68">
        <v>168</v>
      </c>
      <c r="D68">
        <v>29801</v>
      </c>
      <c r="E68">
        <v>3655</v>
      </c>
      <c r="F68">
        <v>655</v>
      </c>
      <c r="G68">
        <v>0</v>
      </c>
      <c r="H68">
        <v>307</v>
      </c>
      <c r="I68">
        <v>28430</v>
      </c>
      <c r="J68" t="s">
        <v>15</v>
      </c>
      <c r="K68">
        <f t="shared" si="4"/>
        <v>5194</v>
      </c>
      <c r="L68" s="11">
        <f t="shared" si="5"/>
        <v>18.269433696799155</v>
      </c>
    </row>
    <row r="69" spans="1:12">
      <c r="A69" t="s">
        <v>83</v>
      </c>
      <c r="B69">
        <v>4227</v>
      </c>
      <c r="C69">
        <v>202</v>
      </c>
      <c r="D69">
        <v>1374</v>
      </c>
      <c r="E69">
        <v>2651</v>
      </c>
      <c r="F69">
        <v>34</v>
      </c>
      <c r="G69">
        <v>0</v>
      </c>
      <c r="H69">
        <v>0</v>
      </c>
      <c r="I69">
        <v>4012</v>
      </c>
      <c r="J69" t="s">
        <v>13</v>
      </c>
      <c r="K69">
        <f t="shared" si="4"/>
        <v>215</v>
      </c>
      <c r="L69" s="11">
        <f t="shared" si="5"/>
        <v>5.358923230309073</v>
      </c>
    </row>
    <row r="70" spans="1:12">
      <c r="A70" t="s">
        <v>84</v>
      </c>
      <c r="B70">
        <v>14</v>
      </c>
      <c r="C70">
        <v>0</v>
      </c>
      <c r="D70">
        <v>13</v>
      </c>
      <c r="E70">
        <v>1</v>
      </c>
      <c r="F70">
        <v>1</v>
      </c>
      <c r="G70">
        <v>0</v>
      </c>
      <c r="H70">
        <v>0</v>
      </c>
      <c r="I70">
        <v>13</v>
      </c>
      <c r="J70" t="s">
        <v>13</v>
      </c>
      <c r="K70">
        <f t="shared" si="4"/>
        <v>1</v>
      </c>
      <c r="L70" s="11">
        <f t="shared" si="5"/>
        <v>7.6923076923076925</v>
      </c>
    </row>
    <row r="71" spans="1:12">
      <c r="A71" t="s">
        <v>85</v>
      </c>
      <c r="B71">
        <v>23</v>
      </c>
      <c r="C71">
        <v>0</v>
      </c>
      <c r="D71">
        <v>23</v>
      </c>
      <c r="E71">
        <v>0</v>
      </c>
      <c r="F71">
        <v>0</v>
      </c>
      <c r="G71">
        <v>0</v>
      </c>
      <c r="H71">
        <v>0</v>
      </c>
      <c r="I71">
        <v>23</v>
      </c>
      <c r="J71" t="s">
        <v>19</v>
      </c>
      <c r="K71">
        <f t="shared" si="4"/>
        <v>0</v>
      </c>
      <c r="L71" s="11">
        <f t="shared" si="5"/>
        <v>0</v>
      </c>
    </row>
    <row r="72" spans="1:12">
      <c r="A72" t="s">
        <v>86</v>
      </c>
      <c r="B72">
        <v>45309</v>
      </c>
      <c r="C72">
        <v>1761</v>
      </c>
      <c r="D72">
        <v>32455</v>
      </c>
      <c r="E72">
        <v>11093</v>
      </c>
      <c r="F72">
        <v>256</v>
      </c>
      <c r="G72">
        <v>27</v>
      </c>
      <c r="H72">
        <v>843</v>
      </c>
      <c r="I72">
        <v>39039</v>
      </c>
      <c r="J72" t="s">
        <v>19</v>
      </c>
      <c r="K72">
        <f t="shared" si="4"/>
        <v>6270</v>
      </c>
      <c r="L72" s="11">
        <f t="shared" si="5"/>
        <v>16.060862214708369</v>
      </c>
    </row>
    <row r="73" spans="1:12">
      <c r="A73" t="s">
        <v>87</v>
      </c>
      <c r="B73">
        <v>7055</v>
      </c>
      <c r="C73">
        <v>45</v>
      </c>
      <c r="D73">
        <v>6257</v>
      </c>
      <c r="E73">
        <v>753</v>
      </c>
      <c r="F73">
        <v>47</v>
      </c>
      <c r="G73">
        <v>2</v>
      </c>
      <c r="H73">
        <v>105</v>
      </c>
      <c r="I73">
        <v>6590</v>
      </c>
      <c r="J73" t="s">
        <v>15</v>
      </c>
      <c r="K73">
        <f t="shared" si="4"/>
        <v>465</v>
      </c>
      <c r="L73" s="11">
        <f t="shared" si="5"/>
        <v>7.0561456752655536</v>
      </c>
    </row>
    <row r="74" spans="1:12">
      <c r="A74" t="s">
        <v>88</v>
      </c>
      <c r="B74">
        <v>1954</v>
      </c>
      <c r="C74">
        <v>26</v>
      </c>
      <c r="D74">
        <v>803</v>
      </c>
      <c r="E74">
        <v>1125</v>
      </c>
      <c r="F74">
        <v>0</v>
      </c>
      <c r="G74">
        <v>0</v>
      </c>
      <c r="H74">
        <v>0</v>
      </c>
      <c r="I74">
        <v>1949</v>
      </c>
      <c r="J74" t="s">
        <v>15</v>
      </c>
      <c r="K74">
        <f t="shared" si="4"/>
        <v>5</v>
      </c>
      <c r="L74" s="11">
        <f t="shared" si="5"/>
        <v>0.25654181631605949</v>
      </c>
    </row>
    <row r="75" spans="1:12">
      <c r="A75" t="s">
        <v>89</v>
      </c>
      <c r="B75">
        <v>389</v>
      </c>
      <c r="C75">
        <v>20</v>
      </c>
      <c r="D75">
        <v>181</v>
      </c>
      <c r="E75">
        <v>188</v>
      </c>
      <c r="F75">
        <v>19</v>
      </c>
      <c r="G75">
        <v>0</v>
      </c>
      <c r="H75">
        <v>0</v>
      </c>
      <c r="I75">
        <v>337</v>
      </c>
      <c r="J75" t="s">
        <v>19</v>
      </c>
      <c r="K75">
        <f t="shared" si="4"/>
        <v>52</v>
      </c>
      <c r="L75" s="11">
        <f t="shared" si="5"/>
        <v>15.43026706231454</v>
      </c>
    </row>
    <row r="76" spans="1:12">
      <c r="A76" t="s">
        <v>90</v>
      </c>
      <c r="B76">
        <v>7340</v>
      </c>
      <c r="C76">
        <v>158</v>
      </c>
      <c r="D76">
        <v>4365</v>
      </c>
      <c r="E76">
        <v>2817</v>
      </c>
      <c r="F76">
        <v>25</v>
      </c>
      <c r="G76">
        <v>1</v>
      </c>
      <c r="H76">
        <v>0</v>
      </c>
      <c r="I76">
        <v>7053</v>
      </c>
      <c r="J76" t="s">
        <v>19</v>
      </c>
      <c r="K76">
        <f t="shared" si="4"/>
        <v>287</v>
      </c>
      <c r="L76" s="11">
        <f t="shared" si="5"/>
        <v>4.0691904154260596</v>
      </c>
    </row>
    <row r="77" spans="1:12">
      <c r="A77" t="s">
        <v>91</v>
      </c>
      <c r="B77">
        <v>12</v>
      </c>
      <c r="C77">
        <v>0</v>
      </c>
      <c r="D77">
        <v>12</v>
      </c>
      <c r="E77">
        <v>0</v>
      </c>
      <c r="F77">
        <v>0</v>
      </c>
      <c r="G77">
        <v>0</v>
      </c>
      <c r="H77">
        <v>0</v>
      </c>
      <c r="I77">
        <v>12</v>
      </c>
      <c r="J77" t="s">
        <v>13</v>
      </c>
      <c r="K77">
        <f t="shared" si="4"/>
        <v>0</v>
      </c>
      <c r="L77" s="11">
        <f t="shared" si="5"/>
        <v>0</v>
      </c>
    </row>
    <row r="78" spans="1:12">
      <c r="A78" t="s">
        <v>92</v>
      </c>
      <c r="B78">
        <v>39741</v>
      </c>
      <c r="C78">
        <v>1166</v>
      </c>
      <c r="D78">
        <v>5039</v>
      </c>
      <c r="E78">
        <v>33536</v>
      </c>
      <c r="F78">
        <v>465</v>
      </c>
      <c r="G78">
        <v>50</v>
      </c>
      <c r="H78">
        <v>117</v>
      </c>
      <c r="I78">
        <v>34611</v>
      </c>
      <c r="J78" t="s">
        <v>19</v>
      </c>
      <c r="K78">
        <f t="shared" si="4"/>
        <v>5130</v>
      </c>
      <c r="L78" s="11">
        <f t="shared" si="5"/>
        <v>14.821877437808789</v>
      </c>
    </row>
    <row r="79" spans="1:12">
      <c r="A79" t="s">
        <v>93</v>
      </c>
      <c r="B79">
        <v>4448</v>
      </c>
      <c r="C79">
        <v>596</v>
      </c>
      <c r="D79">
        <v>3329</v>
      </c>
      <c r="E79">
        <v>523</v>
      </c>
      <c r="F79">
        <v>13</v>
      </c>
      <c r="G79">
        <v>0</v>
      </c>
      <c r="H79">
        <v>0</v>
      </c>
      <c r="I79">
        <v>4339</v>
      </c>
      <c r="J79" t="s">
        <v>13</v>
      </c>
      <c r="K79">
        <f t="shared" si="4"/>
        <v>109</v>
      </c>
      <c r="L79" s="11">
        <f t="shared" si="5"/>
        <v>2.5120995621110853</v>
      </c>
    </row>
    <row r="80" spans="1:12">
      <c r="A80" t="s">
        <v>94</v>
      </c>
      <c r="B80">
        <v>1854</v>
      </c>
      <c r="C80">
        <v>10</v>
      </c>
      <c r="D80">
        <v>1823</v>
      </c>
      <c r="E80">
        <v>21</v>
      </c>
      <c r="F80">
        <v>7</v>
      </c>
      <c r="G80">
        <v>0</v>
      </c>
      <c r="H80">
        <v>0</v>
      </c>
      <c r="I80">
        <v>1839</v>
      </c>
      <c r="J80" t="s">
        <v>13</v>
      </c>
      <c r="K80">
        <f t="shared" si="4"/>
        <v>15</v>
      </c>
      <c r="L80" s="11">
        <f t="shared" si="5"/>
        <v>0.81566068515497558</v>
      </c>
    </row>
    <row r="81" spans="1:12">
      <c r="A81" t="s">
        <v>95</v>
      </c>
      <c r="B81">
        <v>1480073</v>
      </c>
      <c r="C81">
        <v>33408</v>
      </c>
      <c r="D81">
        <v>951166</v>
      </c>
      <c r="E81">
        <v>495499</v>
      </c>
      <c r="F81">
        <v>44457</v>
      </c>
      <c r="G81">
        <v>637</v>
      </c>
      <c r="H81">
        <v>33598</v>
      </c>
      <c r="I81">
        <v>1155338</v>
      </c>
      <c r="J81" t="s">
        <v>29</v>
      </c>
      <c r="K81">
        <f t="shared" si="4"/>
        <v>324735</v>
      </c>
      <c r="L81" s="11">
        <f t="shared" si="5"/>
        <v>28.107359058561219</v>
      </c>
    </row>
    <row r="82" spans="1:12">
      <c r="A82" t="s">
        <v>96</v>
      </c>
      <c r="B82">
        <v>100303</v>
      </c>
      <c r="C82">
        <v>4838</v>
      </c>
      <c r="D82">
        <v>58173</v>
      </c>
      <c r="E82">
        <v>37292</v>
      </c>
      <c r="F82">
        <v>1525</v>
      </c>
      <c r="G82">
        <v>57</v>
      </c>
      <c r="H82">
        <v>1518</v>
      </c>
      <c r="I82">
        <v>88214</v>
      </c>
      <c r="J82" t="s">
        <v>29</v>
      </c>
      <c r="K82">
        <f t="shared" si="4"/>
        <v>12089</v>
      </c>
      <c r="L82" s="11">
        <f t="shared" si="5"/>
        <v>13.704173940644342</v>
      </c>
    </row>
    <row r="83" spans="1:12">
      <c r="A83" t="s">
        <v>97</v>
      </c>
      <c r="B83">
        <v>293606</v>
      </c>
      <c r="C83">
        <v>15912</v>
      </c>
      <c r="D83">
        <v>255144</v>
      </c>
      <c r="E83">
        <v>22550</v>
      </c>
      <c r="F83">
        <v>2434</v>
      </c>
      <c r="G83">
        <v>212</v>
      </c>
      <c r="H83">
        <v>1931</v>
      </c>
      <c r="I83">
        <v>276202</v>
      </c>
      <c r="J83" t="s">
        <v>11</v>
      </c>
      <c r="K83">
        <f t="shared" si="4"/>
        <v>17404</v>
      </c>
      <c r="L83" s="11">
        <f t="shared" si="5"/>
        <v>6.3011853643347981</v>
      </c>
    </row>
    <row r="84" spans="1:12">
      <c r="A84" t="s">
        <v>98</v>
      </c>
      <c r="B84">
        <v>112585</v>
      </c>
      <c r="C84">
        <v>4458</v>
      </c>
      <c r="D84">
        <v>77144</v>
      </c>
      <c r="E84">
        <v>30983</v>
      </c>
      <c r="F84">
        <v>2553</v>
      </c>
      <c r="G84">
        <v>96</v>
      </c>
      <c r="H84">
        <v>1927</v>
      </c>
      <c r="I84">
        <v>94693</v>
      </c>
      <c r="J84" t="s">
        <v>11</v>
      </c>
      <c r="K84">
        <f t="shared" si="4"/>
        <v>17892</v>
      </c>
      <c r="L84" s="11">
        <f t="shared" si="5"/>
        <v>18.894744067671319</v>
      </c>
    </row>
    <row r="85" spans="1:12">
      <c r="A85" t="s">
        <v>99</v>
      </c>
      <c r="B85">
        <v>25892</v>
      </c>
      <c r="C85">
        <v>1764</v>
      </c>
      <c r="D85">
        <v>23364</v>
      </c>
      <c r="E85">
        <v>764</v>
      </c>
      <c r="F85">
        <v>11</v>
      </c>
      <c r="G85">
        <v>0</v>
      </c>
      <c r="H85">
        <v>0</v>
      </c>
      <c r="I85">
        <v>25766</v>
      </c>
      <c r="J85" t="s">
        <v>13</v>
      </c>
      <c r="K85">
        <f t="shared" si="4"/>
        <v>126</v>
      </c>
      <c r="L85" s="11">
        <f t="shared" si="5"/>
        <v>0.48901653341612977</v>
      </c>
    </row>
    <row r="86" spans="1:12">
      <c r="A86" t="s">
        <v>100</v>
      </c>
      <c r="B86">
        <v>63985</v>
      </c>
      <c r="C86">
        <v>474</v>
      </c>
      <c r="D86">
        <v>27133</v>
      </c>
      <c r="E86">
        <v>36378</v>
      </c>
      <c r="F86">
        <v>2029</v>
      </c>
      <c r="G86">
        <v>4</v>
      </c>
      <c r="H86">
        <v>108</v>
      </c>
      <c r="I86">
        <v>52003</v>
      </c>
      <c r="J86" t="s">
        <v>13</v>
      </c>
      <c r="K86">
        <f t="shared" si="4"/>
        <v>11982</v>
      </c>
      <c r="L86" s="11">
        <f t="shared" si="5"/>
        <v>23.040978405092012</v>
      </c>
    </row>
    <row r="87" spans="1:12">
      <c r="A87" t="s">
        <v>101</v>
      </c>
      <c r="B87">
        <v>246286</v>
      </c>
      <c r="C87">
        <v>35112</v>
      </c>
      <c r="D87">
        <v>198593</v>
      </c>
      <c r="E87">
        <v>12581</v>
      </c>
      <c r="F87">
        <v>168</v>
      </c>
      <c r="G87">
        <v>5</v>
      </c>
      <c r="H87">
        <v>147</v>
      </c>
      <c r="I87">
        <v>244624</v>
      </c>
      <c r="J87" t="s">
        <v>13</v>
      </c>
      <c r="K87">
        <f t="shared" si="4"/>
        <v>1662</v>
      </c>
      <c r="L87" s="11">
        <f t="shared" si="5"/>
        <v>0.67941003335731576</v>
      </c>
    </row>
    <row r="88" spans="1:12">
      <c r="A88" t="s">
        <v>102</v>
      </c>
      <c r="B88">
        <v>853</v>
      </c>
      <c r="C88">
        <v>10</v>
      </c>
      <c r="D88">
        <v>714</v>
      </c>
      <c r="E88">
        <v>129</v>
      </c>
      <c r="F88">
        <v>11</v>
      </c>
      <c r="G88">
        <v>0</v>
      </c>
      <c r="H88">
        <v>0</v>
      </c>
      <c r="I88">
        <v>809</v>
      </c>
      <c r="J88" t="s">
        <v>19</v>
      </c>
      <c r="K88">
        <f t="shared" si="4"/>
        <v>44</v>
      </c>
      <c r="L88" s="11">
        <f t="shared" si="5"/>
        <v>5.4388133498145859</v>
      </c>
    </row>
    <row r="89" spans="1:12">
      <c r="A89" t="s">
        <v>103</v>
      </c>
      <c r="B89">
        <v>31142</v>
      </c>
      <c r="C89">
        <v>998</v>
      </c>
      <c r="D89">
        <v>21970</v>
      </c>
      <c r="E89">
        <v>8174</v>
      </c>
      <c r="F89">
        <v>594</v>
      </c>
      <c r="G89">
        <v>0</v>
      </c>
      <c r="H89">
        <v>364</v>
      </c>
      <c r="I89">
        <v>25706</v>
      </c>
      <c r="J89" t="s">
        <v>23</v>
      </c>
      <c r="K89">
        <f t="shared" si="4"/>
        <v>5436</v>
      </c>
      <c r="L89" s="11">
        <f t="shared" si="5"/>
        <v>21.146813973391428</v>
      </c>
    </row>
    <row r="90" spans="1:12">
      <c r="A90" t="s">
        <v>104</v>
      </c>
      <c r="B90">
        <v>1176</v>
      </c>
      <c r="C90">
        <v>11</v>
      </c>
      <c r="D90">
        <v>1041</v>
      </c>
      <c r="E90">
        <v>124</v>
      </c>
      <c r="F90">
        <v>8</v>
      </c>
      <c r="G90">
        <v>0</v>
      </c>
      <c r="H90">
        <v>0</v>
      </c>
      <c r="I90">
        <v>1223</v>
      </c>
      <c r="J90" t="s">
        <v>11</v>
      </c>
      <c r="K90">
        <f t="shared" si="4"/>
        <v>-47</v>
      </c>
      <c r="L90" s="11">
        <f t="shared" si="5"/>
        <v>-3.8430089942763694</v>
      </c>
    </row>
    <row r="91" spans="1:12">
      <c r="A91" t="s">
        <v>105</v>
      </c>
      <c r="B91">
        <v>84648</v>
      </c>
      <c r="C91">
        <v>585</v>
      </c>
      <c r="D91">
        <v>54404</v>
      </c>
      <c r="E91">
        <v>29659</v>
      </c>
      <c r="F91">
        <v>1526</v>
      </c>
      <c r="G91">
        <v>0</v>
      </c>
      <c r="H91">
        <v>1833</v>
      </c>
      <c r="I91">
        <v>73468</v>
      </c>
      <c r="J91" t="s">
        <v>13</v>
      </c>
      <c r="K91">
        <f t="shared" si="4"/>
        <v>11180</v>
      </c>
      <c r="L91" s="11">
        <f t="shared" si="5"/>
        <v>15.217509664071432</v>
      </c>
    </row>
    <row r="92" spans="1:12">
      <c r="A92" t="s">
        <v>106</v>
      </c>
      <c r="B92">
        <v>17975</v>
      </c>
      <c r="C92">
        <v>285</v>
      </c>
      <c r="D92">
        <v>7833</v>
      </c>
      <c r="E92">
        <v>9857</v>
      </c>
      <c r="F92">
        <v>372</v>
      </c>
      <c r="G92">
        <v>5</v>
      </c>
      <c r="H92">
        <v>90</v>
      </c>
      <c r="I92">
        <v>13771</v>
      </c>
      <c r="J92" t="s">
        <v>15</v>
      </c>
      <c r="K92">
        <f t="shared" si="4"/>
        <v>4204</v>
      </c>
      <c r="L92" s="11">
        <f t="shared" si="5"/>
        <v>30.527920993391909</v>
      </c>
    </row>
    <row r="93" spans="1:12">
      <c r="A93" t="s">
        <v>107</v>
      </c>
      <c r="B93">
        <v>7413</v>
      </c>
      <c r="C93">
        <v>185</v>
      </c>
      <c r="D93">
        <v>4027</v>
      </c>
      <c r="E93">
        <v>3201</v>
      </c>
      <c r="F93">
        <v>496</v>
      </c>
      <c r="G93">
        <v>16</v>
      </c>
      <c r="H93">
        <v>274</v>
      </c>
      <c r="I93">
        <v>5877</v>
      </c>
      <c r="J93" t="s">
        <v>13</v>
      </c>
      <c r="K93">
        <f t="shared" si="4"/>
        <v>1536</v>
      </c>
      <c r="L93" s="11">
        <f t="shared" si="5"/>
        <v>26.13578356304237</v>
      </c>
    </row>
    <row r="94" spans="1:12">
      <c r="A94" t="s">
        <v>108</v>
      </c>
      <c r="B94">
        <v>64379</v>
      </c>
      <c r="C94">
        <v>438</v>
      </c>
      <c r="D94">
        <v>55057</v>
      </c>
      <c r="E94">
        <v>8884</v>
      </c>
      <c r="F94">
        <v>606</v>
      </c>
      <c r="G94">
        <v>5</v>
      </c>
      <c r="H94">
        <v>684</v>
      </c>
      <c r="I94">
        <v>59763</v>
      </c>
      <c r="J94" t="s">
        <v>11</v>
      </c>
      <c r="K94">
        <f t="shared" si="4"/>
        <v>4616</v>
      </c>
      <c r="L94" s="11">
        <f t="shared" si="5"/>
        <v>7.7238425112527818</v>
      </c>
    </row>
    <row r="95" spans="1:12">
      <c r="A95" t="s">
        <v>109</v>
      </c>
      <c r="B95">
        <v>33296</v>
      </c>
      <c r="C95">
        <v>1301</v>
      </c>
      <c r="D95">
        <v>21205</v>
      </c>
      <c r="E95">
        <v>10790</v>
      </c>
      <c r="F95">
        <v>483</v>
      </c>
      <c r="G95">
        <v>24</v>
      </c>
      <c r="H95">
        <v>817</v>
      </c>
      <c r="I95">
        <v>27143</v>
      </c>
      <c r="J95" t="s">
        <v>13</v>
      </c>
      <c r="K95">
        <f t="shared" si="4"/>
        <v>6153</v>
      </c>
      <c r="L95" s="11">
        <f t="shared" si="5"/>
        <v>22.66882805879969</v>
      </c>
    </row>
    <row r="96" spans="1:12">
      <c r="A96" t="s">
        <v>110</v>
      </c>
      <c r="B96">
        <v>20</v>
      </c>
      <c r="C96">
        <v>0</v>
      </c>
      <c r="D96">
        <v>19</v>
      </c>
      <c r="E96">
        <v>1</v>
      </c>
      <c r="F96">
        <v>0</v>
      </c>
      <c r="G96">
        <v>0</v>
      </c>
      <c r="H96">
        <v>0</v>
      </c>
      <c r="I96">
        <v>19</v>
      </c>
      <c r="J96" t="s">
        <v>23</v>
      </c>
      <c r="K96">
        <f t="shared" si="4"/>
        <v>1</v>
      </c>
      <c r="L96" s="11">
        <f t="shared" si="5"/>
        <v>5.2631578947368425</v>
      </c>
    </row>
    <row r="97" spans="1:12">
      <c r="A97" t="s">
        <v>111</v>
      </c>
      <c r="B97">
        <v>1219</v>
      </c>
      <c r="C97">
        <v>31</v>
      </c>
      <c r="D97">
        <v>1045</v>
      </c>
      <c r="E97">
        <v>143</v>
      </c>
      <c r="F97">
        <v>0</v>
      </c>
      <c r="G97">
        <v>0</v>
      </c>
      <c r="H97">
        <v>0</v>
      </c>
      <c r="I97">
        <v>1192</v>
      </c>
      <c r="J97" t="s">
        <v>13</v>
      </c>
      <c r="K97">
        <f t="shared" si="4"/>
        <v>27</v>
      </c>
      <c r="L97" s="11">
        <f t="shared" si="5"/>
        <v>2.2651006711409396</v>
      </c>
    </row>
    <row r="98" spans="1:12">
      <c r="A98" t="s">
        <v>112</v>
      </c>
      <c r="B98">
        <v>3882</v>
      </c>
      <c r="C98">
        <v>51</v>
      </c>
      <c r="D98">
        <v>1709</v>
      </c>
      <c r="E98">
        <v>2122</v>
      </c>
      <c r="F98">
        <v>132</v>
      </c>
      <c r="G98">
        <v>0</v>
      </c>
      <c r="H98">
        <v>17</v>
      </c>
      <c r="I98">
        <v>2905</v>
      </c>
      <c r="J98" t="s">
        <v>11</v>
      </c>
      <c r="K98">
        <f t="shared" ref="K98:K129" si="6">B98-I98</f>
        <v>977</v>
      </c>
      <c r="L98" s="11">
        <f t="shared" ref="L98:L129" si="7">K98*100/I98</f>
        <v>33.63166953528399</v>
      </c>
    </row>
    <row r="99" spans="1:12">
      <c r="A99" t="s">
        <v>113</v>
      </c>
      <c r="B99">
        <v>505</v>
      </c>
      <c r="C99">
        <v>12</v>
      </c>
      <c r="D99">
        <v>128</v>
      </c>
      <c r="E99">
        <v>365</v>
      </c>
      <c r="F99">
        <v>0</v>
      </c>
      <c r="G99">
        <v>0</v>
      </c>
      <c r="H99">
        <v>0</v>
      </c>
      <c r="I99">
        <v>359</v>
      </c>
      <c r="J99" t="s">
        <v>15</v>
      </c>
      <c r="K99">
        <f t="shared" si="6"/>
        <v>146</v>
      </c>
      <c r="L99" s="11">
        <f t="shared" si="7"/>
        <v>40.66852367688022</v>
      </c>
    </row>
    <row r="100" spans="1:12">
      <c r="A100" t="s">
        <v>114</v>
      </c>
      <c r="B100">
        <v>1167</v>
      </c>
      <c r="C100">
        <v>72</v>
      </c>
      <c r="D100">
        <v>646</v>
      </c>
      <c r="E100">
        <v>449</v>
      </c>
      <c r="F100">
        <v>5</v>
      </c>
      <c r="G100">
        <v>0</v>
      </c>
      <c r="H100">
        <v>5</v>
      </c>
      <c r="I100">
        <v>1107</v>
      </c>
      <c r="J100" t="s">
        <v>15</v>
      </c>
      <c r="K100">
        <f t="shared" si="6"/>
        <v>60</v>
      </c>
      <c r="L100" s="11">
        <f t="shared" si="7"/>
        <v>5.4200542005420056</v>
      </c>
    </row>
    <row r="101" spans="1:12">
      <c r="A101" t="s">
        <v>115</v>
      </c>
      <c r="B101">
        <v>2827</v>
      </c>
      <c r="C101">
        <v>64</v>
      </c>
      <c r="D101">
        <v>577</v>
      </c>
      <c r="E101">
        <v>2186</v>
      </c>
      <c r="F101">
        <v>158</v>
      </c>
      <c r="G101">
        <v>4</v>
      </c>
      <c r="H101">
        <v>24</v>
      </c>
      <c r="I101">
        <v>1980</v>
      </c>
      <c r="J101" t="s">
        <v>11</v>
      </c>
      <c r="K101">
        <f t="shared" si="6"/>
        <v>847</v>
      </c>
      <c r="L101" s="11">
        <f t="shared" si="7"/>
        <v>42.777777777777779</v>
      </c>
    </row>
    <row r="102" spans="1:12">
      <c r="A102" t="s">
        <v>116</v>
      </c>
      <c r="B102">
        <v>86</v>
      </c>
      <c r="C102">
        <v>1</v>
      </c>
      <c r="D102">
        <v>81</v>
      </c>
      <c r="E102">
        <v>4</v>
      </c>
      <c r="F102">
        <v>0</v>
      </c>
      <c r="G102">
        <v>0</v>
      </c>
      <c r="H102">
        <v>0</v>
      </c>
      <c r="I102">
        <v>86</v>
      </c>
      <c r="J102" t="s">
        <v>13</v>
      </c>
      <c r="K102">
        <f t="shared" si="6"/>
        <v>0</v>
      </c>
      <c r="L102" s="11">
        <f t="shared" si="7"/>
        <v>0</v>
      </c>
    </row>
    <row r="103" spans="1:12">
      <c r="A103" t="s">
        <v>117</v>
      </c>
      <c r="B103">
        <v>2019</v>
      </c>
      <c r="C103">
        <v>80</v>
      </c>
      <c r="D103">
        <v>1620</v>
      </c>
      <c r="E103">
        <v>319</v>
      </c>
      <c r="F103">
        <v>11</v>
      </c>
      <c r="G103">
        <v>0</v>
      </c>
      <c r="H103">
        <v>4</v>
      </c>
      <c r="I103">
        <v>1947</v>
      </c>
      <c r="J103" t="s">
        <v>13</v>
      </c>
      <c r="K103">
        <f t="shared" si="6"/>
        <v>72</v>
      </c>
      <c r="L103" s="11">
        <f t="shared" si="7"/>
        <v>3.6979969183359014</v>
      </c>
    </row>
    <row r="104" spans="1:12">
      <c r="A104" t="s">
        <v>118</v>
      </c>
      <c r="B104">
        <v>6321</v>
      </c>
      <c r="C104">
        <v>112</v>
      </c>
      <c r="D104">
        <v>4825</v>
      </c>
      <c r="E104">
        <v>1384</v>
      </c>
      <c r="F104">
        <v>49</v>
      </c>
      <c r="G104">
        <v>0</v>
      </c>
      <c r="H104">
        <v>178</v>
      </c>
      <c r="I104">
        <v>5639</v>
      </c>
      <c r="J104" t="s">
        <v>13</v>
      </c>
      <c r="K104">
        <f t="shared" si="6"/>
        <v>682</v>
      </c>
      <c r="L104" s="11">
        <f t="shared" si="7"/>
        <v>12.094342968611455</v>
      </c>
    </row>
    <row r="105" spans="1:12">
      <c r="A105" t="s">
        <v>119</v>
      </c>
      <c r="B105">
        <v>9690</v>
      </c>
      <c r="C105">
        <v>91</v>
      </c>
      <c r="D105">
        <v>6260</v>
      </c>
      <c r="E105">
        <v>3339</v>
      </c>
      <c r="F105">
        <v>395</v>
      </c>
      <c r="G105">
        <v>6</v>
      </c>
      <c r="H105">
        <v>681</v>
      </c>
      <c r="I105">
        <v>7153</v>
      </c>
      <c r="J105" t="s">
        <v>15</v>
      </c>
      <c r="K105">
        <f t="shared" si="6"/>
        <v>2537</v>
      </c>
      <c r="L105" s="11">
        <f t="shared" si="7"/>
        <v>35.467635956941145</v>
      </c>
    </row>
    <row r="106" spans="1:12">
      <c r="A106" t="s">
        <v>120</v>
      </c>
      <c r="B106">
        <v>3664</v>
      </c>
      <c r="C106">
        <v>99</v>
      </c>
      <c r="D106">
        <v>1645</v>
      </c>
      <c r="E106">
        <v>1920</v>
      </c>
      <c r="F106">
        <v>24</v>
      </c>
      <c r="G106">
        <v>0</v>
      </c>
      <c r="H106">
        <v>6</v>
      </c>
      <c r="I106">
        <v>2992</v>
      </c>
      <c r="J106" t="s">
        <v>15</v>
      </c>
      <c r="K106">
        <f t="shared" si="6"/>
        <v>672</v>
      </c>
      <c r="L106" s="11">
        <f t="shared" si="7"/>
        <v>22.459893048128343</v>
      </c>
    </row>
    <row r="107" spans="1:12">
      <c r="A107" t="s">
        <v>121</v>
      </c>
      <c r="B107">
        <v>8904</v>
      </c>
      <c r="C107">
        <v>124</v>
      </c>
      <c r="D107">
        <v>8601</v>
      </c>
      <c r="E107">
        <v>179</v>
      </c>
      <c r="F107">
        <v>7</v>
      </c>
      <c r="G107">
        <v>0</v>
      </c>
      <c r="H107">
        <v>1</v>
      </c>
      <c r="I107">
        <v>8800</v>
      </c>
      <c r="J107" t="s">
        <v>23</v>
      </c>
      <c r="K107">
        <f t="shared" si="6"/>
        <v>104</v>
      </c>
      <c r="L107" s="11">
        <f t="shared" si="7"/>
        <v>1.1818181818181819</v>
      </c>
    </row>
    <row r="108" spans="1:12">
      <c r="A108" t="s">
        <v>122</v>
      </c>
      <c r="B108">
        <v>3369</v>
      </c>
      <c r="C108">
        <v>15</v>
      </c>
      <c r="D108">
        <v>2547</v>
      </c>
      <c r="E108">
        <v>807</v>
      </c>
      <c r="F108">
        <v>67</v>
      </c>
      <c r="G108">
        <v>0</v>
      </c>
      <c r="H108">
        <v>19</v>
      </c>
      <c r="I108">
        <v>2999</v>
      </c>
      <c r="J108" t="s">
        <v>29</v>
      </c>
      <c r="K108">
        <f t="shared" si="6"/>
        <v>370</v>
      </c>
      <c r="L108" s="11">
        <f t="shared" si="7"/>
        <v>12.337445815271757</v>
      </c>
    </row>
    <row r="109" spans="1:12">
      <c r="A109" t="s">
        <v>123</v>
      </c>
      <c r="B109">
        <v>2513</v>
      </c>
      <c r="C109">
        <v>124</v>
      </c>
      <c r="D109">
        <v>1913</v>
      </c>
      <c r="E109">
        <v>476</v>
      </c>
      <c r="F109">
        <v>3</v>
      </c>
      <c r="G109">
        <v>1</v>
      </c>
      <c r="H109">
        <v>2</v>
      </c>
      <c r="I109">
        <v>2475</v>
      </c>
      <c r="J109" t="s">
        <v>15</v>
      </c>
      <c r="K109">
        <f t="shared" si="6"/>
        <v>38</v>
      </c>
      <c r="L109" s="11">
        <f t="shared" si="7"/>
        <v>1.5353535353535352</v>
      </c>
    </row>
    <row r="110" spans="1:12">
      <c r="A110" t="s">
        <v>124</v>
      </c>
      <c r="B110">
        <v>701</v>
      </c>
      <c r="C110">
        <v>9</v>
      </c>
      <c r="D110">
        <v>665</v>
      </c>
      <c r="E110">
        <v>27</v>
      </c>
      <c r="F110">
        <v>1</v>
      </c>
      <c r="G110">
        <v>0</v>
      </c>
      <c r="H110">
        <v>0</v>
      </c>
      <c r="I110">
        <v>677</v>
      </c>
      <c r="J110" t="s">
        <v>13</v>
      </c>
      <c r="K110">
        <f t="shared" si="6"/>
        <v>24</v>
      </c>
      <c r="L110" s="11">
        <f t="shared" si="7"/>
        <v>3.5450516986706058</v>
      </c>
    </row>
    <row r="111" spans="1:12">
      <c r="A111" t="s">
        <v>125</v>
      </c>
      <c r="B111">
        <v>6208</v>
      </c>
      <c r="C111">
        <v>156</v>
      </c>
      <c r="D111">
        <v>4653</v>
      </c>
      <c r="E111">
        <v>1399</v>
      </c>
      <c r="F111">
        <v>37</v>
      </c>
      <c r="G111">
        <v>0</v>
      </c>
      <c r="H111">
        <v>223</v>
      </c>
      <c r="I111">
        <v>5923</v>
      </c>
      <c r="J111" t="s">
        <v>15</v>
      </c>
      <c r="K111">
        <f t="shared" si="6"/>
        <v>285</v>
      </c>
      <c r="L111" s="11">
        <f t="shared" si="7"/>
        <v>4.8117508019584667</v>
      </c>
    </row>
    <row r="112" spans="1:12">
      <c r="A112" t="s">
        <v>126</v>
      </c>
      <c r="B112">
        <v>344</v>
      </c>
      <c r="C112">
        <v>10</v>
      </c>
      <c r="D112">
        <v>332</v>
      </c>
      <c r="E112">
        <v>2</v>
      </c>
      <c r="F112">
        <v>0</v>
      </c>
      <c r="G112">
        <v>0</v>
      </c>
      <c r="H112">
        <v>0</v>
      </c>
      <c r="I112">
        <v>343</v>
      </c>
      <c r="J112" t="s">
        <v>15</v>
      </c>
      <c r="K112">
        <f t="shared" si="6"/>
        <v>1</v>
      </c>
      <c r="L112" s="11">
        <f t="shared" si="7"/>
        <v>0.29154518950437319</v>
      </c>
    </row>
    <row r="113" spans="1:12">
      <c r="A113" t="s">
        <v>127</v>
      </c>
      <c r="B113">
        <v>395489</v>
      </c>
      <c r="C113">
        <v>44022</v>
      </c>
      <c r="D113">
        <v>303810</v>
      </c>
      <c r="E113">
        <v>47657</v>
      </c>
      <c r="F113">
        <v>4973</v>
      </c>
      <c r="G113">
        <v>342</v>
      </c>
      <c r="H113">
        <v>8588</v>
      </c>
      <c r="I113">
        <v>349396</v>
      </c>
      <c r="J113" t="s">
        <v>19</v>
      </c>
      <c r="K113">
        <f t="shared" si="6"/>
        <v>46093</v>
      </c>
      <c r="L113" s="11">
        <f t="shared" si="7"/>
        <v>13.192194529988894</v>
      </c>
    </row>
    <row r="114" spans="1:12">
      <c r="A114" t="s">
        <v>128</v>
      </c>
      <c r="B114">
        <v>23154</v>
      </c>
      <c r="C114">
        <v>748</v>
      </c>
      <c r="D114">
        <v>16154</v>
      </c>
      <c r="E114">
        <v>6252</v>
      </c>
      <c r="F114">
        <v>120</v>
      </c>
      <c r="G114">
        <v>13</v>
      </c>
      <c r="H114">
        <v>245</v>
      </c>
      <c r="I114">
        <v>21115</v>
      </c>
      <c r="J114" t="s">
        <v>13</v>
      </c>
      <c r="K114">
        <f t="shared" si="6"/>
        <v>2039</v>
      </c>
      <c r="L114" s="11">
        <f t="shared" si="7"/>
        <v>9.6566421974899352</v>
      </c>
    </row>
    <row r="115" spans="1:12">
      <c r="A115" t="s">
        <v>129</v>
      </c>
      <c r="B115">
        <v>116</v>
      </c>
      <c r="C115">
        <v>4</v>
      </c>
      <c r="D115">
        <v>104</v>
      </c>
      <c r="E115">
        <v>8</v>
      </c>
      <c r="F115">
        <v>0</v>
      </c>
      <c r="G115">
        <v>0</v>
      </c>
      <c r="H115">
        <v>0</v>
      </c>
      <c r="I115">
        <v>109</v>
      </c>
      <c r="J115" t="s">
        <v>13</v>
      </c>
      <c r="K115">
        <f t="shared" si="6"/>
        <v>7</v>
      </c>
      <c r="L115" s="11">
        <f t="shared" si="7"/>
        <v>6.4220183486238529</v>
      </c>
    </row>
    <row r="116" spans="1:12">
      <c r="A116" t="s">
        <v>130</v>
      </c>
      <c r="B116">
        <v>289</v>
      </c>
      <c r="C116">
        <v>0</v>
      </c>
      <c r="D116">
        <v>222</v>
      </c>
      <c r="E116">
        <v>67</v>
      </c>
      <c r="F116">
        <v>1</v>
      </c>
      <c r="G116">
        <v>0</v>
      </c>
      <c r="H116">
        <v>4</v>
      </c>
      <c r="I116">
        <v>287</v>
      </c>
      <c r="J116" t="s">
        <v>23</v>
      </c>
      <c r="K116">
        <f t="shared" si="6"/>
        <v>2</v>
      </c>
      <c r="L116" s="11">
        <f t="shared" si="7"/>
        <v>0.69686411149825789</v>
      </c>
    </row>
    <row r="117" spans="1:12">
      <c r="A117" t="s">
        <v>131</v>
      </c>
      <c r="B117">
        <v>2893</v>
      </c>
      <c r="C117">
        <v>45</v>
      </c>
      <c r="D117">
        <v>809</v>
      </c>
      <c r="E117">
        <v>2039</v>
      </c>
      <c r="F117">
        <v>94</v>
      </c>
      <c r="G117">
        <v>2</v>
      </c>
      <c r="H117">
        <v>70</v>
      </c>
      <c r="I117">
        <v>2188</v>
      </c>
      <c r="J117" t="s">
        <v>13</v>
      </c>
      <c r="K117">
        <f t="shared" si="6"/>
        <v>705</v>
      </c>
      <c r="L117" s="11">
        <f t="shared" si="7"/>
        <v>32.221206581352831</v>
      </c>
    </row>
    <row r="118" spans="1:12">
      <c r="A118" t="s">
        <v>132</v>
      </c>
      <c r="B118">
        <v>20887</v>
      </c>
      <c r="C118">
        <v>316</v>
      </c>
      <c r="D118">
        <v>16553</v>
      </c>
      <c r="E118">
        <v>4018</v>
      </c>
      <c r="F118">
        <v>609</v>
      </c>
      <c r="G118">
        <v>3</v>
      </c>
      <c r="H118">
        <v>115</v>
      </c>
      <c r="I118">
        <v>17562</v>
      </c>
      <c r="J118" t="s">
        <v>11</v>
      </c>
      <c r="K118">
        <f t="shared" si="6"/>
        <v>3325</v>
      </c>
      <c r="L118" s="11">
        <f t="shared" si="7"/>
        <v>18.932923357248605</v>
      </c>
    </row>
    <row r="119" spans="1:12">
      <c r="A119" t="s">
        <v>133</v>
      </c>
      <c r="B119">
        <v>1701</v>
      </c>
      <c r="C119">
        <v>11</v>
      </c>
      <c r="D119">
        <v>0</v>
      </c>
      <c r="E119">
        <v>1690</v>
      </c>
      <c r="F119">
        <v>32</v>
      </c>
      <c r="G119">
        <v>0</v>
      </c>
      <c r="H119">
        <v>0</v>
      </c>
      <c r="I119">
        <v>1507</v>
      </c>
      <c r="J119" t="s">
        <v>15</v>
      </c>
      <c r="K119">
        <f t="shared" si="6"/>
        <v>194</v>
      </c>
      <c r="L119" s="11">
        <f t="shared" si="7"/>
        <v>12.873258128732582</v>
      </c>
    </row>
    <row r="120" spans="1:12">
      <c r="A120" t="s">
        <v>134</v>
      </c>
      <c r="B120">
        <v>1843</v>
      </c>
      <c r="C120">
        <v>8</v>
      </c>
      <c r="D120">
        <v>101</v>
      </c>
      <c r="E120">
        <v>1734</v>
      </c>
      <c r="F120">
        <v>68</v>
      </c>
      <c r="G120">
        <v>0</v>
      </c>
      <c r="H120">
        <v>26</v>
      </c>
      <c r="I120">
        <v>1344</v>
      </c>
      <c r="J120" t="s">
        <v>15</v>
      </c>
      <c r="K120">
        <f t="shared" si="6"/>
        <v>499</v>
      </c>
      <c r="L120" s="11">
        <f t="shared" si="7"/>
        <v>37.12797619047619</v>
      </c>
    </row>
    <row r="121" spans="1:12">
      <c r="A121" t="s">
        <v>135</v>
      </c>
      <c r="B121">
        <v>18752</v>
      </c>
      <c r="C121">
        <v>48</v>
      </c>
      <c r="D121">
        <v>13754</v>
      </c>
      <c r="E121">
        <v>4950</v>
      </c>
      <c r="F121">
        <v>139</v>
      </c>
      <c r="G121">
        <v>3</v>
      </c>
      <c r="H121">
        <v>626</v>
      </c>
      <c r="I121">
        <v>17844</v>
      </c>
      <c r="J121" t="s">
        <v>29</v>
      </c>
      <c r="K121">
        <f t="shared" si="6"/>
        <v>908</v>
      </c>
      <c r="L121" s="11">
        <f t="shared" si="7"/>
        <v>5.088545169244564</v>
      </c>
    </row>
    <row r="122" spans="1:12">
      <c r="A122" t="s">
        <v>136</v>
      </c>
      <c r="B122">
        <v>53413</v>
      </c>
      <c r="C122">
        <v>6160</v>
      </c>
      <c r="D122">
        <v>189</v>
      </c>
      <c r="E122">
        <v>47064</v>
      </c>
      <c r="F122">
        <v>419</v>
      </c>
      <c r="G122">
        <v>1</v>
      </c>
      <c r="H122">
        <v>0</v>
      </c>
      <c r="I122">
        <v>52132</v>
      </c>
      <c r="J122" t="s">
        <v>13</v>
      </c>
      <c r="K122">
        <f t="shared" si="6"/>
        <v>1281</v>
      </c>
      <c r="L122" s="11">
        <f t="shared" si="7"/>
        <v>2.4572239699225045</v>
      </c>
    </row>
    <row r="123" spans="1:12">
      <c r="A123" t="s">
        <v>137</v>
      </c>
      <c r="B123">
        <v>1557</v>
      </c>
      <c r="C123">
        <v>22</v>
      </c>
      <c r="D123">
        <v>1514</v>
      </c>
      <c r="E123">
        <v>21</v>
      </c>
      <c r="F123">
        <v>1</v>
      </c>
      <c r="G123">
        <v>0</v>
      </c>
      <c r="H123">
        <v>1</v>
      </c>
      <c r="I123">
        <v>1555</v>
      </c>
      <c r="J123" t="s">
        <v>23</v>
      </c>
      <c r="K123">
        <f t="shared" si="6"/>
        <v>2</v>
      </c>
      <c r="L123" s="11">
        <f t="shared" si="7"/>
        <v>0.12861736334405144</v>
      </c>
    </row>
    <row r="124" spans="1:12">
      <c r="A124" t="s">
        <v>138</v>
      </c>
      <c r="B124">
        <v>3439</v>
      </c>
      <c r="C124">
        <v>108</v>
      </c>
      <c r="D124">
        <v>2492</v>
      </c>
      <c r="E124">
        <v>839</v>
      </c>
      <c r="F124">
        <v>0</v>
      </c>
      <c r="G124">
        <v>0</v>
      </c>
      <c r="H124">
        <v>0</v>
      </c>
      <c r="I124">
        <v>3147</v>
      </c>
      <c r="J124" t="s">
        <v>19</v>
      </c>
      <c r="K124">
        <f t="shared" si="6"/>
        <v>292</v>
      </c>
      <c r="L124" s="11">
        <f t="shared" si="7"/>
        <v>9.2786781061328245</v>
      </c>
    </row>
    <row r="125" spans="1:12">
      <c r="A125" t="s">
        <v>139</v>
      </c>
      <c r="B125">
        <v>1132</v>
      </c>
      <c r="C125">
        <v>69</v>
      </c>
      <c r="D125">
        <v>1027</v>
      </c>
      <c r="E125">
        <v>36</v>
      </c>
      <c r="F125">
        <v>0</v>
      </c>
      <c r="G125">
        <v>0</v>
      </c>
      <c r="H125">
        <v>0</v>
      </c>
      <c r="I125">
        <v>1105</v>
      </c>
      <c r="J125" t="s">
        <v>15</v>
      </c>
      <c r="K125">
        <f t="shared" si="6"/>
        <v>27</v>
      </c>
      <c r="L125" s="11">
        <f t="shared" si="7"/>
        <v>2.4434389140271495</v>
      </c>
    </row>
    <row r="126" spans="1:12">
      <c r="A126" t="s">
        <v>140</v>
      </c>
      <c r="B126">
        <v>41180</v>
      </c>
      <c r="C126">
        <v>860</v>
      </c>
      <c r="D126">
        <v>18203</v>
      </c>
      <c r="E126">
        <v>22117</v>
      </c>
      <c r="F126">
        <v>648</v>
      </c>
      <c r="G126">
        <v>2</v>
      </c>
      <c r="H126">
        <v>829</v>
      </c>
      <c r="I126">
        <v>37225</v>
      </c>
      <c r="J126" t="s">
        <v>15</v>
      </c>
      <c r="K126">
        <f t="shared" si="6"/>
        <v>3955</v>
      </c>
      <c r="L126" s="11">
        <f t="shared" si="7"/>
        <v>10.624580255204835</v>
      </c>
    </row>
    <row r="127" spans="1:12">
      <c r="A127" t="s">
        <v>141</v>
      </c>
      <c r="B127">
        <v>10213</v>
      </c>
      <c r="C127">
        <v>466</v>
      </c>
      <c r="D127">
        <v>5564</v>
      </c>
      <c r="E127">
        <v>4183</v>
      </c>
      <c r="F127">
        <v>127</v>
      </c>
      <c r="G127">
        <v>6</v>
      </c>
      <c r="H127">
        <v>137</v>
      </c>
      <c r="I127">
        <v>9249</v>
      </c>
      <c r="J127" t="s">
        <v>13</v>
      </c>
      <c r="K127">
        <f t="shared" si="6"/>
        <v>964</v>
      </c>
      <c r="L127" s="11">
        <f t="shared" si="7"/>
        <v>10.422748405232998</v>
      </c>
    </row>
    <row r="128" spans="1:12">
      <c r="A128" t="s">
        <v>142</v>
      </c>
      <c r="B128">
        <v>9132</v>
      </c>
      <c r="C128">
        <v>255</v>
      </c>
      <c r="D128">
        <v>8752</v>
      </c>
      <c r="E128">
        <v>125</v>
      </c>
      <c r="F128">
        <v>15</v>
      </c>
      <c r="G128">
        <v>0</v>
      </c>
      <c r="H128">
        <v>0</v>
      </c>
      <c r="I128">
        <v>9034</v>
      </c>
      <c r="J128" t="s">
        <v>13</v>
      </c>
      <c r="K128">
        <f t="shared" si="6"/>
        <v>98</v>
      </c>
      <c r="L128" s="11">
        <f t="shared" si="7"/>
        <v>1.0847907903475758</v>
      </c>
    </row>
    <row r="129" spans="1:12">
      <c r="A129" t="s">
        <v>143</v>
      </c>
      <c r="B129">
        <v>77058</v>
      </c>
      <c r="C129">
        <v>393</v>
      </c>
      <c r="D129">
        <v>57028</v>
      </c>
      <c r="E129">
        <v>19637</v>
      </c>
      <c r="F129">
        <v>1053</v>
      </c>
      <c r="G129">
        <v>9</v>
      </c>
      <c r="H129">
        <v>1729</v>
      </c>
      <c r="I129">
        <v>68400</v>
      </c>
      <c r="J129" t="s">
        <v>11</v>
      </c>
      <c r="K129">
        <f t="shared" si="6"/>
        <v>8658</v>
      </c>
      <c r="L129" s="11">
        <f t="shared" si="7"/>
        <v>12.657894736842104</v>
      </c>
    </row>
    <row r="130" spans="1:12">
      <c r="A130" t="s">
        <v>144</v>
      </c>
      <c r="B130">
        <v>274289</v>
      </c>
      <c r="C130">
        <v>5842</v>
      </c>
      <c r="D130">
        <v>241026</v>
      </c>
      <c r="E130">
        <v>27421</v>
      </c>
      <c r="F130">
        <v>1176</v>
      </c>
      <c r="G130">
        <v>20</v>
      </c>
      <c r="H130">
        <v>3592</v>
      </c>
      <c r="I130">
        <v>266096</v>
      </c>
      <c r="J130" t="s">
        <v>11</v>
      </c>
      <c r="K130">
        <f t="shared" ref="K130:K161" si="8">B130-I130</f>
        <v>8193</v>
      </c>
      <c r="L130" s="11">
        <f t="shared" ref="L130:L161" si="9">K130*100/I130</f>
        <v>3.0789639829234563</v>
      </c>
    </row>
    <row r="131" spans="1:12">
      <c r="A131" t="s">
        <v>145</v>
      </c>
      <c r="B131">
        <v>61442</v>
      </c>
      <c r="C131">
        <v>1322</v>
      </c>
      <c r="D131">
        <v>35086</v>
      </c>
      <c r="E131">
        <v>25034</v>
      </c>
      <c r="F131">
        <v>1146</v>
      </c>
      <c r="G131">
        <v>28</v>
      </c>
      <c r="H131">
        <v>955</v>
      </c>
      <c r="I131">
        <v>54426</v>
      </c>
      <c r="J131" t="s">
        <v>19</v>
      </c>
      <c r="K131">
        <f t="shared" si="8"/>
        <v>7016</v>
      </c>
      <c r="L131" s="11">
        <f t="shared" si="9"/>
        <v>12.890897732701282</v>
      </c>
    </row>
    <row r="132" spans="1:12">
      <c r="A132" t="s">
        <v>146</v>
      </c>
      <c r="B132">
        <v>62</v>
      </c>
      <c r="C132">
        <v>0</v>
      </c>
      <c r="D132">
        <v>11</v>
      </c>
      <c r="E132">
        <v>51</v>
      </c>
      <c r="F132">
        <v>0</v>
      </c>
      <c r="G132">
        <v>0</v>
      </c>
      <c r="H132">
        <v>0</v>
      </c>
      <c r="I132">
        <v>19</v>
      </c>
      <c r="J132" t="s">
        <v>23</v>
      </c>
      <c r="K132">
        <f t="shared" si="8"/>
        <v>43</v>
      </c>
      <c r="L132" s="11">
        <f t="shared" si="9"/>
        <v>226.31578947368422</v>
      </c>
    </row>
    <row r="133" spans="1:12">
      <c r="A133" t="s">
        <v>147</v>
      </c>
      <c r="B133">
        <v>4548</v>
      </c>
      <c r="C133">
        <v>43</v>
      </c>
      <c r="D133">
        <v>2905</v>
      </c>
      <c r="E133">
        <v>1600</v>
      </c>
      <c r="F133">
        <v>104</v>
      </c>
      <c r="G133">
        <v>2</v>
      </c>
      <c r="H133">
        <v>111</v>
      </c>
      <c r="I133">
        <v>3748</v>
      </c>
      <c r="J133" t="s">
        <v>19</v>
      </c>
      <c r="K133">
        <f t="shared" si="8"/>
        <v>800</v>
      </c>
      <c r="L133" s="11">
        <f t="shared" si="9"/>
        <v>21.34471718249733</v>
      </c>
    </row>
    <row r="134" spans="1:12">
      <c r="A134" t="s">
        <v>148</v>
      </c>
      <c r="B134">
        <v>389717</v>
      </c>
      <c r="C134">
        <v>18418</v>
      </c>
      <c r="D134">
        <v>272547</v>
      </c>
      <c r="E134">
        <v>98752</v>
      </c>
      <c r="F134">
        <v>13756</v>
      </c>
      <c r="G134">
        <v>575</v>
      </c>
      <c r="H134">
        <v>4697</v>
      </c>
      <c r="I134">
        <v>357681</v>
      </c>
      <c r="J134" t="s">
        <v>19</v>
      </c>
      <c r="K134">
        <f t="shared" si="8"/>
        <v>32036</v>
      </c>
      <c r="L134" s="11">
        <f t="shared" si="9"/>
        <v>8.9565842188989624</v>
      </c>
    </row>
    <row r="135" spans="1:12">
      <c r="A135" t="s">
        <v>149</v>
      </c>
      <c r="B135">
        <v>82040</v>
      </c>
      <c r="C135">
        <v>1945</v>
      </c>
      <c r="D135">
        <v>26446</v>
      </c>
      <c r="E135">
        <v>53649</v>
      </c>
      <c r="F135">
        <v>1592</v>
      </c>
      <c r="G135">
        <v>13</v>
      </c>
      <c r="H135">
        <v>336</v>
      </c>
      <c r="I135">
        <v>68898</v>
      </c>
      <c r="J135" t="s">
        <v>23</v>
      </c>
      <c r="K135">
        <f t="shared" si="8"/>
        <v>13142</v>
      </c>
      <c r="L135" s="11">
        <f t="shared" si="9"/>
        <v>19.074574007953785</v>
      </c>
    </row>
    <row r="136" spans="1:12">
      <c r="A136" t="s">
        <v>150</v>
      </c>
      <c r="B136">
        <v>43402</v>
      </c>
      <c r="C136">
        <v>1676</v>
      </c>
      <c r="D136">
        <v>32856</v>
      </c>
      <c r="E136">
        <v>8870</v>
      </c>
      <c r="F136">
        <v>337</v>
      </c>
      <c r="G136">
        <v>5</v>
      </c>
      <c r="H136">
        <v>103</v>
      </c>
      <c r="I136">
        <v>40383</v>
      </c>
      <c r="J136" t="s">
        <v>13</v>
      </c>
      <c r="K136">
        <f t="shared" si="8"/>
        <v>3019</v>
      </c>
      <c r="L136" s="11">
        <f t="shared" si="9"/>
        <v>7.4759180843424211</v>
      </c>
    </row>
    <row r="137" spans="1:12">
      <c r="A137" t="s">
        <v>151</v>
      </c>
      <c r="B137">
        <v>50299</v>
      </c>
      <c r="C137">
        <v>1719</v>
      </c>
      <c r="D137">
        <v>35375</v>
      </c>
      <c r="E137">
        <v>13205</v>
      </c>
      <c r="F137">
        <v>135</v>
      </c>
      <c r="G137">
        <v>2</v>
      </c>
      <c r="H137">
        <v>158</v>
      </c>
      <c r="I137">
        <v>48771</v>
      </c>
      <c r="J137" t="s">
        <v>13</v>
      </c>
      <c r="K137">
        <f t="shared" si="8"/>
        <v>1528</v>
      </c>
      <c r="L137" s="11">
        <f t="shared" si="9"/>
        <v>3.1330093703225277</v>
      </c>
    </row>
    <row r="138" spans="1:12">
      <c r="A138" t="s">
        <v>152</v>
      </c>
      <c r="B138">
        <v>109597</v>
      </c>
      <c r="C138">
        <v>165</v>
      </c>
      <c r="D138">
        <v>106328</v>
      </c>
      <c r="E138">
        <v>3104</v>
      </c>
      <c r="F138">
        <v>292</v>
      </c>
      <c r="G138">
        <v>0</v>
      </c>
      <c r="H138">
        <v>304</v>
      </c>
      <c r="I138">
        <v>107037</v>
      </c>
      <c r="J138" t="s">
        <v>11</v>
      </c>
      <c r="K138">
        <f t="shared" si="8"/>
        <v>2560</v>
      </c>
      <c r="L138" s="11">
        <f t="shared" si="9"/>
        <v>2.3916963293066882</v>
      </c>
    </row>
    <row r="139" spans="1:12">
      <c r="A139" t="s">
        <v>153</v>
      </c>
      <c r="B139">
        <v>45902</v>
      </c>
      <c r="C139">
        <v>2206</v>
      </c>
      <c r="D139">
        <v>25794</v>
      </c>
      <c r="E139">
        <v>17902</v>
      </c>
      <c r="F139">
        <v>1104</v>
      </c>
      <c r="G139">
        <v>19</v>
      </c>
      <c r="H139">
        <v>151</v>
      </c>
      <c r="I139">
        <v>38139</v>
      </c>
      <c r="J139" t="s">
        <v>13</v>
      </c>
      <c r="K139">
        <f t="shared" si="8"/>
        <v>7763</v>
      </c>
      <c r="L139" s="11">
        <f t="shared" si="9"/>
        <v>20.354492776423083</v>
      </c>
    </row>
    <row r="140" spans="1:12">
      <c r="A140" t="s">
        <v>154</v>
      </c>
      <c r="B140">
        <v>816680</v>
      </c>
      <c r="C140">
        <v>13334</v>
      </c>
      <c r="D140">
        <v>602249</v>
      </c>
      <c r="E140">
        <v>201097</v>
      </c>
      <c r="F140">
        <v>5607</v>
      </c>
      <c r="G140">
        <v>85</v>
      </c>
      <c r="H140">
        <v>3077</v>
      </c>
      <c r="I140">
        <v>776212</v>
      </c>
      <c r="J140" t="s">
        <v>13</v>
      </c>
      <c r="K140">
        <f t="shared" si="8"/>
        <v>40468</v>
      </c>
      <c r="L140" s="11">
        <f t="shared" si="9"/>
        <v>5.2135241403121828</v>
      </c>
    </row>
    <row r="141" spans="1:12">
      <c r="A141" t="s">
        <v>155</v>
      </c>
      <c r="B141">
        <v>1879</v>
      </c>
      <c r="C141">
        <v>5</v>
      </c>
      <c r="D141">
        <v>975</v>
      </c>
      <c r="E141">
        <v>899</v>
      </c>
      <c r="F141">
        <v>58</v>
      </c>
      <c r="G141">
        <v>0</v>
      </c>
      <c r="H141">
        <v>57</v>
      </c>
      <c r="I141">
        <v>1629</v>
      </c>
      <c r="J141" t="s">
        <v>15</v>
      </c>
      <c r="K141">
        <f t="shared" si="8"/>
        <v>250</v>
      </c>
      <c r="L141" s="11">
        <f t="shared" si="9"/>
        <v>15.346838551258442</v>
      </c>
    </row>
    <row r="142" spans="1:12">
      <c r="A142" t="s">
        <v>156</v>
      </c>
      <c r="B142">
        <v>17</v>
      </c>
      <c r="C142">
        <v>0</v>
      </c>
      <c r="D142">
        <v>15</v>
      </c>
      <c r="E142">
        <v>2</v>
      </c>
      <c r="F142">
        <v>0</v>
      </c>
      <c r="G142">
        <v>0</v>
      </c>
      <c r="H142">
        <v>0</v>
      </c>
      <c r="I142">
        <v>17</v>
      </c>
      <c r="J142" t="s">
        <v>19</v>
      </c>
      <c r="K142">
        <f t="shared" si="8"/>
        <v>0</v>
      </c>
      <c r="L142" s="11">
        <f t="shared" si="9"/>
        <v>0</v>
      </c>
    </row>
    <row r="143" spans="1:12">
      <c r="A143" t="s">
        <v>157</v>
      </c>
      <c r="B143">
        <v>24</v>
      </c>
      <c r="C143">
        <v>0</v>
      </c>
      <c r="D143">
        <v>22</v>
      </c>
      <c r="E143">
        <v>2</v>
      </c>
      <c r="F143">
        <v>0</v>
      </c>
      <c r="G143">
        <v>0</v>
      </c>
      <c r="H143">
        <v>0</v>
      </c>
      <c r="I143">
        <v>23</v>
      </c>
      <c r="J143" t="s">
        <v>19</v>
      </c>
      <c r="K143">
        <f t="shared" si="8"/>
        <v>1</v>
      </c>
      <c r="L143" s="11">
        <f t="shared" si="9"/>
        <v>4.3478260869565215</v>
      </c>
    </row>
    <row r="144" spans="1:12">
      <c r="A144" t="s">
        <v>158</v>
      </c>
      <c r="B144">
        <v>52</v>
      </c>
      <c r="C144">
        <v>0</v>
      </c>
      <c r="D144">
        <v>39</v>
      </c>
      <c r="E144">
        <v>13</v>
      </c>
      <c r="F144">
        <v>0</v>
      </c>
      <c r="G144">
        <v>0</v>
      </c>
      <c r="H144">
        <v>0</v>
      </c>
      <c r="I144">
        <v>50</v>
      </c>
      <c r="J144" t="s">
        <v>19</v>
      </c>
      <c r="K144">
        <f t="shared" si="8"/>
        <v>2</v>
      </c>
      <c r="L144" s="11">
        <f t="shared" si="9"/>
        <v>4</v>
      </c>
    </row>
    <row r="145" spans="1:12">
      <c r="A145" t="s">
        <v>159</v>
      </c>
      <c r="B145">
        <v>699</v>
      </c>
      <c r="C145">
        <v>42</v>
      </c>
      <c r="D145">
        <v>657</v>
      </c>
      <c r="E145">
        <v>0</v>
      </c>
      <c r="F145">
        <v>0</v>
      </c>
      <c r="G145">
        <v>0</v>
      </c>
      <c r="H145">
        <v>0</v>
      </c>
      <c r="I145">
        <v>699</v>
      </c>
      <c r="J145" t="s">
        <v>13</v>
      </c>
      <c r="K145">
        <f t="shared" si="8"/>
        <v>0</v>
      </c>
      <c r="L145" s="11">
        <f t="shared" si="9"/>
        <v>0</v>
      </c>
    </row>
    <row r="146" spans="1:12">
      <c r="A146" t="s">
        <v>160</v>
      </c>
      <c r="B146">
        <v>865</v>
      </c>
      <c r="C146">
        <v>14</v>
      </c>
      <c r="D146">
        <v>734</v>
      </c>
      <c r="E146">
        <v>117</v>
      </c>
      <c r="F146">
        <v>2</v>
      </c>
      <c r="G146">
        <v>0</v>
      </c>
      <c r="H146">
        <v>38</v>
      </c>
      <c r="I146">
        <v>746</v>
      </c>
      <c r="J146" t="s">
        <v>15</v>
      </c>
      <c r="K146">
        <f t="shared" si="8"/>
        <v>119</v>
      </c>
      <c r="L146" s="11">
        <f t="shared" si="9"/>
        <v>15.951742627345844</v>
      </c>
    </row>
    <row r="147" spans="1:12">
      <c r="A147" t="s">
        <v>161</v>
      </c>
      <c r="B147">
        <v>268934</v>
      </c>
      <c r="C147">
        <v>2760</v>
      </c>
      <c r="D147">
        <v>222936</v>
      </c>
      <c r="E147">
        <v>43238</v>
      </c>
      <c r="F147">
        <v>1993</v>
      </c>
      <c r="G147">
        <v>27</v>
      </c>
      <c r="H147">
        <v>2613</v>
      </c>
      <c r="I147">
        <v>253349</v>
      </c>
      <c r="J147" t="s">
        <v>11</v>
      </c>
      <c r="K147">
        <f t="shared" si="8"/>
        <v>15585</v>
      </c>
      <c r="L147" s="11">
        <f t="shared" si="9"/>
        <v>6.1515932567328075</v>
      </c>
    </row>
    <row r="148" spans="1:12">
      <c r="A148" t="s">
        <v>162</v>
      </c>
      <c r="B148">
        <v>9764</v>
      </c>
      <c r="C148">
        <v>194</v>
      </c>
      <c r="D148">
        <v>6477</v>
      </c>
      <c r="E148">
        <v>3093</v>
      </c>
      <c r="F148">
        <v>83</v>
      </c>
      <c r="G148">
        <v>3</v>
      </c>
      <c r="H148">
        <v>68</v>
      </c>
      <c r="I148">
        <v>8948</v>
      </c>
      <c r="J148" t="s">
        <v>15</v>
      </c>
      <c r="K148">
        <f t="shared" si="8"/>
        <v>816</v>
      </c>
      <c r="L148" s="11">
        <f t="shared" si="9"/>
        <v>9.1193562807331254</v>
      </c>
    </row>
    <row r="149" spans="1:12">
      <c r="A149" t="s">
        <v>163</v>
      </c>
      <c r="B149">
        <v>24141</v>
      </c>
      <c r="C149">
        <v>543</v>
      </c>
      <c r="D149">
        <v>0</v>
      </c>
      <c r="E149">
        <v>23598</v>
      </c>
      <c r="F149">
        <v>411</v>
      </c>
      <c r="G149">
        <v>9</v>
      </c>
      <c r="H149">
        <v>0</v>
      </c>
      <c r="I149">
        <v>21253</v>
      </c>
      <c r="J149" t="s">
        <v>13</v>
      </c>
      <c r="K149">
        <f t="shared" si="8"/>
        <v>2888</v>
      </c>
      <c r="L149" s="11">
        <f t="shared" si="9"/>
        <v>13.588669834846845</v>
      </c>
    </row>
    <row r="150" spans="1:12">
      <c r="A150" t="s">
        <v>164</v>
      </c>
      <c r="B150">
        <v>114</v>
      </c>
      <c r="C150">
        <v>0</v>
      </c>
      <c r="D150">
        <v>39</v>
      </c>
      <c r="E150">
        <v>75</v>
      </c>
      <c r="F150">
        <v>0</v>
      </c>
      <c r="G150">
        <v>0</v>
      </c>
      <c r="H150">
        <v>0</v>
      </c>
      <c r="I150">
        <v>108</v>
      </c>
      <c r="J150" t="s">
        <v>15</v>
      </c>
      <c r="K150">
        <f t="shared" si="8"/>
        <v>6</v>
      </c>
      <c r="L150" s="11">
        <f t="shared" si="9"/>
        <v>5.5555555555555554</v>
      </c>
    </row>
    <row r="151" spans="1:12">
      <c r="A151" t="s">
        <v>165</v>
      </c>
      <c r="B151">
        <v>1783</v>
      </c>
      <c r="C151">
        <v>66</v>
      </c>
      <c r="D151">
        <v>1317</v>
      </c>
      <c r="E151">
        <v>400</v>
      </c>
      <c r="F151">
        <v>0</v>
      </c>
      <c r="G151">
        <v>0</v>
      </c>
      <c r="H151">
        <v>4</v>
      </c>
      <c r="I151">
        <v>1711</v>
      </c>
      <c r="J151" t="s">
        <v>15</v>
      </c>
      <c r="K151">
        <f t="shared" si="8"/>
        <v>72</v>
      </c>
      <c r="L151" s="11">
        <f t="shared" si="9"/>
        <v>4.2080654587960256</v>
      </c>
    </row>
    <row r="152" spans="1:12">
      <c r="A152" t="s">
        <v>166</v>
      </c>
      <c r="B152">
        <v>50838</v>
      </c>
      <c r="C152">
        <v>27</v>
      </c>
      <c r="D152">
        <v>45692</v>
      </c>
      <c r="E152">
        <v>5119</v>
      </c>
      <c r="F152">
        <v>469</v>
      </c>
      <c r="G152">
        <v>0</v>
      </c>
      <c r="H152">
        <v>171</v>
      </c>
      <c r="I152">
        <v>48035</v>
      </c>
      <c r="J152" t="s">
        <v>23</v>
      </c>
      <c r="K152">
        <f t="shared" si="8"/>
        <v>2803</v>
      </c>
      <c r="L152" s="11">
        <f t="shared" si="9"/>
        <v>5.8353284063703548</v>
      </c>
    </row>
    <row r="153" spans="1:12">
      <c r="A153" t="s">
        <v>167</v>
      </c>
      <c r="B153">
        <v>2181</v>
      </c>
      <c r="C153">
        <v>28</v>
      </c>
      <c r="D153">
        <v>1616</v>
      </c>
      <c r="E153">
        <v>537</v>
      </c>
      <c r="F153">
        <v>2</v>
      </c>
      <c r="G153">
        <v>0</v>
      </c>
      <c r="H153">
        <v>39</v>
      </c>
      <c r="I153">
        <v>1980</v>
      </c>
      <c r="J153" t="s">
        <v>13</v>
      </c>
      <c r="K153">
        <f t="shared" si="8"/>
        <v>201</v>
      </c>
      <c r="L153" s="11">
        <f t="shared" si="9"/>
        <v>10.151515151515152</v>
      </c>
    </row>
    <row r="154" spans="1:12">
      <c r="A154" t="s">
        <v>168</v>
      </c>
      <c r="B154">
        <v>2087</v>
      </c>
      <c r="C154">
        <v>116</v>
      </c>
      <c r="D154">
        <v>1733</v>
      </c>
      <c r="E154">
        <v>238</v>
      </c>
      <c r="F154">
        <v>5</v>
      </c>
      <c r="G154">
        <v>0</v>
      </c>
      <c r="H154">
        <v>55</v>
      </c>
      <c r="I154">
        <v>1953</v>
      </c>
      <c r="J154" t="s">
        <v>13</v>
      </c>
      <c r="K154">
        <f t="shared" si="8"/>
        <v>134</v>
      </c>
      <c r="L154" s="11">
        <f t="shared" si="9"/>
        <v>6.8612391193036357</v>
      </c>
    </row>
    <row r="155" spans="1:12">
      <c r="A155" t="s">
        <v>169</v>
      </c>
      <c r="B155">
        <v>3196</v>
      </c>
      <c r="C155">
        <v>93</v>
      </c>
      <c r="D155">
        <v>1543</v>
      </c>
      <c r="E155">
        <v>1560</v>
      </c>
      <c r="F155">
        <v>18</v>
      </c>
      <c r="G155">
        <v>0</v>
      </c>
      <c r="H155">
        <v>22</v>
      </c>
      <c r="I155">
        <v>3130</v>
      </c>
      <c r="J155" t="s">
        <v>11</v>
      </c>
      <c r="K155">
        <f t="shared" si="8"/>
        <v>66</v>
      </c>
      <c r="L155" s="11">
        <f t="shared" si="9"/>
        <v>2.1086261980830669</v>
      </c>
    </row>
    <row r="156" spans="1:12">
      <c r="A156" t="s">
        <v>170</v>
      </c>
      <c r="B156">
        <v>452529</v>
      </c>
      <c r="C156">
        <v>7067</v>
      </c>
      <c r="D156">
        <v>274925</v>
      </c>
      <c r="E156">
        <v>170537</v>
      </c>
      <c r="F156">
        <v>7096</v>
      </c>
      <c r="G156">
        <v>298</v>
      </c>
      <c r="H156">
        <v>9848</v>
      </c>
      <c r="I156">
        <v>373628</v>
      </c>
      <c r="J156" t="s">
        <v>15</v>
      </c>
      <c r="K156">
        <f t="shared" si="8"/>
        <v>78901</v>
      </c>
      <c r="L156" s="11">
        <f t="shared" si="9"/>
        <v>21.117528664875223</v>
      </c>
    </row>
    <row r="157" spans="1:12">
      <c r="A157" t="s">
        <v>171</v>
      </c>
      <c r="B157">
        <v>14203</v>
      </c>
      <c r="C157">
        <v>300</v>
      </c>
      <c r="D157">
        <v>13007</v>
      </c>
      <c r="E157">
        <v>896</v>
      </c>
      <c r="F157">
        <v>28</v>
      </c>
      <c r="G157">
        <v>1</v>
      </c>
      <c r="H157">
        <v>102</v>
      </c>
      <c r="I157">
        <v>13816</v>
      </c>
      <c r="J157" t="s">
        <v>23</v>
      </c>
      <c r="K157">
        <f t="shared" si="8"/>
        <v>387</v>
      </c>
      <c r="L157" s="11">
        <f t="shared" si="9"/>
        <v>2.8011001737116388</v>
      </c>
    </row>
    <row r="158" spans="1:12">
      <c r="A158" t="s">
        <v>172</v>
      </c>
      <c r="B158">
        <v>2305</v>
      </c>
      <c r="C158">
        <v>46</v>
      </c>
      <c r="D158">
        <v>1175</v>
      </c>
      <c r="E158">
        <v>1084</v>
      </c>
      <c r="F158">
        <v>43</v>
      </c>
      <c r="G158">
        <v>1</v>
      </c>
      <c r="H158">
        <v>0</v>
      </c>
      <c r="I158">
        <v>2211</v>
      </c>
      <c r="J158" t="s">
        <v>15</v>
      </c>
      <c r="K158">
        <f t="shared" si="8"/>
        <v>94</v>
      </c>
      <c r="L158" s="11">
        <f t="shared" si="9"/>
        <v>4.2514699231117143</v>
      </c>
    </row>
    <row r="159" spans="1:12">
      <c r="A159" t="s">
        <v>173</v>
      </c>
      <c r="B159">
        <v>272421</v>
      </c>
      <c r="C159">
        <v>28432</v>
      </c>
      <c r="D159">
        <v>150376</v>
      </c>
      <c r="E159">
        <v>93613</v>
      </c>
      <c r="F159">
        <v>0</v>
      </c>
      <c r="G159">
        <v>0</v>
      </c>
      <c r="H159">
        <v>0</v>
      </c>
      <c r="I159">
        <v>264836</v>
      </c>
      <c r="J159" t="s">
        <v>13</v>
      </c>
      <c r="K159">
        <f t="shared" si="8"/>
        <v>7585</v>
      </c>
      <c r="L159" s="11">
        <f t="shared" si="9"/>
        <v>2.8640366113368274</v>
      </c>
    </row>
    <row r="160" spans="1:12">
      <c r="A160" t="s">
        <v>174</v>
      </c>
      <c r="B160">
        <v>2805</v>
      </c>
      <c r="C160">
        <v>11</v>
      </c>
      <c r="D160">
        <v>2121</v>
      </c>
      <c r="E160">
        <v>673</v>
      </c>
      <c r="F160">
        <v>23</v>
      </c>
      <c r="G160">
        <v>0</v>
      </c>
      <c r="H160">
        <v>15</v>
      </c>
      <c r="I160">
        <v>2730</v>
      </c>
      <c r="J160" t="s">
        <v>29</v>
      </c>
      <c r="K160">
        <f t="shared" si="8"/>
        <v>75</v>
      </c>
      <c r="L160" s="11">
        <f t="shared" si="9"/>
        <v>2.7472527472527473</v>
      </c>
    </row>
    <row r="161" spans="1:12">
      <c r="A161" t="s">
        <v>175</v>
      </c>
      <c r="B161">
        <v>11424</v>
      </c>
      <c r="C161">
        <v>720</v>
      </c>
      <c r="D161">
        <v>5939</v>
      </c>
      <c r="E161">
        <v>4765</v>
      </c>
      <c r="F161">
        <v>39</v>
      </c>
      <c r="G161">
        <v>3</v>
      </c>
      <c r="H161">
        <v>49</v>
      </c>
      <c r="I161">
        <v>10992</v>
      </c>
      <c r="J161" t="s">
        <v>11</v>
      </c>
      <c r="K161">
        <f t="shared" si="8"/>
        <v>432</v>
      </c>
      <c r="L161" s="11">
        <f t="shared" si="9"/>
        <v>3.9301310043668121</v>
      </c>
    </row>
    <row r="162" spans="1:12">
      <c r="A162" t="s">
        <v>176</v>
      </c>
      <c r="B162">
        <v>1483</v>
      </c>
      <c r="C162">
        <v>24</v>
      </c>
      <c r="D162">
        <v>925</v>
      </c>
      <c r="E162">
        <v>534</v>
      </c>
      <c r="F162">
        <v>44</v>
      </c>
      <c r="G162">
        <v>1</v>
      </c>
      <c r="H162">
        <v>35</v>
      </c>
      <c r="I162">
        <v>1079</v>
      </c>
      <c r="J162" t="s">
        <v>19</v>
      </c>
      <c r="K162">
        <f t="shared" ref="K162:K188" si="10">B162-I162</f>
        <v>404</v>
      </c>
      <c r="L162" s="11">
        <f t="shared" ref="L162:L188" si="11">K162*100/I162</f>
        <v>37.442075996292864</v>
      </c>
    </row>
    <row r="163" spans="1:12">
      <c r="A163" t="s">
        <v>177</v>
      </c>
      <c r="B163">
        <v>79395</v>
      </c>
      <c r="C163">
        <v>5700</v>
      </c>
      <c r="D163">
        <v>0</v>
      </c>
      <c r="E163">
        <v>73695</v>
      </c>
      <c r="F163">
        <v>398</v>
      </c>
      <c r="G163">
        <v>3</v>
      </c>
      <c r="H163">
        <v>0</v>
      </c>
      <c r="I163">
        <v>78048</v>
      </c>
      <c r="J163" t="s">
        <v>13</v>
      </c>
      <c r="K163">
        <f t="shared" si="10"/>
        <v>1347</v>
      </c>
      <c r="L163" s="11">
        <f t="shared" si="11"/>
        <v>1.7258610086100861</v>
      </c>
    </row>
    <row r="164" spans="1:12">
      <c r="A164" t="s">
        <v>178</v>
      </c>
      <c r="B164">
        <v>34477</v>
      </c>
      <c r="C164">
        <v>1978</v>
      </c>
      <c r="D164">
        <v>30900</v>
      </c>
      <c r="E164">
        <v>1599</v>
      </c>
      <c r="F164">
        <v>65</v>
      </c>
      <c r="G164">
        <v>1</v>
      </c>
      <c r="H164">
        <v>200</v>
      </c>
      <c r="I164">
        <v>33634</v>
      </c>
      <c r="J164" t="s">
        <v>13</v>
      </c>
      <c r="K164">
        <f t="shared" si="10"/>
        <v>843</v>
      </c>
      <c r="L164" s="11">
        <f t="shared" si="11"/>
        <v>2.5063923410834277</v>
      </c>
    </row>
    <row r="165" spans="1:12">
      <c r="A165" t="s">
        <v>179</v>
      </c>
      <c r="B165">
        <v>674</v>
      </c>
      <c r="C165">
        <v>40</v>
      </c>
      <c r="D165">
        <v>0</v>
      </c>
      <c r="E165">
        <v>634</v>
      </c>
      <c r="F165">
        <v>24</v>
      </c>
      <c r="G165">
        <v>2</v>
      </c>
      <c r="H165">
        <v>0</v>
      </c>
      <c r="I165">
        <v>522</v>
      </c>
      <c r="J165" t="s">
        <v>11</v>
      </c>
      <c r="K165">
        <f t="shared" si="10"/>
        <v>152</v>
      </c>
      <c r="L165" s="11">
        <f t="shared" si="11"/>
        <v>29.118773946360154</v>
      </c>
    </row>
    <row r="166" spans="1:12">
      <c r="A166" t="s">
        <v>180</v>
      </c>
      <c r="B166">
        <v>462</v>
      </c>
      <c r="C166">
        <v>7</v>
      </c>
      <c r="D166">
        <v>440</v>
      </c>
      <c r="E166">
        <v>15</v>
      </c>
      <c r="F166">
        <v>4</v>
      </c>
      <c r="G166">
        <v>0</v>
      </c>
      <c r="H166">
        <v>0</v>
      </c>
      <c r="I166">
        <v>451</v>
      </c>
      <c r="J166" t="s">
        <v>23</v>
      </c>
      <c r="K166">
        <f t="shared" si="10"/>
        <v>11</v>
      </c>
      <c r="L166" s="11">
        <f t="shared" si="11"/>
        <v>2.4390243902439024</v>
      </c>
    </row>
    <row r="167" spans="1:12">
      <c r="A167" t="s">
        <v>181</v>
      </c>
      <c r="B167">
        <v>7235</v>
      </c>
      <c r="C167">
        <v>60</v>
      </c>
      <c r="D167">
        <v>6028</v>
      </c>
      <c r="E167">
        <v>1147</v>
      </c>
      <c r="F167">
        <v>43</v>
      </c>
      <c r="G167">
        <v>1</v>
      </c>
      <c r="H167">
        <v>58</v>
      </c>
      <c r="I167">
        <v>6921</v>
      </c>
      <c r="J167" t="s">
        <v>13</v>
      </c>
      <c r="K167">
        <f t="shared" si="10"/>
        <v>314</v>
      </c>
      <c r="L167" s="11">
        <f t="shared" si="11"/>
        <v>4.5369166305447193</v>
      </c>
    </row>
    <row r="168" spans="1:12">
      <c r="A168" t="s">
        <v>182</v>
      </c>
      <c r="B168">
        <v>509</v>
      </c>
      <c r="C168">
        <v>21</v>
      </c>
      <c r="D168">
        <v>183</v>
      </c>
      <c r="E168">
        <v>305</v>
      </c>
      <c r="F168">
        <v>0</v>
      </c>
      <c r="G168">
        <v>0</v>
      </c>
      <c r="H168">
        <v>0</v>
      </c>
      <c r="I168">
        <v>509</v>
      </c>
      <c r="J168" t="s">
        <v>15</v>
      </c>
      <c r="K168">
        <f t="shared" si="10"/>
        <v>0</v>
      </c>
      <c r="L168" s="11">
        <f t="shared" si="11"/>
        <v>0</v>
      </c>
    </row>
    <row r="169" spans="1:12">
      <c r="A169" t="s">
        <v>183</v>
      </c>
      <c r="B169">
        <v>3297</v>
      </c>
      <c r="C169">
        <v>58</v>
      </c>
      <c r="D169">
        <v>3111</v>
      </c>
      <c r="E169">
        <v>128</v>
      </c>
      <c r="F169">
        <v>6</v>
      </c>
      <c r="G169">
        <v>0</v>
      </c>
      <c r="H169">
        <v>2</v>
      </c>
      <c r="I169">
        <v>3250</v>
      </c>
      <c r="J169" t="s">
        <v>29</v>
      </c>
      <c r="K169">
        <f t="shared" si="10"/>
        <v>47</v>
      </c>
      <c r="L169" s="11">
        <f t="shared" si="11"/>
        <v>1.4461538461538461</v>
      </c>
    </row>
    <row r="170" spans="1:12">
      <c r="A170" t="s">
        <v>184</v>
      </c>
      <c r="B170">
        <v>24</v>
      </c>
      <c r="C170">
        <v>0</v>
      </c>
      <c r="D170">
        <v>0</v>
      </c>
      <c r="E170">
        <v>24</v>
      </c>
      <c r="F170">
        <v>0</v>
      </c>
      <c r="G170">
        <v>0</v>
      </c>
      <c r="H170">
        <v>0</v>
      </c>
      <c r="I170">
        <v>24</v>
      </c>
      <c r="J170" t="s">
        <v>29</v>
      </c>
      <c r="K170">
        <f t="shared" si="10"/>
        <v>0</v>
      </c>
      <c r="L170" s="11">
        <f t="shared" si="11"/>
        <v>0</v>
      </c>
    </row>
    <row r="171" spans="1:12">
      <c r="A171" t="s">
        <v>185</v>
      </c>
      <c r="B171">
        <v>874</v>
      </c>
      <c r="C171">
        <v>18</v>
      </c>
      <c r="D171">
        <v>607</v>
      </c>
      <c r="E171">
        <v>249</v>
      </c>
      <c r="F171">
        <v>6</v>
      </c>
      <c r="G171">
        <v>0</v>
      </c>
      <c r="H171">
        <v>8</v>
      </c>
      <c r="I171">
        <v>783</v>
      </c>
      <c r="J171" t="s">
        <v>15</v>
      </c>
      <c r="K171">
        <f t="shared" si="10"/>
        <v>91</v>
      </c>
      <c r="L171" s="11">
        <f t="shared" si="11"/>
        <v>11.621966794380587</v>
      </c>
    </row>
    <row r="172" spans="1:12">
      <c r="A172" t="s">
        <v>186</v>
      </c>
      <c r="B172">
        <v>148</v>
      </c>
      <c r="C172">
        <v>8</v>
      </c>
      <c r="D172">
        <v>128</v>
      </c>
      <c r="E172">
        <v>12</v>
      </c>
      <c r="F172">
        <v>1</v>
      </c>
      <c r="G172">
        <v>0</v>
      </c>
      <c r="H172">
        <v>0</v>
      </c>
      <c r="I172">
        <v>137</v>
      </c>
      <c r="J172" t="s">
        <v>19</v>
      </c>
      <c r="K172">
        <f t="shared" si="10"/>
        <v>11</v>
      </c>
      <c r="L172" s="11">
        <f t="shared" si="11"/>
        <v>8.0291970802919703</v>
      </c>
    </row>
    <row r="173" spans="1:12">
      <c r="A173" t="s">
        <v>187</v>
      </c>
      <c r="B173">
        <v>1455</v>
      </c>
      <c r="C173">
        <v>50</v>
      </c>
      <c r="D173">
        <v>1157</v>
      </c>
      <c r="E173">
        <v>248</v>
      </c>
      <c r="F173">
        <v>3</v>
      </c>
      <c r="G173">
        <v>0</v>
      </c>
      <c r="H173">
        <v>15</v>
      </c>
      <c r="I173">
        <v>1381</v>
      </c>
      <c r="J173" t="s">
        <v>11</v>
      </c>
      <c r="K173">
        <f t="shared" si="10"/>
        <v>74</v>
      </c>
      <c r="L173" s="11">
        <f t="shared" si="11"/>
        <v>5.3584359160028967</v>
      </c>
    </row>
    <row r="174" spans="1:12">
      <c r="A174" t="s">
        <v>188</v>
      </c>
      <c r="B174">
        <v>227019</v>
      </c>
      <c r="C174">
        <v>5630</v>
      </c>
      <c r="D174">
        <v>210469</v>
      </c>
      <c r="E174">
        <v>10920</v>
      </c>
      <c r="F174">
        <v>919</v>
      </c>
      <c r="G174">
        <v>17</v>
      </c>
      <c r="H174">
        <v>982</v>
      </c>
      <c r="I174">
        <v>220572</v>
      </c>
      <c r="J174" t="s">
        <v>13</v>
      </c>
      <c r="K174">
        <f t="shared" si="10"/>
        <v>6447</v>
      </c>
      <c r="L174" s="11">
        <f t="shared" si="11"/>
        <v>2.9228551221369892</v>
      </c>
    </row>
    <row r="175" spans="1:12">
      <c r="A175" t="s">
        <v>189</v>
      </c>
      <c r="B175">
        <v>4290259</v>
      </c>
      <c r="C175">
        <v>148011</v>
      </c>
      <c r="D175">
        <v>1325804</v>
      </c>
      <c r="E175">
        <v>2816444</v>
      </c>
      <c r="F175">
        <v>56336</v>
      </c>
      <c r="G175">
        <v>1076</v>
      </c>
      <c r="H175">
        <v>27941</v>
      </c>
      <c r="I175">
        <v>3834677</v>
      </c>
      <c r="J175" t="s">
        <v>19</v>
      </c>
      <c r="K175">
        <f t="shared" si="10"/>
        <v>455582</v>
      </c>
      <c r="L175" s="11">
        <f t="shared" si="11"/>
        <v>11.880583423323529</v>
      </c>
    </row>
    <row r="176" spans="1:12">
      <c r="A176" t="s">
        <v>190</v>
      </c>
      <c r="B176">
        <v>1128</v>
      </c>
      <c r="C176">
        <v>2</v>
      </c>
      <c r="D176">
        <v>986</v>
      </c>
      <c r="E176">
        <v>140</v>
      </c>
      <c r="F176">
        <v>13</v>
      </c>
      <c r="G176">
        <v>0</v>
      </c>
      <c r="H176">
        <v>4</v>
      </c>
      <c r="I176">
        <v>1069</v>
      </c>
      <c r="J176" t="s">
        <v>15</v>
      </c>
      <c r="K176">
        <f t="shared" si="10"/>
        <v>59</v>
      </c>
      <c r="L176" s="11">
        <f t="shared" si="11"/>
        <v>5.5191768007483626</v>
      </c>
    </row>
    <row r="177" spans="1:12">
      <c r="A177" t="s">
        <v>191</v>
      </c>
      <c r="B177">
        <v>67096</v>
      </c>
      <c r="C177">
        <v>1636</v>
      </c>
      <c r="D177">
        <v>37202</v>
      </c>
      <c r="E177">
        <v>28258</v>
      </c>
      <c r="F177">
        <v>835</v>
      </c>
      <c r="G177">
        <v>11</v>
      </c>
      <c r="H177">
        <v>317</v>
      </c>
      <c r="I177">
        <v>60767</v>
      </c>
      <c r="J177" t="s">
        <v>13</v>
      </c>
      <c r="K177">
        <f t="shared" si="10"/>
        <v>6329</v>
      </c>
      <c r="L177" s="11">
        <f t="shared" si="11"/>
        <v>10.415192456431946</v>
      </c>
    </row>
    <row r="178" spans="1:12">
      <c r="A178" t="s">
        <v>192</v>
      </c>
      <c r="B178">
        <v>59177</v>
      </c>
      <c r="C178">
        <v>345</v>
      </c>
      <c r="D178">
        <v>52510</v>
      </c>
      <c r="E178">
        <v>6322</v>
      </c>
      <c r="F178">
        <v>264</v>
      </c>
      <c r="G178">
        <v>1</v>
      </c>
      <c r="H178">
        <v>328</v>
      </c>
      <c r="I178">
        <v>57193</v>
      </c>
      <c r="J178" t="s">
        <v>11</v>
      </c>
      <c r="K178">
        <f t="shared" si="10"/>
        <v>1984</v>
      </c>
      <c r="L178" s="11">
        <f t="shared" si="11"/>
        <v>3.4689559911177943</v>
      </c>
    </row>
    <row r="179" spans="1:12">
      <c r="A179" t="s">
        <v>193</v>
      </c>
      <c r="B179">
        <v>301708</v>
      </c>
      <c r="C179">
        <v>45844</v>
      </c>
      <c r="D179">
        <v>1437</v>
      </c>
      <c r="E179">
        <v>254427</v>
      </c>
      <c r="F179">
        <v>688</v>
      </c>
      <c r="G179">
        <v>7</v>
      </c>
      <c r="H179">
        <v>3</v>
      </c>
      <c r="I179">
        <v>296944</v>
      </c>
      <c r="J179" t="s">
        <v>13</v>
      </c>
      <c r="K179">
        <f t="shared" si="10"/>
        <v>4764</v>
      </c>
      <c r="L179" s="11">
        <f t="shared" si="11"/>
        <v>1.6043429064065953</v>
      </c>
    </row>
    <row r="180" spans="1:12">
      <c r="A180" t="s">
        <v>194</v>
      </c>
      <c r="B180">
        <v>1202</v>
      </c>
      <c r="C180">
        <v>35</v>
      </c>
      <c r="D180">
        <v>951</v>
      </c>
      <c r="E180">
        <v>216</v>
      </c>
      <c r="F180">
        <v>10</v>
      </c>
      <c r="G180">
        <v>1</v>
      </c>
      <c r="H180">
        <v>3</v>
      </c>
      <c r="I180">
        <v>1064</v>
      </c>
      <c r="J180" t="s">
        <v>19</v>
      </c>
      <c r="K180">
        <f t="shared" si="10"/>
        <v>138</v>
      </c>
      <c r="L180" s="11">
        <f t="shared" si="11"/>
        <v>12.969924812030076</v>
      </c>
    </row>
    <row r="181" spans="1:12">
      <c r="A181" t="s">
        <v>195</v>
      </c>
      <c r="B181">
        <v>21209</v>
      </c>
      <c r="C181">
        <v>121</v>
      </c>
      <c r="D181">
        <v>11674</v>
      </c>
      <c r="E181">
        <v>9414</v>
      </c>
      <c r="F181">
        <v>678</v>
      </c>
      <c r="G181">
        <v>5</v>
      </c>
      <c r="H181">
        <v>569</v>
      </c>
      <c r="I181">
        <v>17149</v>
      </c>
      <c r="J181" t="s">
        <v>13</v>
      </c>
      <c r="K181">
        <f t="shared" si="10"/>
        <v>4060</v>
      </c>
      <c r="L181" s="11">
        <f t="shared" si="11"/>
        <v>23.674849845472039</v>
      </c>
    </row>
    <row r="182" spans="1:12">
      <c r="A182" t="s">
        <v>196</v>
      </c>
      <c r="B182">
        <v>15988</v>
      </c>
      <c r="C182">
        <v>146</v>
      </c>
      <c r="D182">
        <v>9959</v>
      </c>
      <c r="E182">
        <v>5883</v>
      </c>
      <c r="F182">
        <v>525</v>
      </c>
      <c r="G182">
        <v>4</v>
      </c>
      <c r="H182">
        <v>213</v>
      </c>
      <c r="I182">
        <v>12334</v>
      </c>
      <c r="J182" t="s">
        <v>19</v>
      </c>
      <c r="K182">
        <f t="shared" si="10"/>
        <v>3654</v>
      </c>
      <c r="L182" s="11">
        <f t="shared" si="11"/>
        <v>29.625425652667424</v>
      </c>
    </row>
    <row r="183" spans="1:12">
      <c r="A183" t="s">
        <v>197</v>
      </c>
      <c r="B183">
        <v>431</v>
      </c>
      <c r="C183">
        <v>0</v>
      </c>
      <c r="D183">
        <v>365</v>
      </c>
      <c r="E183">
        <v>66</v>
      </c>
      <c r="F183">
        <v>11</v>
      </c>
      <c r="G183">
        <v>0</v>
      </c>
      <c r="H183">
        <v>0</v>
      </c>
      <c r="I183">
        <v>384</v>
      </c>
      <c r="J183" t="s">
        <v>23</v>
      </c>
      <c r="K183">
        <f t="shared" si="10"/>
        <v>47</v>
      </c>
      <c r="L183" s="11">
        <f t="shared" si="11"/>
        <v>12.239583333333334</v>
      </c>
    </row>
    <row r="184" spans="1:12">
      <c r="A184" t="s">
        <v>198</v>
      </c>
      <c r="B184">
        <v>10621</v>
      </c>
      <c r="C184">
        <v>78</v>
      </c>
      <c r="D184">
        <v>3752</v>
      </c>
      <c r="E184">
        <v>6791</v>
      </c>
      <c r="F184">
        <v>152</v>
      </c>
      <c r="G184">
        <v>2</v>
      </c>
      <c r="H184">
        <v>0</v>
      </c>
      <c r="I184">
        <v>8916</v>
      </c>
      <c r="J184" t="s">
        <v>11</v>
      </c>
      <c r="K184">
        <f t="shared" si="10"/>
        <v>1705</v>
      </c>
      <c r="L184" s="11">
        <f t="shared" si="11"/>
        <v>19.122925078510544</v>
      </c>
    </row>
    <row r="185" spans="1:12">
      <c r="A185" t="s">
        <v>199</v>
      </c>
      <c r="B185">
        <v>10</v>
      </c>
      <c r="C185">
        <v>1</v>
      </c>
      <c r="D185">
        <v>8</v>
      </c>
      <c r="E185">
        <v>1</v>
      </c>
      <c r="F185">
        <v>0</v>
      </c>
      <c r="G185">
        <v>0</v>
      </c>
      <c r="H185">
        <v>0</v>
      </c>
      <c r="I185">
        <v>10</v>
      </c>
      <c r="J185" t="s">
        <v>15</v>
      </c>
      <c r="K185">
        <f t="shared" si="10"/>
        <v>0</v>
      </c>
      <c r="L185" s="11">
        <f t="shared" si="11"/>
        <v>0</v>
      </c>
    </row>
    <row r="186" spans="1:12">
      <c r="A186" t="s">
        <v>200</v>
      </c>
      <c r="B186">
        <v>1691</v>
      </c>
      <c r="C186">
        <v>483</v>
      </c>
      <c r="D186">
        <v>833</v>
      </c>
      <c r="E186">
        <v>375</v>
      </c>
      <c r="F186">
        <v>10</v>
      </c>
      <c r="G186">
        <v>4</v>
      </c>
      <c r="H186">
        <v>36</v>
      </c>
      <c r="I186">
        <v>1619</v>
      </c>
      <c r="J186" t="s">
        <v>11</v>
      </c>
      <c r="K186">
        <f t="shared" si="10"/>
        <v>72</v>
      </c>
      <c r="L186" s="11">
        <f t="shared" si="11"/>
        <v>4.4471896232242125</v>
      </c>
    </row>
    <row r="187" spans="1:12">
      <c r="A187" t="s">
        <v>201</v>
      </c>
      <c r="B187">
        <v>4552</v>
      </c>
      <c r="C187">
        <v>140</v>
      </c>
      <c r="D187">
        <v>2815</v>
      </c>
      <c r="E187">
        <v>1597</v>
      </c>
      <c r="F187">
        <v>71</v>
      </c>
      <c r="G187">
        <v>1</v>
      </c>
      <c r="H187">
        <v>465</v>
      </c>
      <c r="I187">
        <v>3326</v>
      </c>
      <c r="J187" t="s">
        <v>15</v>
      </c>
      <c r="K187">
        <f t="shared" si="10"/>
        <v>1226</v>
      </c>
      <c r="L187" s="11">
        <f t="shared" si="11"/>
        <v>36.861094407696932</v>
      </c>
    </row>
    <row r="188" spans="1:12">
      <c r="A188" t="s">
        <v>202</v>
      </c>
      <c r="B188">
        <v>2704</v>
      </c>
      <c r="C188">
        <v>36</v>
      </c>
      <c r="D188">
        <v>542</v>
      </c>
      <c r="E188">
        <v>2126</v>
      </c>
      <c r="F188">
        <v>192</v>
      </c>
      <c r="G188">
        <v>2</v>
      </c>
      <c r="H188">
        <v>24</v>
      </c>
      <c r="I188">
        <v>1713</v>
      </c>
      <c r="J188" t="s">
        <v>15</v>
      </c>
      <c r="K188">
        <f t="shared" si="10"/>
        <v>991</v>
      </c>
      <c r="L188" s="11">
        <f t="shared" si="11"/>
        <v>57.851722124927029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8"/>
  <sheetViews>
    <sheetView tabSelected="1" topLeftCell="G1" workbookViewId="0">
      <selection activeCell="AB2" sqref="AB2"/>
    </sheetView>
  </sheetViews>
  <sheetFormatPr defaultColWidth="10" defaultRowHeight="15"/>
  <cols>
    <col min="1" max="1" width="30.7109375" customWidth="1"/>
    <col min="2" max="2" width="11.28515625" customWidth="1"/>
    <col min="3" max="3" width="10" customWidth="1"/>
    <col min="4" max="4" width="12.28515625" customWidth="1"/>
    <col min="6" max="6" width="11.140625" customWidth="1"/>
    <col min="7" max="7" width="14.42578125" customWidth="1"/>
    <col min="8" max="8" width="15.85546875" customWidth="1"/>
    <col min="9" max="9" width="17.28515625" customWidth="1"/>
    <col min="10" max="10" width="20.7109375" customWidth="1"/>
    <col min="11" max="11" width="21.42578125" customWidth="1"/>
    <col min="12" max="12" width="19.7109375" customWidth="1"/>
    <col min="13" max="13" width="14.5703125" customWidth="1"/>
    <col min="14" max="14" width="17.42578125" customWidth="1"/>
    <col min="15" max="15" width="18.7109375" customWidth="1"/>
    <col min="16" max="16" width="16.5703125" customWidth="1"/>
    <col min="17" max="17" width="11.85546875" customWidth="1"/>
    <col min="19" max="19" width="15.42578125" bestFit="1" customWidth="1"/>
    <col min="22" max="22" width="15.42578125" bestFit="1" customWidth="1"/>
    <col min="23" max="23" width="11.42578125" bestFit="1" customWidth="1"/>
    <col min="25" max="25" width="15.42578125" bestFit="1" customWidth="1"/>
  </cols>
  <sheetData>
    <row r="1" spans="1:26">
      <c r="A1" s="4" t="s">
        <v>212</v>
      </c>
      <c r="B1" t="s">
        <v>1</v>
      </c>
      <c r="C1" t="s">
        <v>2</v>
      </c>
      <c r="D1" t="s">
        <v>3</v>
      </c>
      <c r="E1" t="s">
        <v>4</v>
      </c>
      <c r="F1" t="s">
        <v>5</v>
      </c>
      <c r="G1" t="s">
        <v>6</v>
      </c>
      <c r="H1" t="s">
        <v>7</v>
      </c>
      <c r="I1" t="s">
        <v>8</v>
      </c>
      <c r="J1" t="s">
        <v>9</v>
      </c>
      <c r="P1" s="18" t="s">
        <v>216</v>
      </c>
      <c r="Q1" s="18"/>
      <c r="R1" s="18"/>
      <c r="S1" s="18"/>
      <c r="T1" s="18"/>
      <c r="U1" s="18"/>
      <c r="V1" s="18"/>
      <c r="W1" s="18"/>
      <c r="X1" s="18"/>
      <c r="Y1" s="18"/>
    </row>
    <row r="2" spans="1:26">
      <c r="A2" t="s">
        <v>10</v>
      </c>
      <c r="B2">
        <v>36263</v>
      </c>
      <c r="C2">
        <v>1269</v>
      </c>
      <c r="D2">
        <v>25198</v>
      </c>
      <c r="E2">
        <v>9796</v>
      </c>
      <c r="F2">
        <v>106</v>
      </c>
      <c r="G2">
        <v>10</v>
      </c>
      <c r="H2">
        <v>18</v>
      </c>
      <c r="I2">
        <v>35526</v>
      </c>
      <c r="J2" t="s">
        <v>11</v>
      </c>
      <c r="P2" t="s">
        <v>217</v>
      </c>
      <c r="Q2" t="s">
        <v>218</v>
      </c>
      <c r="S2" t="s">
        <v>217</v>
      </c>
      <c r="T2" t="s">
        <v>219</v>
      </c>
      <c r="V2" t="s">
        <v>217</v>
      </c>
      <c r="W2" t="s">
        <v>220</v>
      </c>
      <c r="Y2" t="s">
        <v>217</v>
      </c>
      <c r="Z2" t="s">
        <v>221</v>
      </c>
    </row>
    <row r="3" spans="1:26">
      <c r="A3" t="s">
        <v>12</v>
      </c>
      <c r="B3">
        <v>4880</v>
      </c>
      <c r="C3">
        <v>144</v>
      </c>
      <c r="D3">
        <v>2745</v>
      </c>
      <c r="E3">
        <v>1991</v>
      </c>
      <c r="F3">
        <v>117</v>
      </c>
      <c r="G3">
        <v>6</v>
      </c>
      <c r="H3">
        <v>63</v>
      </c>
      <c r="I3">
        <v>4171</v>
      </c>
      <c r="J3" t="s">
        <v>13</v>
      </c>
      <c r="P3" t="str">
        <f t="shared" ref="P3:P12" si="0">INDEX(COUNTRY,MATCH(Q3,CONFIRMED,0))</f>
        <v>US</v>
      </c>
      <c r="Q3">
        <f t="array" ref="Q3:Q12">LARGE(CONFIRMED,{1;2;3;4;5;6;7;8;9;10})</f>
        <v>4290259</v>
      </c>
      <c r="S3" t="str">
        <f t="shared" ref="S3:S12" si="1">INDEX(COUNTRY,MATCH(T3,DEATHS,0))</f>
        <v>US</v>
      </c>
      <c r="T3">
        <f t="array" ref="T3:T12">LARGE(DEATHS,{1;2;3;4;5;6;7;8;9;10})</f>
        <v>148011</v>
      </c>
      <c r="V3" t="str">
        <f t="shared" ref="V3:V12" si="2">INDEX(COUNTRY,MATCH(W3,RECOVERED,0))</f>
        <v>Brazil</v>
      </c>
      <c r="W3">
        <f t="array" ref="W3:W12">LARGE(RECOVERED,{1;2;3;4;5;6;7;8;9;10})</f>
        <v>1846641</v>
      </c>
      <c r="Y3" t="str">
        <f t="shared" ref="Y3:Y12" si="3">INDEX(COUNTRY,MATCH(Z3,ACTIVE,0))</f>
        <v>US</v>
      </c>
      <c r="Z3">
        <f t="array" ref="Z3:Z12">LARGE(ACTIVE,{1;2;3;4;5;6;7;8;9;10})</f>
        <v>2816444</v>
      </c>
    </row>
    <row r="4" spans="1:26">
      <c r="A4" t="s">
        <v>14</v>
      </c>
      <c r="B4">
        <v>27973</v>
      </c>
      <c r="C4">
        <v>1163</v>
      </c>
      <c r="D4">
        <v>18837</v>
      </c>
      <c r="E4">
        <v>7973</v>
      </c>
      <c r="F4">
        <v>616</v>
      </c>
      <c r="G4">
        <v>8</v>
      </c>
      <c r="H4">
        <v>749</v>
      </c>
      <c r="I4">
        <v>23691</v>
      </c>
      <c r="J4" t="s">
        <v>15</v>
      </c>
      <c r="P4" t="str">
        <f t="shared" si="0"/>
        <v>Brazil</v>
      </c>
      <c r="Q4">
        <v>2442375</v>
      </c>
      <c r="S4" t="str">
        <f t="shared" si="1"/>
        <v>Brazil</v>
      </c>
      <c r="T4">
        <v>87618</v>
      </c>
      <c r="V4" t="str">
        <f t="shared" si="2"/>
        <v>US</v>
      </c>
      <c r="W4">
        <v>1325804</v>
      </c>
      <c r="Y4" t="str">
        <f t="shared" si="3"/>
        <v>Brazil</v>
      </c>
      <c r="Z4">
        <v>508116</v>
      </c>
    </row>
    <row r="5" spans="1:26">
      <c r="A5" t="s">
        <v>16</v>
      </c>
      <c r="B5">
        <v>907</v>
      </c>
      <c r="C5">
        <v>52</v>
      </c>
      <c r="D5">
        <v>803</v>
      </c>
      <c r="E5">
        <v>52</v>
      </c>
      <c r="F5">
        <v>10</v>
      </c>
      <c r="G5">
        <v>0</v>
      </c>
      <c r="H5">
        <v>0</v>
      </c>
      <c r="I5">
        <v>884</v>
      </c>
      <c r="J5" t="s">
        <v>13</v>
      </c>
      <c r="P5" t="str">
        <f t="shared" si="0"/>
        <v>India</v>
      </c>
      <c r="Q5">
        <v>1480073</v>
      </c>
      <c r="S5" t="str">
        <f t="shared" si="1"/>
        <v>United Kingdom</v>
      </c>
      <c r="T5">
        <v>45844</v>
      </c>
      <c r="V5" t="str">
        <f t="shared" si="2"/>
        <v>India</v>
      </c>
      <c r="W5">
        <v>951166</v>
      </c>
      <c r="Y5" t="str">
        <f t="shared" si="3"/>
        <v>India</v>
      </c>
      <c r="Z5">
        <v>495499</v>
      </c>
    </row>
    <row r="6" spans="1:26">
      <c r="A6" t="s">
        <v>17</v>
      </c>
      <c r="B6">
        <v>950</v>
      </c>
      <c r="C6">
        <v>41</v>
      </c>
      <c r="D6">
        <v>242</v>
      </c>
      <c r="E6">
        <v>667</v>
      </c>
      <c r="F6">
        <v>18</v>
      </c>
      <c r="G6">
        <v>1</v>
      </c>
      <c r="H6">
        <v>0</v>
      </c>
      <c r="I6">
        <v>749</v>
      </c>
      <c r="J6" t="s">
        <v>15</v>
      </c>
      <c r="P6" t="str">
        <f t="shared" si="0"/>
        <v>Russia</v>
      </c>
      <c r="Q6">
        <v>816680</v>
      </c>
      <c r="S6" t="str">
        <f t="shared" si="1"/>
        <v>Mexico</v>
      </c>
      <c r="T6">
        <v>44022</v>
      </c>
      <c r="V6" t="str">
        <f t="shared" si="2"/>
        <v>Russia</v>
      </c>
      <c r="W6">
        <v>602249</v>
      </c>
      <c r="Y6" t="str">
        <f t="shared" si="3"/>
        <v>United Kingdom</v>
      </c>
      <c r="Z6">
        <v>254427</v>
      </c>
    </row>
    <row r="7" spans="1:26">
      <c r="A7" t="s">
        <v>18</v>
      </c>
      <c r="B7">
        <v>86</v>
      </c>
      <c r="C7">
        <v>3</v>
      </c>
      <c r="D7">
        <v>65</v>
      </c>
      <c r="E7">
        <v>18</v>
      </c>
      <c r="F7">
        <v>4</v>
      </c>
      <c r="G7">
        <v>0</v>
      </c>
      <c r="H7">
        <v>5</v>
      </c>
      <c r="I7">
        <v>76</v>
      </c>
      <c r="J7" t="s">
        <v>19</v>
      </c>
      <c r="P7" t="str">
        <f t="shared" si="0"/>
        <v>South Africa</v>
      </c>
      <c r="Q7">
        <v>452529</v>
      </c>
      <c r="S7" t="str">
        <f t="shared" si="1"/>
        <v>Italy</v>
      </c>
      <c r="T7">
        <v>35112</v>
      </c>
      <c r="V7" t="str">
        <f t="shared" si="2"/>
        <v>Chile</v>
      </c>
      <c r="W7">
        <v>319954</v>
      </c>
      <c r="Y7" t="str">
        <f t="shared" si="3"/>
        <v>Russia</v>
      </c>
      <c r="Z7">
        <v>201097</v>
      </c>
    </row>
    <row r="8" spans="1:26">
      <c r="A8" t="s">
        <v>20</v>
      </c>
      <c r="B8">
        <v>167416</v>
      </c>
      <c r="C8">
        <v>3059</v>
      </c>
      <c r="D8">
        <v>72575</v>
      </c>
      <c r="E8">
        <v>91782</v>
      </c>
      <c r="F8">
        <v>4890</v>
      </c>
      <c r="G8">
        <v>120</v>
      </c>
      <c r="H8">
        <v>2057</v>
      </c>
      <c r="I8">
        <v>130774</v>
      </c>
      <c r="J8" t="s">
        <v>19</v>
      </c>
      <c r="P8" t="str">
        <f t="shared" si="0"/>
        <v>Mexico</v>
      </c>
      <c r="Q8">
        <v>395489</v>
      </c>
      <c r="S8" t="str">
        <f t="shared" si="1"/>
        <v>India</v>
      </c>
      <c r="T8">
        <v>33408</v>
      </c>
      <c r="V8" t="str">
        <f t="shared" si="2"/>
        <v>Mexico</v>
      </c>
      <c r="W8">
        <v>303810</v>
      </c>
      <c r="Y8" t="str">
        <f t="shared" si="3"/>
        <v>South Africa</v>
      </c>
      <c r="Z8">
        <v>170537</v>
      </c>
    </row>
    <row r="9" spans="1:26">
      <c r="A9" t="s">
        <v>21</v>
      </c>
      <c r="B9">
        <v>37390</v>
      </c>
      <c r="C9">
        <v>711</v>
      </c>
      <c r="D9">
        <v>26665</v>
      </c>
      <c r="E9">
        <v>10014</v>
      </c>
      <c r="F9">
        <v>73</v>
      </c>
      <c r="G9">
        <v>6</v>
      </c>
      <c r="H9">
        <v>187</v>
      </c>
      <c r="I9">
        <v>34981</v>
      </c>
      <c r="J9" t="s">
        <v>13</v>
      </c>
      <c r="P9" t="str">
        <f t="shared" si="0"/>
        <v>Peru</v>
      </c>
      <c r="Q9">
        <v>389717</v>
      </c>
      <c r="S9" t="str">
        <f t="shared" si="1"/>
        <v>France</v>
      </c>
      <c r="T9">
        <v>30212</v>
      </c>
      <c r="V9" t="str">
        <f t="shared" si="2"/>
        <v>South Africa</v>
      </c>
      <c r="W9">
        <v>274925</v>
      </c>
      <c r="Y9" t="str">
        <f t="shared" si="3"/>
        <v>Colombia</v>
      </c>
      <c r="Z9">
        <v>117163</v>
      </c>
    </row>
    <row r="10" spans="1:26">
      <c r="A10" t="s">
        <v>22</v>
      </c>
      <c r="B10">
        <v>15303</v>
      </c>
      <c r="C10">
        <v>167</v>
      </c>
      <c r="D10">
        <v>9311</v>
      </c>
      <c r="E10">
        <v>5825</v>
      </c>
      <c r="F10">
        <v>368</v>
      </c>
      <c r="G10">
        <v>6</v>
      </c>
      <c r="H10">
        <v>137</v>
      </c>
      <c r="I10">
        <v>12428</v>
      </c>
      <c r="J10" t="s">
        <v>23</v>
      </c>
      <c r="P10" t="str">
        <f t="shared" si="0"/>
        <v>Chile</v>
      </c>
      <c r="Q10">
        <v>347923</v>
      </c>
      <c r="S10" t="str">
        <f t="shared" si="1"/>
        <v>Spain</v>
      </c>
      <c r="T10">
        <v>28432</v>
      </c>
      <c r="V10" t="str">
        <f t="shared" si="2"/>
        <v>Peru</v>
      </c>
      <c r="W10">
        <v>272547</v>
      </c>
      <c r="Y10" t="str">
        <f t="shared" si="3"/>
        <v>France</v>
      </c>
      <c r="Z10">
        <v>108928</v>
      </c>
    </row>
    <row r="11" spans="1:26">
      <c r="A11" t="s">
        <v>24</v>
      </c>
      <c r="B11">
        <v>20558</v>
      </c>
      <c r="C11">
        <v>713</v>
      </c>
      <c r="D11">
        <v>18246</v>
      </c>
      <c r="E11">
        <v>1599</v>
      </c>
      <c r="F11">
        <v>86</v>
      </c>
      <c r="G11">
        <v>1</v>
      </c>
      <c r="H11">
        <v>37</v>
      </c>
      <c r="I11">
        <v>19743</v>
      </c>
      <c r="J11" t="s">
        <v>13</v>
      </c>
      <c r="P11" t="str">
        <f t="shared" si="0"/>
        <v>United Kingdom</v>
      </c>
      <c r="Q11">
        <v>301708</v>
      </c>
      <c r="S11" t="str">
        <f t="shared" si="1"/>
        <v>Peru</v>
      </c>
      <c r="T11">
        <v>18418</v>
      </c>
      <c r="V11" t="str">
        <f t="shared" si="2"/>
        <v>Iran</v>
      </c>
      <c r="W11">
        <v>255144</v>
      </c>
      <c r="Y11" t="str">
        <f t="shared" si="3"/>
        <v>Canada</v>
      </c>
      <c r="Z11">
        <v>107514</v>
      </c>
    </row>
    <row r="12" spans="1:26">
      <c r="A12" t="s">
        <v>25</v>
      </c>
      <c r="B12">
        <v>30446</v>
      </c>
      <c r="C12">
        <v>423</v>
      </c>
      <c r="D12">
        <v>23242</v>
      </c>
      <c r="E12">
        <v>6781</v>
      </c>
      <c r="F12">
        <v>396</v>
      </c>
      <c r="G12">
        <v>6</v>
      </c>
      <c r="H12">
        <v>558</v>
      </c>
      <c r="I12">
        <v>27890</v>
      </c>
      <c r="J12" t="s">
        <v>13</v>
      </c>
      <c r="P12" t="str">
        <f t="shared" si="0"/>
        <v>Iran</v>
      </c>
      <c r="Q12">
        <v>293606</v>
      </c>
      <c r="S12" t="str">
        <f t="shared" si="1"/>
        <v>Iran</v>
      </c>
      <c r="T12">
        <v>15912</v>
      </c>
      <c r="V12" t="str">
        <f t="shared" si="2"/>
        <v>Pakistan</v>
      </c>
      <c r="W12">
        <v>241026</v>
      </c>
      <c r="Y12" t="str">
        <f t="shared" si="3"/>
        <v>Peru</v>
      </c>
      <c r="Z12">
        <v>98752</v>
      </c>
    </row>
    <row r="13" spans="1:26">
      <c r="A13" t="s">
        <v>26</v>
      </c>
      <c r="B13">
        <v>382</v>
      </c>
      <c r="C13">
        <v>11</v>
      </c>
      <c r="D13">
        <v>91</v>
      </c>
      <c r="E13">
        <v>280</v>
      </c>
      <c r="F13">
        <v>40</v>
      </c>
      <c r="G13">
        <v>0</v>
      </c>
      <c r="H13">
        <v>0</v>
      </c>
      <c r="I13">
        <v>174</v>
      </c>
      <c r="J13" t="s">
        <v>19</v>
      </c>
    </row>
    <row r="14" spans="1:26">
      <c r="A14" t="s">
        <v>27</v>
      </c>
      <c r="B14">
        <v>39482</v>
      </c>
      <c r="C14">
        <v>141</v>
      </c>
      <c r="D14">
        <v>36110</v>
      </c>
      <c r="E14">
        <v>3231</v>
      </c>
      <c r="F14">
        <v>351</v>
      </c>
      <c r="G14">
        <v>1</v>
      </c>
      <c r="H14">
        <v>421</v>
      </c>
      <c r="I14">
        <v>36936</v>
      </c>
      <c r="J14" t="s">
        <v>11</v>
      </c>
    </row>
    <row r="15" spans="1:26">
      <c r="A15" t="s">
        <v>28</v>
      </c>
      <c r="B15">
        <v>226225</v>
      </c>
      <c r="C15">
        <v>2965</v>
      </c>
      <c r="D15">
        <v>125683</v>
      </c>
      <c r="E15">
        <v>97577</v>
      </c>
      <c r="F15">
        <v>2772</v>
      </c>
      <c r="G15">
        <v>37</v>
      </c>
      <c r="H15">
        <v>1801</v>
      </c>
      <c r="I15">
        <v>207453</v>
      </c>
      <c r="J15" t="s">
        <v>29</v>
      </c>
    </row>
    <row r="16" spans="1:26">
      <c r="A16" t="s">
        <v>30</v>
      </c>
      <c r="B16">
        <v>110</v>
      </c>
      <c r="C16">
        <v>7</v>
      </c>
      <c r="D16">
        <v>94</v>
      </c>
      <c r="E16">
        <v>9</v>
      </c>
      <c r="F16">
        <v>0</v>
      </c>
      <c r="G16">
        <v>0</v>
      </c>
      <c r="H16">
        <v>0</v>
      </c>
      <c r="I16">
        <v>106</v>
      </c>
      <c r="J16" t="s">
        <v>19</v>
      </c>
    </row>
    <row r="17" spans="1:10">
      <c r="A17" t="s">
        <v>31</v>
      </c>
      <c r="B17">
        <v>67251</v>
      </c>
      <c r="C17">
        <v>538</v>
      </c>
      <c r="D17">
        <v>60492</v>
      </c>
      <c r="E17">
        <v>6221</v>
      </c>
      <c r="F17">
        <v>119</v>
      </c>
      <c r="G17">
        <v>4</v>
      </c>
      <c r="H17">
        <v>67</v>
      </c>
      <c r="I17">
        <v>66213</v>
      </c>
      <c r="J17" t="s">
        <v>13</v>
      </c>
    </row>
    <row r="18" spans="1:10">
      <c r="A18" t="s">
        <v>32</v>
      </c>
      <c r="B18">
        <v>66428</v>
      </c>
      <c r="C18">
        <v>9822</v>
      </c>
      <c r="D18">
        <v>17452</v>
      </c>
      <c r="E18">
        <v>39154</v>
      </c>
      <c r="F18">
        <v>402</v>
      </c>
      <c r="G18">
        <v>1</v>
      </c>
      <c r="H18">
        <v>14</v>
      </c>
      <c r="I18">
        <v>64094</v>
      </c>
      <c r="J18" t="s">
        <v>13</v>
      </c>
    </row>
    <row r="19" spans="1:10">
      <c r="A19" t="s">
        <v>33</v>
      </c>
      <c r="B19">
        <v>48</v>
      </c>
      <c r="C19">
        <v>2</v>
      </c>
      <c r="D19">
        <v>26</v>
      </c>
      <c r="E19">
        <v>20</v>
      </c>
      <c r="F19">
        <v>0</v>
      </c>
      <c r="G19">
        <v>0</v>
      </c>
      <c r="H19">
        <v>0</v>
      </c>
      <c r="I19">
        <v>40</v>
      </c>
      <c r="J19" t="s">
        <v>19</v>
      </c>
    </row>
    <row r="20" spans="1:10">
      <c r="A20" t="s">
        <v>34</v>
      </c>
      <c r="B20">
        <v>1770</v>
      </c>
      <c r="C20">
        <v>35</v>
      </c>
      <c r="D20">
        <v>1036</v>
      </c>
      <c r="E20">
        <v>699</v>
      </c>
      <c r="F20">
        <v>0</v>
      </c>
      <c r="G20">
        <v>0</v>
      </c>
      <c r="H20">
        <v>0</v>
      </c>
      <c r="I20">
        <v>1602</v>
      </c>
      <c r="J20" t="s">
        <v>15</v>
      </c>
    </row>
    <row r="21" spans="1:10">
      <c r="A21" t="s">
        <v>35</v>
      </c>
      <c r="B21">
        <v>99</v>
      </c>
      <c r="C21">
        <v>0</v>
      </c>
      <c r="D21">
        <v>86</v>
      </c>
      <c r="E21">
        <v>13</v>
      </c>
      <c r="F21">
        <v>4</v>
      </c>
      <c r="G21">
        <v>0</v>
      </c>
      <c r="H21">
        <v>1</v>
      </c>
      <c r="I21">
        <v>90</v>
      </c>
      <c r="J21" t="s">
        <v>29</v>
      </c>
    </row>
    <row r="22" spans="1:10">
      <c r="A22" t="s">
        <v>36</v>
      </c>
      <c r="B22">
        <v>71181</v>
      </c>
      <c r="C22">
        <v>2647</v>
      </c>
      <c r="D22">
        <v>21478</v>
      </c>
      <c r="E22">
        <v>47056</v>
      </c>
      <c r="F22">
        <v>1752</v>
      </c>
      <c r="G22">
        <v>64</v>
      </c>
      <c r="H22">
        <v>309</v>
      </c>
      <c r="I22">
        <v>60991</v>
      </c>
      <c r="J22" t="s">
        <v>19</v>
      </c>
    </row>
    <row r="23" spans="1:10">
      <c r="A23" t="s">
        <v>37</v>
      </c>
      <c r="B23">
        <v>10498</v>
      </c>
      <c r="C23">
        <v>294</v>
      </c>
      <c r="D23">
        <v>4930</v>
      </c>
      <c r="E23">
        <v>5274</v>
      </c>
      <c r="F23">
        <v>731</v>
      </c>
      <c r="G23">
        <v>14</v>
      </c>
      <c r="H23">
        <v>375</v>
      </c>
      <c r="I23">
        <v>8479</v>
      </c>
      <c r="J23" t="s">
        <v>13</v>
      </c>
    </row>
    <row r="24" spans="1:10">
      <c r="A24" t="s">
        <v>38</v>
      </c>
      <c r="B24">
        <v>739</v>
      </c>
      <c r="C24">
        <v>2</v>
      </c>
      <c r="D24">
        <v>63</v>
      </c>
      <c r="E24">
        <v>674</v>
      </c>
      <c r="F24">
        <v>53</v>
      </c>
      <c r="G24">
        <v>1</v>
      </c>
      <c r="H24">
        <v>11</v>
      </c>
      <c r="I24">
        <v>522</v>
      </c>
      <c r="J24" t="s">
        <v>15</v>
      </c>
    </row>
    <row r="25" spans="1:10">
      <c r="A25" t="s">
        <v>39</v>
      </c>
      <c r="B25">
        <v>2442375</v>
      </c>
      <c r="C25">
        <v>87618</v>
      </c>
      <c r="D25">
        <v>1846641</v>
      </c>
      <c r="E25">
        <v>508116</v>
      </c>
      <c r="F25">
        <v>23284</v>
      </c>
      <c r="G25">
        <v>614</v>
      </c>
      <c r="H25">
        <v>33728</v>
      </c>
      <c r="I25">
        <v>2118646</v>
      </c>
      <c r="J25" t="s">
        <v>19</v>
      </c>
    </row>
    <row r="26" spans="1:10">
      <c r="A26" t="s">
        <v>40</v>
      </c>
      <c r="B26">
        <v>141</v>
      </c>
      <c r="C26">
        <v>3</v>
      </c>
      <c r="D26">
        <v>138</v>
      </c>
      <c r="E26">
        <v>0</v>
      </c>
      <c r="F26">
        <v>0</v>
      </c>
      <c r="G26">
        <v>0</v>
      </c>
      <c r="H26">
        <v>0</v>
      </c>
      <c r="I26">
        <v>141</v>
      </c>
      <c r="J26" t="s">
        <v>23</v>
      </c>
    </row>
    <row r="27" spans="1:10">
      <c r="A27" t="s">
        <v>41</v>
      </c>
      <c r="B27">
        <v>10621</v>
      </c>
      <c r="C27">
        <v>347</v>
      </c>
      <c r="D27">
        <v>5585</v>
      </c>
      <c r="E27">
        <v>4689</v>
      </c>
      <c r="F27">
        <v>194</v>
      </c>
      <c r="G27">
        <v>7</v>
      </c>
      <c r="H27">
        <v>230</v>
      </c>
      <c r="I27">
        <v>8929</v>
      </c>
      <c r="J27" t="s">
        <v>13</v>
      </c>
    </row>
    <row r="28" spans="1:10">
      <c r="A28" t="s">
        <v>42</v>
      </c>
      <c r="B28">
        <v>1100</v>
      </c>
      <c r="C28">
        <v>53</v>
      </c>
      <c r="D28">
        <v>926</v>
      </c>
      <c r="E28">
        <v>121</v>
      </c>
      <c r="F28">
        <v>14</v>
      </c>
      <c r="G28">
        <v>0</v>
      </c>
      <c r="H28">
        <v>6</v>
      </c>
      <c r="I28">
        <v>1065</v>
      </c>
      <c r="J28" t="s">
        <v>15</v>
      </c>
    </row>
    <row r="29" spans="1:10">
      <c r="A29" t="s">
        <v>43</v>
      </c>
      <c r="B29">
        <v>350</v>
      </c>
      <c r="C29">
        <v>6</v>
      </c>
      <c r="D29">
        <v>292</v>
      </c>
      <c r="E29">
        <v>52</v>
      </c>
      <c r="F29">
        <v>0</v>
      </c>
      <c r="G29">
        <v>0</v>
      </c>
      <c r="H29">
        <v>2</v>
      </c>
      <c r="I29">
        <v>341</v>
      </c>
      <c r="J29" t="s">
        <v>29</v>
      </c>
    </row>
    <row r="30" spans="1:10">
      <c r="A30" t="s">
        <v>44</v>
      </c>
      <c r="B30">
        <v>378</v>
      </c>
      <c r="C30">
        <v>1</v>
      </c>
      <c r="D30">
        <v>301</v>
      </c>
      <c r="E30">
        <v>76</v>
      </c>
      <c r="F30">
        <v>17</v>
      </c>
      <c r="G30">
        <v>0</v>
      </c>
      <c r="H30">
        <v>22</v>
      </c>
      <c r="I30">
        <v>322</v>
      </c>
      <c r="J30" t="s">
        <v>15</v>
      </c>
    </row>
    <row r="31" spans="1:10">
      <c r="A31" t="s">
        <v>45</v>
      </c>
      <c r="B31">
        <v>2328</v>
      </c>
      <c r="C31">
        <v>22</v>
      </c>
      <c r="D31">
        <v>1550</v>
      </c>
      <c r="E31">
        <v>756</v>
      </c>
      <c r="F31">
        <v>21</v>
      </c>
      <c r="G31">
        <v>0</v>
      </c>
      <c r="H31">
        <v>103</v>
      </c>
      <c r="I31">
        <v>2071</v>
      </c>
      <c r="J31" t="s">
        <v>15</v>
      </c>
    </row>
    <row r="32" spans="1:10">
      <c r="A32" t="s">
        <v>46</v>
      </c>
      <c r="B32">
        <v>226</v>
      </c>
      <c r="C32">
        <v>0</v>
      </c>
      <c r="D32">
        <v>147</v>
      </c>
      <c r="E32">
        <v>79</v>
      </c>
      <c r="F32">
        <v>1</v>
      </c>
      <c r="G32">
        <v>0</v>
      </c>
      <c r="H32">
        <v>4</v>
      </c>
      <c r="I32">
        <v>171</v>
      </c>
      <c r="J32" t="s">
        <v>23</v>
      </c>
    </row>
    <row r="33" spans="1:10">
      <c r="A33" t="s">
        <v>47</v>
      </c>
      <c r="B33">
        <v>17110</v>
      </c>
      <c r="C33">
        <v>391</v>
      </c>
      <c r="D33">
        <v>14539</v>
      </c>
      <c r="E33">
        <v>2180</v>
      </c>
      <c r="F33">
        <v>402</v>
      </c>
      <c r="G33">
        <v>6</v>
      </c>
      <c r="H33">
        <v>0</v>
      </c>
      <c r="I33">
        <v>16157</v>
      </c>
      <c r="J33" t="s">
        <v>15</v>
      </c>
    </row>
    <row r="34" spans="1:10">
      <c r="A34" t="s">
        <v>48</v>
      </c>
      <c r="B34">
        <v>116458</v>
      </c>
      <c r="C34">
        <v>8944</v>
      </c>
      <c r="D34">
        <v>0</v>
      </c>
      <c r="E34">
        <v>107514</v>
      </c>
      <c r="F34">
        <v>682</v>
      </c>
      <c r="G34">
        <v>11</v>
      </c>
      <c r="H34">
        <v>0</v>
      </c>
      <c r="I34">
        <v>112925</v>
      </c>
      <c r="J34" t="s">
        <v>19</v>
      </c>
    </row>
    <row r="35" spans="1:10">
      <c r="A35" t="s">
        <v>49</v>
      </c>
      <c r="B35">
        <v>4599</v>
      </c>
      <c r="C35">
        <v>59</v>
      </c>
      <c r="D35">
        <v>1546</v>
      </c>
      <c r="E35">
        <v>2994</v>
      </c>
      <c r="F35">
        <v>0</v>
      </c>
      <c r="G35">
        <v>0</v>
      </c>
      <c r="H35">
        <v>0</v>
      </c>
      <c r="I35">
        <v>4548</v>
      </c>
      <c r="J35" t="s">
        <v>15</v>
      </c>
    </row>
    <row r="36" spans="1:10">
      <c r="A36" t="s">
        <v>50</v>
      </c>
      <c r="B36">
        <v>922</v>
      </c>
      <c r="C36">
        <v>75</v>
      </c>
      <c r="D36">
        <v>810</v>
      </c>
      <c r="E36">
        <v>37</v>
      </c>
      <c r="F36">
        <v>7</v>
      </c>
      <c r="G36">
        <v>0</v>
      </c>
      <c r="H36">
        <v>0</v>
      </c>
      <c r="I36">
        <v>889</v>
      </c>
      <c r="J36" t="s">
        <v>15</v>
      </c>
    </row>
    <row r="37" spans="1:10">
      <c r="A37" t="s">
        <v>51</v>
      </c>
      <c r="B37">
        <v>347923</v>
      </c>
      <c r="C37">
        <v>9187</v>
      </c>
      <c r="D37">
        <v>319954</v>
      </c>
      <c r="E37">
        <v>18782</v>
      </c>
      <c r="F37">
        <v>2133</v>
      </c>
      <c r="G37">
        <v>75</v>
      </c>
      <c r="H37">
        <v>1859</v>
      </c>
      <c r="I37">
        <v>333029</v>
      </c>
      <c r="J37" t="s">
        <v>19</v>
      </c>
    </row>
    <row r="38" spans="1:10">
      <c r="A38" t="s">
        <v>52</v>
      </c>
      <c r="B38">
        <v>86783</v>
      </c>
      <c r="C38">
        <v>4656</v>
      </c>
      <c r="D38">
        <v>78869</v>
      </c>
      <c r="E38">
        <v>3258</v>
      </c>
      <c r="F38">
        <v>213</v>
      </c>
      <c r="G38">
        <v>4</v>
      </c>
      <c r="H38">
        <v>7</v>
      </c>
      <c r="I38">
        <v>85622</v>
      </c>
      <c r="J38" t="s">
        <v>23</v>
      </c>
    </row>
    <row r="39" spans="1:10">
      <c r="A39" t="s">
        <v>53</v>
      </c>
      <c r="B39">
        <v>257101</v>
      </c>
      <c r="C39">
        <v>8777</v>
      </c>
      <c r="D39">
        <v>131161</v>
      </c>
      <c r="E39">
        <v>117163</v>
      </c>
      <c r="F39">
        <v>16306</v>
      </c>
      <c r="G39">
        <v>508</v>
      </c>
      <c r="H39">
        <v>11494</v>
      </c>
      <c r="I39">
        <v>204005</v>
      </c>
      <c r="J39" t="s">
        <v>19</v>
      </c>
    </row>
    <row r="40" spans="1:10">
      <c r="A40" t="s">
        <v>54</v>
      </c>
      <c r="B40">
        <v>354</v>
      </c>
      <c r="C40">
        <v>7</v>
      </c>
      <c r="D40">
        <v>328</v>
      </c>
      <c r="E40">
        <v>19</v>
      </c>
      <c r="F40">
        <v>0</v>
      </c>
      <c r="G40">
        <v>0</v>
      </c>
      <c r="H40">
        <v>0</v>
      </c>
      <c r="I40">
        <v>334</v>
      </c>
      <c r="J40" t="s">
        <v>15</v>
      </c>
    </row>
    <row r="41" spans="1:10">
      <c r="A41" t="s">
        <v>55</v>
      </c>
      <c r="B41">
        <v>3200</v>
      </c>
      <c r="C41">
        <v>54</v>
      </c>
      <c r="D41">
        <v>829</v>
      </c>
      <c r="E41">
        <v>2317</v>
      </c>
      <c r="F41">
        <v>162</v>
      </c>
      <c r="G41">
        <v>3</v>
      </c>
      <c r="H41">
        <v>73</v>
      </c>
      <c r="I41">
        <v>2851</v>
      </c>
      <c r="J41" t="s">
        <v>15</v>
      </c>
    </row>
    <row r="42" spans="1:10">
      <c r="A42" t="s">
        <v>56</v>
      </c>
      <c r="B42">
        <v>8844</v>
      </c>
      <c r="C42">
        <v>208</v>
      </c>
      <c r="D42">
        <v>5700</v>
      </c>
      <c r="E42">
        <v>2936</v>
      </c>
      <c r="F42">
        <v>13</v>
      </c>
      <c r="G42">
        <v>4</v>
      </c>
      <c r="H42">
        <v>190</v>
      </c>
      <c r="I42">
        <v>8443</v>
      </c>
      <c r="J42" t="s">
        <v>15</v>
      </c>
    </row>
    <row r="43" spans="1:10">
      <c r="A43" t="s">
        <v>57</v>
      </c>
      <c r="B43">
        <v>15841</v>
      </c>
      <c r="C43">
        <v>115</v>
      </c>
      <c r="D43">
        <v>3824</v>
      </c>
      <c r="E43">
        <v>11902</v>
      </c>
      <c r="F43">
        <v>612</v>
      </c>
      <c r="G43">
        <v>11</v>
      </c>
      <c r="H43">
        <v>88</v>
      </c>
      <c r="I43">
        <v>11534</v>
      </c>
      <c r="J43" t="s">
        <v>19</v>
      </c>
    </row>
    <row r="44" spans="1:10">
      <c r="A44" t="s">
        <v>58</v>
      </c>
      <c r="B44">
        <v>15655</v>
      </c>
      <c r="C44">
        <v>96</v>
      </c>
      <c r="D44">
        <v>10361</v>
      </c>
      <c r="E44">
        <v>5198</v>
      </c>
      <c r="F44">
        <v>59</v>
      </c>
      <c r="G44">
        <v>0</v>
      </c>
      <c r="H44">
        <v>183</v>
      </c>
      <c r="I44">
        <v>14312</v>
      </c>
      <c r="J44" t="s">
        <v>15</v>
      </c>
    </row>
    <row r="45" spans="1:10">
      <c r="A45" t="s">
        <v>59</v>
      </c>
      <c r="B45">
        <v>4881</v>
      </c>
      <c r="C45">
        <v>139</v>
      </c>
      <c r="D45">
        <v>3936</v>
      </c>
      <c r="E45">
        <v>806</v>
      </c>
      <c r="F45">
        <v>24</v>
      </c>
      <c r="G45">
        <v>3</v>
      </c>
      <c r="H45">
        <v>70</v>
      </c>
      <c r="I45">
        <v>4370</v>
      </c>
      <c r="J45" t="s">
        <v>13</v>
      </c>
    </row>
    <row r="46" spans="1:10">
      <c r="A46" t="s">
        <v>60</v>
      </c>
      <c r="B46">
        <v>2532</v>
      </c>
      <c r="C46">
        <v>87</v>
      </c>
      <c r="D46">
        <v>2351</v>
      </c>
      <c r="E46">
        <v>94</v>
      </c>
      <c r="F46">
        <v>37</v>
      </c>
      <c r="G46">
        <v>0</v>
      </c>
      <c r="H46">
        <v>2</v>
      </c>
      <c r="I46">
        <v>2446</v>
      </c>
      <c r="J46" t="s">
        <v>19</v>
      </c>
    </row>
    <row r="47" spans="1:10">
      <c r="A47" t="s">
        <v>61</v>
      </c>
      <c r="B47">
        <v>1060</v>
      </c>
      <c r="C47">
        <v>19</v>
      </c>
      <c r="D47">
        <v>852</v>
      </c>
      <c r="E47">
        <v>189</v>
      </c>
      <c r="F47">
        <v>3</v>
      </c>
      <c r="G47">
        <v>0</v>
      </c>
      <c r="H47">
        <v>0</v>
      </c>
      <c r="I47">
        <v>1038</v>
      </c>
      <c r="J47" t="s">
        <v>13</v>
      </c>
    </row>
    <row r="48" spans="1:10">
      <c r="A48" t="s">
        <v>62</v>
      </c>
      <c r="B48">
        <v>15516</v>
      </c>
      <c r="C48">
        <v>373</v>
      </c>
      <c r="D48">
        <v>11428</v>
      </c>
      <c r="E48">
        <v>3715</v>
      </c>
      <c r="F48">
        <v>192</v>
      </c>
      <c r="G48">
        <v>2</v>
      </c>
      <c r="H48">
        <v>0</v>
      </c>
      <c r="I48">
        <v>14098</v>
      </c>
      <c r="J48" t="s">
        <v>13</v>
      </c>
    </row>
    <row r="49" spans="1:10">
      <c r="A49" t="s">
        <v>63</v>
      </c>
      <c r="B49">
        <v>13761</v>
      </c>
      <c r="C49">
        <v>613</v>
      </c>
      <c r="D49">
        <v>12605</v>
      </c>
      <c r="E49">
        <v>543</v>
      </c>
      <c r="F49">
        <v>109</v>
      </c>
      <c r="G49">
        <v>0</v>
      </c>
      <c r="H49">
        <v>77</v>
      </c>
      <c r="I49">
        <v>13453</v>
      </c>
      <c r="J49" t="s">
        <v>13</v>
      </c>
    </row>
    <row r="50" spans="1:10">
      <c r="A50" t="s">
        <v>64</v>
      </c>
      <c r="B50">
        <v>5059</v>
      </c>
      <c r="C50">
        <v>58</v>
      </c>
      <c r="D50">
        <v>4977</v>
      </c>
      <c r="E50">
        <v>24</v>
      </c>
      <c r="F50">
        <v>9</v>
      </c>
      <c r="G50">
        <v>0</v>
      </c>
      <c r="H50">
        <v>11</v>
      </c>
      <c r="I50">
        <v>5020</v>
      </c>
      <c r="J50" t="s">
        <v>11</v>
      </c>
    </row>
    <row r="51" spans="1:10">
      <c r="A51" t="s">
        <v>65</v>
      </c>
      <c r="B51">
        <v>18</v>
      </c>
      <c r="C51">
        <v>0</v>
      </c>
      <c r="D51">
        <v>18</v>
      </c>
      <c r="E51">
        <v>0</v>
      </c>
      <c r="F51">
        <v>0</v>
      </c>
      <c r="G51">
        <v>0</v>
      </c>
      <c r="H51">
        <v>0</v>
      </c>
      <c r="I51">
        <v>18</v>
      </c>
      <c r="J51" t="s">
        <v>19</v>
      </c>
    </row>
    <row r="52" spans="1:10">
      <c r="A52" t="s">
        <v>66</v>
      </c>
      <c r="B52">
        <v>64156</v>
      </c>
      <c r="C52">
        <v>1083</v>
      </c>
      <c r="D52">
        <v>30204</v>
      </c>
      <c r="E52">
        <v>32869</v>
      </c>
      <c r="F52">
        <v>1248</v>
      </c>
      <c r="G52">
        <v>20</v>
      </c>
      <c r="H52">
        <v>1601</v>
      </c>
      <c r="I52">
        <v>53956</v>
      </c>
      <c r="J52" t="s">
        <v>19</v>
      </c>
    </row>
    <row r="53" spans="1:10">
      <c r="A53" t="s">
        <v>67</v>
      </c>
      <c r="B53">
        <v>81161</v>
      </c>
      <c r="C53">
        <v>5532</v>
      </c>
      <c r="D53">
        <v>34896</v>
      </c>
      <c r="E53">
        <v>40733</v>
      </c>
      <c r="F53">
        <v>467</v>
      </c>
      <c r="G53">
        <v>17</v>
      </c>
      <c r="H53">
        <v>0</v>
      </c>
      <c r="I53">
        <v>74620</v>
      </c>
      <c r="J53" t="s">
        <v>19</v>
      </c>
    </row>
    <row r="54" spans="1:10">
      <c r="A54" t="s">
        <v>68</v>
      </c>
      <c r="B54">
        <v>92482</v>
      </c>
      <c r="C54">
        <v>4652</v>
      </c>
      <c r="D54">
        <v>34838</v>
      </c>
      <c r="E54">
        <v>52992</v>
      </c>
      <c r="F54">
        <v>420</v>
      </c>
      <c r="G54">
        <v>46</v>
      </c>
      <c r="H54">
        <v>1007</v>
      </c>
      <c r="I54">
        <v>88402</v>
      </c>
      <c r="J54" t="s">
        <v>11</v>
      </c>
    </row>
    <row r="55" spans="1:10">
      <c r="A55" t="s">
        <v>69</v>
      </c>
      <c r="B55">
        <v>15035</v>
      </c>
      <c r="C55">
        <v>408</v>
      </c>
      <c r="D55">
        <v>7778</v>
      </c>
      <c r="E55">
        <v>6849</v>
      </c>
      <c r="F55">
        <v>405</v>
      </c>
      <c r="G55">
        <v>8</v>
      </c>
      <c r="H55">
        <v>130</v>
      </c>
      <c r="I55">
        <v>12207</v>
      </c>
      <c r="J55" t="s">
        <v>19</v>
      </c>
    </row>
    <row r="56" spans="1:10">
      <c r="A56" t="s">
        <v>70</v>
      </c>
      <c r="B56">
        <v>3071</v>
      </c>
      <c r="C56">
        <v>51</v>
      </c>
      <c r="D56">
        <v>842</v>
      </c>
      <c r="E56">
        <v>2178</v>
      </c>
      <c r="F56">
        <v>0</v>
      </c>
      <c r="G56">
        <v>0</v>
      </c>
      <c r="H56">
        <v>0</v>
      </c>
      <c r="I56">
        <v>3071</v>
      </c>
      <c r="J56" t="s">
        <v>15</v>
      </c>
    </row>
    <row r="57" spans="1:10">
      <c r="A57" t="s">
        <v>71</v>
      </c>
      <c r="B57">
        <v>265</v>
      </c>
      <c r="C57">
        <v>0</v>
      </c>
      <c r="D57">
        <v>191</v>
      </c>
      <c r="E57">
        <v>74</v>
      </c>
      <c r="F57">
        <v>2</v>
      </c>
      <c r="G57">
        <v>0</v>
      </c>
      <c r="H57">
        <v>2</v>
      </c>
      <c r="I57">
        <v>251</v>
      </c>
      <c r="J57" t="s">
        <v>15</v>
      </c>
    </row>
    <row r="58" spans="1:10">
      <c r="A58" t="s">
        <v>72</v>
      </c>
      <c r="B58">
        <v>2034</v>
      </c>
      <c r="C58">
        <v>69</v>
      </c>
      <c r="D58">
        <v>1923</v>
      </c>
      <c r="E58">
        <v>42</v>
      </c>
      <c r="F58">
        <v>0</v>
      </c>
      <c r="G58">
        <v>0</v>
      </c>
      <c r="H58">
        <v>1</v>
      </c>
      <c r="I58">
        <v>2021</v>
      </c>
      <c r="J58" t="s">
        <v>13</v>
      </c>
    </row>
    <row r="59" spans="1:10">
      <c r="A59" t="s">
        <v>73</v>
      </c>
      <c r="B59">
        <v>2316</v>
      </c>
      <c r="C59">
        <v>34</v>
      </c>
      <c r="D59">
        <v>1025</v>
      </c>
      <c r="E59">
        <v>1257</v>
      </c>
      <c r="F59">
        <v>109</v>
      </c>
      <c r="G59">
        <v>2</v>
      </c>
      <c r="H59">
        <v>39</v>
      </c>
      <c r="I59">
        <v>1826</v>
      </c>
      <c r="J59" t="s">
        <v>15</v>
      </c>
    </row>
    <row r="60" spans="1:10">
      <c r="A60" t="s">
        <v>74</v>
      </c>
      <c r="B60">
        <v>14547</v>
      </c>
      <c r="C60">
        <v>228</v>
      </c>
      <c r="D60">
        <v>6386</v>
      </c>
      <c r="E60">
        <v>7933</v>
      </c>
      <c r="F60">
        <v>579</v>
      </c>
      <c r="G60">
        <v>5</v>
      </c>
      <c r="H60">
        <v>170</v>
      </c>
      <c r="I60">
        <v>10207</v>
      </c>
      <c r="J60" t="s">
        <v>15</v>
      </c>
    </row>
    <row r="61" spans="1:10">
      <c r="A61" t="s">
        <v>75</v>
      </c>
      <c r="B61">
        <v>27</v>
      </c>
      <c r="C61">
        <v>0</v>
      </c>
      <c r="D61">
        <v>18</v>
      </c>
      <c r="E61">
        <v>9</v>
      </c>
      <c r="F61">
        <v>0</v>
      </c>
      <c r="G61">
        <v>0</v>
      </c>
      <c r="H61">
        <v>0</v>
      </c>
      <c r="I61">
        <v>27</v>
      </c>
      <c r="J61" t="s">
        <v>23</v>
      </c>
    </row>
    <row r="62" spans="1:10">
      <c r="A62" t="s">
        <v>76</v>
      </c>
      <c r="B62">
        <v>7398</v>
      </c>
      <c r="C62">
        <v>329</v>
      </c>
      <c r="D62">
        <v>6920</v>
      </c>
      <c r="E62">
        <v>149</v>
      </c>
      <c r="F62">
        <v>5</v>
      </c>
      <c r="G62">
        <v>0</v>
      </c>
      <c r="H62">
        <v>0</v>
      </c>
      <c r="I62">
        <v>7340</v>
      </c>
      <c r="J62" t="s">
        <v>13</v>
      </c>
    </row>
    <row r="63" spans="1:10">
      <c r="A63" t="s">
        <v>77</v>
      </c>
      <c r="B63">
        <v>220352</v>
      </c>
      <c r="C63">
        <v>30212</v>
      </c>
      <c r="D63">
        <v>81212</v>
      </c>
      <c r="E63">
        <v>108928</v>
      </c>
      <c r="F63">
        <v>2551</v>
      </c>
      <c r="G63">
        <v>17</v>
      </c>
      <c r="H63">
        <v>267</v>
      </c>
      <c r="I63">
        <v>214023</v>
      </c>
      <c r="J63" t="s">
        <v>13</v>
      </c>
    </row>
    <row r="64" spans="1:10">
      <c r="A64" t="s">
        <v>78</v>
      </c>
      <c r="B64">
        <v>7189</v>
      </c>
      <c r="C64">
        <v>49</v>
      </c>
      <c r="D64">
        <v>4682</v>
      </c>
      <c r="E64">
        <v>2458</v>
      </c>
      <c r="F64">
        <v>205</v>
      </c>
      <c r="G64">
        <v>0</v>
      </c>
      <c r="H64">
        <v>219</v>
      </c>
      <c r="I64">
        <v>6433</v>
      </c>
      <c r="J64" t="s">
        <v>15</v>
      </c>
    </row>
    <row r="65" spans="1:10">
      <c r="A65" t="s">
        <v>79</v>
      </c>
      <c r="B65">
        <v>326</v>
      </c>
      <c r="C65">
        <v>8</v>
      </c>
      <c r="D65">
        <v>66</v>
      </c>
      <c r="E65">
        <v>252</v>
      </c>
      <c r="F65">
        <v>49</v>
      </c>
      <c r="G65">
        <v>2</v>
      </c>
      <c r="H65">
        <v>6</v>
      </c>
      <c r="I65">
        <v>112</v>
      </c>
      <c r="J65" t="s">
        <v>15</v>
      </c>
    </row>
    <row r="66" spans="1:10">
      <c r="A66" t="s">
        <v>80</v>
      </c>
      <c r="B66">
        <v>1137</v>
      </c>
      <c r="C66">
        <v>16</v>
      </c>
      <c r="D66">
        <v>922</v>
      </c>
      <c r="E66">
        <v>199</v>
      </c>
      <c r="F66">
        <v>6</v>
      </c>
      <c r="G66">
        <v>0</v>
      </c>
      <c r="H66">
        <v>2</v>
      </c>
      <c r="I66">
        <v>1039</v>
      </c>
      <c r="J66" t="s">
        <v>13</v>
      </c>
    </row>
    <row r="67" spans="1:10">
      <c r="A67" t="s">
        <v>81</v>
      </c>
      <c r="B67">
        <v>207112</v>
      </c>
      <c r="C67">
        <v>9125</v>
      </c>
      <c r="D67">
        <v>190314</v>
      </c>
      <c r="E67">
        <v>7673</v>
      </c>
      <c r="F67">
        <v>445</v>
      </c>
      <c r="G67">
        <v>1</v>
      </c>
      <c r="H67">
        <v>259</v>
      </c>
      <c r="I67">
        <v>203325</v>
      </c>
      <c r="J67" t="s">
        <v>13</v>
      </c>
    </row>
    <row r="68" spans="1:10">
      <c r="A68" t="s">
        <v>82</v>
      </c>
      <c r="B68">
        <v>33624</v>
      </c>
      <c r="C68">
        <v>168</v>
      </c>
      <c r="D68">
        <v>29801</v>
      </c>
      <c r="E68">
        <v>3655</v>
      </c>
      <c r="F68">
        <v>655</v>
      </c>
      <c r="G68">
        <v>0</v>
      </c>
      <c r="H68">
        <v>307</v>
      </c>
      <c r="I68">
        <v>28430</v>
      </c>
      <c r="J68" t="s">
        <v>15</v>
      </c>
    </row>
    <row r="69" spans="1:10">
      <c r="A69" t="s">
        <v>83</v>
      </c>
      <c r="B69">
        <v>4227</v>
      </c>
      <c r="C69">
        <v>202</v>
      </c>
      <c r="D69">
        <v>1374</v>
      </c>
      <c r="E69">
        <v>2651</v>
      </c>
      <c r="F69">
        <v>34</v>
      </c>
      <c r="G69">
        <v>0</v>
      </c>
      <c r="H69">
        <v>0</v>
      </c>
      <c r="I69">
        <v>4012</v>
      </c>
      <c r="J69" t="s">
        <v>13</v>
      </c>
    </row>
    <row r="70" spans="1:10">
      <c r="A70" t="s">
        <v>84</v>
      </c>
      <c r="B70">
        <v>14</v>
      </c>
      <c r="C70">
        <v>0</v>
      </c>
      <c r="D70">
        <v>13</v>
      </c>
      <c r="E70">
        <v>1</v>
      </c>
      <c r="F70">
        <v>1</v>
      </c>
      <c r="G70">
        <v>0</v>
      </c>
      <c r="H70">
        <v>0</v>
      </c>
      <c r="I70">
        <v>13</v>
      </c>
      <c r="J70" t="s">
        <v>13</v>
      </c>
    </row>
    <row r="71" spans="1:10">
      <c r="A71" t="s">
        <v>85</v>
      </c>
      <c r="B71">
        <v>23</v>
      </c>
      <c r="C71">
        <v>0</v>
      </c>
      <c r="D71">
        <v>23</v>
      </c>
      <c r="E71">
        <v>0</v>
      </c>
      <c r="F71">
        <v>0</v>
      </c>
      <c r="G71">
        <v>0</v>
      </c>
      <c r="H71">
        <v>0</v>
      </c>
      <c r="I71">
        <v>23</v>
      </c>
      <c r="J71" t="s">
        <v>19</v>
      </c>
    </row>
    <row r="72" spans="1:10">
      <c r="A72" t="s">
        <v>86</v>
      </c>
      <c r="B72">
        <v>45309</v>
      </c>
      <c r="C72">
        <v>1761</v>
      </c>
      <c r="D72">
        <v>32455</v>
      </c>
      <c r="E72">
        <v>11093</v>
      </c>
      <c r="F72">
        <v>256</v>
      </c>
      <c r="G72">
        <v>27</v>
      </c>
      <c r="H72">
        <v>843</v>
      </c>
      <c r="I72">
        <v>39039</v>
      </c>
      <c r="J72" t="s">
        <v>19</v>
      </c>
    </row>
    <row r="73" spans="1:10">
      <c r="A73" t="s">
        <v>87</v>
      </c>
      <c r="B73">
        <v>7055</v>
      </c>
      <c r="C73">
        <v>45</v>
      </c>
      <c r="D73">
        <v>6257</v>
      </c>
      <c r="E73">
        <v>753</v>
      </c>
      <c r="F73">
        <v>47</v>
      </c>
      <c r="G73">
        <v>2</v>
      </c>
      <c r="H73">
        <v>105</v>
      </c>
      <c r="I73">
        <v>6590</v>
      </c>
      <c r="J73" t="s">
        <v>15</v>
      </c>
    </row>
    <row r="74" spans="1:10">
      <c r="A74" t="s">
        <v>88</v>
      </c>
      <c r="B74">
        <v>1954</v>
      </c>
      <c r="C74">
        <v>26</v>
      </c>
      <c r="D74">
        <v>803</v>
      </c>
      <c r="E74">
        <v>1125</v>
      </c>
      <c r="F74">
        <v>0</v>
      </c>
      <c r="G74">
        <v>0</v>
      </c>
      <c r="H74">
        <v>0</v>
      </c>
      <c r="I74">
        <v>1949</v>
      </c>
      <c r="J74" t="s">
        <v>15</v>
      </c>
    </row>
    <row r="75" spans="1:10">
      <c r="A75" t="s">
        <v>89</v>
      </c>
      <c r="B75">
        <v>389</v>
      </c>
      <c r="C75">
        <v>20</v>
      </c>
      <c r="D75">
        <v>181</v>
      </c>
      <c r="E75">
        <v>188</v>
      </c>
      <c r="F75">
        <v>19</v>
      </c>
      <c r="G75">
        <v>0</v>
      </c>
      <c r="H75">
        <v>0</v>
      </c>
      <c r="I75">
        <v>337</v>
      </c>
      <c r="J75" t="s">
        <v>19</v>
      </c>
    </row>
    <row r="76" spans="1:10">
      <c r="A76" t="s">
        <v>90</v>
      </c>
      <c r="B76">
        <v>7340</v>
      </c>
      <c r="C76">
        <v>158</v>
      </c>
      <c r="D76">
        <v>4365</v>
      </c>
      <c r="E76">
        <v>2817</v>
      </c>
      <c r="F76">
        <v>25</v>
      </c>
      <c r="G76">
        <v>1</v>
      </c>
      <c r="H76">
        <v>0</v>
      </c>
      <c r="I76">
        <v>7053</v>
      </c>
      <c r="J76" t="s">
        <v>19</v>
      </c>
    </row>
    <row r="77" spans="1:10">
      <c r="A77" t="s">
        <v>91</v>
      </c>
      <c r="B77">
        <v>12</v>
      </c>
      <c r="C77">
        <v>0</v>
      </c>
      <c r="D77">
        <v>12</v>
      </c>
      <c r="E77">
        <v>0</v>
      </c>
      <c r="F77">
        <v>0</v>
      </c>
      <c r="G77">
        <v>0</v>
      </c>
      <c r="H77">
        <v>0</v>
      </c>
      <c r="I77">
        <v>12</v>
      </c>
      <c r="J77" t="s">
        <v>13</v>
      </c>
    </row>
    <row r="78" spans="1:10">
      <c r="A78" t="s">
        <v>92</v>
      </c>
      <c r="B78">
        <v>39741</v>
      </c>
      <c r="C78">
        <v>1166</v>
      </c>
      <c r="D78">
        <v>5039</v>
      </c>
      <c r="E78">
        <v>33536</v>
      </c>
      <c r="F78">
        <v>465</v>
      </c>
      <c r="G78">
        <v>50</v>
      </c>
      <c r="H78">
        <v>117</v>
      </c>
      <c r="I78">
        <v>34611</v>
      </c>
      <c r="J78" t="s">
        <v>19</v>
      </c>
    </row>
    <row r="79" spans="1:10">
      <c r="A79" t="s">
        <v>93</v>
      </c>
      <c r="B79">
        <v>4448</v>
      </c>
      <c r="C79">
        <v>596</v>
      </c>
      <c r="D79">
        <v>3329</v>
      </c>
      <c r="E79">
        <v>523</v>
      </c>
      <c r="F79">
        <v>13</v>
      </c>
      <c r="G79">
        <v>0</v>
      </c>
      <c r="H79">
        <v>0</v>
      </c>
      <c r="I79">
        <v>4339</v>
      </c>
      <c r="J79" t="s">
        <v>13</v>
      </c>
    </row>
    <row r="80" spans="1:10">
      <c r="A80" t="s">
        <v>94</v>
      </c>
      <c r="B80">
        <v>1854</v>
      </c>
      <c r="C80">
        <v>10</v>
      </c>
      <c r="D80">
        <v>1823</v>
      </c>
      <c r="E80">
        <v>21</v>
      </c>
      <c r="F80">
        <v>7</v>
      </c>
      <c r="G80">
        <v>0</v>
      </c>
      <c r="H80">
        <v>0</v>
      </c>
      <c r="I80">
        <v>1839</v>
      </c>
      <c r="J80" t="s">
        <v>13</v>
      </c>
    </row>
    <row r="81" spans="1:10">
      <c r="A81" t="s">
        <v>95</v>
      </c>
      <c r="B81">
        <v>1480073</v>
      </c>
      <c r="C81">
        <v>33408</v>
      </c>
      <c r="D81">
        <v>951166</v>
      </c>
      <c r="E81">
        <v>495499</v>
      </c>
      <c r="F81">
        <v>44457</v>
      </c>
      <c r="G81">
        <v>637</v>
      </c>
      <c r="H81">
        <v>33598</v>
      </c>
      <c r="I81">
        <v>1155338</v>
      </c>
      <c r="J81" t="s">
        <v>29</v>
      </c>
    </row>
    <row r="82" spans="1:10">
      <c r="A82" t="s">
        <v>96</v>
      </c>
      <c r="B82">
        <v>100303</v>
      </c>
      <c r="C82">
        <v>4838</v>
      </c>
      <c r="D82">
        <v>58173</v>
      </c>
      <c r="E82">
        <v>37292</v>
      </c>
      <c r="F82">
        <v>1525</v>
      </c>
      <c r="G82">
        <v>57</v>
      </c>
      <c r="H82">
        <v>1518</v>
      </c>
      <c r="I82">
        <v>88214</v>
      </c>
      <c r="J82" t="s">
        <v>29</v>
      </c>
    </row>
    <row r="83" spans="1:10">
      <c r="A83" t="s">
        <v>97</v>
      </c>
      <c r="B83">
        <v>293606</v>
      </c>
      <c r="C83">
        <v>15912</v>
      </c>
      <c r="D83">
        <v>255144</v>
      </c>
      <c r="E83">
        <v>22550</v>
      </c>
      <c r="F83">
        <v>2434</v>
      </c>
      <c r="G83">
        <v>212</v>
      </c>
      <c r="H83">
        <v>1931</v>
      </c>
      <c r="I83">
        <v>276202</v>
      </c>
      <c r="J83" t="s">
        <v>11</v>
      </c>
    </row>
    <row r="84" spans="1:10">
      <c r="A84" t="s">
        <v>98</v>
      </c>
      <c r="B84">
        <v>112585</v>
      </c>
      <c r="C84">
        <v>4458</v>
      </c>
      <c r="D84">
        <v>77144</v>
      </c>
      <c r="E84">
        <v>30983</v>
      </c>
      <c r="F84">
        <v>2553</v>
      </c>
      <c r="G84">
        <v>96</v>
      </c>
      <c r="H84">
        <v>1927</v>
      </c>
      <c r="I84">
        <v>94693</v>
      </c>
      <c r="J84" t="s">
        <v>11</v>
      </c>
    </row>
    <row r="85" spans="1:10">
      <c r="A85" t="s">
        <v>99</v>
      </c>
      <c r="B85">
        <v>25892</v>
      </c>
      <c r="C85">
        <v>1764</v>
      </c>
      <c r="D85">
        <v>23364</v>
      </c>
      <c r="E85">
        <v>764</v>
      </c>
      <c r="F85">
        <v>11</v>
      </c>
      <c r="G85">
        <v>0</v>
      </c>
      <c r="H85">
        <v>0</v>
      </c>
      <c r="I85">
        <v>25766</v>
      </c>
      <c r="J85" t="s">
        <v>13</v>
      </c>
    </row>
    <row r="86" spans="1:10">
      <c r="A86" t="s">
        <v>100</v>
      </c>
      <c r="B86">
        <v>63985</v>
      </c>
      <c r="C86">
        <v>474</v>
      </c>
      <c r="D86">
        <v>27133</v>
      </c>
      <c r="E86">
        <v>36378</v>
      </c>
      <c r="F86">
        <v>2029</v>
      </c>
      <c r="G86">
        <v>4</v>
      </c>
      <c r="H86">
        <v>108</v>
      </c>
      <c r="I86">
        <v>52003</v>
      </c>
      <c r="J86" t="s">
        <v>13</v>
      </c>
    </row>
    <row r="87" spans="1:10">
      <c r="A87" t="s">
        <v>101</v>
      </c>
      <c r="B87">
        <v>246286</v>
      </c>
      <c r="C87">
        <v>35112</v>
      </c>
      <c r="D87">
        <v>198593</v>
      </c>
      <c r="E87">
        <v>12581</v>
      </c>
      <c r="F87">
        <v>168</v>
      </c>
      <c r="G87">
        <v>5</v>
      </c>
      <c r="H87">
        <v>147</v>
      </c>
      <c r="I87">
        <v>244624</v>
      </c>
      <c r="J87" t="s">
        <v>13</v>
      </c>
    </row>
    <row r="88" spans="1:10">
      <c r="A88" t="s">
        <v>102</v>
      </c>
      <c r="B88">
        <v>853</v>
      </c>
      <c r="C88">
        <v>10</v>
      </c>
      <c r="D88">
        <v>714</v>
      </c>
      <c r="E88">
        <v>129</v>
      </c>
      <c r="F88">
        <v>11</v>
      </c>
      <c r="G88">
        <v>0</v>
      </c>
      <c r="H88">
        <v>0</v>
      </c>
      <c r="I88">
        <v>809</v>
      </c>
      <c r="J88" t="s">
        <v>19</v>
      </c>
    </row>
    <row r="89" spans="1:10">
      <c r="A89" t="s">
        <v>103</v>
      </c>
      <c r="B89">
        <v>31142</v>
      </c>
      <c r="C89">
        <v>998</v>
      </c>
      <c r="D89">
        <v>21970</v>
      </c>
      <c r="E89">
        <v>8174</v>
      </c>
      <c r="F89">
        <v>594</v>
      </c>
      <c r="G89">
        <v>0</v>
      </c>
      <c r="H89">
        <v>364</v>
      </c>
      <c r="I89">
        <v>25706</v>
      </c>
      <c r="J89" t="s">
        <v>23</v>
      </c>
    </row>
    <row r="90" spans="1:10">
      <c r="A90" t="s">
        <v>104</v>
      </c>
      <c r="B90">
        <v>1176</v>
      </c>
      <c r="C90">
        <v>11</v>
      </c>
      <c r="D90">
        <v>1041</v>
      </c>
      <c r="E90">
        <v>124</v>
      </c>
      <c r="F90">
        <v>8</v>
      </c>
      <c r="G90">
        <v>0</v>
      </c>
      <c r="H90">
        <v>0</v>
      </c>
      <c r="I90">
        <v>1223</v>
      </c>
      <c r="J90" t="s">
        <v>11</v>
      </c>
    </row>
    <row r="91" spans="1:10">
      <c r="A91" t="s">
        <v>105</v>
      </c>
      <c r="B91">
        <v>84648</v>
      </c>
      <c r="C91">
        <v>585</v>
      </c>
      <c r="D91">
        <v>54404</v>
      </c>
      <c r="E91">
        <v>29659</v>
      </c>
      <c r="F91">
        <v>1526</v>
      </c>
      <c r="G91">
        <v>0</v>
      </c>
      <c r="H91">
        <v>1833</v>
      </c>
      <c r="I91">
        <v>73468</v>
      </c>
      <c r="J91" t="s">
        <v>13</v>
      </c>
    </row>
    <row r="92" spans="1:10">
      <c r="A92" t="s">
        <v>106</v>
      </c>
      <c r="B92">
        <v>17975</v>
      </c>
      <c r="C92">
        <v>285</v>
      </c>
      <c r="D92">
        <v>7833</v>
      </c>
      <c r="E92">
        <v>9857</v>
      </c>
      <c r="F92">
        <v>372</v>
      </c>
      <c r="G92">
        <v>5</v>
      </c>
      <c r="H92">
        <v>90</v>
      </c>
      <c r="I92">
        <v>13771</v>
      </c>
      <c r="J92" t="s">
        <v>15</v>
      </c>
    </row>
    <row r="93" spans="1:10">
      <c r="A93" t="s">
        <v>107</v>
      </c>
      <c r="B93">
        <v>7413</v>
      </c>
      <c r="C93">
        <v>185</v>
      </c>
      <c r="D93">
        <v>4027</v>
      </c>
      <c r="E93">
        <v>3201</v>
      </c>
      <c r="F93">
        <v>496</v>
      </c>
      <c r="G93">
        <v>16</v>
      </c>
      <c r="H93">
        <v>274</v>
      </c>
      <c r="I93">
        <v>5877</v>
      </c>
      <c r="J93" t="s">
        <v>13</v>
      </c>
    </row>
    <row r="94" spans="1:10">
      <c r="A94" t="s">
        <v>108</v>
      </c>
      <c r="B94">
        <v>64379</v>
      </c>
      <c r="C94">
        <v>438</v>
      </c>
      <c r="D94">
        <v>55057</v>
      </c>
      <c r="E94">
        <v>8884</v>
      </c>
      <c r="F94">
        <v>606</v>
      </c>
      <c r="G94">
        <v>5</v>
      </c>
      <c r="H94">
        <v>684</v>
      </c>
      <c r="I94">
        <v>59763</v>
      </c>
      <c r="J94" t="s">
        <v>11</v>
      </c>
    </row>
    <row r="95" spans="1:10">
      <c r="A95" t="s">
        <v>109</v>
      </c>
      <c r="B95">
        <v>33296</v>
      </c>
      <c r="C95">
        <v>1301</v>
      </c>
      <c r="D95">
        <v>21205</v>
      </c>
      <c r="E95">
        <v>10790</v>
      </c>
      <c r="F95">
        <v>483</v>
      </c>
      <c r="G95">
        <v>24</v>
      </c>
      <c r="H95">
        <v>817</v>
      </c>
      <c r="I95">
        <v>27143</v>
      </c>
      <c r="J95" t="s">
        <v>13</v>
      </c>
    </row>
    <row r="96" spans="1:10">
      <c r="A96" t="s">
        <v>110</v>
      </c>
      <c r="B96">
        <v>20</v>
      </c>
      <c r="C96">
        <v>0</v>
      </c>
      <c r="D96">
        <v>19</v>
      </c>
      <c r="E96">
        <v>1</v>
      </c>
      <c r="F96">
        <v>0</v>
      </c>
      <c r="G96">
        <v>0</v>
      </c>
      <c r="H96">
        <v>0</v>
      </c>
      <c r="I96">
        <v>19</v>
      </c>
      <c r="J96" t="s">
        <v>23</v>
      </c>
    </row>
    <row r="97" spans="1:10">
      <c r="A97" t="s">
        <v>111</v>
      </c>
      <c r="B97">
        <v>1219</v>
      </c>
      <c r="C97">
        <v>31</v>
      </c>
      <c r="D97">
        <v>1045</v>
      </c>
      <c r="E97">
        <v>143</v>
      </c>
      <c r="F97">
        <v>0</v>
      </c>
      <c r="G97">
        <v>0</v>
      </c>
      <c r="H97">
        <v>0</v>
      </c>
      <c r="I97">
        <v>1192</v>
      </c>
      <c r="J97" t="s">
        <v>13</v>
      </c>
    </row>
    <row r="98" spans="1:10">
      <c r="A98" t="s">
        <v>112</v>
      </c>
      <c r="B98">
        <v>3882</v>
      </c>
      <c r="C98">
        <v>51</v>
      </c>
      <c r="D98">
        <v>1709</v>
      </c>
      <c r="E98">
        <v>2122</v>
      </c>
      <c r="F98">
        <v>132</v>
      </c>
      <c r="G98">
        <v>0</v>
      </c>
      <c r="H98">
        <v>17</v>
      </c>
      <c r="I98">
        <v>2905</v>
      </c>
      <c r="J98" t="s">
        <v>11</v>
      </c>
    </row>
    <row r="99" spans="1:10">
      <c r="A99" t="s">
        <v>113</v>
      </c>
      <c r="B99">
        <v>505</v>
      </c>
      <c r="C99">
        <v>12</v>
      </c>
      <c r="D99">
        <v>128</v>
      </c>
      <c r="E99">
        <v>365</v>
      </c>
      <c r="F99">
        <v>0</v>
      </c>
      <c r="G99">
        <v>0</v>
      </c>
      <c r="H99">
        <v>0</v>
      </c>
      <c r="I99">
        <v>359</v>
      </c>
      <c r="J99" t="s">
        <v>15</v>
      </c>
    </row>
    <row r="100" spans="1:10">
      <c r="A100" t="s">
        <v>114</v>
      </c>
      <c r="B100">
        <v>1167</v>
      </c>
      <c r="C100">
        <v>72</v>
      </c>
      <c r="D100">
        <v>646</v>
      </c>
      <c r="E100">
        <v>449</v>
      </c>
      <c r="F100">
        <v>5</v>
      </c>
      <c r="G100">
        <v>0</v>
      </c>
      <c r="H100">
        <v>5</v>
      </c>
      <c r="I100">
        <v>1107</v>
      </c>
      <c r="J100" t="s">
        <v>15</v>
      </c>
    </row>
    <row r="101" spans="1:10">
      <c r="A101" t="s">
        <v>115</v>
      </c>
      <c r="B101">
        <v>2827</v>
      </c>
      <c r="C101">
        <v>64</v>
      </c>
      <c r="D101">
        <v>577</v>
      </c>
      <c r="E101">
        <v>2186</v>
      </c>
      <c r="F101">
        <v>158</v>
      </c>
      <c r="G101">
        <v>4</v>
      </c>
      <c r="H101">
        <v>24</v>
      </c>
      <c r="I101">
        <v>1980</v>
      </c>
      <c r="J101" t="s">
        <v>11</v>
      </c>
    </row>
    <row r="102" spans="1:10">
      <c r="A102" t="s">
        <v>116</v>
      </c>
      <c r="B102">
        <v>86</v>
      </c>
      <c r="C102">
        <v>1</v>
      </c>
      <c r="D102">
        <v>81</v>
      </c>
      <c r="E102">
        <v>4</v>
      </c>
      <c r="F102">
        <v>0</v>
      </c>
      <c r="G102">
        <v>0</v>
      </c>
      <c r="H102">
        <v>0</v>
      </c>
      <c r="I102">
        <v>86</v>
      </c>
      <c r="J102" t="s">
        <v>13</v>
      </c>
    </row>
    <row r="103" spans="1:10">
      <c r="A103" t="s">
        <v>117</v>
      </c>
      <c r="B103">
        <v>2019</v>
      </c>
      <c r="C103">
        <v>80</v>
      </c>
      <c r="D103">
        <v>1620</v>
      </c>
      <c r="E103">
        <v>319</v>
      </c>
      <c r="F103">
        <v>11</v>
      </c>
      <c r="G103">
        <v>0</v>
      </c>
      <c r="H103">
        <v>4</v>
      </c>
      <c r="I103">
        <v>1947</v>
      </c>
      <c r="J103" t="s">
        <v>13</v>
      </c>
    </row>
    <row r="104" spans="1:10">
      <c r="A104" t="s">
        <v>118</v>
      </c>
      <c r="B104">
        <v>6321</v>
      </c>
      <c r="C104">
        <v>112</v>
      </c>
      <c r="D104">
        <v>4825</v>
      </c>
      <c r="E104">
        <v>1384</v>
      </c>
      <c r="F104">
        <v>49</v>
      </c>
      <c r="G104">
        <v>0</v>
      </c>
      <c r="H104">
        <v>178</v>
      </c>
      <c r="I104">
        <v>5639</v>
      </c>
      <c r="J104" t="s">
        <v>13</v>
      </c>
    </row>
    <row r="105" spans="1:10">
      <c r="A105" t="s">
        <v>119</v>
      </c>
      <c r="B105">
        <v>9690</v>
      </c>
      <c r="C105">
        <v>91</v>
      </c>
      <c r="D105">
        <v>6260</v>
      </c>
      <c r="E105">
        <v>3339</v>
      </c>
      <c r="F105">
        <v>395</v>
      </c>
      <c r="G105">
        <v>6</v>
      </c>
      <c r="H105">
        <v>681</v>
      </c>
      <c r="I105">
        <v>7153</v>
      </c>
      <c r="J105" t="s">
        <v>15</v>
      </c>
    </row>
    <row r="106" spans="1:10">
      <c r="A106" t="s">
        <v>120</v>
      </c>
      <c r="B106">
        <v>3664</v>
      </c>
      <c r="C106">
        <v>99</v>
      </c>
      <c r="D106">
        <v>1645</v>
      </c>
      <c r="E106">
        <v>1920</v>
      </c>
      <c r="F106">
        <v>24</v>
      </c>
      <c r="G106">
        <v>0</v>
      </c>
      <c r="H106">
        <v>6</v>
      </c>
      <c r="I106">
        <v>2992</v>
      </c>
      <c r="J106" t="s">
        <v>15</v>
      </c>
    </row>
    <row r="107" spans="1:10">
      <c r="A107" t="s">
        <v>121</v>
      </c>
      <c r="B107">
        <v>8904</v>
      </c>
      <c r="C107">
        <v>124</v>
      </c>
      <c r="D107">
        <v>8601</v>
      </c>
      <c r="E107">
        <v>179</v>
      </c>
      <c r="F107">
        <v>7</v>
      </c>
      <c r="G107">
        <v>0</v>
      </c>
      <c r="H107">
        <v>1</v>
      </c>
      <c r="I107">
        <v>8800</v>
      </c>
      <c r="J107" t="s">
        <v>23</v>
      </c>
    </row>
    <row r="108" spans="1:10">
      <c r="A108" t="s">
        <v>122</v>
      </c>
      <c r="B108">
        <v>3369</v>
      </c>
      <c r="C108">
        <v>15</v>
      </c>
      <c r="D108">
        <v>2547</v>
      </c>
      <c r="E108">
        <v>807</v>
      </c>
      <c r="F108">
        <v>67</v>
      </c>
      <c r="G108">
        <v>0</v>
      </c>
      <c r="H108">
        <v>19</v>
      </c>
      <c r="I108">
        <v>2999</v>
      </c>
      <c r="J108" t="s">
        <v>29</v>
      </c>
    </row>
    <row r="109" spans="1:10">
      <c r="A109" t="s">
        <v>123</v>
      </c>
      <c r="B109">
        <v>2513</v>
      </c>
      <c r="C109">
        <v>124</v>
      </c>
      <c r="D109">
        <v>1913</v>
      </c>
      <c r="E109">
        <v>476</v>
      </c>
      <c r="F109">
        <v>3</v>
      </c>
      <c r="G109">
        <v>1</v>
      </c>
      <c r="H109">
        <v>2</v>
      </c>
      <c r="I109">
        <v>2475</v>
      </c>
      <c r="J109" t="s">
        <v>15</v>
      </c>
    </row>
    <row r="110" spans="1:10">
      <c r="A110" t="s">
        <v>124</v>
      </c>
      <c r="B110">
        <v>701</v>
      </c>
      <c r="C110">
        <v>9</v>
      </c>
      <c r="D110">
        <v>665</v>
      </c>
      <c r="E110">
        <v>27</v>
      </c>
      <c r="F110">
        <v>1</v>
      </c>
      <c r="G110">
        <v>0</v>
      </c>
      <c r="H110">
        <v>0</v>
      </c>
      <c r="I110">
        <v>677</v>
      </c>
      <c r="J110" t="s">
        <v>13</v>
      </c>
    </row>
    <row r="111" spans="1:10">
      <c r="A111" t="s">
        <v>125</v>
      </c>
      <c r="B111">
        <v>6208</v>
      </c>
      <c r="C111">
        <v>156</v>
      </c>
      <c r="D111">
        <v>4653</v>
      </c>
      <c r="E111">
        <v>1399</v>
      </c>
      <c r="F111">
        <v>37</v>
      </c>
      <c r="G111">
        <v>0</v>
      </c>
      <c r="H111">
        <v>223</v>
      </c>
      <c r="I111">
        <v>5923</v>
      </c>
      <c r="J111" t="s">
        <v>15</v>
      </c>
    </row>
    <row r="112" spans="1:10">
      <c r="A112" t="s">
        <v>126</v>
      </c>
      <c r="B112">
        <v>344</v>
      </c>
      <c r="C112">
        <v>10</v>
      </c>
      <c r="D112">
        <v>332</v>
      </c>
      <c r="E112">
        <v>2</v>
      </c>
      <c r="F112">
        <v>0</v>
      </c>
      <c r="G112">
        <v>0</v>
      </c>
      <c r="H112">
        <v>0</v>
      </c>
      <c r="I112">
        <v>343</v>
      </c>
      <c r="J112" t="s">
        <v>15</v>
      </c>
    </row>
    <row r="113" spans="1:10">
      <c r="A113" t="s">
        <v>127</v>
      </c>
      <c r="B113">
        <v>395489</v>
      </c>
      <c r="C113">
        <v>44022</v>
      </c>
      <c r="D113">
        <v>303810</v>
      </c>
      <c r="E113">
        <v>47657</v>
      </c>
      <c r="F113">
        <v>4973</v>
      </c>
      <c r="G113">
        <v>342</v>
      </c>
      <c r="H113">
        <v>8588</v>
      </c>
      <c r="I113">
        <v>349396</v>
      </c>
      <c r="J113" t="s">
        <v>19</v>
      </c>
    </row>
    <row r="114" spans="1:10">
      <c r="A114" t="s">
        <v>128</v>
      </c>
      <c r="B114">
        <v>23154</v>
      </c>
      <c r="C114">
        <v>748</v>
      </c>
      <c r="D114">
        <v>16154</v>
      </c>
      <c r="E114">
        <v>6252</v>
      </c>
      <c r="F114">
        <v>120</v>
      </c>
      <c r="G114">
        <v>13</v>
      </c>
      <c r="H114">
        <v>245</v>
      </c>
      <c r="I114">
        <v>21115</v>
      </c>
      <c r="J114" t="s">
        <v>13</v>
      </c>
    </row>
    <row r="115" spans="1:10">
      <c r="A115" t="s">
        <v>129</v>
      </c>
      <c r="B115">
        <v>116</v>
      </c>
      <c r="C115">
        <v>4</v>
      </c>
      <c r="D115">
        <v>104</v>
      </c>
      <c r="E115">
        <v>8</v>
      </c>
      <c r="F115">
        <v>0</v>
      </c>
      <c r="G115">
        <v>0</v>
      </c>
      <c r="H115">
        <v>0</v>
      </c>
      <c r="I115">
        <v>109</v>
      </c>
      <c r="J115" t="s">
        <v>13</v>
      </c>
    </row>
    <row r="116" spans="1:10">
      <c r="A116" t="s">
        <v>130</v>
      </c>
      <c r="B116">
        <v>289</v>
      </c>
      <c r="C116">
        <v>0</v>
      </c>
      <c r="D116">
        <v>222</v>
      </c>
      <c r="E116">
        <v>67</v>
      </c>
      <c r="F116">
        <v>1</v>
      </c>
      <c r="G116">
        <v>0</v>
      </c>
      <c r="H116">
        <v>4</v>
      </c>
      <c r="I116">
        <v>287</v>
      </c>
      <c r="J116" t="s">
        <v>23</v>
      </c>
    </row>
    <row r="117" spans="1:10">
      <c r="A117" t="s">
        <v>131</v>
      </c>
      <c r="B117">
        <v>2893</v>
      </c>
      <c r="C117">
        <v>45</v>
      </c>
      <c r="D117">
        <v>809</v>
      </c>
      <c r="E117">
        <v>2039</v>
      </c>
      <c r="F117">
        <v>94</v>
      </c>
      <c r="G117">
        <v>2</v>
      </c>
      <c r="H117">
        <v>70</v>
      </c>
      <c r="I117">
        <v>2188</v>
      </c>
      <c r="J117" t="s">
        <v>13</v>
      </c>
    </row>
    <row r="118" spans="1:10">
      <c r="A118" t="s">
        <v>132</v>
      </c>
      <c r="B118">
        <v>20887</v>
      </c>
      <c r="C118">
        <v>316</v>
      </c>
      <c r="D118">
        <v>16553</v>
      </c>
      <c r="E118">
        <v>4018</v>
      </c>
      <c r="F118">
        <v>609</v>
      </c>
      <c r="G118">
        <v>3</v>
      </c>
      <c r="H118">
        <v>115</v>
      </c>
      <c r="I118">
        <v>17562</v>
      </c>
      <c r="J118" t="s">
        <v>11</v>
      </c>
    </row>
    <row r="119" spans="1:10">
      <c r="A119" t="s">
        <v>133</v>
      </c>
      <c r="B119">
        <v>1701</v>
      </c>
      <c r="C119">
        <v>11</v>
      </c>
      <c r="D119">
        <v>0</v>
      </c>
      <c r="E119">
        <v>1690</v>
      </c>
      <c r="F119">
        <v>32</v>
      </c>
      <c r="G119">
        <v>0</v>
      </c>
      <c r="H119">
        <v>0</v>
      </c>
      <c r="I119">
        <v>1507</v>
      </c>
      <c r="J119" t="s">
        <v>15</v>
      </c>
    </row>
    <row r="120" spans="1:10">
      <c r="A120" t="s">
        <v>134</v>
      </c>
      <c r="B120">
        <v>1843</v>
      </c>
      <c r="C120">
        <v>8</v>
      </c>
      <c r="D120">
        <v>101</v>
      </c>
      <c r="E120">
        <v>1734</v>
      </c>
      <c r="F120">
        <v>68</v>
      </c>
      <c r="G120">
        <v>0</v>
      </c>
      <c r="H120">
        <v>26</v>
      </c>
      <c r="I120">
        <v>1344</v>
      </c>
      <c r="J120" t="s">
        <v>15</v>
      </c>
    </row>
    <row r="121" spans="1:10">
      <c r="A121" t="s">
        <v>135</v>
      </c>
      <c r="B121">
        <v>18752</v>
      </c>
      <c r="C121">
        <v>48</v>
      </c>
      <c r="D121">
        <v>13754</v>
      </c>
      <c r="E121">
        <v>4950</v>
      </c>
      <c r="F121">
        <v>139</v>
      </c>
      <c r="G121">
        <v>3</v>
      </c>
      <c r="H121">
        <v>626</v>
      </c>
      <c r="I121">
        <v>17844</v>
      </c>
      <c r="J121" t="s">
        <v>29</v>
      </c>
    </row>
    <row r="122" spans="1:10">
      <c r="A122" t="s">
        <v>136</v>
      </c>
      <c r="B122">
        <v>53413</v>
      </c>
      <c r="C122">
        <v>6160</v>
      </c>
      <c r="D122">
        <v>189</v>
      </c>
      <c r="E122">
        <v>47064</v>
      </c>
      <c r="F122">
        <v>419</v>
      </c>
      <c r="G122">
        <v>1</v>
      </c>
      <c r="H122">
        <v>0</v>
      </c>
      <c r="I122">
        <v>52132</v>
      </c>
      <c r="J122" t="s">
        <v>13</v>
      </c>
    </row>
    <row r="123" spans="1:10">
      <c r="A123" t="s">
        <v>137</v>
      </c>
      <c r="B123">
        <v>1557</v>
      </c>
      <c r="C123">
        <v>22</v>
      </c>
      <c r="D123">
        <v>1514</v>
      </c>
      <c r="E123">
        <v>21</v>
      </c>
      <c r="F123">
        <v>1</v>
      </c>
      <c r="G123">
        <v>0</v>
      </c>
      <c r="H123">
        <v>1</v>
      </c>
      <c r="I123">
        <v>1555</v>
      </c>
      <c r="J123" t="s">
        <v>23</v>
      </c>
    </row>
    <row r="124" spans="1:10">
      <c r="A124" t="s">
        <v>138</v>
      </c>
      <c r="B124">
        <v>3439</v>
      </c>
      <c r="C124">
        <v>108</v>
      </c>
      <c r="D124">
        <v>2492</v>
      </c>
      <c r="E124">
        <v>839</v>
      </c>
      <c r="F124">
        <v>0</v>
      </c>
      <c r="G124">
        <v>0</v>
      </c>
      <c r="H124">
        <v>0</v>
      </c>
      <c r="I124">
        <v>3147</v>
      </c>
      <c r="J124" t="s">
        <v>19</v>
      </c>
    </row>
    <row r="125" spans="1:10">
      <c r="A125" t="s">
        <v>139</v>
      </c>
      <c r="B125">
        <v>1132</v>
      </c>
      <c r="C125">
        <v>69</v>
      </c>
      <c r="D125">
        <v>1027</v>
      </c>
      <c r="E125">
        <v>36</v>
      </c>
      <c r="F125">
        <v>0</v>
      </c>
      <c r="G125">
        <v>0</v>
      </c>
      <c r="H125">
        <v>0</v>
      </c>
      <c r="I125">
        <v>1105</v>
      </c>
      <c r="J125" t="s">
        <v>15</v>
      </c>
    </row>
    <row r="126" spans="1:10">
      <c r="A126" t="s">
        <v>140</v>
      </c>
      <c r="B126">
        <v>41180</v>
      </c>
      <c r="C126">
        <v>860</v>
      </c>
      <c r="D126">
        <v>18203</v>
      </c>
      <c r="E126">
        <v>22117</v>
      </c>
      <c r="F126">
        <v>648</v>
      </c>
      <c r="G126">
        <v>2</v>
      </c>
      <c r="H126">
        <v>829</v>
      </c>
      <c r="I126">
        <v>37225</v>
      </c>
      <c r="J126" t="s">
        <v>15</v>
      </c>
    </row>
    <row r="127" spans="1:10">
      <c r="A127" t="s">
        <v>141</v>
      </c>
      <c r="B127">
        <v>10213</v>
      </c>
      <c r="C127">
        <v>466</v>
      </c>
      <c r="D127">
        <v>5564</v>
      </c>
      <c r="E127">
        <v>4183</v>
      </c>
      <c r="F127">
        <v>127</v>
      </c>
      <c r="G127">
        <v>6</v>
      </c>
      <c r="H127">
        <v>137</v>
      </c>
      <c r="I127">
        <v>9249</v>
      </c>
      <c r="J127" t="s">
        <v>13</v>
      </c>
    </row>
    <row r="128" spans="1:10">
      <c r="A128" t="s">
        <v>142</v>
      </c>
      <c r="B128">
        <v>9132</v>
      </c>
      <c r="C128">
        <v>255</v>
      </c>
      <c r="D128">
        <v>8752</v>
      </c>
      <c r="E128">
        <v>125</v>
      </c>
      <c r="F128">
        <v>15</v>
      </c>
      <c r="G128">
        <v>0</v>
      </c>
      <c r="H128">
        <v>0</v>
      </c>
      <c r="I128">
        <v>9034</v>
      </c>
      <c r="J128" t="s">
        <v>13</v>
      </c>
    </row>
    <row r="129" spans="1:10">
      <c r="A129" t="s">
        <v>143</v>
      </c>
      <c r="B129">
        <v>77058</v>
      </c>
      <c r="C129">
        <v>393</v>
      </c>
      <c r="D129">
        <v>57028</v>
      </c>
      <c r="E129">
        <v>19637</v>
      </c>
      <c r="F129">
        <v>1053</v>
      </c>
      <c r="G129">
        <v>9</v>
      </c>
      <c r="H129">
        <v>1729</v>
      </c>
      <c r="I129">
        <v>68400</v>
      </c>
      <c r="J129" t="s">
        <v>11</v>
      </c>
    </row>
    <row r="130" spans="1:10">
      <c r="A130" t="s">
        <v>144</v>
      </c>
      <c r="B130">
        <v>274289</v>
      </c>
      <c r="C130">
        <v>5842</v>
      </c>
      <c r="D130">
        <v>241026</v>
      </c>
      <c r="E130">
        <v>27421</v>
      </c>
      <c r="F130">
        <v>1176</v>
      </c>
      <c r="G130">
        <v>20</v>
      </c>
      <c r="H130">
        <v>3592</v>
      </c>
      <c r="I130">
        <v>266096</v>
      </c>
      <c r="J130" t="s">
        <v>11</v>
      </c>
    </row>
    <row r="131" spans="1:10">
      <c r="A131" t="s">
        <v>145</v>
      </c>
      <c r="B131">
        <v>61442</v>
      </c>
      <c r="C131">
        <v>1322</v>
      </c>
      <c r="D131">
        <v>35086</v>
      </c>
      <c r="E131">
        <v>25034</v>
      </c>
      <c r="F131">
        <v>1146</v>
      </c>
      <c r="G131">
        <v>28</v>
      </c>
      <c r="H131">
        <v>955</v>
      </c>
      <c r="I131">
        <v>54426</v>
      </c>
      <c r="J131" t="s">
        <v>19</v>
      </c>
    </row>
    <row r="132" spans="1:10">
      <c r="A132" t="s">
        <v>146</v>
      </c>
      <c r="B132">
        <v>62</v>
      </c>
      <c r="C132">
        <v>0</v>
      </c>
      <c r="D132">
        <v>11</v>
      </c>
      <c r="E132">
        <v>51</v>
      </c>
      <c r="F132">
        <v>0</v>
      </c>
      <c r="G132">
        <v>0</v>
      </c>
      <c r="H132">
        <v>0</v>
      </c>
      <c r="I132">
        <v>19</v>
      </c>
      <c r="J132" t="s">
        <v>23</v>
      </c>
    </row>
    <row r="133" spans="1:10">
      <c r="A133" t="s">
        <v>147</v>
      </c>
      <c r="B133">
        <v>4548</v>
      </c>
      <c r="C133">
        <v>43</v>
      </c>
      <c r="D133">
        <v>2905</v>
      </c>
      <c r="E133">
        <v>1600</v>
      </c>
      <c r="F133">
        <v>104</v>
      </c>
      <c r="G133">
        <v>2</v>
      </c>
      <c r="H133">
        <v>111</v>
      </c>
      <c r="I133">
        <v>3748</v>
      </c>
      <c r="J133" t="s">
        <v>19</v>
      </c>
    </row>
    <row r="134" spans="1:10">
      <c r="A134" t="s">
        <v>148</v>
      </c>
      <c r="B134">
        <v>389717</v>
      </c>
      <c r="C134">
        <v>18418</v>
      </c>
      <c r="D134">
        <v>272547</v>
      </c>
      <c r="E134">
        <v>98752</v>
      </c>
      <c r="F134">
        <v>13756</v>
      </c>
      <c r="G134">
        <v>575</v>
      </c>
      <c r="H134">
        <v>4697</v>
      </c>
      <c r="I134">
        <v>357681</v>
      </c>
      <c r="J134" t="s">
        <v>19</v>
      </c>
    </row>
    <row r="135" spans="1:10">
      <c r="A135" t="s">
        <v>149</v>
      </c>
      <c r="B135">
        <v>82040</v>
      </c>
      <c r="C135">
        <v>1945</v>
      </c>
      <c r="D135">
        <v>26446</v>
      </c>
      <c r="E135">
        <v>53649</v>
      </c>
      <c r="F135">
        <v>1592</v>
      </c>
      <c r="G135">
        <v>13</v>
      </c>
      <c r="H135">
        <v>336</v>
      </c>
      <c r="I135">
        <v>68898</v>
      </c>
      <c r="J135" t="s">
        <v>23</v>
      </c>
    </row>
    <row r="136" spans="1:10">
      <c r="A136" t="s">
        <v>150</v>
      </c>
      <c r="B136">
        <v>43402</v>
      </c>
      <c r="C136">
        <v>1676</v>
      </c>
      <c r="D136">
        <v>32856</v>
      </c>
      <c r="E136">
        <v>8870</v>
      </c>
      <c r="F136">
        <v>337</v>
      </c>
      <c r="G136">
        <v>5</v>
      </c>
      <c r="H136">
        <v>103</v>
      </c>
      <c r="I136">
        <v>40383</v>
      </c>
      <c r="J136" t="s">
        <v>13</v>
      </c>
    </row>
    <row r="137" spans="1:10">
      <c r="A137" t="s">
        <v>151</v>
      </c>
      <c r="B137">
        <v>50299</v>
      </c>
      <c r="C137">
        <v>1719</v>
      </c>
      <c r="D137">
        <v>35375</v>
      </c>
      <c r="E137">
        <v>13205</v>
      </c>
      <c r="F137">
        <v>135</v>
      </c>
      <c r="G137">
        <v>2</v>
      </c>
      <c r="H137">
        <v>158</v>
      </c>
      <c r="I137">
        <v>48771</v>
      </c>
      <c r="J137" t="s">
        <v>13</v>
      </c>
    </row>
    <row r="138" spans="1:10">
      <c r="A138" t="s">
        <v>152</v>
      </c>
      <c r="B138">
        <v>109597</v>
      </c>
      <c r="C138">
        <v>165</v>
      </c>
      <c r="D138">
        <v>106328</v>
      </c>
      <c r="E138">
        <v>3104</v>
      </c>
      <c r="F138">
        <v>292</v>
      </c>
      <c r="G138">
        <v>0</v>
      </c>
      <c r="H138">
        <v>304</v>
      </c>
      <c r="I138">
        <v>107037</v>
      </c>
      <c r="J138" t="s">
        <v>11</v>
      </c>
    </row>
    <row r="139" spans="1:10">
      <c r="A139" t="s">
        <v>153</v>
      </c>
      <c r="B139">
        <v>45902</v>
      </c>
      <c r="C139">
        <v>2206</v>
      </c>
      <c r="D139">
        <v>25794</v>
      </c>
      <c r="E139">
        <v>17902</v>
      </c>
      <c r="F139">
        <v>1104</v>
      </c>
      <c r="G139">
        <v>19</v>
      </c>
      <c r="H139">
        <v>151</v>
      </c>
      <c r="I139">
        <v>38139</v>
      </c>
      <c r="J139" t="s">
        <v>13</v>
      </c>
    </row>
    <row r="140" spans="1:10">
      <c r="A140" t="s">
        <v>154</v>
      </c>
      <c r="B140">
        <v>816680</v>
      </c>
      <c r="C140">
        <v>13334</v>
      </c>
      <c r="D140">
        <v>602249</v>
      </c>
      <c r="E140">
        <v>201097</v>
      </c>
      <c r="F140">
        <v>5607</v>
      </c>
      <c r="G140">
        <v>85</v>
      </c>
      <c r="H140">
        <v>3077</v>
      </c>
      <c r="I140">
        <v>776212</v>
      </c>
      <c r="J140" t="s">
        <v>13</v>
      </c>
    </row>
    <row r="141" spans="1:10">
      <c r="A141" t="s">
        <v>155</v>
      </c>
      <c r="B141">
        <v>1879</v>
      </c>
      <c r="C141">
        <v>5</v>
      </c>
      <c r="D141">
        <v>975</v>
      </c>
      <c r="E141">
        <v>899</v>
      </c>
      <c r="F141">
        <v>58</v>
      </c>
      <c r="G141">
        <v>0</v>
      </c>
      <c r="H141">
        <v>57</v>
      </c>
      <c r="I141">
        <v>1629</v>
      </c>
      <c r="J141" t="s">
        <v>15</v>
      </c>
    </row>
    <row r="142" spans="1:10">
      <c r="A142" t="s">
        <v>156</v>
      </c>
      <c r="B142">
        <v>17</v>
      </c>
      <c r="C142">
        <v>0</v>
      </c>
      <c r="D142">
        <v>15</v>
      </c>
      <c r="E142">
        <v>2</v>
      </c>
      <c r="F142">
        <v>0</v>
      </c>
      <c r="G142">
        <v>0</v>
      </c>
      <c r="H142">
        <v>0</v>
      </c>
      <c r="I142">
        <v>17</v>
      </c>
      <c r="J142" t="s">
        <v>19</v>
      </c>
    </row>
    <row r="143" spans="1:10">
      <c r="A143" t="s">
        <v>157</v>
      </c>
      <c r="B143">
        <v>24</v>
      </c>
      <c r="C143">
        <v>0</v>
      </c>
      <c r="D143">
        <v>22</v>
      </c>
      <c r="E143">
        <v>2</v>
      </c>
      <c r="F143">
        <v>0</v>
      </c>
      <c r="G143">
        <v>0</v>
      </c>
      <c r="H143">
        <v>0</v>
      </c>
      <c r="I143">
        <v>23</v>
      </c>
      <c r="J143" t="s">
        <v>19</v>
      </c>
    </row>
    <row r="144" spans="1:10">
      <c r="A144" t="s">
        <v>158</v>
      </c>
      <c r="B144">
        <v>52</v>
      </c>
      <c r="C144">
        <v>0</v>
      </c>
      <c r="D144">
        <v>39</v>
      </c>
      <c r="E144">
        <v>13</v>
      </c>
      <c r="F144">
        <v>0</v>
      </c>
      <c r="G144">
        <v>0</v>
      </c>
      <c r="H144">
        <v>0</v>
      </c>
      <c r="I144">
        <v>50</v>
      </c>
      <c r="J144" t="s">
        <v>19</v>
      </c>
    </row>
    <row r="145" spans="1:10">
      <c r="A145" t="s">
        <v>159</v>
      </c>
      <c r="B145">
        <v>699</v>
      </c>
      <c r="C145">
        <v>42</v>
      </c>
      <c r="D145">
        <v>657</v>
      </c>
      <c r="E145">
        <v>0</v>
      </c>
      <c r="F145">
        <v>0</v>
      </c>
      <c r="G145">
        <v>0</v>
      </c>
      <c r="H145">
        <v>0</v>
      </c>
      <c r="I145">
        <v>699</v>
      </c>
      <c r="J145" t="s">
        <v>13</v>
      </c>
    </row>
    <row r="146" spans="1:10">
      <c r="A146" t="s">
        <v>160</v>
      </c>
      <c r="B146">
        <v>865</v>
      </c>
      <c r="C146">
        <v>14</v>
      </c>
      <c r="D146">
        <v>734</v>
      </c>
      <c r="E146">
        <v>117</v>
      </c>
      <c r="F146">
        <v>2</v>
      </c>
      <c r="G146">
        <v>0</v>
      </c>
      <c r="H146">
        <v>38</v>
      </c>
      <c r="I146">
        <v>746</v>
      </c>
      <c r="J146" t="s">
        <v>15</v>
      </c>
    </row>
    <row r="147" spans="1:10">
      <c r="A147" t="s">
        <v>161</v>
      </c>
      <c r="B147">
        <v>268934</v>
      </c>
      <c r="C147">
        <v>2760</v>
      </c>
      <c r="D147">
        <v>222936</v>
      </c>
      <c r="E147">
        <v>43238</v>
      </c>
      <c r="F147">
        <v>1993</v>
      </c>
      <c r="G147">
        <v>27</v>
      </c>
      <c r="H147">
        <v>2613</v>
      </c>
      <c r="I147">
        <v>253349</v>
      </c>
      <c r="J147" t="s">
        <v>11</v>
      </c>
    </row>
    <row r="148" spans="1:10">
      <c r="A148" t="s">
        <v>162</v>
      </c>
      <c r="B148">
        <v>9764</v>
      </c>
      <c r="C148">
        <v>194</v>
      </c>
      <c r="D148">
        <v>6477</v>
      </c>
      <c r="E148">
        <v>3093</v>
      </c>
      <c r="F148">
        <v>83</v>
      </c>
      <c r="G148">
        <v>3</v>
      </c>
      <c r="H148">
        <v>68</v>
      </c>
      <c r="I148">
        <v>8948</v>
      </c>
      <c r="J148" t="s">
        <v>15</v>
      </c>
    </row>
    <row r="149" spans="1:10">
      <c r="A149" t="s">
        <v>163</v>
      </c>
      <c r="B149">
        <v>24141</v>
      </c>
      <c r="C149">
        <v>543</v>
      </c>
      <c r="D149">
        <v>0</v>
      </c>
      <c r="E149">
        <v>23598</v>
      </c>
      <c r="F149">
        <v>411</v>
      </c>
      <c r="G149">
        <v>9</v>
      </c>
      <c r="H149">
        <v>0</v>
      </c>
      <c r="I149">
        <v>21253</v>
      </c>
      <c r="J149" t="s">
        <v>13</v>
      </c>
    </row>
    <row r="150" spans="1:10">
      <c r="A150" t="s">
        <v>164</v>
      </c>
      <c r="B150">
        <v>114</v>
      </c>
      <c r="C150">
        <v>0</v>
      </c>
      <c r="D150">
        <v>39</v>
      </c>
      <c r="E150">
        <v>75</v>
      </c>
      <c r="F150">
        <v>0</v>
      </c>
      <c r="G150">
        <v>0</v>
      </c>
      <c r="H150">
        <v>0</v>
      </c>
      <c r="I150">
        <v>108</v>
      </c>
      <c r="J150" t="s">
        <v>15</v>
      </c>
    </row>
    <row r="151" spans="1:10">
      <c r="A151" t="s">
        <v>165</v>
      </c>
      <c r="B151">
        <v>1783</v>
      </c>
      <c r="C151">
        <v>66</v>
      </c>
      <c r="D151">
        <v>1317</v>
      </c>
      <c r="E151">
        <v>400</v>
      </c>
      <c r="F151">
        <v>0</v>
      </c>
      <c r="G151">
        <v>0</v>
      </c>
      <c r="H151">
        <v>4</v>
      </c>
      <c r="I151">
        <v>1711</v>
      </c>
      <c r="J151" t="s">
        <v>15</v>
      </c>
    </row>
    <row r="152" spans="1:10">
      <c r="A152" t="s">
        <v>166</v>
      </c>
      <c r="B152">
        <v>50838</v>
      </c>
      <c r="C152">
        <v>27</v>
      </c>
      <c r="D152">
        <v>45692</v>
      </c>
      <c r="E152">
        <v>5119</v>
      </c>
      <c r="F152">
        <v>469</v>
      </c>
      <c r="G152">
        <v>0</v>
      </c>
      <c r="H152">
        <v>171</v>
      </c>
      <c r="I152">
        <v>48035</v>
      </c>
      <c r="J152" t="s">
        <v>23</v>
      </c>
    </row>
    <row r="153" spans="1:10">
      <c r="A153" t="s">
        <v>167</v>
      </c>
      <c r="B153">
        <v>2181</v>
      </c>
      <c r="C153">
        <v>28</v>
      </c>
      <c r="D153">
        <v>1616</v>
      </c>
      <c r="E153">
        <v>537</v>
      </c>
      <c r="F153">
        <v>2</v>
      </c>
      <c r="G153">
        <v>0</v>
      </c>
      <c r="H153">
        <v>39</v>
      </c>
      <c r="I153">
        <v>1980</v>
      </c>
      <c r="J153" t="s">
        <v>13</v>
      </c>
    </row>
    <row r="154" spans="1:10">
      <c r="A154" t="s">
        <v>168</v>
      </c>
      <c r="B154">
        <v>2087</v>
      </c>
      <c r="C154">
        <v>116</v>
      </c>
      <c r="D154">
        <v>1733</v>
      </c>
      <c r="E154">
        <v>238</v>
      </c>
      <c r="F154">
        <v>5</v>
      </c>
      <c r="G154">
        <v>0</v>
      </c>
      <c r="H154">
        <v>55</v>
      </c>
      <c r="I154">
        <v>1953</v>
      </c>
      <c r="J154" t="s">
        <v>13</v>
      </c>
    </row>
    <row r="155" spans="1:10">
      <c r="A155" t="s">
        <v>169</v>
      </c>
      <c r="B155">
        <v>3196</v>
      </c>
      <c r="C155">
        <v>93</v>
      </c>
      <c r="D155">
        <v>1543</v>
      </c>
      <c r="E155">
        <v>1560</v>
      </c>
      <c r="F155">
        <v>18</v>
      </c>
      <c r="G155">
        <v>0</v>
      </c>
      <c r="H155">
        <v>22</v>
      </c>
      <c r="I155">
        <v>3130</v>
      </c>
      <c r="J155" t="s">
        <v>11</v>
      </c>
    </row>
    <row r="156" spans="1:10">
      <c r="A156" t="s">
        <v>170</v>
      </c>
      <c r="B156">
        <v>452529</v>
      </c>
      <c r="C156">
        <v>7067</v>
      </c>
      <c r="D156">
        <v>274925</v>
      </c>
      <c r="E156">
        <v>170537</v>
      </c>
      <c r="F156">
        <v>7096</v>
      </c>
      <c r="G156">
        <v>298</v>
      </c>
      <c r="H156">
        <v>9848</v>
      </c>
      <c r="I156">
        <v>373628</v>
      </c>
      <c r="J156" t="s">
        <v>15</v>
      </c>
    </row>
    <row r="157" spans="1:10">
      <c r="A157" t="s">
        <v>171</v>
      </c>
      <c r="B157">
        <v>14203</v>
      </c>
      <c r="C157">
        <v>300</v>
      </c>
      <c r="D157">
        <v>13007</v>
      </c>
      <c r="E157">
        <v>896</v>
      </c>
      <c r="F157">
        <v>28</v>
      </c>
      <c r="G157">
        <v>1</v>
      </c>
      <c r="H157">
        <v>102</v>
      </c>
      <c r="I157">
        <v>13816</v>
      </c>
      <c r="J157" t="s">
        <v>23</v>
      </c>
    </row>
    <row r="158" spans="1:10">
      <c r="A158" t="s">
        <v>172</v>
      </c>
      <c r="B158">
        <v>2305</v>
      </c>
      <c r="C158">
        <v>46</v>
      </c>
      <c r="D158">
        <v>1175</v>
      </c>
      <c r="E158">
        <v>1084</v>
      </c>
      <c r="F158">
        <v>43</v>
      </c>
      <c r="G158">
        <v>1</v>
      </c>
      <c r="H158">
        <v>0</v>
      </c>
      <c r="I158">
        <v>2211</v>
      </c>
      <c r="J158" t="s">
        <v>15</v>
      </c>
    </row>
    <row r="159" spans="1:10">
      <c r="A159" t="s">
        <v>173</v>
      </c>
      <c r="B159">
        <v>272421</v>
      </c>
      <c r="C159">
        <v>28432</v>
      </c>
      <c r="D159">
        <v>150376</v>
      </c>
      <c r="E159">
        <v>93613</v>
      </c>
      <c r="F159">
        <v>0</v>
      </c>
      <c r="G159">
        <v>0</v>
      </c>
      <c r="H159">
        <v>0</v>
      </c>
      <c r="I159">
        <v>264836</v>
      </c>
      <c r="J159" t="s">
        <v>13</v>
      </c>
    </row>
    <row r="160" spans="1:10">
      <c r="A160" t="s">
        <v>174</v>
      </c>
      <c r="B160">
        <v>2805</v>
      </c>
      <c r="C160">
        <v>11</v>
      </c>
      <c r="D160">
        <v>2121</v>
      </c>
      <c r="E160">
        <v>673</v>
      </c>
      <c r="F160">
        <v>23</v>
      </c>
      <c r="G160">
        <v>0</v>
      </c>
      <c r="H160">
        <v>15</v>
      </c>
      <c r="I160">
        <v>2730</v>
      </c>
      <c r="J160" t="s">
        <v>29</v>
      </c>
    </row>
    <row r="161" spans="1:10">
      <c r="A161" t="s">
        <v>175</v>
      </c>
      <c r="B161">
        <v>11424</v>
      </c>
      <c r="C161">
        <v>720</v>
      </c>
      <c r="D161">
        <v>5939</v>
      </c>
      <c r="E161">
        <v>4765</v>
      </c>
      <c r="F161">
        <v>39</v>
      </c>
      <c r="G161">
        <v>3</v>
      </c>
      <c r="H161">
        <v>49</v>
      </c>
      <c r="I161">
        <v>10992</v>
      </c>
      <c r="J161" t="s">
        <v>11</v>
      </c>
    </row>
    <row r="162" spans="1:10">
      <c r="A162" t="s">
        <v>176</v>
      </c>
      <c r="B162">
        <v>1483</v>
      </c>
      <c r="C162">
        <v>24</v>
      </c>
      <c r="D162">
        <v>925</v>
      </c>
      <c r="E162">
        <v>534</v>
      </c>
      <c r="F162">
        <v>44</v>
      </c>
      <c r="G162">
        <v>1</v>
      </c>
      <c r="H162">
        <v>35</v>
      </c>
      <c r="I162">
        <v>1079</v>
      </c>
      <c r="J162" t="s">
        <v>19</v>
      </c>
    </row>
    <row r="163" spans="1:10">
      <c r="A163" t="s">
        <v>177</v>
      </c>
      <c r="B163">
        <v>79395</v>
      </c>
      <c r="C163">
        <v>5700</v>
      </c>
      <c r="D163">
        <v>0</v>
      </c>
      <c r="E163">
        <v>73695</v>
      </c>
      <c r="F163">
        <v>398</v>
      </c>
      <c r="G163">
        <v>3</v>
      </c>
      <c r="H163">
        <v>0</v>
      </c>
      <c r="I163">
        <v>78048</v>
      </c>
      <c r="J163" t="s">
        <v>13</v>
      </c>
    </row>
    <row r="164" spans="1:10">
      <c r="A164" t="s">
        <v>178</v>
      </c>
      <c r="B164">
        <v>34477</v>
      </c>
      <c r="C164">
        <v>1978</v>
      </c>
      <c r="D164">
        <v>30900</v>
      </c>
      <c r="E164">
        <v>1599</v>
      </c>
      <c r="F164">
        <v>65</v>
      </c>
      <c r="G164">
        <v>1</v>
      </c>
      <c r="H164">
        <v>200</v>
      </c>
      <c r="I164">
        <v>33634</v>
      </c>
      <c r="J164" t="s">
        <v>13</v>
      </c>
    </row>
    <row r="165" spans="1:10">
      <c r="A165" t="s">
        <v>179</v>
      </c>
      <c r="B165">
        <v>674</v>
      </c>
      <c r="C165">
        <v>40</v>
      </c>
      <c r="D165">
        <v>0</v>
      </c>
      <c r="E165">
        <v>634</v>
      </c>
      <c r="F165">
        <v>24</v>
      </c>
      <c r="G165">
        <v>2</v>
      </c>
      <c r="H165">
        <v>0</v>
      </c>
      <c r="I165">
        <v>522</v>
      </c>
      <c r="J165" t="s">
        <v>11</v>
      </c>
    </row>
    <row r="166" spans="1:10">
      <c r="A166" t="s">
        <v>180</v>
      </c>
      <c r="B166">
        <v>462</v>
      </c>
      <c r="C166">
        <v>7</v>
      </c>
      <c r="D166">
        <v>440</v>
      </c>
      <c r="E166">
        <v>15</v>
      </c>
      <c r="F166">
        <v>4</v>
      </c>
      <c r="G166">
        <v>0</v>
      </c>
      <c r="H166">
        <v>0</v>
      </c>
      <c r="I166">
        <v>451</v>
      </c>
      <c r="J166" t="s">
        <v>23</v>
      </c>
    </row>
    <row r="167" spans="1:10">
      <c r="A167" t="s">
        <v>181</v>
      </c>
      <c r="B167">
        <v>7235</v>
      </c>
      <c r="C167">
        <v>60</v>
      </c>
      <c r="D167">
        <v>6028</v>
      </c>
      <c r="E167">
        <v>1147</v>
      </c>
      <c r="F167">
        <v>43</v>
      </c>
      <c r="G167">
        <v>1</v>
      </c>
      <c r="H167">
        <v>58</v>
      </c>
      <c r="I167">
        <v>6921</v>
      </c>
      <c r="J167" t="s">
        <v>13</v>
      </c>
    </row>
    <row r="168" spans="1:10">
      <c r="A168" t="s">
        <v>182</v>
      </c>
      <c r="B168">
        <v>509</v>
      </c>
      <c r="C168">
        <v>21</v>
      </c>
      <c r="D168">
        <v>183</v>
      </c>
      <c r="E168">
        <v>305</v>
      </c>
      <c r="F168">
        <v>0</v>
      </c>
      <c r="G168">
        <v>0</v>
      </c>
      <c r="H168">
        <v>0</v>
      </c>
      <c r="I168">
        <v>509</v>
      </c>
      <c r="J168" t="s">
        <v>15</v>
      </c>
    </row>
    <row r="169" spans="1:10">
      <c r="A169" t="s">
        <v>183</v>
      </c>
      <c r="B169">
        <v>3297</v>
      </c>
      <c r="C169">
        <v>58</v>
      </c>
      <c r="D169">
        <v>3111</v>
      </c>
      <c r="E169">
        <v>128</v>
      </c>
      <c r="F169">
        <v>6</v>
      </c>
      <c r="G169">
        <v>0</v>
      </c>
      <c r="H169">
        <v>2</v>
      </c>
      <c r="I169">
        <v>3250</v>
      </c>
      <c r="J169" t="s">
        <v>29</v>
      </c>
    </row>
    <row r="170" spans="1:10">
      <c r="A170" t="s">
        <v>184</v>
      </c>
      <c r="B170">
        <v>24</v>
      </c>
      <c r="C170">
        <v>0</v>
      </c>
      <c r="D170">
        <v>0</v>
      </c>
      <c r="E170">
        <v>24</v>
      </c>
      <c r="F170">
        <v>0</v>
      </c>
      <c r="G170">
        <v>0</v>
      </c>
      <c r="H170">
        <v>0</v>
      </c>
      <c r="I170">
        <v>24</v>
      </c>
      <c r="J170" t="s">
        <v>29</v>
      </c>
    </row>
    <row r="171" spans="1:10">
      <c r="A171" t="s">
        <v>185</v>
      </c>
      <c r="B171">
        <v>874</v>
      </c>
      <c r="C171">
        <v>18</v>
      </c>
      <c r="D171">
        <v>607</v>
      </c>
      <c r="E171">
        <v>249</v>
      </c>
      <c r="F171">
        <v>6</v>
      </c>
      <c r="G171">
        <v>0</v>
      </c>
      <c r="H171">
        <v>8</v>
      </c>
      <c r="I171">
        <v>783</v>
      </c>
      <c r="J171" t="s">
        <v>15</v>
      </c>
    </row>
    <row r="172" spans="1:10">
      <c r="A172" t="s">
        <v>186</v>
      </c>
      <c r="B172">
        <v>148</v>
      </c>
      <c r="C172">
        <v>8</v>
      </c>
      <c r="D172">
        <v>128</v>
      </c>
      <c r="E172">
        <v>12</v>
      </c>
      <c r="F172">
        <v>1</v>
      </c>
      <c r="G172">
        <v>0</v>
      </c>
      <c r="H172">
        <v>0</v>
      </c>
      <c r="I172">
        <v>137</v>
      </c>
      <c r="J172" t="s">
        <v>19</v>
      </c>
    </row>
    <row r="173" spans="1:10">
      <c r="A173" t="s">
        <v>187</v>
      </c>
      <c r="B173">
        <v>1455</v>
      </c>
      <c r="C173">
        <v>50</v>
      </c>
      <c r="D173">
        <v>1157</v>
      </c>
      <c r="E173">
        <v>248</v>
      </c>
      <c r="F173">
        <v>3</v>
      </c>
      <c r="G173">
        <v>0</v>
      </c>
      <c r="H173">
        <v>15</v>
      </c>
      <c r="I173">
        <v>1381</v>
      </c>
      <c r="J173" t="s">
        <v>11</v>
      </c>
    </row>
    <row r="174" spans="1:10">
      <c r="A174" t="s">
        <v>188</v>
      </c>
      <c r="B174">
        <v>227019</v>
      </c>
      <c r="C174">
        <v>5630</v>
      </c>
      <c r="D174">
        <v>210469</v>
      </c>
      <c r="E174">
        <v>10920</v>
      </c>
      <c r="F174">
        <v>919</v>
      </c>
      <c r="G174">
        <v>17</v>
      </c>
      <c r="H174">
        <v>982</v>
      </c>
      <c r="I174">
        <v>220572</v>
      </c>
      <c r="J174" t="s">
        <v>13</v>
      </c>
    </row>
    <row r="175" spans="1:10">
      <c r="A175" t="s">
        <v>189</v>
      </c>
      <c r="B175">
        <v>4290259</v>
      </c>
      <c r="C175">
        <v>148011</v>
      </c>
      <c r="D175">
        <v>1325804</v>
      </c>
      <c r="E175">
        <v>2816444</v>
      </c>
      <c r="F175">
        <v>56336</v>
      </c>
      <c r="G175">
        <v>1076</v>
      </c>
      <c r="H175">
        <v>27941</v>
      </c>
      <c r="I175">
        <v>3834677</v>
      </c>
      <c r="J175" t="s">
        <v>19</v>
      </c>
    </row>
    <row r="176" spans="1:10">
      <c r="A176" t="s">
        <v>190</v>
      </c>
      <c r="B176">
        <v>1128</v>
      </c>
      <c r="C176">
        <v>2</v>
      </c>
      <c r="D176">
        <v>986</v>
      </c>
      <c r="E176">
        <v>140</v>
      </c>
      <c r="F176">
        <v>13</v>
      </c>
      <c r="G176">
        <v>0</v>
      </c>
      <c r="H176">
        <v>4</v>
      </c>
      <c r="I176">
        <v>1069</v>
      </c>
      <c r="J176" t="s">
        <v>15</v>
      </c>
    </row>
    <row r="177" spans="1:10">
      <c r="A177" t="s">
        <v>191</v>
      </c>
      <c r="B177">
        <v>67096</v>
      </c>
      <c r="C177">
        <v>1636</v>
      </c>
      <c r="D177">
        <v>37202</v>
      </c>
      <c r="E177">
        <v>28258</v>
      </c>
      <c r="F177">
        <v>835</v>
      </c>
      <c r="G177">
        <v>11</v>
      </c>
      <c r="H177">
        <v>317</v>
      </c>
      <c r="I177">
        <v>60767</v>
      </c>
      <c r="J177" t="s">
        <v>13</v>
      </c>
    </row>
    <row r="178" spans="1:10">
      <c r="A178" t="s">
        <v>192</v>
      </c>
      <c r="B178">
        <v>59177</v>
      </c>
      <c r="C178">
        <v>345</v>
      </c>
      <c r="D178">
        <v>52510</v>
      </c>
      <c r="E178">
        <v>6322</v>
      </c>
      <c r="F178">
        <v>264</v>
      </c>
      <c r="G178">
        <v>1</v>
      </c>
      <c r="H178">
        <v>328</v>
      </c>
      <c r="I178">
        <v>57193</v>
      </c>
      <c r="J178" t="s">
        <v>11</v>
      </c>
    </row>
    <row r="179" spans="1:10">
      <c r="A179" t="s">
        <v>193</v>
      </c>
      <c r="B179">
        <v>301708</v>
      </c>
      <c r="C179">
        <v>45844</v>
      </c>
      <c r="D179">
        <v>1437</v>
      </c>
      <c r="E179">
        <v>254427</v>
      </c>
      <c r="F179">
        <v>688</v>
      </c>
      <c r="G179">
        <v>7</v>
      </c>
      <c r="H179">
        <v>3</v>
      </c>
      <c r="I179">
        <v>296944</v>
      </c>
      <c r="J179" t="s">
        <v>13</v>
      </c>
    </row>
    <row r="180" spans="1:10">
      <c r="A180" t="s">
        <v>194</v>
      </c>
      <c r="B180">
        <v>1202</v>
      </c>
      <c r="C180">
        <v>35</v>
      </c>
      <c r="D180">
        <v>951</v>
      </c>
      <c r="E180">
        <v>216</v>
      </c>
      <c r="F180">
        <v>10</v>
      </c>
      <c r="G180">
        <v>1</v>
      </c>
      <c r="H180">
        <v>3</v>
      </c>
      <c r="I180">
        <v>1064</v>
      </c>
      <c r="J180" t="s">
        <v>19</v>
      </c>
    </row>
    <row r="181" spans="1:10">
      <c r="A181" t="s">
        <v>195</v>
      </c>
      <c r="B181">
        <v>21209</v>
      </c>
      <c r="C181">
        <v>121</v>
      </c>
      <c r="D181">
        <v>11674</v>
      </c>
      <c r="E181">
        <v>9414</v>
      </c>
      <c r="F181">
        <v>678</v>
      </c>
      <c r="G181">
        <v>5</v>
      </c>
      <c r="H181">
        <v>569</v>
      </c>
      <c r="I181">
        <v>17149</v>
      </c>
      <c r="J181" t="s">
        <v>13</v>
      </c>
    </row>
    <row r="182" spans="1:10">
      <c r="A182" t="s">
        <v>196</v>
      </c>
      <c r="B182">
        <v>15988</v>
      </c>
      <c r="C182">
        <v>146</v>
      </c>
      <c r="D182">
        <v>9959</v>
      </c>
      <c r="E182">
        <v>5883</v>
      </c>
      <c r="F182">
        <v>525</v>
      </c>
      <c r="G182">
        <v>4</v>
      </c>
      <c r="H182">
        <v>213</v>
      </c>
      <c r="I182">
        <v>12334</v>
      </c>
      <c r="J182" t="s">
        <v>19</v>
      </c>
    </row>
    <row r="183" spans="1:10">
      <c r="A183" t="s">
        <v>197</v>
      </c>
      <c r="B183">
        <v>431</v>
      </c>
      <c r="C183">
        <v>0</v>
      </c>
      <c r="D183">
        <v>365</v>
      </c>
      <c r="E183">
        <v>66</v>
      </c>
      <c r="F183">
        <v>11</v>
      </c>
      <c r="G183">
        <v>0</v>
      </c>
      <c r="H183">
        <v>0</v>
      </c>
      <c r="I183">
        <v>384</v>
      </c>
      <c r="J183" t="s">
        <v>23</v>
      </c>
    </row>
    <row r="184" spans="1:10">
      <c r="A184" t="s">
        <v>198</v>
      </c>
      <c r="B184">
        <v>10621</v>
      </c>
      <c r="C184">
        <v>78</v>
      </c>
      <c r="D184">
        <v>3752</v>
      </c>
      <c r="E184">
        <v>6791</v>
      </c>
      <c r="F184">
        <v>152</v>
      </c>
      <c r="G184">
        <v>2</v>
      </c>
      <c r="H184">
        <v>0</v>
      </c>
      <c r="I184">
        <v>8916</v>
      </c>
      <c r="J184" t="s">
        <v>11</v>
      </c>
    </row>
    <row r="185" spans="1:10">
      <c r="A185" t="s">
        <v>199</v>
      </c>
      <c r="B185">
        <v>10</v>
      </c>
      <c r="C185">
        <v>1</v>
      </c>
      <c r="D185">
        <v>8</v>
      </c>
      <c r="E185">
        <v>1</v>
      </c>
      <c r="F185">
        <v>0</v>
      </c>
      <c r="G185">
        <v>0</v>
      </c>
      <c r="H185">
        <v>0</v>
      </c>
      <c r="I185">
        <v>10</v>
      </c>
      <c r="J185" t="s">
        <v>15</v>
      </c>
    </row>
    <row r="186" spans="1:10">
      <c r="A186" t="s">
        <v>200</v>
      </c>
      <c r="B186">
        <v>1691</v>
      </c>
      <c r="C186">
        <v>483</v>
      </c>
      <c r="D186">
        <v>833</v>
      </c>
      <c r="E186">
        <v>375</v>
      </c>
      <c r="F186">
        <v>10</v>
      </c>
      <c r="G186">
        <v>4</v>
      </c>
      <c r="H186">
        <v>36</v>
      </c>
      <c r="I186">
        <v>1619</v>
      </c>
      <c r="J186" t="s">
        <v>11</v>
      </c>
    </row>
    <row r="187" spans="1:10">
      <c r="A187" t="s">
        <v>201</v>
      </c>
      <c r="B187">
        <v>4552</v>
      </c>
      <c r="C187">
        <v>140</v>
      </c>
      <c r="D187">
        <v>2815</v>
      </c>
      <c r="E187">
        <v>1597</v>
      </c>
      <c r="F187">
        <v>71</v>
      </c>
      <c r="G187">
        <v>1</v>
      </c>
      <c r="H187">
        <v>465</v>
      </c>
      <c r="I187">
        <v>3326</v>
      </c>
      <c r="J187" t="s">
        <v>15</v>
      </c>
    </row>
    <row r="188" spans="1:10">
      <c r="A188" t="s">
        <v>202</v>
      </c>
      <c r="B188">
        <v>2704</v>
      </c>
      <c r="C188">
        <v>36</v>
      </c>
      <c r="D188">
        <v>542</v>
      </c>
      <c r="E188">
        <v>2126</v>
      </c>
      <c r="F188">
        <v>192</v>
      </c>
      <c r="G188">
        <v>2</v>
      </c>
      <c r="H188">
        <v>24</v>
      </c>
      <c r="I188">
        <v>1713</v>
      </c>
      <c r="J188" t="s">
        <v>15</v>
      </c>
    </row>
  </sheetData>
  <mergeCells count="1">
    <mergeCell ref="P1:Y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sqref="A1:XFD1048576"/>
    </sheetView>
  </sheetViews>
  <sheetFormatPr defaultRowHeight="15"/>
  <cols>
    <col min="1" max="16384" width="9.140625" style="19"/>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country_wise_latest</vt:lpstr>
      <vt:lpstr>AVERAGE</vt:lpstr>
      <vt:lpstr>PER 100 CASES</vt:lpstr>
      <vt:lpstr>SUM</vt:lpstr>
      <vt:lpstr>CHANGE %</vt:lpstr>
      <vt:lpstr>TOP 10</vt:lpstr>
      <vt:lpstr>DASHBOARD</vt:lpstr>
      <vt:lpstr>ACTIVE</vt:lpstr>
      <vt:lpstr>CONFIRMED</vt:lpstr>
      <vt:lpstr>COUNTRY</vt:lpstr>
      <vt:lpstr>DEATHS</vt:lpstr>
      <vt:lpstr>RECOVERED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ESHWAR</dc:creator>
  <cp:lastModifiedBy>HP</cp:lastModifiedBy>
  <dcterms:created xsi:type="dcterms:W3CDTF">2021-11-23T09:02:50Z</dcterms:created>
  <dcterms:modified xsi:type="dcterms:W3CDTF">2021-12-14T15:01:35Z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0C3315E4CEF54D09BFE35791653BDDE2</vt:lpwstr>
  </property>
  <property fmtid="{D5CDD505-2E9C-101B-9397-08002B2CF9AE}" pid="3" name="KSOProductBuildVer">
    <vt:lpwstr>1033-11.2.0.10382</vt:lpwstr>
  </property>
</Properties>
</file>