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un\Desktop\Final Exam - CS 513\final answers\"/>
    </mc:Choice>
  </mc:AlternateContent>
  <bookViews>
    <workbookView xWindow="0" yWindow="0" windowWidth="25600" windowHeight="10240"/>
  </bookViews>
  <sheets>
    <sheet name="K-Means" sheetId="1" r:id="rId1"/>
  </sheets>
  <calcPr calcId="171027"/>
</workbook>
</file>

<file path=xl/calcChain.xml><?xml version="1.0" encoding="utf-8"?>
<calcChain xmlns="http://schemas.openxmlformats.org/spreadsheetml/2006/main">
  <c r="N68" i="1" l="1"/>
  <c r="N81" i="1" l="1"/>
  <c r="L79" i="1"/>
  <c r="O68" i="1" l="1"/>
  <c r="O79" i="1"/>
  <c r="N79" i="1"/>
  <c r="N37" i="1"/>
  <c r="E25" i="1" l="1"/>
  <c r="G25" i="1" s="1"/>
  <c r="D48" i="1"/>
  <c r="O58" i="1" s="1"/>
  <c r="E81" i="1" s="1"/>
  <c r="C48" i="1"/>
  <c r="N58" i="1" s="1"/>
  <c r="D81" i="1" s="1"/>
  <c r="D46" i="1"/>
  <c r="O56" i="1" s="1"/>
  <c r="E79" i="1" s="1"/>
  <c r="C46" i="1"/>
  <c r="N56" i="1" s="1"/>
  <c r="D79" i="1" s="1"/>
  <c r="O37" i="1"/>
  <c r="F25" i="1"/>
  <c r="F37" i="1"/>
  <c r="H37" i="1" s="1"/>
  <c r="F35" i="1"/>
  <c r="H35" i="1" s="1"/>
  <c r="F33" i="1"/>
  <c r="H33" i="1" s="1"/>
  <c r="F31" i="1"/>
  <c r="H31" i="1" s="1"/>
  <c r="F29" i="1"/>
  <c r="H29" i="1" s="1"/>
  <c r="F27" i="1"/>
  <c r="H27" i="1" s="1"/>
  <c r="E37" i="1"/>
  <c r="G37" i="1" s="1"/>
  <c r="E35" i="1"/>
  <c r="G35" i="1" s="1"/>
  <c r="E33" i="1"/>
  <c r="G33" i="1" s="1"/>
  <c r="E31" i="1"/>
  <c r="G31" i="1" s="1"/>
  <c r="E29" i="1"/>
  <c r="G29" i="1" s="1"/>
  <c r="E27" i="1"/>
  <c r="G27" i="1" s="1"/>
  <c r="F56" i="1" l="1"/>
  <c r="E56" i="1"/>
  <c r="F66" i="1"/>
  <c r="H66" i="1" s="1"/>
  <c r="F58" i="1"/>
  <c r="H58" i="1" s="1"/>
  <c r="F64" i="1"/>
  <c r="H64" i="1" s="1"/>
  <c r="F68" i="1"/>
  <c r="H68" i="1" s="1"/>
  <c r="F60" i="1"/>
  <c r="H60" i="1" s="1"/>
  <c r="F62" i="1"/>
  <c r="H62" i="1" s="1"/>
  <c r="E64" i="1"/>
  <c r="G64" i="1" s="1"/>
  <c r="I64" i="1" s="1"/>
  <c r="G56" i="1"/>
  <c r="H56" i="1"/>
  <c r="E62" i="1"/>
  <c r="G62" i="1" s="1"/>
  <c r="I62" i="1" s="1"/>
  <c r="E68" i="1"/>
  <c r="G68" i="1" s="1"/>
  <c r="I68" i="1" s="1"/>
  <c r="E66" i="1"/>
  <c r="J66" i="1" s="1"/>
  <c r="E58" i="1"/>
  <c r="E60" i="1"/>
  <c r="G60" i="1" s="1"/>
  <c r="J58" i="1"/>
  <c r="G58" i="1"/>
  <c r="I58" i="1" s="1"/>
  <c r="K62" i="1"/>
  <c r="J64" i="1"/>
  <c r="J25" i="1"/>
  <c r="I29" i="1"/>
  <c r="I37" i="1"/>
  <c r="I31" i="1"/>
  <c r="I33" i="1"/>
  <c r="K27" i="1"/>
  <c r="K35" i="1"/>
  <c r="J31" i="1"/>
  <c r="K29" i="1"/>
  <c r="J27" i="1"/>
  <c r="J35" i="1"/>
  <c r="K33" i="1"/>
  <c r="J29" i="1"/>
  <c r="J33" i="1"/>
  <c r="J37" i="1"/>
  <c r="K31" i="1"/>
  <c r="K37" i="1"/>
  <c r="I27" i="1"/>
  <c r="I35" i="1"/>
  <c r="H25" i="1"/>
  <c r="J62" i="1" l="1"/>
  <c r="G66" i="1"/>
  <c r="I66" i="1" s="1"/>
  <c r="I56" i="1"/>
  <c r="I60" i="1"/>
  <c r="J60" i="1"/>
  <c r="K60" i="1"/>
  <c r="K68" i="1"/>
  <c r="K56" i="1"/>
  <c r="J56" i="1"/>
  <c r="K64" i="1"/>
  <c r="J68" i="1"/>
  <c r="K58" i="1"/>
  <c r="K25" i="1"/>
  <c r="I25" i="1"/>
  <c r="K66" i="1" l="1"/>
</calcChain>
</file>

<file path=xl/comments1.xml><?xml version="1.0" encoding="utf-8"?>
<comments xmlns="http://schemas.openxmlformats.org/spreadsheetml/2006/main">
  <authors>
    <author>Arun Garg</author>
  </authors>
  <commentList>
    <comment ref="N79" authorId="0" shapeId="0">
      <text>
        <r>
          <rPr>
            <sz val="9"/>
            <color indexed="81"/>
            <rFont val="Tahoma"/>
            <family val="2"/>
          </rPr>
          <t xml:space="preserve">
  WCV of cluster "C1"</t>
        </r>
      </text>
    </comment>
    <comment ref="O79" authorId="0" shapeId="0">
      <text>
        <r>
          <rPr>
            <sz val="9"/>
            <color indexed="81"/>
            <rFont val="Tahoma"/>
            <family val="2"/>
          </rPr>
          <t xml:space="preserve">
  WCV of cluster "C2"
</t>
        </r>
      </text>
    </comment>
    <comment ref="N81" authorId="0" shapeId="0">
      <text>
        <r>
          <rPr>
            <sz val="9"/>
            <color indexed="81"/>
            <rFont val="Tahoma"/>
            <family val="2"/>
          </rPr>
          <t xml:space="preserve">
  Total WCV of clusters
  C1 and C2
</t>
        </r>
      </text>
    </comment>
  </commentList>
</comments>
</file>

<file path=xl/sharedStrings.xml><?xml version="1.0" encoding="utf-8"?>
<sst xmlns="http://schemas.openxmlformats.org/spreadsheetml/2006/main" count="108" uniqueCount="54">
  <si>
    <t>###### Knowledge Discovery and Data Mining (CS 513) ######</t>
  </si>
  <si>
    <t>###### ****************************************************** ######</t>
  </si>
  <si>
    <t>: CS 513-A</t>
  </si>
  <si>
    <t>First Name</t>
  </si>
  <si>
    <t>Course</t>
  </si>
  <si>
    <t>Last Name</t>
  </si>
  <si>
    <t>Id</t>
  </si>
  <si>
    <t>Purpose</t>
  </si>
  <si>
    <t>: PARAS</t>
  </si>
  <si>
    <t>: GARG</t>
  </si>
  <si>
    <t>: 10414982</t>
  </si>
  <si>
    <t>(Final Exam)</t>
  </si>
  <si>
    <t>A</t>
  </si>
  <si>
    <t>B</t>
  </si>
  <si>
    <t>C</t>
  </si>
  <si>
    <t>: Final Exam - Clustering (k-means)</t>
  </si>
  <si>
    <t>Points</t>
  </si>
  <si>
    <t>D</t>
  </si>
  <si>
    <t>E</t>
  </si>
  <si>
    <t>F</t>
  </si>
  <si>
    <t>G</t>
  </si>
  <si>
    <t>X</t>
  </si>
  <si>
    <t>Y</t>
  </si>
  <si>
    <t>Cluster Membership</t>
  </si>
  <si>
    <t>Minimum Distance</t>
  </si>
  <si>
    <t>Minimum Sq Distance</t>
  </si>
  <si>
    <t>CLUSTER CENTROID</t>
  </si>
  <si>
    <t>K-MEANS DATA AND CLUSTER CALCULATION</t>
  </si>
  <si>
    <t>Sq Distance</t>
  </si>
  <si>
    <t>Distance</t>
  </si>
  <si>
    <t>CENTROID DISTANCE</t>
  </si>
  <si>
    <t>BCV</t>
  </si>
  <si>
    <t>WCV</t>
  </si>
  <si>
    <t xml:space="preserve"> </t>
  </si>
  <si>
    <t xml:space="preserve">Solution – </t>
  </si>
  <si>
    <t>Sq Distance from C1</t>
  </si>
  <si>
    <t>Sq Distance from C2</t>
  </si>
  <si>
    <t>Distance from C1</t>
  </si>
  <si>
    <t>Distance from C2</t>
  </si>
  <si>
    <t>C1</t>
  </si>
  <si>
    <t>C2</t>
  </si>
  <si>
    <t>C1 &amp; C2</t>
  </si>
  <si>
    <r>
      <t xml:space="preserve">STEP 1 – </t>
    </r>
    <r>
      <rPr>
        <sz val="11"/>
        <color theme="1"/>
        <rFont val="Gisha"/>
      </rPr>
      <t>Considering D and F as the initial centroid of the two clusters and calculating distance between each point and the both centroids using Euclidean Distance formula. All the calculation is shown below.</t>
    </r>
  </si>
  <si>
    <r>
      <t xml:space="preserve">STEP 2 – </t>
    </r>
    <r>
      <rPr>
        <sz val="11"/>
        <color theme="1"/>
        <rFont val="Gisha"/>
      </rPr>
      <t>Calculating the new centroids</t>
    </r>
  </si>
  <si>
    <t>(.2+.3+.1+.2)/4</t>
  </si>
  <si>
    <t>(.3+.2+.2+.2)/4</t>
  </si>
  <si>
    <t>(.5+.4+.5)/3</t>
  </si>
  <si>
    <t>(.4+.5+.5)/3</t>
  </si>
  <si>
    <r>
      <t xml:space="preserve">STEP 3 – </t>
    </r>
    <r>
      <rPr>
        <sz val="11"/>
        <color theme="1"/>
        <rFont val="Gisha"/>
      </rPr>
      <t>Considering the new centroids. Again, calculating distance between each point and the both centroids using Euclidean Distance formula. All the calculation is shown below.</t>
    </r>
  </si>
  <si>
    <r>
      <t xml:space="preserve">STEP 4 – </t>
    </r>
    <r>
      <rPr>
        <sz val="11"/>
        <color theme="1"/>
        <rFont val="Gisha"/>
      </rPr>
      <t>Since the cluster hasn’t change. Hence these centers will be considered as the centroids of the clusters and no futher classification would be done.</t>
    </r>
  </si>
  <si>
    <t xml:space="preserve">ANSWER – </t>
  </si>
  <si>
    <t>CENTROIDS</t>
  </si>
  <si>
    <t>CLUSTER MEMBERS</t>
  </si>
  <si>
    <r>
      <t xml:space="preserve">Question – </t>
    </r>
    <r>
      <rPr>
        <sz val="11"/>
        <color theme="1"/>
        <rFont val="Gisha"/>
        <family val="2"/>
      </rPr>
      <t xml:space="preserve">Using the k-means clustering method (k=2), cluster the following normalized points (do not normalize the data) and calculate BCV and WCV. A = (0.2, 0.3), B = (0.3, 0.2), C = (0.5, 0.4), D = (0.1, 0.2), E = (0.2, 0.2), F = (0.4, 0.5) and G = (0.5, 0.5). </t>
    </r>
    <r>
      <rPr>
        <b/>
        <sz val="11"/>
        <color theme="1"/>
        <rFont val="Gisha"/>
      </rPr>
      <t>Hint</t>
    </r>
    <r>
      <rPr>
        <b/>
        <sz val="11"/>
        <color theme="1"/>
        <rFont val="Gisha"/>
      </rPr>
      <t xml:space="preserve"> –</t>
    </r>
    <r>
      <rPr>
        <sz val="11"/>
        <color theme="1"/>
        <rFont val="Gisha"/>
        <family val="2"/>
      </rPr>
      <t xml:space="preserve"> Use D and F as your initial cluster centroids.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</si>
</sst>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8">
    <font>
      <sz val="11"/>
      <color theme="1"/>
      <name val="Calibri"/>
      <family val="2"/>
      <scheme val="minor"/>
    </font>
    <font>
      <b/>
      <sz val="11"/>
      <color theme="1"/>
      <name val="Gisha"/>
      <family val="2"/>
    </font>
    <font>
      <sz val="11"/>
      <color theme="1"/>
      <name val="Gisha"/>
      <family val="2"/>
    </font>
    <font>
      <b/>
      <sz val="11"/>
      <color theme="1"/>
      <name val="Gisha"/>
    </font>
    <font>
      <sz val="11"/>
      <color theme="1"/>
      <name val="Gisha"/>
    </font>
    <font>
      <sz val="9"/>
      <color theme="1"/>
      <name val="Gisha"/>
      <family val="2"/>
    </font>
    <font>
      <sz val="8"/>
      <color theme="1"/>
      <name val="Gish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3" borderId="4" xfId="0" applyFont="1" applyFill="1" applyBorder="1" applyAlignment="1">
      <alignment horizontal="left" vertical="center" indent="4"/>
    </xf>
    <xf numFmtId="0" fontId="2" fillId="3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5" fillId="0" borderId="5" xfId="0" quotePrefix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 wrapText="1"/>
    </xf>
    <xf numFmtId="0" fontId="6" fillId="0" borderId="3" xfId="0" quotePrefix="1" applyFont="1" applyBorder="1" applyAlignment="1">
      <alignment horizontal="center" vertical="center" wrapText="1"/>
    </xf>
    <xf numFmtId="0" fontId="5" fillId="0" borderId="4" xfId="0" quotePrefix="1" applyFont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" fillId="2" borderId="29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6" fontId="2" fillId="0" borderId="10" xfId="0" quotePrefix="1" applyNumberFormat="1" applyFont="1" applyBorder="1" applyAlignment="1">
      <alignment horizontal="center" vertical="center"/>
    </xf>
    <xf numFmtId="166" fontId="2" fillId="0" borderId="7" xfId="0" quotePrefix="1" applyNumberFormat="1" applyFont="1" applyBorder="1" applyAlignment="1">
      <alignment horizontal="center" vertical="center"/>
    </xf>
    <xf numFmtId="166" fontId="2" fillId="0" borderId="14" xfId="0" quotePrefix="1" applyNumberFormat="1" applyFont="1" applyBorder="1" applyAlignment="1">
      <alignment horizontal="center" vertical="center"/>
    </xf>
    <xf numFmtId="166" fontId="2" fillId="0" borderId="8" xfId="0" quotePrefix="1" applyNumberFormat="1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166" fontId="2" fillId="0" borderId="30" xfId="0" quotePrefix="1" applyNumberFormat="1" applyFont="1" applyBorder="1" applyAlignment="1">
      <alignment horizontal="center" vertical="center"/>
    </xf>
    <xf numFmtId="166" fontId="2" fillId="0" borderId="24" xfId="0" quotePrefix="1" applyNumberFormat="1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166" fontId="2" fillId="0" borderId="31" xfId="0" quotePrefix="1" applyNumberFormat="1" applyFont="1" applyBorder="1" applyAlignment="1">
      <alignment horizontal="center" vertical="center"/>
    </xf>
    <xf numFmtId="166" fontId="2" fillId="0" borderId="32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66" fontId="2" fillId="0" borderId="11" xfId="0" quotePrefix="1" applyNumberFormat="1" applyFont="1" applyBorder="1" applyAlignment="1">
      <alignment horizontal="center" vertical="center"/>
    </xf>
    <xf numFmtId="166" fontId="2" fillId="0" borderId="16" xfId="0" quotePrefix="1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6" fontId="2" fillId="0" borderId="33" xfId="0" quotePrefix="1" applyNumberFormat="1" applyFont="1" applyBorder="1" applyAlignment="1">
      <alignment horizontal="center" vertical="center"/>
    </xf>
    <xf numFmtId="166" fontId="2" fillId="0" borderId="34" xfId="0" quotePrefix="1" applyNumberFormat="1" applyFont="1" applyBorder="1" applyAlignment="1">
      <alignment horizontal="center" vertical="center"/>
    </xf>
    <xf numFmtId="166" fontId="2" fillId="0" borderId="25" xfId="0" quotePrefix="1" applyNumberFormat="1" applyFont="1" applyBorder="1" applyAlignment="1">
      <alignment horizontal="center" vertical="center"/>
    </xf>
    <xf numFmtId="166" fontId="2" fillId="0" borderId="35" xfId="0" quotePrefix="1" applyNumberFormat="1" applyFont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166" fontId="2" fillId="0" borderId="13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6" fontId="2" fillId="0" borderId="13" xfId="0" quotePrefix="1" applyNumberFormat="1" applyFont="1" applyBorder="1" applyAlignment="1">
      <alignment horizontal="center" vertical="center"/>
    </xf>
    <xf numFmtId="166" fontId="2" fillId="0" borderId="6" xfId="0" quotePrefix="1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164" fontId="2" fillId="0" borderId="10" xfId="0" applyNumberFormat="1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166" fontId="2" fillId="0" borderId="10" xfId="0" applyNumberFormat="1" applyFont="1" applyBorder="1" applyAlignment="1">
      <alignment horizontal="center" vertical="center"/>
    </xf>
    <xf numFmtId="166" fontId="2" fillId="0" borderId="11" xfId="0" applyNumberFormat="1" applyFont="1" applyBorder="1" applyAlignment="1">
      <alignment horizontal="center" vertical="center"/>
    </xf>
    <xf numFmtId="166" fontId="4" fillId="0" borderId="14" xfId="0" applyNumberFormat="1" applyFont="1" applyBorder="1" applyAlignment="1">
      <alignment horizontal="center" vertical="center"/>
    </xf>
    <xf numFmtId="166" fontId="4" fillId="0" borderId="16" xfId="0" applyNumberFormat="1" applyFont="1" applyBorder="1" applyAlignment="1">
      <alignment horizontal="center" vertical="center"/>
    </xf>
    <xf numFmtId="165" fontId="2" fillId="0" borderId="10" xfId="0" quotePrefix="1" applyNumberFormat="1" applyFont="1" applyBorder="1" applyAlignment="1">
      <alignment horizontal="center" vertical="center"/>
    </xf>
    <xf numFmtId="165" fontId="2" fillId="0" borderId="11" xfId="0" quotePrefix="1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7" xfId="0" applyFont="1" applyBorder="1" applyAlignment="1">
      <alignment horizontal="center" vertical="center" wrapText="1"/>
    </xf>
    <xf numFmtId="166" fontId="4" fillId="0" borderId="8" xfId="0" applyNumberFormat="1" applyFont="1" applyBorder="1" applyAlignment="1">
      <alignment horizontal="center" vertical="center"/>
    </xf>
    <xf numFmtId="165" fontId="2" fillId="0" borderId="7" xfId="0" quotePrefix="1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6" fontId="2" fillId="0" borderId="7" xfId="0" applyNumberFormat="1" applyFont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82"/>
  <sheetViews>
    <sheetView tabSelected="1" topLeftCell="A58" zoomScale="99" workbookViewId="0">
      <selection activeCell="F88" sqref="F88"/>
    </sheetView>
  </sheetViews>
  <sheetFormatPr defaultColWidth="9.1171875" defaultRowHeight="13.7"/>
  <cols>
    <col min="1" max="1" width="1.1171875" style="1" customWidth="1"/>
    <col min="2" max="2" width="12.52734375" style="1" customWidth="1"/>
    <col min="3" max="3" width="10.41015625" style="1" bestFit="1" customWidth="1"/>
    <col min="4" max="4" width="12.41015625" style="1" customWidth="1"/>
    <col min="5" max="5" width="12.5859375" style="1" bestFit="1" customWidth="1"/>
    <col min="6" max="6" width="13.41015625" style="1" customWidth="1"/>
    <col min="7" max="7" width="12.52734375" style="1" customWidth="1"/>
    <col min="8" max="8" width="13.05859375" style="1" customWidth="1"/>
    <col min="9" max="9" width="15.64453125" style="1" customWidth="1"/>
    <col min="10" max="10" width="12.1171875" style="1" customWidth="1"/>
    <col min="11" max="11" width="12.76171875" style="1" customWidth="1"/>
    <col min="12" max="12" width="5.5859375" style="1" bestFit="1" customWidth="1"/>
    <col min="13" max="16384" width="9.1171875" style="1"/>
  </cols>
  <sheetData>
    <row r="1" spans="2:15" s="2" customFormat="1" ht="4.5" customHeight="1" thickBot="1"/>
    <row r="2" spans="2:15" s="2" customFormat="1">
      <c r="B2" s="89" t="s">
        <v>0</v>
      </c>
      <c r="C2" s="90"/>
      <c r="D2" s="90"/>
      <c r="E2" s="90"/>
      <c r="F2" s="91"/>
      <c r="G2" s="4"/>
    </row>
    <row r="3" spans="2:15" s="2" customFormat="1">
      <c r="B3" s="92" t="s">
        <v>11</v>
      </c>
      <c r="C3" s="93"/>
      <c r="D3" s="93"/>
      <c r="E3" s="93"/>
      <c r="F3" s="94"/>
      <c r="G3" s="4"/>
    </row>
    <row r="4" spans="2:15" s="2" customFormat="1" ht="9" customHeight="1">
      <c r="B4" s="92"/>
      <c r="C4" s="93"/>
      <c r="D4" s="93"/>
      <c r="E4" s="93"/>
      <c r="F4" s="94"/>
      <c r="G4" s="4"/>
    </row>
    <row r="5" spans="2:15" s="2" customFormat="1">
      <c r="B5" s="5" t="s">
        <v>4</v>
      </c>
      <c r="C5" s="6" t="s">
        <v>2</v>
      </c>
      <c r="D5" s="7"/>
      <c r="E5" s="6"/>
      <c r="F5" s="8"/>
      <c r="G5" s="4"/>
    </row>
    <row r="6" spans="2:15" s="2" customFormat="1">
      <c r="B6" s="5" t="s">
        <v>3</v>
      </c>
      <c r="C6" s="6" t="s">
        <v>8</v>
      </c>
      <c r="D6" s="7"/>
      <c r="E6" s="6"/>
      <c r="F6" s="8"/>
      <c r="G6" s="4"/>
    </row>
    <row r="7" spans="2:15" s="2" customFormat="1">
      <c r="B7" s="5" t="s">
        <v>5</v>
      </c>
      <c r="C7" s="6" t="s">
        <v>9</v>
      </c>
      <c r="D7" s="7"/>
      <c r="E7" s="6"/>
      <c r="F7" s="8"/>
      <c r="G7" s="4"/>
    </row>
    <row r="8" spans="2:15" s="2" customFormat="1">
      <c r="B8" s="5" t="s">
        <v>6</v>
      </c>
      <c r="C8" s="6" t="s">
        <v>10</v>
      </c>
      <c r="D8" s="7"/>
      <c r="E8" s="6"/>
      <c r="F8" s="8"/>
      <c r="G8" s="4"/>
      <c r="L8" s="3"/>
    </row>
    <row r="9" spans="2:15" s="2" customFormat="1">
      <c r="B9" s="5" t="s">
        <v>7</v>
      </c>
      <c r="C9" s="95" t="s">
        <v>15</v>
      </c>
      <c r="D9" s="95"/>
      <c r="E9" s="95"/>
      <c r="F9" s="96"/>
      <c r="G9" s="4"/>
    </row>
    <row r="10" spans="2:15" s="2" customFormat="1" ht="9" customHeight="1">
      <c r="B10" s="92"/>
      <c r="C10" s="93"/>
      <c r="D10" s="93"/>
      <c r="E10" s="93"/>
      <c r="F10" s="94"/>
      <c r="G10" s="4"/>
    </row>
    <row r="11" spans="2:15" s="2" customFormat="1" ht="14" thickBot="1">
      <c r="B11" s="97" t="s">
        <v>1</v>
      </c>
      <c r="C11" s="98"/>
      <c r="D11" s="98"/>
      <c r="E11" s="98"/>
      <c r="F11" s="99"/>
      <c r="G11" s="4"/>
    </row>
    <row r="12" spans="2:15" s="2" customFormat="1" ht="4.5" customHeight="1"/>
    <row r="13" spans="2:15" s="2" customFormat="1"/>
    <row r="14" spans="2:15" s="2" customFormat="1" ht="15" customHeight="1">
      <c r="B14" s="102" t="s">
        <v>53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</row>
    <row r="15" spans="2:15" s="2" customFormat="1" ht="13.7" customHeight="1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</row>
    <row r="16" spans="2:15" s="9" customFormat="1" ht="13.7" customHeight="1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</row>
    <row r="17" spans="1:15" s="9" customFormat="1" ht="13.7" customHeight="1">
      <c r="B17" s="11" t="s">
        <v>34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</row>
    <row r="18" spans="1:15" s="9" customFormat="1" ht="13.7" customHeight="1">
      <c r="B18" s="11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</row>
    <row r="19" spans="1:15" s="9" customFormat="1" ht="13.7" customHeight="1">
      <c r="A19" s="9" t="s">
        <v>33</v>
      </c>
      <c r="B19" s="49" t="s">
        <v>42</v>
      </c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</row>
    <row r="20" spans="1:15" s="9" customFormat="1" ht="13.7" customHeight="1"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</row>
    <row r="22" spans="1:15" s="2" customFormat="1" ht="14" customHeight="1" thickBot="1">
      <c r="B22" s="103" t="s">
        <v>27</v>
      </c>
      <c r="C22" s="103"/>
      <c r="D22" s="103"/>
      <c r="E22" s="103"/>
      <c r="F22" s="103"/>
      <c r="G22" s="103"/>
      <c r="H22" s="103"/>
      <c r="I22" s="103"/>
      <c r="J22" s="103"/>
      <c r="K22" s="103"/>
      <c r="M22" s="46" t="s">
        <v>26</v>
      </c>
      <c r="N22" s="73"/>
      <c r="O22" s="73"/>
    </row>
    <row r="23" spans="1:15" s="2" customFormat="1" ht="14.35" customHeight="1">
      <c r="B23" s="50" t="s">
        <v>16</v>
      </c>
      <c r="C23" s="74" t="s">
        <v>21</v>
      </c>
      <c r="D23" s="74" t="s">
        <v>22</v>
      </c>
      <c r="E23" s="100" t="s">
        <v>35</v>
      </c>
      <c r="F23" s="100" t="s">
        <v>36</v>
      </c>
      <c r="G23" s="100" t="s">
        <v>37</v>
      </c>
      <c r="H23" s="100" t="s">
        <v>38</v>
      </c>
      <c r="I23" s="77" t="s">
        <v>23</v>
      </c>
      <c r="J23" s="77" t="s">
        <v>25</v>
      </c>
      <c r="K23" s="79" t="s">
        <v>24</v>
      </c>
      <c r="M23" s="50" t="s">
        <v>16</v>
      </c>
      <c r="N23" s="74" t="s">
        <v>21</v>
      </c>
      <c r="O23" s="65" t="s">
        <v>22</v>
      </c>
    </row>
    <row r="24" spans="1:15" s="2" customFormat="1">
      <c r="B24" s="51"/>
      <c r="C24" s="75"/>
      <c r="D24" s="75"/>
      <c r="E24" s="101"/>
      <c r="F24" s="101"/>
      <c r="G24" s="101"/>
      <c r="H24" s="101"/>
      <c r="I24" s="78"/>
      <c r="J24" s="78"/>
      <c r="K24" s="80"/>
      <c r="M24" s="51"/>
      <c r="N24" s="75"/>
      <c r="O24" s="76"/>
    </row>
    <row r="25" spans="1:15" s="2" customFormat="1">
      <c r="B25" s="24" t="s">
        <v>12</v>
      </c>
      <c r="C25" s="87">
        <v>0.2</v>
      </c>
      <c r="D25" s="87">
        <v>0.3</v>
      </c>
      <c r="E25" s="26">
        <f>SUM(POWER((C25-N25), 2), POWER((D25-O25), 2))</f>
        <v>1.9999999999999997E-2</v>
      </c>
      <c r="F25" s="26">
        <f>SUM(POWER((C25-N27), 2), POWER((D25-O27), 2))</f>
        <v>8.0000000000000016E-2</v>
      </c>
      <c r="G25" s="26">
        <f>SQRT(E25)</f>
        <v>0.1414213562373095</v>
      </c>
      <c r="H25" s="26">
        <f>SQRT(F25)</f>
        <v>0.28284271247461906</v>
      </c>
      <c r="I25" s="81" t="str">
        <f>IF(G25 &lt; H25, M25, M27)</f>
        <v>C1</v>
      </c>
      <c r="J25" s="83">
        <f>IF(E25 &lt; F25, E25, F25)</f>
        <v>1.9999999999999997E-2</v>
      </c>
      <c r="K25" s="85">
        <f>IF(G25 &lt; H25, G25, H25)</f>
        <v>0.1414213562373095</v>
      </c>
      <c r="M25" s="24" t="s">
        <v>39</v>
      </c>
      <c r="N25" s="26">
        <v>0.1</v>
      </c>
      <c r="O25" s="28">
        <v>0.2</v>
      </c>
    </row>
    <row r="26" spans="1:15" s="2" customFormat="1">
      <c r="B26" s="56"/>
      <c r="C26" s="88"/>
      <c r="D26" s="88"/>
      <c r="E26" s="57"/>
      <c r="F26" s="57"/>
      <c r="G26" s="57"/>
      <c r="H26" s="57"/>
      <c r="I26" s="82"/>
      <c r="J26" s="84"/>
      <c r="K26" s="86"/>
      <c r="M26" s="56"/>
      <c r="N26" s="57"/>
      <c r="O26" s="58"/>
    </row>
    <row r="27" spans="1:15" s="2" customFormat="1">
      <c r="B27" s="24" t="s">
        <v>13</v>
      </c>
      <c r="C27" s="87">
        <v>0.3</v>
      </c>
      <c r="D27" s="87">
        <v>0.2</v>
      </c>
      <c r="E27" s="26">
        <f>SUM(POWER((C27-N25), 2), POWER((D27-O25), 2))</f>
        <v>3.9999999999999994E-2</v>
      </c>
      <c r="F27" s="26">
        <f>SUM(POWER((C27-N27), 2), POWER((D27-O27), 2))</f>
        <v>0.1</v>
      </c>
      <c r="G27" s="26">
        <f>SQRT(E27)</f>
        <v>0.19999999999999998</v>
      </c>
      <c r="H27" s="26">
        <f>SQRT(F27)</f>
        <v>0.31622776601683794</v>
      </c>
      <c r="I27" s="81" t="str">
        <f>IF(G27 &lt; H27, M25, M27)</f>
        <v>C1</v>
      </c>
      <c r="J27" s="83">
        <f>IF(E27 &lt; F27, E27, F27)</f>
        <v>3.9999999999999994E-2</v>
      </c>
      <c r="K27" s="85">
        <f t="shared" ref="K27" si="0">IF(G27 &lt; H27, G27, H27)</f>
        <v>0.19999999999999998</v>
      </c>
      <c r="M27" s="24" t="s">
        <v>40</v>
      </c>
      <c r="N27" s="26">
        <v>0.4</v>
      </c>
      <c r="O27" s="28">
        <v>0.5</v>
      </c>
    </row>
    <row r="28" spans="1:15" s="2" customFormat="1" ht="14" thickBot="1">
      <c r="B28" s="56"/>
      <c r="C28" s="88"/>
      <c r="D28" s="88"/>
      <c r="E28" s="57"/>
      <c r="F28" s="57"/>
      <c r="G28" s="57"/>
      <c r="H28" s="57"/>
      <c r="I28" s="82"/>
      <c r="J28" s="84"/>
      <c r="K28" s="86"/>
      <c r="M28" s="25"/>
      <c r="N28" s="27"/>
      <c r="O28" s="29"/>
    </row>
    <row r="29" spans="1:15">
      <c r="B29" s="24" t="s">
        <v>14</v>
      </c>
      <c r="C29" s="87">
        <v>0.5</v>
      </c>
      <c r="D29" s="87">
        <v>0.4</v>
      </c>
      <c r="E29" s="26">
        <f>SUM(POWER((C29-N25), 2), POWER((D29-O25), 2))</f>
        <v>0.20000000000000004</v>
      </c>
      <c r="F29" s="26">
        <f>SUM(POWER((C29-N27), 2), POWER((D29-O27), 2))</f>
        <v>1.999999999999999E-2</v>
      </c>
      <c r="G29" s="26">
        <f>SQRT(E29)</f>
        <v>0.44721359549995798</v>
      </c>
      <c r="H29" s="26">
        <f>SQRT(F29)</f>
        <v>0.14142135623730948</v>
      </c>
      <c r="I29" s="81" t="str">
        <f>IF(G29 &lt; H29, M25, M27)</f>
        <v>C2</v>
      </c>
      <c r="J29" s="83">
        <f t="shared" ref="J29" si="1">IF(E29 &lt; F29, E29, F29)</f>
        <v>1.999999999999999E-2</v>
      </c>
      <c r="K29" s="85">
        <f t="shared" ref="K29" si="2">IF(G29 &lt; H29, G29, H29)</f>
        <v>0.14142135623730948</v>
      </c>
    </row>
    <row r="30" spans="1:15">
      <c r="B30" s="56"/>
      <c r="C30" s="88"/>
      <c r="D30" s="88"/>
      <c r="E30" s="57"/>
      <c r="F30" s="57"/>
      <c r="G30" s="57"/>
      <c r="H30" s="57"/>
      <c r="I30" s="82"/>
      <c r="J30" s="84"/>
      <c r="K30" s="86"/>
    </row>
    <row r="31" spans="1:15">
      <c r="B31" s="24" t="s">
        <v>17</v>
      </c>
      <c r="C31" s="87">
        <v>0.1</v>
      </c>
      <c r="D31" s="87">
        <v>0.2</v>
      </c>
      <c r="E31" s="26">
        <f>SUM(POWER((C31-N25), 2), POWER((D31-O25), 2))</f>
        <v>0</v>
      </c>
      <c r="F31" s="26">
        <f>SUM(POWER((C31-N27), 2), POWER((D31-O27), 2))</f>
        <v>0.18000000000000002</v>
      </c>
      <c r="G31" s="26">
        <f>SQRT(E31)</f>
        <v>0</v>
      </c>
      <c r="H31" s="26">
        <f>SQRT(F31)</f>
        <v>0.42426406871192857</v>
      </c>
      <c r="I31" s="81" t="str">
        <f>IF(G31 &lt; H31, M25, M27)</f>
        <v>C1</v>
      </c>
      <c r="J31" s="83">
        <f t="shared" ref="J31" si="3">IF(E31 &lt; F31, E31, F31)</f>
        <v>0</v>
      </c>
      <c r="K31" s="85">
        <f t="shared" ref="K31" si="4">IF(G31 &lt; H31, G31, H31)</f>
        <v>0</v>
      </c>
    </row>
    <row r="32" spans="1:15">
      <c r="B32" s="56"/>
      <c r="C32" s="88"/>
      <c r="D32" s="88"/>
      <c r="E32" s="57"/>
      <c r="F32" s="57"/>
      <c r="G32" s="57"/>
      <c r="H32" s="57"/>
      <c r="I32" s="82"/>
      <c r="J32" s="84"/>
      <c r="K32" s="86"/>
    </row>
    <row r="33" spans="2:15">
      <c r="B33" s="24" t="s">
        <v>18</v>
      </c>
      <c r="C33" s="87">
        <v>0.2</v>
      </c>
      <c r="D33" s="87">
        <v>0.2</v>
      </c>
      <c r="E33" s="26">
        <f>SUM(POWER((C33-N25), 2), POWER((D33-O25), 2))</f>
        <v>1.0000000000000002E-2</v>
      </c>
      <c r="F33" s="26">
        <f>SUM(POWER((C33-N27), 2), POWER((D33-O27), 2))</f>
        <v>0.13</v>
      </c>
      <c r="G33" s="26">
        <f>SQRT(E33)</f>
        <v>0.1</v>
      </c>
      <c r="H33" s="26">
        <f>SQRT(F33)</f>
        <v>0.36055512754639896</v>
      </c>
      <c r="I33" s="81" t="str">
        <f>IF(G33 &lt; H33, M25, M27)</f>
        <v>C1</v>
      </c>
      <c r="J33" s="83">
        <f t="shared" ref="J33" si="5">IF(E33 &lt; F33, E33, F33)</f>
        <v>1.0000000000000002E-2</v>
      </c>
      <c r="K33" s="85">
        <f t="shared" ref="K33" si="6">IF(G33 &lt; H33, G33, H33)</f>
        <v>0.1</v>
      </c>
    </row>
    <row r="34" spans="2:15" ht="14" thickBot="1">
      <c r="B34" s="56"/>
      <c r="C34" s="88"/>
      <c r="D34" s="88"/>
      <c r="E34" s="57"/>
      <c r="F34" s="57"/>
      <c r="G34" s="57"/>
      <c r="H34" s="57"/>
      <c r="I34" s="82"/>
      <c r="J34" s="84"/>
      <c r="K34" s="86"/>
      <c r="M34" s="46" t="s">
        <v>30</v>
      </c>
      <c r="N34" s="46"/>
      <c r="O34" s="46"/>
    </row>
    <row r="35" spans="2:15">
      <c r="B35" s="24" t="s">
        <v>19</v>
      </c>
      <c r="C35" s="87">
        <v>0.4</v>
      </c>
      <c r="D35" s="87">
        <v>0.5</v>
      </c>
      <c r="E35" s="26">
        <f>SUM(POWER((C35-N25), 2), POWER((D35-O25), 2))</f>
        <v>0.18000000000000002</v>
      </c>
      <c r="F35" s="26">
        <f>SUM(POWER((C35-N27), 2), POWER((D35-O27), 2))</f>
        <v>0</v>
      </c>
      <c r="G35" s="26">
        <f>SQRT(E35)</f>
        <v>0.42426406871192857</v>
      </c>
      <c r="H35" s="26">
        <f>SQRT(F35)</f>
        <v>0</v>
      </c>
      <c r="I35" s="81" t="str">
        <f>IF(G35 &lt; H35, M25, M27)</f>
        <v>C2</v>
      </c>
      <c r="J35" s="83">
        <f>IF(E35 &lt; F35, E35, F35)</f>
        <v>0</v>
      </c>
      <c r="K35" s="85">
        <f>IF(G35 &lt; H35, G35, H35)</f>
        <v>0</v>
      </c>
      <c r="M35" s="50" t="s">
        <v>16</v>
      </c>
      <c r="N35" s="77" t="s">
        <v>28</v>
      </c>
      <c r="O35" s="65" t="s">
        <v>29</v>
      </c>
    </row>
    <row r="36" spans="2:15">
      <c r="B36" s="56"/>
      <c r="C36" s="88"/>
      <c r="D36" s="88"/>
      <c r="E36" s="57"/>
      <c r="F36" s="57"/>
      <c r="G36" s="57"/>
      <c r="H36" s="57"/>
      <c r="I36" s="82"/>
      <c r="J36" s="84"/>
      <c r="K36" s="86"/>
      <c r="M36" s="51"/>
      <c r="N36" s="78"/>
      <c r="O36" s="76"/>
    </row>
    <row r="37" spans="2:15">
      <c r="B37" s="24" t="s">
        <v>20</v>
      </c>
      <c r="C37" s="87">
        <v>0.5</v>
      </c>
      <c r="D37" s="87">
        <v>0.5</v>
      </c>
      <c r="E37" s="26">
        <f>SUM(POWER((C37-N25), 2), POWER((D37-O25), 2))</f>
        <v>0.25</v>
      </c>
      <c r="F37" s="26">
        <f>SUM(POWER((C37-N27), 2), POWER((D37-O27), 2))</f>
        <v>9.999999999999995E-3</v>
      </c>
      <c r="G37" s="26">
        <f>SQRT(E37)</f>
        <v>0.5</v>
      </c>
      <c r="H37" s="26">
        <f>SQRT(F37)</f>
        <v>9.9999999999999978E-2</v>
      </c>
      <c r="I37" s="81" t="str">
        <f>IF(G37 &lt; H37, M25, M27)</f>
        <v>C2</v>
      </c>
      <c r="J37" s="83">
        <f>IF(E37 &lt; F37, E37, F37)</f>
        <v>9.999999999999995E-3</v>
      </c>
      <c r="K37" s="85">
        <f>IF(G37 &lt; H37, G37, H37)</f>
        <v>9.9999999999999978E-2</v>
      </c>
      <c r="M37" s="24" t="s">
        <v>41</v>
      </c>
      <c r="N37" s="26">
        <f>SUM(POWER((N25-N27), 2), POWER((O25-O27), 2))</f>
        <v>0.18000000000000002</v>
      </c>
      <c r="O37" s="28">
        <f>SQRT(N37)</f>
        <v>0.42426406871192857</v>
      </c>
    </row>
    <row r="38" spans="2:15" ht="14.7" customHeight="1" thickBot="1">
      <c r="B38" s="25"/>
      <c r="C38" s="105"/>
      <c r="D38" s="105"/>
      <c r="E38" s="27"/>
      <c r="F38" s="27"/>
      <c r="G38" s="27"/>
      <c r="H38" s="27"/>
      <c r="I38" s="106"/>
      <c r="J38" s="107"/>
      <c r="K38" s="104"/>
      <c r="M38" s="25"/>
      <c r="N38" s="27"/>
      <c r="O38" s="29"/>
    </row>
    <row r="41" spans="2:15" ht="13.7" customHeight="1">
      <c r="B41" s="49" t="s">
        <v>43</v>
      </c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</row>
    <row r="42" spans="2:15" ht="14" thickBot="1">
      <c r="B42" s="11"/>
      <c r="C42" s="11"/>
      <c r="D42" s="11"/>
      <c r="E42" s="11"/>
      <c r="H42" s="11"/>
      <c r="I42" s="11"/>
      <c r="J42" s="11"/>
      <c r="K42" s="11"/>
      <c r="L42" s="11"/>
      <c r="M42" s="11"/>
      <c r="N42" s="11"/>
      <c r="O42" s="11"/>
    </row>
    <row r="43" spans="2:15">
      <c r="B43" s="17"/>
      <c r="C43" s="52" t="s">
        <v>21</v>
      </c>
      <c r="D43" s="65" t="s">
        <v>22</v>
      </c>
    </row>
    <row r="44" spans="2:15" ht="14" thickBot="1">
      <c r="B44" s="18"/>
      <c r="C44" s="108"/>
      <c r="D44" s="109"/>
    </row>
    <row r="45" spans="2:15">
      <c r="B45" s="47" t="s">
        <v>39</v>
      </c>
      <c r="C45" s="14" t="s">
        <v>44</v>
      </c>
      <c r="D45" s="15" t="s">
        <v>45</v>
      </c>
    </row>
    <row r="46" spans="2:15" ht="14" thickBot="1">
      <c r="B46" s="48"/>
      <c r="C46" s="20">
        <f>(0.2+0.3+0.1+0.2)/4</f>
        <v>0.2</v>
      </c>
      <c r="D46" s="13">
        <f>(0.3+0.2+0.2+0.2)/4</f>
        <v>0.22499999999999998</v>
      </c>
    </row>
    <row r="47" spans="2:15">
      <c r="B47" s="47" t="s">
        <v>40</v>
      </c>
      <c r="C47" s="16" t="s">
        <v>46</v>
      </c>
      <c r="D47" s="12" t="s">
        <v>47</v>
      </c>
    </row>
    <row r="48" spans="2:15" ht="14.7" customHeight="1" thickBot="1">
      <c r="B48" s="48"/>
      <c r="C48" s="20">
        <f>(0.5+0.4+0.5)/3</f>
        <v>0.46666666666666662</v>
      </c>
      <c r="D48" s="13">
        <f>(0.4+0.5+0.5)/3</f>
        <v>0.46666666666666662</v>
      </c>
    </row>
    <row r="51" spans="2:15" ht="15" customHeight="1">
      <c r="B51" s="49" t="s">
        <v>48</v>
      </c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</row>
    <row r="52" spans="2:15">
      <c r="M52" s="9"/>
      <c r="N52" s="9"/>
      <c r="O52" s="9"/>
    </row>
    <row r="53" spans="2:15" ht="14" thickBot="1">
      <c r="B53" s="103" t="s">
        <v>27</v>
      </c>
      <c r="C53" s="103"/>
      <c r="D53" s="103"/>
      <c r="E53" s="103"/>
      <c r="F53" s="103"/>
      <c r="G53" s="103"/>
      <c r="H53" s="103"/>
      <c r="I53" s="103"/>
      <c r="J53" s="103"/>
      <c r="K53" s="103"/>
      <c r="M53" s="46" t="s">
        <v>26</v>
      </c>
      <c r="N53" s="73"/>
      <c r="O53" s="73"/>
    </row>
    <row r="54" spans="2:15">
      <c r="B54" s="50" t="s">
        <v>16</v>
      </c>
      <c r="C54" s="74" t="s">
        <v>21</v>
      </c>
      <c r="D54" s="74" t="s">
        <v>22</v>
      </c>
      <c r="E54" s="100" t="s">
        <v>35</v>
      </c>
      <c r="F54" s="100" t="s">
        <v>36</v>
      </c>
      <c r="G54" s="100" t="s">
        <v>37</v>
      </c>
      <c r="H54" s="100" t="s">
        <v>38</v>
      </c>
      <c r="I54" s="77" t="s">
        <v>23</v>
      </c>
      <c r="J54" s="77" t="s">
        <v>25</v>
      </c>
      <c r="K54" s="79" t="s">
        <v>24</v>
      </c>
      <c r="M54" s="50" t="s">
        <v>16</v>
      </c>
      <c r="N54" s="74" t="s">
        <v>21</v>
      </c>
      <c r="O54" s="65" t="s">
        <v>22</v>
      </c>
    </row>
    <row r="55" spans="2:15">
      <c r="B55" s="51"/>
      <c r="C55" s="75"/>
      <c r="D55" s="75"/>
      <c r="E55" s="101"/>
      <c r="F55" s="101"/>
      <c r="G55" s="101"/>
      <c r="H55" s="101"/>
      <c r="I55" s="78"/>
      <c r="J55" s="78"/>
      <c r="K55" s="80"/>
      <c r="M55" s="51"/>
      <c r="N55" s="75"/>
      <c r="O55" s="76"/>
    </row>
    <row r="56" spans="2:15">
      <c r="B56" s="24" t="s">
        <v>12</v>
      </c>
      <c r="C56" s="87">
        <v>0.2</v>
      </c>
      <c r="D56" s="87">
        <v>0.3</v>
      </c>
      <c r="E56" s="26">
        <f>SUM(POWER((C56-N56), 2), POWER((D56-O56), 2))</f>
        <v>5.6250000000000015E-3</v>
      </c>
      <c r="F56" s="26">
        <f>SUM(POWER((C56-N56), 2), POWER((D56-O58), 2))</f>
        <v>2.7777777777777766E-2</v>
      </c>
      <c r="G56" s="26">
        <f>SQRT(E56)</f>
        <v>7.5000000000000011E-2</v>
      </c>
      <c r="H56" s="26">
        <f>SQRT(F56)</f>
        <v>0.16666666666666663</v>
      </c>
      <c r="I56" s="81" t="str">
        <f>IF(G56 &lt; H56, B45, B47)</f>
        <v>C1</v>
      </c>
      <c r="J56" s="83">
        <f>IF(E56 &lt; F56, E56, F56)</f>
        <v>5.6250000000000015E-3</v>
      </c>
      <c r="K56" s="85">
        <f>IF(G56 &lt; H56, G56, H56)</f>
        <v>7.5000000000000011E-2</v>
      </c>
      <c r="M56" s="24" t="s">
        <v>39</v>
      </c>
      <c r="N56" s="26">
        <f>C46</f>
        <v>0.2</v>
      </c>
      <c r="O56" s="28">
        <f>D46</f>
        <v>0.22499999999999998</v>
      </c>
    </row>
    <row r="57" spans="2:15">
      <c r="B57" s="56"/>
      <c r="C57" s="88"/>
      <c r="D57" s="88"/>
      <c r="E57" s="57"/>
      <c r="F57" s="57"/>
      <c r="G57" s="57"/>
      <c r="H57" s="57"/>
      <c r="I57" s="82"/>
      <c r="J57" s="84"/>
      <c r="K57" s="86"/>
      <c r="M57" s="56"/>
      <c r="N57" s="57"/>
      <c r="O57" s="58"/>
    </row>
    <row r="58" spans="2:15">
      <c r="B58" s="24" t="s">
        <v>13</v>
      </c>
      <c r="C58" s="87">
        <v>0.3</v>
      </c>
      <c r="D58" s="87">
        <v>0.2</v>
      </c>
      <c r="E58" s="26">
        <f>SUM(POWER((C58-N56), 2), POWER((D58-O56), 2))</f>
        <v>1.0624999999999994E-2</v>
      </c>
      <c r="F58" s="26">
        <f>SUM(POWER((C58-N58), 2), POWER((D58-O58), 2))</f>
        <v>9.8888888888888846E-2</v>
      </c>
      <c r="G58" s="26">
        <f>SQRT(E58)</f>
        <v>0.10307764064044149</v>
      </c>
      <c r="H58" s="26">
        <f>SQRT(F58)</f>
        <v>0.31446603773522008</v>
      </c>
      <c r="I58" s="81" t="str">
        <f>IF(G58 &lt; H58, B45, B47)</f>
        <v>C1</v>
      </c>
      <c r="J58" s="83">
        <f>IF(E58 &lt; F58, E58, F58)</f>
        <v>1.0624999999999994E-2</v>
      </c>
      <c r="K58" s="85">
        <f t="shared" ref="K58" si="7">IF(G58 &lt; H58, G58, H58)</f>
        <v>0.10307764064044149</v>
      </c>
      <c r="M58" s="24" t="s">
        <v>40</v>
      </c>
      <c r="N58" s="26">
        <f>C48</f>
        <v>0.46666666666666662</v>
      </c>
      <c r="O58" s="28">
        <f>D48</f>
        <v>0.46666666666666662</v>
      </c>
    </row>
    <row r="59" spans="2:15" ht="14" thickBot="1">
      <c r="B59" s="56"/>
      <c r="C59" s="88"/>
      <c r="D59" s="88"/>
      <c r="E59" s="57"/>
      <c r="F59" s="57"/>
      <c r="G59" s="57"/>
      <c r="H59" s="57"/>
      <c r="I59" s="82"/>
      <c r="J59" s="84"/>
      <c r="K59" s="86"/>
      <c r="M59" s="25"/>
      <c r="N59" s="27"/>
      <c r="O59" s="29"/>
    </row>
    <row r="60" spans="2:15">
      <c r="B60" s="24" t="s">
        <v>14</v>
      </c>
      <c r="C60" s="87">
        <v>0.5</v>
      </c>
      <c r="D60" s="87">
        <v>0.4</v>
      </c>
      <c r="E60" s="26">
        <f>SUM(POWER((C60-N56), 2), POWER((D60-O56), 2))</f>
        <v>0.12062500000000001</v>
      </c>
      <c r="F60" s="26">
        <f>SUM(POWER((C60-N58), 2), POWER((D60-O58), 2))</f>
        <v>5.5555555555555497E-3</v>
      </c>
      <c r="G60" s="26">
        <f>SQRT(E60)</f>
        <v>0.34731109973624513</v>
      </c>
      <c r="H60" s="26">
        <f>SQRT(F60)</f>
        <v>7.4535599249992951E-2</v>
      </c>
      <c r="I60" s="81" t="str">
        <f>IF(G60 &lt; H60, B45, B47)</f>
        <v>C2</v>
      </c>
      <c r="J60" s="83">
        <f t="shared" ref="J60" si="8">IF(E60 &lt; F60, E60, F60)</f>
        <v>5.5555555555555497E-3</v>
      </c>
      <c r="K60" s="85">
        <f t="shared" ref="K60" si="9">IF(G60 &lt; H60, G60, H60)</f>
        <v>7.4535599249992951E-2</v>
      </c>
      <c r="M60" s="9"/>
      <c r="N60" s="9"/>
      <c r="O60" s="9"/>
    </row>
    <row r="61" spans="2:15">
      <c r="B61" s="56"/>
      <c r="C61" s="88"/>
      <c r="D61" s="88"/>
      <c r="E61" s="57"/>
      <c r="F61" s="57"/>
      <c r="G61" s="57"/>
      <c r="H61" s="57"/>
      <c r="I61" s="82"/>
      <c r="J61" s="84"/>
      <c r="K61" s="86"/>
      <c r="M61" s="9"/>
      <c r="N61" s="9"/>
      <c r="O61" s="9"/>
    </row>
    <row r="62" spans="2:15">
      <c r="B62" s="24" t="s">
        <v>17</v>
      </c>
      <c r="C62" s="87">
        <v>0.1</v>
      </c>
      <c r="D62" s="87">
        <v>0.2</v>
      </c>
      <c r="E62" s="26">
        <f>SUM(POWER((C62-N56), 2), POWER((D62-O56), 2))</f>
        <v>1.0625000000000001E-2</v>
      </c>
      <c r="F62" s="26">
        <f>SUM(POWER((C62-N58), 2), POWER((D62-O58), 2))</f>
        <v>0.20555555555555549</v>
      </c>
      <c r="G62" s="26">
        <f>SQRT(E62)</f>
        <v>0.10307764064044152</v>
      </c>
      <c r="H62" s="26">
        <f>SQRT(F62)</f>
        <v>0.45338235029118135</v>
      </c>
      <c r="I62" s="81" t="str">
        <f>IF(G62 &lt; H62, B45, B47)</f>
        <v>C1</v>
      </c>
      <c r="J62" s="83">
        <f t="shared" ref="J62" si="10">IF(E62 &lt; F62, E62, F62)</f>
        <v>1.0625000000000001E-2</v>
      </c>
      <c r="K62" s="85">
        <f t="shared" ref="K62" si="11">IF(G62 &lt; H62, G62, H62)</f>
        <v>0.10307764064044152</v>
      </c>
      <c r="M62" s="9"/>
      <c r="N62" s="9"/>
      <c r="O62" s="9"/>
    </row>
    <row r="63" spans="2:15">
      <c r="B63" s="56"/>
      <c r="C63" s="88"/>
      <c r="D63" s="88"/>
      <c r="E63" s="57"/>
      <c r="F63" s="57"/>
      <c r="G63" s="57"/>
      <c r="H63" s="57"/>
      <c r="I63" s="82"/>
      <c r="J63" s="84"/>
      <c r="K63" s="86"/>
      <c r="M63" s="9"/>
      <c r="N63" s="9"/>
      <c r="O63" s="9"/>
    </row>
    <row r="64" spans="2:15">
      <c r="B64" s="24" t="s">
        <v>18</v>
      </c>
      <c r="C64" s="87">
        <v>0.2</v>
      </c>
      <c r="D64" s="87">
        <v>0.2</v>
      </c>
      <c r="E64" s="26">
        <f>SUM(POWER((C64-N56), 2), POWER((D64-O56), 2))</f>
        <v>6.2499999999999839E-4</v>
      </c>
      <c r="F64" s="26">
        <f>SUM(POWER((C64-N58), 2), POWER((D64-O58), 2))</f>
        <v>0.14222222222222217</v>
      </c>
      <c r="G64" s="26">
        <f>SQRT(E64)</f>
        <v>2.4999999999999967E-2</v>
      </c>
      <c r="H64" s="26">
        <f>SQRT(F64)</f>
        <v>0.37712361663282529</v>
      </c>
      <c r="I64" s="81" t="str">
        <f>IF(G64 &lt; H64, B45, B47)</f>
        <v>C1</v>
      </c>
      <c r="J64" s="83">
        <f t="shared" ref="J64" si="12">IF(E64 &lt; F64, E64, F64)</f>
        <v>6.2499999999999839E-4</v>
      </c>
      <c r="K64" s="85">
        <f t="shared" ref="K64" si="13">IF(G64 &lt; H64, G64, H64)</f>
        <v>2.4999999999999967E-2</v>
      </c>
      <c r="M64" s="9"/>
      <c r="N64" s="9"/>
      <c r="O64" s="9"/>
    </row>
    <row r="65" spans="2:16" ht="14" thickBot="1">
      <c r="B65" s="56"/>
      <c r="C65" s="88"/>
      <c r="D65" s="88"/>
      <c r="E65" s="57"/>
      <c r="F65" s="57"/>
      <c r="G65" s="57"/>
      <c r="H65" s="57"/>
      <c r="I65" s="82"/>
      <c r="J65" s="84"/>
      <c r="K65" s="86"/>
      <c r="M65" s="46" t="s">
        <v>30</v>
      </c>
      <c r="N65" s="46"/>
      <c r="O65" s="46"/>
    </row>
    <row r="66" spans="2:16">
      <c r="B66" s="24" t="s">
        <v>19</v>
      </c>
      <c r="C66" s="87">
        <v>0.4</v>
      </c>
      <c r="D66" s="87">
        <v>0.5</v>
      </c>
      <c r="E66" s="26">
        <f>SUM(POWER((C66-N56), 2), POWER((D66-O56), 2))</f>
        <v>0.11562500000000002</v>
      </c>
      <c r="F66" s="26">
        <f>SUM(POWER((C66-N58), 2), POWER((D66-O58), 2))</f>
        <v>5.5555555555555497E-3</v>
      </c>
      <c r="G66" s="26">
        <f>SQRT(E66)</f>
        <v>0.34003676271838612</v>
      </c>
      <c r="H66" s="26">
        <f>SQRT(F66)</f>
        <v>7.4535599249992951E-2</v>
      </c>
      <c r="I66" s="81" t="str">
        <f>IF(G66 &lt; H66, B45, B47)</f>
        <v>C2</v>
      </c>
      <c r="J66" s="83">
        <f>IF(E66 &lt; F66, E66, F66)</f>
        <v>5.5555555555555497E-3</v>
      </c>
      <c r="K66" s="85">
        <f>IF(G66 &lt; H66, G66, H66)</f>
        <v>7.4535599249992951E-2</v>
      </c>
      <c r="M66" s="50" t="s">
        <v>16</v>
      </c>
      <c r="N66" s="77" t="s">
        <v>28</v>
      </c>
      <c r="O66" s="65" t="s">
        <v>29</v>
      </c>
    </row>
    <row r="67" spans="2:16" ht="13.7" customHeight="1">
      <c r="B67" s="56"/>
      <c r="C67" s="88"/>
      <c r="D67" s="88"/>
      <c r="E67" s="57"/>
      <c r="F67" s="57"/>
      <c r="G67" s="57"/>
      <c r="H67" s="57"/>
      <c r="I67" s="82"/>
      <c r="J67" s="84"/>
      <c r="K67" s="86"/>
      <c r="M67" s="51"/>
      <c r="N67" s="78"/>
      <c r="O67" s="76"/>
    </row>
    <row r="68" spans="2:16">
      <c r="B68" s="24" t="s">
        <v>20</v>
      </c>
      <c r="C68" s="87">
        <v>0.5</v>
      </c>
      <c r="D68" s="87">
        <v>0.5</v>
      </c>
      <c r="E68" s="26">
        <f>SUM(POWER((C68-N56), 2), POWER((D68-O56), 2))</f>
        <v>0.16562500000000002</v>
      </c>
      <c r="F68" s="26">
        <f>SUM(POWER((C68-N58), 2), POWER((D68-O58), 2))</f>
        <v>2.2222222222222287E-3</v>
      </c>
      <c r="G68" s="26">
        <f>SQRT(E68)</f>
        <v>0.4069705149024927</v>
      </c>
      <c r="H68" s="26">
        <f>SQRT(F68)</f>
        <v>4.7140452079103237E-2</v>
      </c>
      <c r="I68" s="81" t="str">
        <f>IF(G68 &lt; H68, B45, B47)</f>
        <v>C2</v>
      </c>
      <c r="J68" s="83">
        <f>IF(E68 &lt; F68, E68, F68)</f>
        <v>2.2222222222222287E-3</v>
      </c>
      <c r="K68" s="85">
        <f>IF(G68 &lt; H68, G68, H68)</f>
        <v>4.7140452079103237E-2</v>
      </c>
      <c r="M68" s="24" t="s">
        <v>41</v>
      </c>
      <c r="N68" s="26">
        <f>SUM(POWER((N56-N58), 2), POWER((O56-O58), 2))</f>
        <v>0.12951388888888885</v>
      </c>
      <c r="O68" s="28">
        <f>SQRT(N68)</f>
        <v>0.35988038136148637</v>
      </c>
    </row>
    <row r="69" spans="2:16" ht="14" thickBot="1">
      <c r="B69" s="25"/>
      <c r="C69" s="105"/>
      <c r="D69" s="105"/>
      <c r="E69" s="27"/>
      <c r="F69" s="27"/>
      <c r="G69" s="27"/>
      <c r="H69" s="27"/>
      <c r="I69" s="106"/>
      <c r="J69" s="107"/>
      <c r="K69" s="104"/>
      <c r="M69" s="25"/>
      <c r="N69" s="27"/>
      <c r="O69" s="29"/>
    </row>
    <row r="70" spans="2:16">
      <c r="M70" s="9"/>
      <c r="N70" s="9"/>
      <c r="O70" s="9"/>
    </row>
    <row r="72" spans="2:16" s="22" customFormat="1">
      <c r="B72" s="49" t="s">
        <v>49</v>
      </c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</row>
    <row r="74" spans="2:16">
      <c r="B74" s="110" t="s">
        <v>50</v>
      </c>
    </row>
    <row r="75" spans="2:16">
      <c r="B75" s="9"/>
      <c r="C75" s="9"/>
      <c r="D75" s="9"/>
      <c r="E75" s="9"/>
      <c r="I75" s="9"/>
      <c r="J75" s="9"/>
      <c r="K75" s="9"/>
      <c r="L75" s="9"/>
      <c r="M75" s="9"/>
      <c r="N75" s="9"/>
      <c r="O75" s="9"/>
    </row>
    <row r="76" spans="2:16" ht="14.7" customHeight="1" thickBot="1">
      <c r="B76" s="9"/>
      <c r="C76" s="46" t="s">
        <v>51</v>
      </c>
      <c r="D76" s="46"/>
      <c r="E76" s="46"/>
      <c r="G76" s="46" t="s">
        <v>52</v>
      </c>
      <c r="H76" s="46"/>
      <c r="I76" s="46"/>
      <c r="J76" s="46"/>
      <c r="K76" s="9"/>
      <c r="L76" s="59" t="s">
        <v>52</v>
      </c>
      <c r="M76" s="59"/>
      <c r="N76" s="59"/>
      <c r="O76" s="59"/>
    </row>
    <row r="77" spans="2:16" ht="14.35" customHeight="1">
      <c r="B77" s="9"/>
      <c r="C77" s="50" t="s">
        <v>16</v>
      </c>
      <c r="D77" s="52" t="s">
        <v>21</v>
      </c>
      <c r="E77" s="54" t="s">
        <v>22</v>
      </c>
      <c r="G77" s="36" t="s">
        <v>39</v>
      </c>
      <c r="H77" s="37"/>
      <c r="I77" s="40" t="s">
        <v>40</v>
      </c>
      <c r="J77" s="41"/>
      <c r="K77" s="9"/>
      <c r="L77" s="36" t="s">
        <v>31</v>
      </c>
      <c r="M77" s="37"/>
      <c r="N77" s="64" t="s">
        <v>32</v>
      </c>
      <c r="O77" s="65"/>
      <c r="P77" s="9"/>
    </row>
    <row r="78" spans="2:16">
      <c r="B78" s="9"/>
      <c r="C78" s="51"/>
      <c r="D78" s="53"/>
      <c r="E78" s="55"/>
      <c r="G78" s="38"/>
      <c r="H78" s="39"/>
      <c r="I78" s="42"/>
      <c r="J78" s="43"/>
      <c r="K78" s="9"/>
      <c r="L78" s="38"/>
      <c r="M78" s="39"/>
      <c r="N78" s="23" t="s">
        <v>39</v>
      </c>
      <c r="O78" s="19" t="s">
        <v>40</v>
      </c>
      <c r="P78" s="9"/>
    </row>
    <row r="79" spans="2:16" ht="14.35" customHeight="1">
      <c r="B79" s="9"/>
      <c r="C79" s="24" t="s">
        <v>39</v>
      </c>
      <c r="D79" s="26">
        <f>N56</f>
        <v>0.2</v>
      </c>
      <c r="E79" s="28">
        <f>O56</f>
        <v>0.22499999999999998</v>
      </c>
      <c r="G79" s="30" t="s">
        <v>12</v>
      </c>
      <c r="H79" s="44" t="s">
        <v>13</v>
      </c>
      <c r="I79" s="31" t="s">
        <v>14</v>
      </c>
      <c r="J79" s="32" t="s">
        <v>19</v>
      </c>
      <c r="K79" s="9"/>
      <c r="L79" s="66">
        <f>N68</f>
        <v>0.12951388888888885</v>
      </c>
      <c r="M79" s="67"/>
      <c r="N79" s="60">
        <f>SUM(J56, J58, J62, J64)</f>
        <v>2.7499999999999993E-2</v>
      </c>
      <c r="O79" s="62">
        <f>SUM(J60, J66, J68)</f>
        <v>1.3333333333333329E-2</v>
      </c>
      <c r="P79" s="9"/>
    </row>
    <row r="80" spans="2:16" ht="14.35" customHeight="1">
      <c r="B80" s="9"/>
      <c r="C80" s="56"/>
      <c r="D80" s="57"/>
      <c r="E80" s="58"/>
      <c r="G80" s="30"/>
      <c r="H80" s="44"/>
      <c r="I80" s="31"/>
      <c r="J80" s="32"/>
      <c r="K80" s="9"/>
      <c r="L80" s="68"/>
      <c r="M80" s="69"/>
      <c r="N80" s="61"/>
      <c r="O80" s="63"/>
      <c r="P80" s="9"/>
    </row>
    <row r="81" spans="2:16" ht="13.7" customHeight="1">
      <c r="B81" s="21"/>
      <c r="C81" s="24" t="s">
        <v>40</v>
      </c>
      <c r="D81" s="26">
        <f>N58</f>
        <v>0.46666666666666662</v>
      </c>
      <c r="E81" s="28">
        <f>O58</f>
        <v>0.46666666666666662</v>
      </c>
      <c r="G81" s="30" t="s">
        <v>17</v>
      </c>
      <c r="H81" s="44" t="s">
        <v>18</v>
      </c>
      <c r="I81" s="31" t="s">
        <v>20</v>
      </c>
      <c r="J81" s="32"/>
      <c r="K81" s="21"/>
      <c r="L81" s="68"/>
      <c r="M81" s="69"/>
      <c r="N81" s="71">
        <f>SUM(N79, O79)</f>
        <v>4.0833333333333319E-2</v>
      </c>
      <c r="O81" s="28"/>
      <c r="P81" s="21"/>
    </row>
    <row r="82" spans="2:16" ht="14.7" customHeight="1" thickBot="1">
      <c r="B82" s="21"/>
      <c r="C82" s="25"/>
      <c r="D82" s="27"/>
      <c r="E82" s="29"/>
      <c r="F82" s="21"/>
      <c r="G82" s="33"/>
      <c r="H82" s="45"/>
      <c r="I82" s="34"/>
      <c r="J82" s="35"/>
      <c r="K82" s="21"/>
      <c r="L82" s="25"/>
      <c r="M82" s="70"/>
      <c r="N82" s="72"/>
      <c r="O82" s="29"/>
      <c r="P82" s="21"/>
    </row>
  </sheetData>
  <dataConsolidate/>
  <mergeCells count="239">
    <mergeCell ref="G68:G69"/>
    <mergeCell ref="H68:H69"/>
    <mergeCell ref="I68:I69"/>
    <mergeCell ref="J68:J69"/>
    <mergeCell ref="K68:K69"/>
    <mergeCell ref="B68:B69"/>
    <mergeCell ref="C68:C69"/>
    <mergeCell ref="D68:D69"/>
    <mergeCell ref="E68:E69"/>
    <mergeCell ref="F68:F69"/>
    <mergeCell ref="G66:G67"/>
    <mergeCell ref="H66:H67"/>
    <mergeCell ref="I66:I67"/>
    <mergeCell ref="J66:J67"/>
    <mergeCell ref="K66:K67"/>
    <mergeCell ref="B66:B67"/>
    <mergeCell ref="C66:C67"/>
    <mergeCell ref="D66:D67"/>
    <mergeCell ref="E66:E67"/>
    <mergeCell ref="F66:F67"/>
    <mergeCell ref="G64:G65"/>
    <mergeCell ref="H64:H65"/>
    <mergeCell ref="I64:I65"/>
    <mergeCell ref="J64:J65"/>
    <mergeCell ref="K64:K65"/>
    <mergeCell ref="B64:B65"/>
    <mergeCell ref="C64:C65"/>
    <mergeCell ref="D64:D65"/>
    <mergeCell ref="E64:E65"/>
    <mergeCell ref="F64:F65"/>
    <mergeCell ref="G62:G63"/>
    <mergeCell ref="H62:H63"/>
    <mergeCell ref="I62:I63"/>
    <mergeCell ref="J62:J63"/>
    <mergeCell ref="K62:K63"/>
    <mergeCell ref="B62:B63"/>
    <mergeCell ref="C62:C63"/>
    <mergeCell ref="D62:D63"/>
    <mergeCell ref="E62:E63"/>
    <mergeCell ref="F62:F63"/>
    <mergeCell ref="G60:G61"/>
    <mergeCell ref="H60:H61"/>
    <mergeCell ref="I60:I61"/>
    <mergeCell ref="J60:J61"/>
    <mergeCell ref="K60:K61"/>
    <mergeCell ref="B60:B61"/>
    <mergeCell ref="C60:C61"/>
    <mergeCell ref="D60:D61"/>
    <mergeCell ref="E60:E61"/>
    <mergeCell ref="F60:F61"/>
    <mergeCell ref="G58:G59"/>
    <mergeCell ref="H58:H59"/>
    <mergeCell ref="I58:I59"/>
    <mergeCell ref="J58:J59"/>
    <mergeCell ref="K58:K59"/>
    <mergeCell ref="B58:B59"/>
    <mergeCell ref="C58:C59"/>
    <mergeCell ref="D58:D59"/>
    <mergeCell ref="E58:E59"/>
    <mergeCell ref="F58:F59"/>
    <mergeCell ref="B35:B36"/>
    <mergeCell ref="J35:J36"/>
    <mergeCell ref="I35:I36"/>
    <mergeCell ref="B41:O41"/>
    <mergeCell ref="C43:C44"/>
    <mergeCell ref="D43:D44"/>
    <mergeCell ref="G56:G57"/>
    <mergeCell ref="H56:H57"/>
    <mergeCell ref="I56:I57"/>
    <mergeCell ref="J56:J57"/>
    <mergeCell ref="K56:K57"/>
    <mergeCell ref="B56:B57"/>
    <mergeCell ref="C56:C57"/>
    <mergeCell ref="D56:D57"/>
    <mergeCell ref="E56:E57"/>
    <mergeCell ref="F56:F57"/>
    <mergeCell ref="B53:K53"/>
    <mergeCell ref="B54:B55"/>
    <mergeCell ref="C54:C55"/>
    <mergeCell ref="D54:D55"/>
    <mergeCell ref="E54:E55"/>
    <mergeCell ref="F54:F55"/>
    <mergeCell ref="G54:G55"/>
    <mergeCell ref="H54:H55"/>
    <mergeCell ref="I54:I55"/>
    <mergeCell ref="J54:J55"/>
    <mergeCell ref="K54:K55"/>
    <mergeCell ref="M27:M28"/>
    <mergeCell ref="N27:N28"/>
    <mergeCell ref="O27:O28"/>
    <mergeCell ref="G25:G26"/>
    <mergeCell ref="G27:G28"/>
    <mergeCell ref="C31:C32"/>
    <mergeCell ref="O35:O36"/>
    <mergeCell ref="M37:M38"/>
    <mergeCell ref="N37:N38"/>
    <mergeCell ref="O37:O38"/>
    <mergeCell ref="G37:G38"/>
    <mergeCell ref="I37:I38"/>
    <mergeCell ref="J37:J38"/>
    <mergeCell ref="H35:H36"/>
    <mergeCell ref="F35:F36"/>
    <mergeCell ref="D37:D38"/>
    <mergeCell ref="D35:D36"/>
    <mergeCell ref="E35:E36"/>
    <mergeCell ref="M25:M26"/>
    <mergeCell ref="N25:N26"/>
    <mergeCell ref="O25:O26"/>
    <mergeCell ref="D29:D30"/>
    <mergeCell ref="D27:D28"/>
    <mergeCell ref="D25:D26"/>
    <mergeCell ref="H33:H34"/>
    <mergeCell ref="H31:H32"/>
    <mergeCell ref="B37:B38"/>
    <mergeCell ref="C35:C36"/>
    <mergeCell ref="C37:C38"/>
    <mergeCell ref="C25:C26"/>
    <mergeCell ref="C27:C28"/>
    <mergeCell ref="C29:C30"/>
    <mergeCell ref="B27:B28"/>
    <mergeCell ref="B29:B30"/>
    <mergeCell ref="M34:O34"/>
    <mergeCell ref="M35:M36"/>
    <mergeCell ref="N35:N36"/>
    <mergeCell ref="H29:H30"/>
    <mergeCell ref="H27:H28"/>
    <mergeCell ref="H25:H26"/>
    <mergeCell ref="G29:G30"/>
    <mergeCell ref="G31:G32"/>
    <mergeCell ref="E25:E26"/>
    <mergeCell ref="F25:F26"/>
    <mergeCell ref="E27:E28"/>
    <mergeCell ref="F27:F28"/>
    <mergeCell ref="E29:E30"/>
    <mergeCell ref="F29:F30"/>
    <mergeCell ref="F33:F34"/>
    <mergeCell ref="C33:C34"/>
    <mergeCell ref="B31:B32"/>
    <mergeCell ref="B33:B34"/>
    <mergeCell ref="E37:E38"/>
    <mergeCell ref="F37:F38"/>
    <mergeCell ref="H37:H38"/>
    <mergeCell ref="K37:K38"/>
    <mergeCell ref="I31:I32"/>
    <mergeCell ref="J31:J32"/>
    <mergeCell ref="K31:K32"/>
    <mergeCell ref="I33:I34"/>
    <mergeCell ref="J33:J34"/>
    <mergeCell ref="K33:K34"/>
    <mergeCell ref="K35:K36"/>
    <mergeCell ref="G33:G34"/>
    <mergeCell ref="G35:G36"/>
    <mergeCell ref="B2:F2"/>
    <mergeCell ref="B3:F3"/>
    <mergeCell ref="C9:F9"/>
    <mergeCell ref="B10:F10"/>
    <mergeCell ref="B4:F4"/>
    <mergeCell ref="B11:F11"/>
    <mergeCell ref="C23:C24"/>
    <mergeCell ref="D23:D24"/>
    <mergeCell ref="I23:I24"/>
    <mergeCell ref="B23:B24"/>
    <mergeCell ref="G23:G24"/>
    <mergeCell ref="H23:H24"/>
    <mergeCell ref="B14:O15"/>
    <mergeCell ref="B19:O20"/>
    <mergeCell ref="M23:M24"/>
    <mergeCell ref="N23:N24"/>
    <mergeCell ref="O23:O24"/>
    <mergeCell ref="M22:O22"/>
    <mergeCell ref="B22:K22"/>
    <mergeCell ref="E23:E24"/>
    <mergeCell ref="F23:F24"/>
    <mergeCell ref="M65:O65"/>
    <mergeCell ref="M66:M67"/>
    <mergeCell ref="N66:N67"/>
    <mergeCell ref="O66:O67"/>
    <mergeCell ref="M68:M69"/>
    <mergeCell ref="N68:N69"/>
    <mergeCell ref="O68:O69"/>
    <mergeCell ref="B25:B26"/>
    <mergeCell ref="K23:K24"/>
    <mergeCell ref="J23:J24"/>
    <mergeCell ref="I27:I28"/>
    <mergeCell ref="J25:J26"/>
    <mergeCell ref="K25:K26"/>
    <mergeCell ref="I25:I26"/>
    <mergeCell ref="I29:I30"/>
    <mergeCell ref="J27:J28"/>
    <mergeCell ref="K27:K28"/>
    <mergeCell ref="K29:K30"/>
    <mergeCell ref="J29:J30"/>
    <mergeCell ref="D33:D34"/>
    <mergeCell ref="D31:D32"/>
    <mergeCell ref="E31:E32"/>
    <mergeCell ref="F31:F32"/>
    <mergeCell ref="E33:E34"/>
    <mergeCell ref="M54:M55"/>
    <mergeCell ref="N54:N55"/>
    <mergeCell ref="O54:O55"/>
    <mergeCell ref="M56:M57"/>
    <mergeCell ref="N56:N57"/>
    <mergeCell ref="O56:O57"/>
    <mergeCell ref="M58:M59"/>
    <mergeCell ref="N58:N59"/>
    <mergeCell ref="O58:O59"/>
    <mergeCell ref="G77:H78"/>
    <mergeCell ref="I77:J78"/>
    <mergeCell ref="H79:H80"/>
    <mergeCell ref="H81:H82"/>
    <mergeCell ref="G76:J76"/>
    <mergeCell ref="B45:B46"/>
    <mergeCell ref="B47:B48"/>
    <mergeCell ref="B51:O51"/>
    <mergeCell ref="B72:O72"/>
    <mergeCell ref="C76:E76"/>
    <mergeCell ref="C77:C78"/>
    <mergeCell ref="D77:D78"/>
    <mergeCell ref="E77:E78"/>
    <mergeCell ref="C79:C80"/>
    <mergeCell ref="D79:D80"/>
    <mergeCell ref="E79:E80"/>
    <mergeCell ref="L76:O76"/>
    <mergeCell ref="L77:M78"/>
    <mergeCell ref="N79:N80"/>
    <mergeCell ref="O79:O80"/>
    <mergeCell ref="N77:O77"/>
    <mergeCell ref="L79:M82"/>
    <mergeCell ref="N81:O82"/>
    <mergeCell ref="M53:O53"/>
    <mergeCell ref="C81:C82"/>
    <mergeCell ref="D81:D82"/>
    <mergeCell ref="E81:E82"/>
    <mergeCell ref="G79:G80"/>
    <mergeCell ref="I79:I80"/>
    <mergeCell ref="J79:J80"/>
    <mergeCell ref="G81:G82"/>
    <mergeCell ref="I81:I82"/>
    <mergeCell ref="J81:J82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K-Means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Paras Garg</dc:creator>
  <cp:lastModifiedBy>Arun Garg</cp:lastModifiedBy>
  <dcterms:created xsi:type="dcterms:W3CDTF">2016-11-02T16:39:52Z</dcterms:created>
  <dcterms:modified xsi:type="dcterms:W3CDTF">2016-12-14T19:55:46Z</dcterms:modified>
</cp:coreProperties>
</file>