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1"/>
  </bookViews>
  <sheets>
    <sheet name="first_pass_through" sheetId="1" r:id="rId1"/>
    <sheet name="second_pass_through" sheetId="2" r:id="rId2"/>
  </sheets>
  <definedNames>
    <definedName name="_xlnm._FilterDatabase" localSheetId="0" hidden="1">first_pass_through!$B$18:$J$23</definedName>
  </definedNames>
  <calcPr calcId="125725"/>
</workbook>
</file>

<file path=xl/calcChain.xml><?xml version="1.0" encoding="utf-8"?>
<calcChain xmlns="http://schemas.openxmlformats.org/spreadsheetml/2006/main">
  <c r="Q17" i="2"/>
  <c r="C73" i="1"/>
  <c r="C74"/>
  <c r="C75"/>
  <c r="C72"/>
  <c r="C40"/>
  <c r="C41"/>
  <c r="C42"/>
  <c r="C39"/>
  <c r="O72"/>
  <c r="K73"/>
  <c r="K72"/>
  <c r="C7" i="2"/>
  <c r="C25" s="1"/>
  <c r="C58" s="1"/>
  <c r="C5"/>
  <c r="C23" s="1"/>
  <c r="C56" s="1"/>
  <c r="C6"/>
  <c r="C24" s="1"/>
  <c r="C57" s="1"/>
  <c r="C4"/>
  <c r="C22" s="1"/>
  <c r="C55" s="1"/>
  <c r="D33" i="1"/>
  <c r="H33" s="1"/>
  <c r="D32"/>
  <c r="H32" s="1"/>
  <c r="D34" l="1"/>
  <c r="H34" s="1"/>
  <c r="O39" s="1"/>
  <c r="C47" s="1"/>
  <c r="E47" s="1"/>
  <c r="K39"/>
  <c r="K40"/>
  <c r="C49" l="1"/>
  <c r="C51"/>
  <c r="Q31"/>
  <c r="Q34" s="1"/>
  <c r="G47" l="1"/>
  <c r="I72" s="1"/>
  <c r="E49"/>
  <c r="G49" s="1"/>
  <c r="M72" s="1"/>
  <c r="M4" i="2" s="1"/>
  <c r="M22" s="1"/>
  <c r="E51" i="1"/>
  <c r="G51" s="1"/>
  <c r="M73" s="1"/>
  <c r="M5" i="2" s="1"/>
  <c r="M23" s="1"/>
  <c r="I4" l="1"/>
  <c r="I22" s="1"/>
  <c r="E55" i="1"/>
  <c r="G55" s="1"/>
  <c r="E73" s="1"/>
  <c r="E5" i="2" s="1"/>
  <c r="E23" s="1"/>
  <c r="E57" i="1"/>
  <c r="G57" s="1"/>
  <c r="E74" s="1"/>
  <c r="E6" i="2" s="1"/>
  <c r="E24" s="1"/>
  <c r="E59" i="1"/>
  <c r="G59" s="1"/>
  <c r="E75" s="1"/>
  <c r="E7" i="2" s="1"/>
  <c r="E25" s="1"/>
  <c r="E53" i="1"/>
  <c r="G53" s="1"/>
  <c r="E72" s="1"/>
  <c r="E61"/>
  <c r="E63"/>
  <c r="G63" s="1"/>
  <c r="G73" s="1"/>
  <c r="G5" i="2" s="1"/>
  <c r="G23" s="1"/>
  <c r="E65" i="1"/>
  <c r="G65" s="1"/>
  <c r="G74" s="1"/>
  <c r="G6" i="2" s="1"/>
  <c r="G24" s="1"/>
  <c r="E67" i="1"/>
  <c r="G67" s="1"/>
  <c r="G75" s="1"/>
  <c r="G7" i="2" s="1"/>
  <c r="G25" s="1"/>
  <c r="G61" i="1"/>
  <c r="G72" s="1"/>
  <c r="G4" i="2" l="1"/>
  <c r="D16" s="1"/>
  <c r="H16" s="1"/>
  <c r="K56" s="1"/>
  <c r="E4"/>
  <c r="D15" s="1"/>
  <c r="G22" l="1"/>
  <c r="K23"/>
  <c r="K4"/>
  <c r="E22"/>
  <c r="H15"/>
  <c r="K55" s="1"/>
  <c r="K5"/>
  <c r="K22" l="1"/>
  <c r="D17"/>
  <c r="H17" s="1"/>
  <c r="O55" s="1"/>
  <c r="O4" l="1"/>
  <c r="Q14"/>
  <c r="O22"/>
  <c r="C30" s="1"/>
  <c r="E30" l="1"/>
  <c r="G30" s="1"/>
  <c r="I55" s="1"/>
  <c r="E32"/>
  <c r="G32" s="1"/>
  <c r="M55" s="1"/>
  <c r="E34"/>
  <c r="G34" s="1"/>
  <c r="M56" s="1"/>
  <c r="C34"/>
  <c r="C32"/>
  <c r="E36" l="1"/>
  <c r="G36" s="1"/>
  <c r="E55" s="1"/>
  <c r="E38"/>
  <c r="G38" s="1"/>
  <c r="E56" s="1"/>
  <c r="E42"/>
  <c r="G42" s="1"/>
  <c r="E58" s="1"/>
  <c r="E40"/>
  <c r="G40" s="1"/>
  <c r="E57" s="1"/>
  <c r="E44"/>
  <c r="G44" s="1"/>
  <c r="G55" s="1"/>
  <c r="E48"/>
  <c r="G48" s="1"/>
  <c r="G57" s="1"/>
  <c r="E46"/>
  <c r="G46" s="1"/>
  <c r="G56" s="1"/>
  <c r="E50"/>
  <c r="G50" s="1"/>
  <c r="G58" s="1"/>
</calcChain>
</file>

<file path=xl/comments1.xml><?xml version="1.0" encoding="utf-8"?>
<comments xmlns="http://schemas.openxmlformats.org/spreadsheetml/2006/main">
  <authors>
    <author>Paras Garg</author>
  </authors>
  <commentList>
    <comment ref="Q30" authorId="0">
      <text>
        <r>
          <rPr>
            <b/>
            <sz val="9"/>
            <color indexed="81"/>
            <rFont val="Tahoma"/>
            <family val="2"/>
          </rPr>
          <t>Formula Used:</t>
        </r>
        <r>
          <rPr>
            <sz val="9"/>
            <color indexed="81"/>
            <rFont val="Tahoma"/>
            <family val="2"/>
          </rPr>
          <t xml:space="preserve">
Error Rate = Actual - Output</t>
        </r>
      </text>
    </comment>
    <comment ref="B31" authorId="0">
      <text>
        <r>
          <rPr>
            <b/>
            <sz val="9"/>
            <color indexed="81"/>
            <rFont val="Tahoma"/>
            <family val="2"/>
          </rPr>
          <t>Formula Used: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Net</t>
        </r>
        <r>
          <rPr>
            <sz val="8"/>
            <color indexed="81"/>
            <rFont val="Tahoma"/>
            <family val="2"/>
          </rPr>
          <t>J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12"/>
            <color indexed="81"/>
            <rFont val="Tahoma"/>
            <family val="2"/>
          </rPr>
          <t>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Tahoma"/>
            <family val="2"/>
          </rPr>
          <t>W</t>
        </r>
        <r>
          <rPr>
            <sz val="8"/>
            <color indexed="81"/>
            <rFont val="Tahoma"/>
            <family val="2"/>
          </rPr>
          <t>IJ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Tahoma"/>
            <family val="2"/>
          </rPr>
          <t>*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Tahoma"/>
            <family val="2"/>
          </rPr>
          <t>X</t>
        </r>
        <r>
          <rPr>
            <sz val="8"/>
            <color indexed="81"/>
            <rFont val="Tahoma"/>
            <family val="2"/>
          </rPr>
          <t>IJ</t>
        </r>
      </text>
    </comment>
    <comment ref="F31" authorId="0">
      <text>
        <r>
          <rPr>
            <b/>
            <sz val="9"/>
            <color indexed="81"/>
            <rFont val="Tahoma"/>
            <family val="2"/>
          </rPr>
          <t>Formula Used: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f﴾Net﴿ = 1 / (1 + e ^ Net)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Formula Used:</t>
        </r>
        <r>
          <rPr>
            <sz val="9"/>
            <color indexed="81"/>
            <rFont val="Tahoma"/>
            <family val="2"/>
          </rPr>
          <t xml:space="preserve">
Error Rate = Actual - Output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Formula Used: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based on the node is in output layer or in hidden layer.
for outpur layer, </t>
        </r>
        <r>
          <rPr>
            <sz val="11"/>
            <color indexed="81"/>
            <rFont val="Arial"/>
            <family val="2"/>
          </rPr>
          <t>ᵟ</t>
        </r>
        <r>
          <rPr>
            <sz val="8"/>
            <color indexed="81"/>
            <rFont val="Arial"/>
            <family val="2"/>
          </rPr>
          <t xml:space="preserve">node = output * (1 - output) * (actual - output),
for hidden layer, </t>
        </r>
        <r>
          <rPr>
            <sz val="11"/>
            <color indexed="81"/>
            <rFont val="Arial"/>
            <family val="2"/>
          </rPr>
          <t>ᵟ</t>
        </r>
        <r>
          <rPr>
            <sz val="8"/>
            <color indexed="81"/>
            <rFont val="Arial"/>
            <family val="2"/>
          </rPr>
          <t>node = output * (1 - output) * ∑ W</t>
        </r>
        <r>
          <rPr>
            <sz val="6"/>
            <color indexed="81"/>
            <rFont val="Arial"/>
            <family val="2"/>
          </rPr>
          <t>JK</t>
        </r>
        <r>
          <rPr>
            <sz val="8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Arial"/>
            <family val="2"/>
          </rPr>
          <t>ᵟ</t>
        </r>
        <r>
          <rPr>
            <sz val="8"/>
            <color indexed="81"/>
            <rFont val="Arial"/>
            <family val="2"/>
          </rPr>
          <t>node</t>
        </r>
      </text>
    </comment>
    <comment ref="D46" authorId="0">
      <text>
        <r>
          <rPr>
            <b/>
            <sz val="9"/>
            <color indexed="81"/>
            <rFont val="Tahoma"/>
            <family val="2"/>
          </rPr>
          <t>Formula Used: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Gisha"/>
            <family val="2"/>
          </rPr>
          <t>∆W</t>
        </r>
        <r>
          <rPr>
            <sz val="8"/>
            <color indexed="81"/>
            <rFont val="Gisha"/>
            <family val="2"/>
          </rPr>
          <t>IJ</t>
        </r>
        <r>
          <rPr>
            <sz val="11"/>
            <color indexed="81"/>
            <rFont val="Gisha"/>
            <family val="2"/>
          </rPr>
          <t xml:space="preserve"> = ᶯ * ᵟ * X</t>
        </r>
        <r>
          <rPr>
            <sz val="8"/>
            <color indexed="81"/>
            <rFont val="Gisha"/>
            <family val="2"/>
          </rPr>
          <t>IJ,
weight correction = learning rate * 
                                 delta function *
                                 node value</t>
        </r>
      </text>
    </comment>
    <comment ref="F46" authorId="0">
      <text>
        <r>
          <rPr>
            <b/>
            <sz val="9"/>
            <color indexed="81"/>
            <rFont val="Tahoma"/>
            <family val="2"/>
          </rPr>
          <t>Formula Used: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Gisha"/>
            <family val="2"/>
          </rPr>
          <t>W</t>
        </r>
        <r>
          <rPr>
            <sz val="8"/>
            <color indexed="81"/>
            <rFont val="Gisha"/>
            <family val="2"/>
          </rPr>
          <t>IJ (new)</t>
        </r>
        <r>
          <rPr>
            <sz val="11"/>
            <color indexed="81"/>
            <rFont val="Gisha"/>
            <family val="2"/>
          </rPr>
          <t xml:space="preserve"> = W</t>
        </r>
        <r>
          <rPr>
            <sz val="8"/>
            <color indexed="81"/>
            <rFont val="Gisha"/>
            <family val="2"/>
          </rPr>
          <t>IJ (old)</t>
        </r>
        <r>
          <rPr>
            <sz val="11"/>
            <color indexed="81"/>
            <rFont val="Gisha"/>
            <family val="2"/>
          </rPr>
          <t xml:space="preserve"> + ∆W</t>
        </r>
        <r>
          <rPr>
            <sz val="8"/>
            <color indexed="81"/>
            <rFont val="Gisha"/>
            <family val="2"/>
          </rPr>
          <t>IJ,
new weight = old weight + weight currection</t>
        </r>
      </text>
    </comment>
  </commentList>
</comments>
</file>

<file path=xl/comments2.xml><?xml version="1.0" encoding="utf-8"?>
<comments xmlns="http://schemas.openxmlformats.org/spreadsheetml/2006/main">
  <authors>
    <author>Paras Garg</author>
  </authors>
  <commentList>
    <comment ref="Q13" authorId="0">
      <text>
        <r>
          <rPr>
            <b/>
            <sz val="9"/>
            <color indexed="81"/>
            <rFont val="Tahoma"/>
            <family val="2"/>
          </rPr>
          <t>Formula Used:</t>
        </r>
        <r>
          <rPr>
            <sz val="9"/>
            <color indexed="81"/>
            <rFont val="Tahoma"/>
            <family val="2"/>
          </rPr>
          <t xml:space="preserve">
Error Rate = Actual - Output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Formula Used: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Net</t>
        </r>
        <r>
          <rPr>
            <sz val="8"/>
            <color indexed="81"/>
            <rFont val="Tahoma"/>
            <family val="2"/>
          </rPr>
          <t>J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12"/>
            <color indexed="81"/>
            <rFont val="Tahoma"/>
            <family val="2"/>
          </rPr>
          <t>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Tahoma"/>
            <family val="2"/>
          </rPr>
          <t>W</t>
        </r>
        <r>
          <rPr>
            <sz val="8"/>
            <color indexed="81"/>
            <rFont val="Tahoma"/>
            <family val="2"/>
          </rPr>
          <t>IJ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Tahoma"/>
            <family val="2"/>
          </rPr>
          <t>*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Tahoma"/>
            <family val="2"/>
          </rPr>
          <t>X</t>
        </r>
        <r>
          <rPr>
            <sz val="8"/>
            <color indexed="81"/>
            <rFont val="Tahoma"/>
            <family val="2"/>
          </rPr>
          <t>IJ</t>
        </r>
      </text>
    </comment>
    <comment ref="F14" authorId="0">
      <text>
        <r>
          <rPr>
            <b/>
            <sz val="9"/>
            <color indexed="81"/>
            <rFont val="Tahoma"/>
            <family val="2"/>
          </rPr>
          <t>Formula Used: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f﴾Net﴿ = 1 / (1 + e ^ Net)</t>
        </r>
      </text>
    </comment>
    <comment ref="Q16" authorId="0">
      <text>
        <r>
          <rPr>
            <b/>
            <sz val="9"/>
            <color indexed="81"/>
            <rFont val="Tahoma"/>
            <family val="2"/>
          </rPr>
          <t>Formula Used:</t>
        </r>
        <r>
          <rPr>
            <sz val="9"/>
            <color indexed="81"/>
            <rFont val="Tahoma"/>
            <family val="2"/>
          </rPr>
          <t xml:space="preserve">
Error Rate = Actual - Output</t>
        </r>
      </text>
    </comment>
    <comment ref="B29" authorId="0">
      <text>
        <r>
          <rPr>
            <b/>
            <sz val="9"/>
            <color indexed="81"/>
            <rFont val="Tahoma"/>
            <family val="2"/>
          </rPr>
          <t>Formula Used: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based on the node is in output layer or in hidden layer.
for outpur layer, </t>
        </r>
        <r>
          <rPr>
            <sz val="11"/>
            <color indexed="81"/>
            <rFont val="Arial"/>
            <family val="2"/>
          </rPr>
          <t>ᵟ</t>
        </r>
        <r>
          <rPr>
            <sz val="8"/>
            <color indexed="81"/>
            <rFont val="Arial"/>
            <family val="2"/>
          </rPr>
          <t xml:space="preserve">node = output * (1 - output) * (actual - output),
for hidden layer, </t>
        </r>
        <r>
          <rPr>
            <sz val="11"/>
            <color indexed="81"/>
            <rFont val="Arial"/>
            <family val="2"/>
          </rPr>
          <t>ᵟ</t>
        </r>
        <r>
          <rPr>
            <sz val="8"/>
            <color indexed="81"/>
            <rFont val="Arial"/>
            <family val="2"/>
          </rPr>
          <t>node = output * (1 - output) * ∑ W</t>
        </r>
        <r>
          <rPr>
            <sz val="6"/>
            <color indexed="81"/>
            <rFont val="Arial"/>
            <family val="2"/>
          </rPr>
          <t>JK</t>
        </r>
        <r>
          <rPr>
            <sz val="8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Arial"/>
            <family val="2"/>
          </rPr>
          <t>ᵟ</t>
        </r>
        <r>
          <rPr>
            <sz val="8"/>
            <color indexed="81"/>
            <rFont val="Arial"/>
            <family val="2"/>
          </rPr>
          <t>node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Formula Used: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Gisha"/>
            <family val="2"/>
          </rPr>
          <t>∆W</t>
        </r>
        <r>
          <rPr>
            <sz val="8"/>
            <color indexed="81"/>
            <rFont val="Gisha"/>
            <family val="2"/>
          </rPr>
          <t>IJ</t>
        </r>
        <r>
          <rPr>
            <sz val="11"/>
            <color indexed="81"/>
            <rFont val="Gisha"/>
            <family val="2"/>
          </rPr>
          <t xml:space="preserve"> = ᶯ * ᵟ * X</t>
        </r>
        <r>
          <rPr>
            <sz val="8"/>
            <color indexed="81"/>
            <rFont val="Gisha"/>
            <family val="2"/>
          </rPr>
          <t>IJ,
weight correction = learning rate * 
                                 delta function *
                                 node value</t>
        </r>
      </text>
    </comment>
    <comment ref="F29" authorId="0">
      <text>
        <r>
          <rPr>
            <b/>
            <sz val="9"/>
            <color indexed="81"/>
            <rFont val="Tahoma"/>
            <family val="2"/>
          </rPr>
          <t>Formula Used: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Gisha"/>
            <family val="2"/>
          </rPr>
          <t>W</t>
        </r>
        <r>
          <rPr>
            <sz val="8"/>
            <color indexed="81"/>
            <rFont val="Gisha"/>
            <family val="2"/>
          </rPr>
          <t>IJ (new)</t>
        </r>
        <r>
          <rPr>
            <sz val="11"/>
            <color indexed="81"/>
            <rFont val="Gisha"/>
            <family val="2"/>
          </rPr>
          <t xml:space="preserve"> = W</t>
        </r>
        <r>
          <rPr>
            <sz val="8"/>
            <color indexed="81"/>
            <rFont val="Gisha"/>
            <family val="2"/>
          </rPr>
          <t>IJ (old)</t>
        </r>
        <r>
          <rPr>
            <sz val="11"/>
            <color indexed="81"/>
            <rFont val="Gisha"/>
            <family val="2"/>
          </rPr>
          <t xml:space="preserve"> + ∆W</t>
        </r>
        <r>
          <rPr>
            <sz val="8"/>
            <color indexed="81"/>
            <rFont val="Gisha"/>
            <family val="2"/>
          </rPr>
          <t>IJ,
new weight = old weight + 
                       weight currection</t>
        </r>
      </text>
    </comment>
  </commentList>
</comments>
</file>

<file path=xl/sharedStrings.xml><?xml version="1.0" encoding="utf-8"?>
<sst xmlns="http://schemas.openxmlformats.org/spreadsheetml/2006/main" count="310" uniqueCount="96">
  <si>
    <t>###### Knowledge Discovery and Data Mining (CS 513) ######</t>
  </si>
  <si>
    <t>###### ****************************************************** ######</t>
  </si>
  <si>
    <t>: CS 513-A</t>
  </si>
  <si>
    <t>First Name</t>
  </si>
  <si>
    <t>Course</t>
  </si>
  <si>
    <t>Last Name</t>
  </si>
  <si>
    <t>Id</t>
  </si>
  <si>
    <t>Purpose</t>
  </si>
  <si>
    <t>: PARAS</t>
  </si>
  <si>
    <t>: GARG</t>
  </si>
  <si>
    <t>: 10414982</t>
  </si>
  <si>
    <r>
      <t xml:space="preserve">Question – </t>
    </r>
    <r>
      <rPr>
        <sz val="11"/>
        <color theme="1"/>
        <rFont val="Gisha"/>
        <family val="2"/>
      </rPr>
      <t>Please adjust the ANN weights for the example in your book by feeding the ANN with the initial record (1, 0.4, 0.2, 0.7) TWICE.</t>
    </r>
  </si>
  <si>
    <r>
      <t xml:space="preserve">Table (7.1) – </t>
    </r>
    <r>
      <rPr>
        <sz val="11"/>
        <color theme="1"/>
        <rFont val="Gisha"/>
        <family val="2"/>
      </rPr>
      <t>Data Inputs and Initial Values for Neural Network Weights</t>
    </r>
  </si>
  <si>
    <r>
      <t>X</t>
    </r>
    <r>
      <rPr>
        <sz val="8"/>
        <color rgb="FF000000"/>
        <rFont val="Gisha"/>
        <family val="2"/>
      </rPr>
      <t xml:space="preserve">0 </t>
    </r>
    <r>
      <rPr>
        <sz val="11"/>
        <color rgb="FF000000"/>
        <rFont val="Gisha"/>
        <family val="2"/>
      </rPr>
      <t>=</t>
    </r>
  </si>
  <si>
    <r>
      <t>X</t>
    </r>
    <r>
      <rPr>
        <sz val="8"/>
        <color rgb="FF000000"/>
        <rFont val="Gisha"/>
        <family val="2"/>
      </rPr>
      <t>1</t>
    </r>
    <r>
      <rPr>
        <sz val="11"/>
        <color rgb="FF000000"/>
        <rFont val="Gisha"/>
        <family val="2"/>
      </rPr>
      <t xml:space="preserve"> =</t>
    </r>
  </si>
  <si>
    <r>
      <t>X</t>
    </r>
    <r>
      <rPr>
        <sz val="8"/>
        <color rgb="FF000000"/>
        <rFont val="Gisha"/>
        <family val="2"/>
      </rPr>
      <t>2</t>
    </r>
    <r>
      <rPr>
        <sz val="11"/>
        <color rgb="FF000000"/>
        <rFont val="Gisha"/>
        <family val="2"/>
      </rPr>
      <t xml:space="preserve"> =</t>
    </r>
  </si>
  <si>
    <r>
      <t>X</t>
    </r>
    <r>
      <rPr>
        <sz val="8"/>
        <color rgb="FF000000"/>
        <rFont val="Gisha"/>
        <family val="2"/>
      </rPr>
      <t>3</t>
    </r>
    <r>
      <rPr>
        <sz val="11"/>
        <color rgb="FF000000"/>
        <rFont val="Gisha"/>
        <family val="2"/>
      </rPr>
      <t xml:space="preserve"> =</t>
    </r>
  </si>
  <si>
    <t>Node</t>
  </si>
  <si>
    <t>INPUT LAYER</t>
  </si>
  <si>
    <t>Value</t>
  </si>
  <si>
    <r>
      <t>W</t>
    </r>
    <r>
      <rPr>
        <sz val="8"/>
        <color rgb="FF000000"/>
        <rFont val="Gisha"/>
        <family val="2"/>
      </rPr>
      <t>0A</t>
    </r>
    <r>
      <rPr>
        <sz val="11"/>
        <color rgb="FF000000"/>
        <rFont val="Gisha"/>
        <family val="2"/>
      </rPr>
      <t xml:space="preserve"> =</t>
    </r>
  </si>
  <si>
    <r>
      <t>W</t>
    </r>
    <r>
      <rPr>
        <sz val="8"/>
        <color rgb="FF000000"/>
        <rFont val="Gisha"/>
        <family val="2"/>
      </rPr>
      <t>1A</t>
    </r>
    <r>
      <rPr>
        <sz val="11"/>
        <color rgb="FF000000"/>
        <rFont val="Gisha"/>
        <family val="2"/>
      </rPr>
      <t xml:space="preserve"> =</t>
    </r>
  </si>
  <si>
    <r>
      <t>W</t>
    </r>
    <r>
      <rPr>
        <sz val="8"/>
        <color rgb="FF000000"/>
        <rFont val="Gisha"/>
        <family val="2"/>
      </rPr>
      <t>2A</t>
    </r>
    <r>
      <rPr>
        <sz val="11"/>
        <color rgb="FF000000"/>
        <rFont val="Gisha"/>
        <family val="2"/>
      </rPr>
      <t xml:space="preserve"> =</t>
    </r>
  </si>
  <si>
    <r>
      <t>W</t>
    </r>
    <r>
      <rPr>
        <sz val="8"/>
        <color rgb="FF000000"/>
        <rFont val="Gisha"/>
        <family val="2"/>
      </rPr>
      <t>3A</t>
    </r>
    <r>
      <rPr>
        <sz val="11"/>
        <color rgb="FF000000"/>
        <rFont val="Gisha"/>
        <family val="2"/>
      </rPr>
      <t xml:space="preserve"> =</t>
    </r>
  </si>
  <si>
    <t>Weight to A</t>
  </si>
  <si>
    <t>Weight to Z</t>
  </si>
  <si>
    <t>Weight to B</t>
  </si>
  <si>
    <r>
      <t>W</t>
    </r>
    <r>
      <rPr>
        <sz val="8"/>
        <color rgb="FF000000"/>
        <rFont val="Gisha"/>
        <family val="2"/>
      </rPr>
      <t>0B</t>
    </r>
    <r>
      <rPr>
        <sz val="11"/>
        <color rgb="FF000000"/>
        <rFont val="Gisha"/>
        <family val="2"/>
      </rPr>
      <t xml:space="preserve"> =</t>
    </r>
  </si>
  <si>
    <r>
      <t>W</t>
    </r>
    <r>
      <rPr>
        <sz val="8"/>
        <color rgb="FF000000"/>
        <rFont val="Gisha"/>
        <family val="2"/>
      </rPr>
      <t>1B</t>
    </r>
    <r>
      <rPr>
        <sz val="11"/>
        <color rgb="FF000000"/>
        <rFont val="Gisha"/>
        <family val="2"/>
      </rPr>
      <t xml:space="preserve"> =</t>
    </r>
  </si>
  <si>
    <r>
      <t>W</t>
    </r>
    <r>
      <rPr>
        <sz val="8"/>
        <color rgb="FF000000"/>
        <rFont val="Gisha"/>
        <family val="2"/>
      </rPr>
      <t>2B</t>
    </r>
    <r>
      <rPr>
        <sz val="11"/>
        <color rgb="FF000000"/>
        <rFont val="Gisha"/>
        <family val="2"/>
      </rPr>
      <t xml:space="preserve"> =</t>
    </r>
  </si>
  <si>
    <r>
      <t>W</t>
    </r>
    <r>
      <rPr>
        <sz val="8"/>
        <color rgb="FF000000"/>
        <rFont val="Gisha"/>
        <family val="2"/>
      </rPr>
      <t>3B</t>
    </r>
    <r>
      <rPr>
        <sz val="11"/>
        <color rgb="FF000000"/>
        <rFont val="Gisha"/>
        <family val="2"/>
      </rPr>
      <t xml:space="preserve"> =</t>
    </r>
  </si>
  <si>
    <r>
      <t>W</t>
    </r>
    <r>
      <rPr>
        <sz val="8"/>
        <color rgb="FF000000"/>
        <rFont val="Gisha"/>
        <family val="2"/>
      </rPr>
      <t>0Z</t>
    </r>
    <r>
      <rPr>
        <sz val="11"/>
        <color rgb="FF000000"/>
        <rFont val="Gisha"/>
        <family val="2"/>
      </rPr>
      <t xml:space="preserve"> =</t>
    </r>
  </si>
  <si>
    <r>
      <t>W</t>
    </r>
    <r>
      <rPr>
        <sz val="8"/>
        <color rgb="FF000000"/>
        <rFont val="Gisha"/>
        <family val="2"/>
      </rPr>
      <t>AZ</t>
    </r>
    <r>
      <rPr>
        <sz val="11"/>
        <color rgb="FF000000"/>
        <rFont val="Gisha"/>
        <family val="2"/>
      </rPr>
      <t xml:space="preserve"> =</t>
    </r>
  </si>
  <si>
    <r>
      <t>W</t>
    </r>
    <r>
      <rPr>
        <sz val="8"/>
        <color rgb="FF000000"/>
        <rFont val="Gisha"/>
        <family val="2"/>
      </rPr>
      <t>BZ</t>
    </r>
    <r>
      <rPr>
        <sz val="11"/>
        <color rgb="FF000000"/>
        <rFont val="Gisha"/>
        <family val="2"/>
      </rPr>
      <t xml:space="preserve"> =</t>
    </r>
  </si>
  <si>
    <t>HIDDEN LAYER</t>
  </si>
  <si>
    <t>OUTPUT LAYER</t>
  </si>
  <si>
    <t>A =</t>
  </si>
  <si>
    <t>B =</t>
  </si>
  <si>
    <t>Z =</t>
  </si>
  <si>
    <t xml:space="preserve">Solution – </t>
  </si>
  <si>
    <t>COMBINATION FUNCTION</t>
  </si>
  <si>
    <t>ACTIVATION FUNCTION</t>
  </si>
  <si>
    <t>Net</t>
  </si>
  <si>
    <r>
      <t>Net</t>
    </r>
    <r>
      <rPr>
        <b/>
        <sz val="8"/>
        <color theme="1"/>
        <rFont val="Gisha"/>
        <family val="2"/>
      </rPr>
      <t xml:space="preserve">B </t>
    </r>
    <r>
      <rPr>
        <b/>
        <sz val="11"/>
        <color theme="1"/>
        <rFont val="Gisha"/>
        <family val="2"/>
      </rPr>
      <t>=</t>
    </r>
  </si>
  <si>
    <r>
      <t>Net</t>
    </r>
    <r>
      <rPr>
        <b/>
        <sz val="8"/>
        <color theme="1"/>
        <rFont val="Gisha"/>
        <family val="2"/>
      </rPr>
      <t xml:space="preserve">A </t>
    </r>
    <r>
      <rPr>
        <sz val="11"/>
        <color theme="1"/>
        <rFont val="Gisha"/>
        <family val="2"/>
      </rPr>
      <t>=</t>
    </r>
  </si>
  <si>
    <r>
      <t>Net</t>
    </r>
    <r>
      <rPr>
        <b/>
        <sz val="8"/>
        <color theme="1"/>
        <rFont val="Gisha"/>
        <family val="2"/>
      </rPr>
      <t xml:space="preserve">Z </t>
    </r>
    <r>
      <rPr>
        <b/>
        <sz val="11"/>
        <color theme="1"/>
        <rFont val="Gisha"/>
        <family val="2"/>
      </rPr>
      <t>=</t>
    </r>
  </si>
  <si>
    <r>
      <rPr>
        <sz val="14"/>
        <color theme="1"/>
        <rFont val="Gill Sans MT Ext Condensed Bold"/>
        <family val="2"/>
      </rPr>
      <t>f</t>
    </r>
    <r>
      <rPr>
        <sz val="11"/>
        <color theme="1"/>
        <rFont val="Gisha"/>
        <family val="2"/>
      </rPr>
      <t>﴾Net</t>
    </r>
    <r>
      <rPr>
        <b/>
        <sz val="8"/>
        <color theme="1"/>
        <rFont val="Gisha"/>
        <family val="2"/>
      </rPr>
      <t>A</t>
    </r>
    <r>
      <rPr>
        <sz val="11"/>
        <color theme="1"/>
        <rFont val="Gisha"/>
        <family val="2"/>
      </rPr>
      <t>﴿ =</t>
    </r>
  </si>
  <si>
    <r>
      <rPr>
        <sz val="14"/>
        <color theme="1"/>
        <rFont val="Gill Sans MT Ext Condensed Bold"/>
        <family val="2"/>
      </rPr>
      <t>f</t>
    </r>
    <r>
      <rPr>
        <sz val="11"/>
        <color theme="1"/>
        <rFont val="Gisha"/>
        <family val="2"/>
      </rPr>
      <t>﴾Net</t>
    </r>
    <r>
      <rPr>
        <b/>
        <sz val="8"/>
        <color theme="1"/>
        <rFont val="Gisha"/>
        <family val="2"/>
      </rPr>
      <t>B</t>
    </r>
    <r>
      <rPr>
        <sz val="11"/>
        <color theme="1"/>
        <rFont val="Gisha"/>
        <family val="2"/>
      </rPr>
      <t>﴿ =</t>
    </r>
  </si>
  <si>
    <r>
      <rPr>
        <sz val="14"/>
        <color theme="1"/>
        <rFont val="Gill Sans MT Ext Condensed Bold"/>
        <family val="2"/>
      </rPr>
      <t>f</t>
    </r>
    <r>
      <rPr>
        <sz val="11"/>
        <color theme="1"/>
        <rFont val="Gisha"/>
        <family val="2"/>
      </rPr>
      <t>﴾Net</t>
    </r>
    <r>
      <rPr>
        <b/>
        <sz val="8"/>
        <color theme="1"/>
        <rFont val="Gisha"/>
        <family val="2"/>
      </rPr>
      <t>Z</t>
    </r>
    <r>
      <rPr>
        <sz val="11"/>
        <color theme="1"/>
        <rFont val="Gisha"/>
        <family val="2"/>
      </rPr>
      <t>﴿ =</t>
    </r>
  </si>
  <si>
    <r>
      <rPr>
        <b/>
        <sz val="8"/>
        <color theme="1"/>
        <rFont val="Gill Sans MT Ext Condensed Bold"/>
        <family val="2"/>
      </rPr>
      <t>f</t>
    </r>
    <r>
      <rPr>
        <b/>
        <sz val="8"/>
        <color theme="1"/>
        <rFont val="Gisha"/>
        <family val="2"/>
      </rPr>
      <t>﴾Net</t>
    </r>
    <r>
      <rPr>
        <b/>
        <sz val="8"/>
        <color theme="1"/>
        <rFont val="Gisha"/>
        <family val="2"/>
      </rPr>
      <t>﴿</t>
    </r>
  </si>
  <si>
    <t>Actual Value</t>
  </si>
  <si>
    <t>(Assignment 7 - Arificial Neural Network (ANN))</t>
  </si>
  <si>
    <r>
      <t xml:space="preserve">Learning Rate </t>
    </r>
    <r>
      <rPr>
        <b/>
        <sz val="10"/>
        <color theme="1"/>
        <rFont val="Arial"/>
        <family val="2"/>
      </rPr>
      <t>﴾ᶯ﴿</t>
    </r>
  </si>
  <si>
    <t>Error Rate</t>
  </si>
  <si>
    <t>WEIGHT CALCULATION</t>
  </si>
  <si>
    <r>
      <rPr>
        <b/>
        <sz val="10"/>
        <color theme="1"/>
        <rFont val="Arial"/>
        <family val="2"/>
      </rPr>
      <t>∆</t>
    </r>
    <r>
      <rPr>
        <b/>
        <sz val="9"/>
        <color theme="1"/>
        <rFont val="Arial"/>
        <family val="2"/>
      </rPr>
      <t>W</t>
    </r>
    <r>
      <rPr>
        <b/>
        <sz val="8"/>
        <color theme="1"/>
        <rFont val="Arial"/>
        <family val="2"/>
      </rPr>
      <t xml:space="preserve"> IJ</t>
    </r>
  </si>
  <si>
    <r>
      <rPr>
        <sz val="16"/>
        <color theme="1"/>
        <rFont val="Arial"/>
        <family val="2"/>
      </rPr>
      <t>ᵟ</t>
    </r>
    <r>
      <rPr>
        <sz val="8"/>
        <color theme="1"/>
        <rFont val="Gisha"/>
        <family val="2"/>
      </rPr>
      <t xml:space="preserve">Z </t>
    </r>
    <r>
      <rPr>
        <sz val="11"/>
        <color theme="1"/>
        <rFont val="Gisha"/>
        <family val="2"/>
      </rPr>
      <t>=</t>
    </r>
  </si>
  <si>
    <r>
      <t>∆W</t>
    </r>
    <r>
      <rPr>
        <sz val="8"/>
        <color theme="1"/>
        <rFont val="Gisha"/>
        <family val="2"/>
      </rPr>
      <t xml:space="preserve">0Z </t>
    </r>
    <r>
      <rPr>
        <sz val="11"/>
        <color theme="1"/>
        <rFont val="Gisha"/>
        <family val="2"/>
      </rPr>
      <t>=</t>
    </r>
  </si>
  <si>
    <r>
      <t>W</t>
    </r>
    <r>
      <rPr>
        <sz val="8"/>
        <color theme="1"/>
        <rFont val="Gisha"/>
        <family val="2"/>
      </rPr>
      <t xml:space="preserve">0Z </t>
    </r>
    <r>
      <rPr>
        <sz val="11"/>
        <color theme="1"/>
        <rFont val="Gisha"/>
        <family val="2"/>
      </rPr>
      <t>=</t>
    </r>
  </si>
  <si>
    <r>
      <rPr>
        <sz val="16"/>
        <color theme="1"/>
        <rFont val="Arial"/>
        <family val="2"/>
      </rPr>
      <t>ᵟ</t>
    </r>
    <r>
      <rPr>
        <sz val="8"/>
        <color theme="1"/>
        <rFont val="Gisha"/>
        <family val="2"/>
      </rPr>
      <t xml:space="preserve">A </t>
    </r>
    <r>
      <rPr>
        <sz val="11"/>
        <color theme="1"/>
        <rFont val="Gisha"/>
        <family val="2"/>
      </rPr>
      <t>=</t>
    </r>
  </si>
  <si>
    <r>
      <t>∆W</t>
    </r>
    <r>
      <rPr>
        <sz val="8"/>
        <color theme="1"/>
        <rFont val="Gisha"/>
        <family val="2"/>
      </rPr>
      <t xml:space="preserve">AZ </t>
    </r>
    <r>
      <rPr>
        <sz val="11"/>
        <color theme="1"/>
        <rFont val="Gisha"/>
        <family val="2"/>
      </rPr>
      <t>=</t>
    </r>
  </si>
  <si>
    <r>
      <t>W</t>
    </r>
    <r>
      <rPr>
        <sz val="8"/>
        <color theme="1"/>
        <rFont val="Gisha"/>
        <family val="2"/>
      </rPr>
      <t xml:space="preserve">AZ </t>
    </r>
    <r>
      <rPr>
        <sz val="11"/>
        <color theme="1"/>
        <rFont val="Gisha"/>
        <family val="2"/>
      </rPr>
      <t>=</t>
    </r>
  </si>
  <si>
    <r>
      <rPr>
        <sz val="16"/>
        <color theme="1"/>
        <rFont val="Arial"/>
        <family val="2"/>
      </rPr>
      <t>ᵟ</t>
    </r>
    <r>
      <rPr>
        <sz val="8"/>
        <color theme="1"/>
        <rFont val="Gisha"/>
        <family val="2"/>
      </rPr>
      <t xml:space="preserve">B </t>
    </r>
    <r>
      <rPr>
        <sz val="11"/>
        <color theme="1"/>
        <rFont val="Gisha"/>
        <family val="2"/>
      </rPr>
      <t>=</t>
    </r>
  </si>
  <si>
    <r>
      <t>∆W</t>
    </r>
    <r>
      <rPr>
        <sz val="8"/>
        <color theme="1"/>
        <rFont val="Gisha"/>
        <family val="2"/>
      </rPr>
      <t xml:space="preserve">BZ </t>
    </r>
    <r>
      <rPr>
        <sz val="11"/>
        <color theme="1"/>
        <rFont val="Gisha"/>
        <family val="2"/>
      </rPr>
      <t>=</t>
    </r>
  </si>
  <si>
    <r>
      <t>W</t>
    </r>
    <r>
      <rPr>
        <sz val="8"/>
        <color theme="1"/>
        <rFont val="Gisha"/>
        <family val="2"/>
      </rPr>
      <t xml:space="preserve">BZ </t>
    </r>
    <r>
      <rPr>
        <sz val="11"/>
        <color theme="1"/>
        <rFont val="Gisha"/>
        <family val="2"/>
      </rPr>
      <t>=</t>
    </r>
  </si>
  <si>
    <r>
      <t>∆W</t>
    </r>
    <r>
      <rPr>
        <sz val="8"/>
        <color theme="1"/>
        <rFont val="Gisha"/>
        <family val="2"/>
      </rPr>
      <t xml:space="preserve">0A </t>
    </r>
    <r>
      <rPr>
        <sz val="11"/>
        <color theme="1"/>
        <rFont val="Gisha"/>
        <family val="2"/>
      </rPr>
      <t>=</t>
    </r>
  </si>
  <si>
    <r>
      <t>∆W</t>
    </r>
    <r>
      <rPr>
        <sz val="8"/>
        <color theme="1"/>
        <rFont val="Gisha"/>
        <family val="2"/>
      </rPr>
      <t xml:space="preserve">0B </t>
    </r>
    <r>
      <rPr>
        <sz val="11"/>
        <color theme="1"/>
        <rFont val="Gisha"/>
        <family val="2"/>
      </rPr>
      <t>=</t>
    </r>
  </si>
  <si>
    <r>
      <t>W</t>
    </r>
    <r>
      <rPr>
        <sz val="8"/>
        <color theme="1"/>
        <rFont val="Gisha"/>
        <family val="2"/>
      </rPr>
      <t xml:space="preserve">0A </t>
    </r>
    <r>
      <rPr>
        <sz val="11"/>
        <color theme="1"/>
        <rFont val="Gisha"/>
        <family val="2"/>
      </rPr>
      <t>=</t>
    </r>
  </si>
  <si>
    <r>
      <t>W</t>
    </r>
    <r>
      <rPr>
        <sz val="8"/>
        <color theme="1"/>
        <rFont val="Gisha"/>
        <family val="2"/>
      </rPr>
      <t xml:space="preserve">0B </t>
    </r>
    <r>
      <rPr>
        <sz val="11"/>
        <color theme="1"/>
        <rFont val="Gisha"/>
        <family val="2"/>
      </rPr>
      <t>=</t>
    </r>
  </si>
  <si>
    <r>
      <t>W</t>
    </r>
    <r>
      <rPr>
        <sz val="8"/>
        <color theme="1"/>
        <rFont val="Gisha"/>
        <family val="2"/>
      </rPr>
      <t xml:space="preserve">1A </t>
    </r>
    <r>
      <rPr>
        <sz val="11"/>
        <color theme="1"/>
        <rFont val="Gisha"/>
        <family val="2"/>
      </rPr>
      <t>=</t>
    </r>
  </si>
  <si>
    <r>
      <t>W</t>
    </r>
    <r>
      <rPr>
        <sz val="8"/>
        <color theme="1"/>
        <rFont val="Gisha"/>
        <family val="2"/>
      </rPr>
      <t xml:space="preserve">2A </t>
    </r>
    <r>
      <rPr>
        <sz val="11"/>
        <color theme="1"/>
        <rFont val="Gisha"/>
        <family val="2"/>
      </rPr>
      <t>=</t>
    </r>
  </si>
  <si>
    <r>
      <t>W</t>
    </r>
    <r>
      <rPr>
        <sz val="8"/>
        <color theme="1"/>
        <rFont val="Gisha"/>
        <family val="2"/>
      </rPr>
      <t>3</t>
    </r>
    <r>
      <rPr>
        <sz val="8"/>
        <color theme="1"/>
        <rFont val="Gisha"/>
        <family val="2"/>
      </rPr>
      <t xml:space="preserve">A </t>
    </r>
    <r>
      <rPr>
        <sz val="11"/>
        <color theme="1"/>
        <rFont val="Gisha"/>
        <family val="2"/>
      </rPr>
      <t>=</t>
    </r>
  </si>
  <si>
    <r>
      <t>W</t>
    </r>
    <r>
      <rPr>
        <sz val="8"/>
        <color theme="1"/>
        <rFont val="Gisha"/>
        <family val="2"/>
      </rPr>
      <t xml:space="preserve">1B </t>
    </r>
    <r>
      <rPr>
        <sz val="11"/>
        <color theme="1"/>
        <rFont val="Gisha"/>
        <family val="2"/>
      </rPr>
      <t>=</t>
    </r>
  </si>
  <si>
    <r>
      <t>W</t>
    </r>
    <r>
      <rPr>
        <sz val="8"/>
        <color theme="1"/>
        <rFont val="Gisha"/>
        <family val="2"/>
      </rPr>
      <t xml:space="preserve">2B </t>
    </r>
    <r>
      <rPr>
        <sz val="11"/>
        <color theme="1"/>
        <rFont val="Gisha"/>
        <family val="2"/>
      </rPr>
      <t>=</t>
    </r>
  </si>
  <si>
    <r>
      <t>W</t>
    </r>
    <r>
      <rPr>
        <sz val="8"/>
        <color theme="1"/>
        <rFont val="Gisha"/>
        <family val="2"/>
      </rPr>
      <t xml:space="preserve">3B </t>
    </r>
    <r>
      <rPr>
        <sz val="11"/>
        <color theme="1"/>
        <rFont val="Gisha"/>
        <family val="2"/>
      </rPr>
      <t>=</t>
    </r>
  </si>
  <si>
    <r>
      <t>∆W</t>
    </r>
    <r>
      <rPr>
        <sz val="8"/>
        <color theme="1"/>
        <rFont val="Gisha"/>
        <family val="2"/>
      </rPr>
      <t xml:space="preserve">1A </t>
    </r>
    <r>
      <rPr>
        <sz val="11"/>
        <color theme="1"/>
        <rFont val="Gisha"/>
        <family val="2"/>
      </rPr>
      <t>=</t>
    </r>
  </si>
  <si>
    <r>
      <t>∆W</t>
    </r>
    <r>
      <rPr>
        <sz val="8"/>
        <color theme="1"/>
        <rFont val="Gisha"/>
        <family val="2"/>
      </rPr>
      <t xml:space="preserve">2A </t>
    </r>
    <r>
      <rPr>
        <sz val="11"/>
        <color theme="1"/>
        <rFont val="Gisha"/>
        <family val="2"/>
      </rPr>
      <t>=</t>
    </r>
  </si>
  <si>
    <r>
      <t>∆W</t>
    </r>
    <r>
      <rPr>
        <sz val="8"/>
        <color theme="1"/>
        <rFont val="Gisha"/>
        <family val="2"/>
      </rPr>
      <t xml:space="preserve">3A </t>
    </r>
    <r>
      <rPr>
        <sz val="11"/>
        <color theme="1"/>
        <rFont val="Gisha"/>
        <family val="2"/>
      </rPr>
      <t>=</t>
    </r>
  </si>
  <si>
    <r>
      <t>∆W</t>
    </r>
    <r>
      <rPr>
        <sz val="8"/>
        <color theme="1"/>
        <rFont val="Gisha"/>
        <family val="2"/>
      </rPr>
      <t xml:space="preserve">1B </t>
    </r>
    <r>
      <rPr>
        <sz val="11"/>
        <color theme="1"/>
        <rFont val="Gisha"/>
        <family val="2"/>
      </rPr>
      <t>=</t>
    </r>
  </si>
  <si>
    <r>
      <t>∆W</t>
    </r>
    <r>
      <rPr>
        <sz val="8"/>
        <color theme="1"/>
        <rFont val="Gisha"/>
        <family val="2"/>
      </rPr>
      <t xml:space="preserve">2B </t>
    </r>
    <r>
      <rPr>
        <sz val="11"/>
        <color theme="1"/>
        <rFont val="Gisha"/>
        <family val="2"/>
      </rPr>
      <t>=</t>
    </r>
  </si>
  <si>
    <r>
      <t>∆W</t>
    </r>
    <r>
      <rPr>
        <sz val="8"/>
        <color theme="1"/>
        <rFont val="Gisha"/>
        <family val="2"/>
      </rPr>
      <t xml:space="preserve">3B </t>
    </r>
    <r>
      <rPr>
        <sz val="11"/>
        <color theme="1"/>
        <rFont val="Gisha"/>
        <family val="2"/>
      </rPr>
      <t>=</t>
    </r>
  </si>
  <si>
    <t>OUTER LAYER</t>
  </si>
  <si>
    <r>
      <rPr>
        <b/>
        <sz val="10"/>
        <color theme="1"/>
        <rFont val="Arial"/>
        <family val="2"/>
      </rPr>
      <t>W</t>
    </r>
    <r>
      <rPr>
        <b/>
        <sz val="8"/>
        <color theme="1"/>
        <rFont val="Arial"/>
        <family val="2"/>
      </rPr>
      <t>IJ</t>
    </r>
  </si>
  <si>
    <r>
      <t xml:space="preserve">DELTA </t>
    </r>
    <r>
      <rPr>
        <b/>
        <sz val="11"/>
        <color rgb="FF000000"/>
        <rFont val="Gisha"/>
        <family val="2"/>
      </rPr>
      <t>﴾</t>
    </r>
    <r>
      <rPr>
        <b/>
        <sz val="12"/>
        <color rgb="FF000000"/>
        <rFont val="Gisha"/>
        <family val="2"/>
      </rPr>
      <t>ᵟ</t>
    </r>
    <r>
      <rPr>
        <b/>
        <sz val="11"/>
        <color rgb="FF000000"/>
        <rFont val="Gisha"/>
        <family val="2"/>
      </rPr>
      <t>﴿</t>
    </r>
  </si>
  <si>
    <r>
      <rPr>
        <b/>
        <sz val="11"/>
        <color theme="1"/>
        <rFont val="Gisha"/>
        <family val="2"/>
      </rPr>
      <t xml:space="preserve">Table – </t>
    </r>
    <r>
      <rPr>
        <sz val="11"/>
        <color theme="1"/>
        <rFont val="Gisha"/>
        <family val="2"/>
      </rPr>
      <t xml:space="preserve">Calculating Node Responsibility Error and New Weight between Nodes </t>
    </r>
    <r>
      <rPr>
        <b/>
        <sz val="11"/>
        <color theme="1"/>
        <rFont val="Gisha"/>
        <family val="2"/>
      </rPr>
      <t>for first pass through</t>
    </r>
  </si>
  <si>
    <r>
      <t xml:space="preserve">First Pass Through  – </t>
    </r>
    <r>
      <rPr>
        <sz val="11"/>
        <color theme="1"/>
        <rFont val="Gisha"/>
        <family val="2"/>
      </rPr>
      <t xml:space="preserve">Calculating New Weight between Nodes and Nodes Values for Hidden and Output layer.  </t>
    </r>
  </si>
  <si>
    <r>
      <t xml:space="preserve">Table – </t>
    </r>
    <r>
      <rPr>
        <sz val="11"/>
        <color theme="1"/>
        <rFont val="Gisha"/>
        <family val="2"/>
      </rPr>
      <t xml:space="preserve">Inputs and Values for Neural Network Weights after </t>
    </r>
    <r>
      <rPr>
        <b/>
        <sz val="11"/>
        <color theme="1"/>
        <rFont val="Gisha"/>
        <family val="2"/>
      </rPr>
      <t>first pass through</t>
    </r>
  </si>
  <si>
    <r>
      <t xml:space="preserve">Second Pass Through  – </t>
    </r>
    <r>
      <rPr>
        <sz val="11"/>
        <color theme="1"/>
        <rFont val="Gisha"/>
        <family val="2"/>
      </rPr>
      <t xml:space="preserve">Calculating New Weight between Nodes and Nodes Values for Hidden and Output layer.  </t>
    </r>
  </si>
  <si>
    <r>
      <rPr>
        <b/>
        <sz val="11"/>
        <color theme="1"/>
        <rFont val="Gisha"/>
        <family val="2"/>
      </rPr>
      <t xml:space="preserve">Table – </t>
    </r>
    <r>
      <rPr>
        <sz val="11"/>
        <color theme="1"/>
        <rFont val="Gisha"/>
        <family val="2"/>
      </rPr>
      <t xml:space="preserve">Calculating Node Responsibility Error and New Weight between Nodes </t>
    </r>
    <r>
      <rPr>
        <b/>
        <sz val="11"/>
        <color theme="1"/>
        <rFont val="Gisha"/>
        <family val="2"/>
      </rPr>
      <t>for second pass through</t>
    </r>
  </si>
  <si>
    <t>Output</t>
  </si>
  <si>
    <r>
      <t xml:space="preserve">Table – </t>
    </r>
    <r>
      <rPr>
        <sz val="11"/>
        <color theme="1"/>
        <rFont val="Gisha"/>
        <family val="2"/>
      </rPr>
      <t xml:space="preserve">Inputs and Values for Neural Network Weights after </t>
    </r>
    <r>
      <rPr>
        <b/>
        <sz val="11"/>
        <color theme="1"/>
        <rFont val="Gisha"/>
        <family val="2"/>
      </rPr>
      <t>second pass through</t>
    </r>
  </si>
  <si>
    <r>
      <rPr>
        <b/>
        <sz val="11"/>
        <color theme="1"/>
        <rFont val="Gisha"/>
        <family val="2"/>
      </rPr>
      <t>Table –</t>
    </r>
    <r>
      <rPr>
        <sz val="11"/>
        <color theme="1"/>
        <rFont val="Gisha"/>
        <family val="2"/>
      </rPr>
      <t xml:space="preserve"> Inputs and Values for Neural Network Weights after </t>
    </r>
    <r>
      <rPr>
        <b/>
        <sz val="11"/>
        <color theme="1"/>
        <rFont val="Gisha"/>
        <family val="2"/>
      </rPr>
      <t>calculating combination and activation function</t>
    </r>
  </si>
  <si>
    <r>
      <rPr>
        <b/>
        <sz val="11"/>
        <color theme="1"/>
        <rFont val="Gisha"/>
        <family val="2"/>
      </rPr>
      <t xml:space="preserve">Table – </t>
    </r>
    <r>
      <rPr>
        <sz val="11"/>
        <color theme="1"/>
        <rFont val="Gisha"/>
        <family val="2"/>
      </rPr>
      <t xml:space="preserve">Calculating Combination Function and Activation / Sigmoid Function for </t>
    </r>
    <r>
      <rPr>
        <b/>
        <sz val="11"/>
        <color theme="1"/>
        <rFont val="Gisha"/>
        <family val="2"/>
      </rPr>
      <t>first pass through</t>
    </r>
  </si>
  <si>
    <r>
      <rPr>
        <b/>
        <sz val="11"/>
        <color theme="1"/>
        <rFont val="Gisha"/>
        <family val="2"/>
      </rPr>
      <t xml:space="preserve">Table – </t>
    </r>
    <r>
      <rPr>
        <sz val="11"/>
        <color theme="1"/>
        <rFont val="Gisha"/>
        <family val="2"/>
      </rPr>
      <t xml:space="preserve">Calculating Combination Function and Activation / Sigmoid Function for </t>
    </r>
    <r>
      <rPr>
        <b/>
        <sz val="11"/>
        <color theme="1"/>
        <rFont val="Gisha"/>
        <family val="2"/>
      </rPr>
      <t>second pass through</t>
    </r>
  </si>
  <si>
    <t>: Assignment 7 - Arificial Neural Network (ANN)</t>
  </si>
  <si>
    <t>(first pass through result table)</t>
  </si>
</sst>
</file>

<file path=xl/styles.xml><?xml version="1.0" encoding="utf-8"?>
<styleSheet xmlns="http://schemas.openxmlformats.org/spreadsheetml/2006/main">
  <numFmts count="4">
    <numFmt numFmtId="164" formatCode="0.00000"/>
    <numFmt numFmtId="165" formatCode="0.0000"/>
    <numFmt numFmtId="166" formatCode="0.0"/>
    <numFmt numFmtId="167" formatCode="0.000000"/>
  </numFmts>
  <fonts count="32">
    <font>
      <sz val="11"/>
      <color theme="1"/>
      <name val="Calibri"/>
      <family val="2"/>
      <scheme val="minor"/>
    </font>
    <font>
      <b/>
      <sz val="11"/>
      <color theme="1"/>
      <name val="Gisha"/>
      <family val="2"/>
    </font>
    <font>
      <sz val="11"/>
      <color theme="1"/>
      <name val="Gisha"/>
      <family val="2"/>
    </font>
    <font>
      <b/>
      <sz val="11"/>
      <color rgb="FF000000"/>
      <name val="Gisha"/>
      <family val="2"/>
    </font>
    <font>
      <sz val="11"/>
      <color rgb="FF000000"/>
      <name val="Gish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color rgb="FF000000"/>
      <name val="Gisha"/>
      <family val="2"/>
    </font>
    <font>
      <b/>
      <sz val="8"/>
      <color rgb="FF000000"/>
      <name val="Gisha"/>
      <family val="2"/>
    </font>
    <font>
      <b/>
      <sz val="9"/>
      <color rgb="FF000000"/>
      <name val="Gisha"/>
      <family val="2"/>
    </font>
    <font>
      <b/>
      <sz val="9"/>
      <color theme="1"/>
      <name val="Gisha"/>
      <family val="2"/>
    </font>
    <font>
      <b/>
      <sz val="8"/>
      <color theme="1"/>
      <name val="Gisha"/>
      <family val="2"/>
    </font>
    <font>
      <sz val="11"/>
      <color theme="1"/>
      <name val="Arial"/>
      <family val="2"/>
    </font>
    <font>
      <sz val="14"/>
      <color theme="1"/>
      <name val="Gill Sans MT Ext Condensed Bold"/>
      <family val="2"/>
    </font>
    <font>
      <sz val="9"/>
      <color theme="1"/>
      <name val="Gisha"/>
      <family val="2"/>
    </font>
    <font>
      <sz val="8"/>
      <color theme="1"/>
      <name val="Gisha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sz val="11"/>
      <color indexed="81"/>
      <name val="Tahoma"/>
      <family val="2"/>
    </font>
    <font>
      <sz val="12"/>
      <color indexed="81"/>
      <name val="Tahoma"/>
      <family val="2"/>
    </font>
    <font>
      <b/>
      <sz val="8"/>
      <color theme="1"/>
      <name val="Gill Sans MT Ext Condensed Bold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12"/>
      <color rgb="FF000000"/>
      <name val="Gisha"/>
      <family val="2"/>
    </font>
    <font>
      <b/>
      <sz val="9"/>
      <color theme="1"/>
      <name val="Arial"/>
      <family val="2"/>
    </font>
    <font>
      <sz val="11"/>
      <color indexed="81"/>
      <name val="Arial"/>
      <family val="2"/>
    </font>
    <font>
      <sz val="11"/>
      <color indexed="81"/>
      <name val="Gisha"/>
      <family val="2"/>
    </font>
    <font>
      <sz val="8"/>
      <color indexed="81"/>
      <name val="Gisha"/>
      <family val="2"/>
    </font>
    <font>
      <sz val="16"/>
      <color theme="1"/>
      <name val="Arial"/>
      <family val="2"/>
    </font>
    <font>
      <sz val="8"/>
      <color indexed="81"/>
      <name val="Arial"/>
      <family val="2"/>
    </font>
    <font>
      <sz val="6"/>
      <color indexed="81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right" vertical="center"/>
    </xf>
    <xf numFmtId="0" fontId="4" fillId="3" borderId="1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right" vertical="center"/>
    </xf>
    <xf numFmtId="0" fontId="4" fillId="3" borderId="17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right" vertical="center"/>
    </xf>
    <xf numFmtId="0" fontId="4" fillId="3" borderId="18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 indent="4"/>
    </xf>
    <xf numFmtId="0" fontId="1" fillId="3" borderId="0" xfId="0" applyFont="1" applyFill="1" applyBorder="1" applyAlignment="1">
      <alignment horizontal="left" vertical="center" indent="4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right"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3" borderId="4" xfId="0" applyFont="1" applyFill="1" applyBorder="1" applyAlignment="1">
      <alignment horizontal="right" vertical="center"/>
    </xf>
    <xf numFmtId="0" fontId="2" fillId="3" borderId="0" xfId="0" applyFont="1" applyFill="1" applyBorder="1" applyAlignment="1">
      <alignment horizontal="right" vertical="center"/>
    </xf>
    <xf numFmtId="0" fontId="2" fillId="3" borderId="7" xfId="0" applyFont="1" applyFill="1" applyBorder="1" applyAlignment="1">
      <alignment horizontal="right" vertical="center"/>
    </xf>
    <xf numFmtId="0" fontId="4" fillId="3" borderId="0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right" vertical="center"/>
    </xf>
    <xf numFmtId="0" fontId="2" fillId="3" borderId="0" xfId="0" applyFont="1" applyFill="1" applyBorder="1" applyAlignment="1">
      <alignment horizontal="left" vertical="center"/>
    </xf>
    <xf numFmtId="0" fontId="8" fillId="2" borderId="14" xfId="0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left" vertical="center"/>
    </xf>
    <xf numFmtId="166" fontId="4" fillId="3" borderId="13" xfId="0" applyNumberFormat="1" applyFont="1" applyFill="1" applyBorder="1" applyAlignment="1">
      <alignment horizontal="left" vertical="center"/>
    </xf>
    <xf numFmtId="166" fontId="4" fillId="3" borderId="17" xfId="0" applyNumberFormat="1" applyFont="1" applyFill="1" applyBorder="1" applyAlignment="1">
      <alignment horizontal="left" vertical="center"/>
    </xf>
    <xf numFmtId="165" fontId="2" fillId="3" borderId="5" xfId="0" applyNumberFormat="1" applyFont="1" applyFill="1" applyBorder="1" applyAlignment="1">
      <alignment horizontal="left" vertical="center"/>
    </xf>
    <xf numFmtId="165" fontId="2" fillId="3" borderId="8" xfId="0" applyNumberFormat="1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right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2" fillId="3" borderId="6" xfId="0" applyFont="1" applyFill="1" applyBorder="1" applyAlignment="1">
      <alignment horizontal="right" vertical="center"/>
    </xf>
    <xf numFmtId="0" fontId="2" fillId="3" borderId="7" xfId="0" applyFont="1" applyFill="1" applyBorder="1" applyAlignment="1">
      <alignment horizontal="right" vertical="center"/>
    </xf>
    <xf numFmtId="165" fontId="2" fillId="3" borderId="8" xfId="0" applyNumberFormat="1" applyFont="1" applyFill="1" applyBorder="1" applyAlignment="1">
      <alignment horizontal="left" vertical="center"/>
    </xf>
    <xf numFmtId="165" fontId="2" fillId="3" borderId="5" xfId="0" applyNumberFormat="1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8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21" fillId="2" borderId="22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/>
    </xf>
    <xf numFmtId="164" fontId="2" fillId="3" borderId="8" xfId="0" applyNumberFormat="1" applyFont="1" applyFill="1" applyBorder="1" applyAlignment="1">
      <alignment horizontal="center" vertical="center"/>
    </xf>
    <xf numFmtId="167" fontId="2" fillId="3" borderId="11" xfId="0" applyNumberFormat="1" applyFont="1" applyFill="1" applyBorder="1" applyAlignment="1">
      <alignment horizontal="left" vertical="center"/>
    </xf>
    <xf numFmtId="167" fontId="2" fillId="3" borderId="13" xfId="0" applyNumberFormat="1" applyFont="1" applyFill="1" applyBorder="1" applyAlignment="1">
      <alignment horizontal="left" vertical="center"/>
    </xf>
    <xf numFmtId="167" fontId="2" fillId="3" borderId="17" xfId="0" applyNumberFormat="1" applyFont="1" applyFill="1" applyBorder="1" applyAlignment="1">
      <alignment horizontal="left" vertical="center"/>
    </xf>
    <xf numFmtId="167" fontId="2" fillId="3" borderId="5" xfId="0" applyNumberFormat="1" applyFont="1" applyFill="1" applyBorder="1" applyAlignment="1">
      <alignment horizontal="left" vertical="center"/>
    </xf>
    <xf numFmtId="167" fontId="2" fillId="3" borderId="8" xfId="0" applyNumberFormat="1" applyFont="1" applyFill="1" applyBorder="1" applyAlignment="1">
      <alignment horizontal="left" vertical="center"/>
    </xf>
    <xf numFmtId="167" fontId="4" fillId="3" borderId="0" xfId="0" applyNumberFormat="1" applyFont="1" applyFill="1" applyBorder="1" applyAlignment="1">
      <alignment horizontal="left" vertical="center"/>
    </xf>
    <xf numFmtId="167" fontId="4" fillId="3" borderId="7" xfId="0" applyNumberFormat="1" applyFont="1" applyFill="1" applyBorder="1" applyAlignment="1">
      <alignment horizontal="left" vertical="center"/>
    </xf>
    <xf numFmtId="167" fontId="2" fillId="3" borderId="0" xfId="0" applyNumberFormat="1" applyFont="1" applyFill="1" applyBorder="1" applyAlignment="1">
      <alignment horizontal="left" vertical="center"/>
    </xf>
    <xf numFmtId="167" fontId="2" fillId="3" borderId="7" xfId="0" applyNumberFormat="1" applyFont="1" applyFill="1" applyBorder="1" applyAlignment="1">
      <alignment horizontal="left" vertical="center"/>
    </xf>
    <xf numFmtId="0" fontId="0" fillId="0" borderId="0" xfId="0"/>
    <xf numFmtId="165" fontId="2" fillId="3" borderId="13" xfId="0" applyNumberFormat="1" applyFont="1" applyFill="1" applyBorder="1" applyAlignment="1">
      <alignment horizontal="left" vertical="center"/>
    </xf>
    <xf numFmtId="165" fontId="2" fillId="3" borderId="13" xfId="0" quotePrefix="1" applyNumberFormat="1" applyFont="1" applyFill="1" applyBorder="1" applyAlignment="1">
      <alignment horizontal="left" vertical="center"/>
    </xf>
    <xf numFmtId="166" fontId="4" fillId="3" borderId="0" xfId="0" applyNumberFormat="1" applyFont="1" applyFill="1" applyBorder="1" applyAlignment="1">
      <alignment horizontal="left" vertical="center"/>
    </xf>
    <xf numFmtId="167" fontId="4" fillId="3" borderId="5" xfId="0" applyNumberFormat="1" applyFont="1" applyFill="1" applyBorder="1" applyAlignment="1">
      <alignment horizontal="left" vertical="center"/>
    </xf>
    <xf numFmtId="167" fontId="4" fillId="3" borderId="13" xfId="0" applyNumberFormat="1" applyFont="1" applyFill="1" applyBorder="1" applyAlignment="1">
      <alignment horizontal="left" vertical="center"/>
    </xf>
    <xf numFmtId="166" fontId="4" fillId="3" borderId="7" xfId="0" applyNumberFormat="1" applyFont="1" applyFill="1" applyBorder="1" applyAlignment="1">
      <alignment horizontal="left" vertical="center"/>
    </xf>
    <xf numFmtId="167" fontId="4" fillId="3" borderId="17" xfId="0" applyNumberFormat="1" applyFont="1" applyFill="1" applyBorder="1" applyAlignment="1">
      <alignment horizontal="left" vertical="center"/>
    </xf>
    <xf numFmtId="0" fontId="21" fillId="2" borderId="14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164" fontId="2" fillId="3" borderId="8" xfId="0" applyNumberFormat="1" applyFont="1" applyFill="1" applyBorder="1" applyAlignment="1">
      <alignment horizontal="left" vertical="center"/>
    </xf>
    <xf numFmtId="167" fontId="4" fillId="3" borderId="8" xfId="0" applyNumberFormat="1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165" fontId="2" fillId="3" borderId="0" xfId="0" applyNumberFormat="1" applyFont="1" applyFill="1" applyBorder="1" applyAlignment="1">
      <alignment horizontal="left" vertical="center"/>
    </xf>
    <xf numFmtId="165" fontId="2" fillId="3" borderId="5" xfId="0" applyNumberFormat="1" applyFont="1" applyFill="1" applyBorder="1" applyAlignment="1">
      <alignment horizontal="left" vertical="center"/>
    </xf>
    <xf numFmtId="0" fontId="0" fillId="0" borderId="5" xfId="0" applyBorder="1"/>
    <xf numFmtId="165" fontId="2" fillId="3" borderId="7" xfId="0" applyNumberFormat="1" applyFont="1" applyFill="1" applyBorder="1" applyAlignment="1">
      <alignment horizontal="left" vertical="center"/>
    </xf>
    <xf numFmtId="165" fontId="2" fillId="3" borderId="8" xfId="0" applyNumberFormat="1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right" vertical="center"/>
    </xf>
    <xf numFmtId="0" fontId="0" fillId="0" borderId="7" xfId="0" applyBorder="1"/>
    <xf numFmtId="0" fontId="2" fillId="3" borderId="4" xfId="0" applyFont="1" applyFill="1" applyBorder="1" applyAlignment="1">
      <alignment horizontal="right" vertical="center"/>
    </xf>
    <xf numFmtId="0" fontId="0" fillId="0" borderId="0" xfId="0"/>
    <xf numFmtId="0" fontId="12" fillId="3" borderId="4" xfId="0" applyFont="1" applyFill="1" applyBorder="1" applyAlignment="1">
      <alignment horizontal="right" vertical="center"/>
    </xf>
    <xf numFmtId="0" fontId="2" fillId="3" borderId="0" xfId="0" applyFont="1" applyFill="1" applyBorder="1" applyAlignment="1">
      <alignment horizontal="right" vertical="center"/>
    </xf>
    <xf numFmtId="0" fontId="9" fillId="2" borderId="19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165" fontId="2" fillId="3" borderId="6" xfId="0" applyNumberFormat="1" applyFont="1" applyFill="1" applyBorder="1" applyAlignment="1">
      <alignment horizontal="center" vertical="center"/>
    </xf>
    <xf numFmtId="165" fontId="2" fillId="3" borderId="8" xfId="0" applyNumberFormat="1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0" fillId="0" borderId="20" xfId="0" applyBorder="1"/>
    <xf numFmtId="0" fontId="0" fillId="0" borderId="21" xfId="0" applyBorder="1"/>
    <xf numFmtId="0" fontId="8" fillId="2" borderId="14" xfId="0" applyFont="1" applyFill="1" applyBorder="1" applyAlignment="1">
      <alignment horizontal="center" vertical="center"/>
    </xf>
    <xf numFmtId="0" fontId="0" fillId="0" borderId="10" xfId="0" applyBorder="1"/>
    <xf numFmtId="0" fontId="14" fillId="2" borderId="3" xfId="0" applyFont="1" applyFill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6" fillId="3" borderId="0" xfId="0" applyFont="1" applyFill="1" applyBorder="1"/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2" fillId="3" borderId="7" xfId="0" applyFont="1" applyFill="1" applyBorder="1" applyAlignment="1">
      <alignment horizontal="right" vertical="center"/>
    </xf>
    <xf numFmtId="0" fontId="31" fillId="0" borderId="2" xfId="0" applyFont="1" applyBorder="1" applyAlignment="1">
      <alignment horizontal="center"/>
    </xf>
    <xf numFmtId="0" fontId="1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R123"/>
  <sheetViews>
    <sheetView zoomScaleNormal="100" workbookViewId="0">
      <selection activeCell="R9" sqref="R9"/>
    </sheetView>
  </sheetViews>
  <sheetFormatPr defaultRowHeight="15"/>
  <cols>
    <col min="1" max="1" width="1.140625" style="1" customWidth="1"/>
    <col min="2" max="2" width="6.7109375" style="1" customWidth="1"/>
    <col min="3" max="3" width="10.28515625" style="3" bestFit="1" customWidth="1"/>
    <col min="4" max="4" width="8.140625" style="1" bestFit="1" customWidth="1"/>
    <col min="5" max="5" width="10.28515625" style="3" bestFit="1" customWidth="1"/>
    <col min="6" max="6" width="7.7109375" style="1" customWidth="1"/>
    <col min="7" max="7" width="9.42578125" style="3" customWidth="1"/>
    <col min="8" max="8" width="7.7109375" style="3" customWidth="1"/>
    <col min="9" max="9" width="9.42578125" style="1" bestFit="1" customWidth="1"/>
    <col min="10" max="10" width="7.7109375" style="1" customWidth="1"/>
    <col min="11" max="11" width="9.42578125" style="1" customWidth="1"/>
    <col min="12" max="12" width="7.7109375" style="1" customWidth="1"/>
    <col min="13" max="13" width="9.28515625" style="1" customWidth="1"/>
    <col min="14" max="14" width="7.7109375" style="1" customWidth="1"/>
    <col min="15" max="15" width="9.42578125" style="1" customWidth="1"/>
    <col min="16" max="16" width="8.7109375" style="1" customWidth="1"/>
    <col min="17" max="16384" width="9.140625" style="1"/>
  </cols>
  <sheetData>
    <row r="1" spans="2:16" s="2" customFormat="1" ht="4.5" customHeight="1" thickBot="1">
      <c r="C1" s="3"/>
      <c r="E1" s="3"/>
      <c r="G1" s="3"/>
      <c r="H1" s="3"/>
    </row>
    <row r="2" spans="2:16" s="2" customFormat="1">
      <c r="B2" s="147" t="s">
        <v>0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9"/>
    </row>
    <row r="3" spans="2:16" s="2" customFormat="1">
      <c r="B3" s="144" t="s">
        <v>51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1"/>
    </row>
    <row r="4" spans="2:16" s="2" customFormat="1" ht="9" customHeight="1">
      <c r="B4" s="144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1"/>
    </row>
    <row r="5" spans="2:16" s="2" customFormat="1">
      <c r="B5" s="34"/>
      <c r="C5" s="35"/>
      <c r="D5" s="36"/>
      <c r="E5" s="155" t="s">
        <v>4</v>
      </c>
      <c r="F5" s="155"/>
      <c r="G5" s="37" t="s">
        <v>2</v>
      </c>
      <c r="H5" s="37"/>
      <c r="I5" s="36"/>
      <c r="J5" s="36"/>
      <c r="K5" s="36"/>
      <c r="L5" s="37"/>
      <c r="M5" s="37"/>
      <c r="N5" s="36"/>
      <c r="O5" s="38"/>
    </row>
    <row r="6" spans="2:16" s="2" customFormat="1">
      <c r="B6" s="34"/>
      <c r="C6" s="35"/>
      <c r="D6" s="36"/>
      <c r="E6" s="155" t="s">
        <v>3</v>
      </c>
      <c r="F6" s="155"/>
      <c r="G6" s="37" t="s">
        <v>8</v>
      </c>
      <c r="H6" s="37"/>
      <c r="I6" s="36"/>
      <c r="J6" s="36"/>
      <c r="K6" s="36"/>
      <c r="L6" s="37"/>
      <c r="M6" s="37"/>
      <c r="N6" s="36"/>
      <c r="O6" s="38"/>
    </row>
    <row r="7" spans="2:16" s="2" customFormat="1">
      <c r="B7" s="34"/>
      <c r="C7" s="35"/>
      <c r="D7" s="36"/>
      <c r="E7" s="155" t="s">
        <v>5</v>
      </c>
      <c r="F7" s="155"/>
      <c r="G7" s="37" t="s">
        <v>9</v>
      </c>
      <c r="H7" s="37"/>
      <c r="I7" s="36"/>
      <c r="J7" s="36"/>
      <c r="K7" s="36"/>
      <c r="L7" s="37"/>
      <c r="M7" s="37"/>
      <c r="N7" s="36"/>
      <c r="O7" s="38"/>
    </row>
    <row r="8" spans="2:16" s="2" customFormat="1">
      <c r="B8" s="34"/>
      <c r="C8" s="35"/>
      <c r="D8" s="36"/>
      <c r="E8" s="155" t="s">
        <v>6</v>
      </c>
      <c r="F8" s="155"/>
      <c r="G8" s="37" t="s">
        <v>10</v>
      </c>
      <c r="H8" s="37"/>
      <c r="I8" s="36"/>
      <c r="J8" s="36"/>
      <c r="K8" s="36"/>
      <c r="L8" s="37"/>
      <c r="M8" s="37"/>
      <c r="N8" s="36"/>
      <c r="O8" s="38"/>
      <c r="P8" s="3"/>
    </row>
    <row r="9" spans="2:16" s="2" customFormat="1">
      <c r="B9" s="34"/>
      <c r="C9" s="35"/>
      <c r="D9" s="36"/>
      <c r="E9" s="155" t="s">
        <v>7</v>
      </c>
      <c r="F9" s="155"/>
      <c r="G9" s="39" t="s">
        <v>94</v>
      </c>
      <c r="H9" s="39"/>
      <c r="I9" s="39"/>
      <c r="J9" s="39"/>
      <c r="K9" s="39"/>
      <c r="L9" s="39"/>
      <c r="M9" s="39"/>
      <c r="N9" s="36"/>
      <c r="O9" s="38"/>
    </row>
    <row r="10" spans="2:16" s="2" customFormat="1" ht="9" customHeight="1">
      <c r="B10" s="144"/>
      <c r="C10" s="145"/>
      <c r="D10" s="145"/>
      <c r="E10" s="145"/>
      <c r="F10" s="145"/>
      <c r="G10" s="145"/>
      <c r="H10" s="145"/>
      <c r="I10" s="145"/>
      <c r="J10" s="145"/>
      <c r="K10" s="37"/>
      <c r="L10" s="36"/>
      <c r="M10" s="36"/>
      <c r="N10" s="36"/>
      <c r="O10" s="38"/>
    </row>
    <row r="11" spans="2:16" s="2" customFormat="1" ht="15.75" thickBot="1">
      <c r="B11" s="152" t="s">
        <v>1</v>
      </c>
      <c r="C11" s="153"/>
      <c r="D11" s="153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4"/>
    </row>
    <row r="12" spans="2:16" s="2" customFormat="1" ht="4.5" customHeight="1">
      <c r="C12" s="3"/>
      <c r="E12" s="3"/>
      <c r="G12" s="3"/>
      <c r="H12" s="3"/>
    </row>
    <row r="13" spans="2:16" s="2" customFormat="1">
      <c r="C13" s="3"/>
      <c r="E13" s="3"/>
      <c r="G13" s="3"/>
      <c r="H13" s="3"/>
    </row>
    <row r="14" spans="2:16" s="2" customFormat="1" ht="15" customHeight="1">
      <c r="B14" s="146" t="s">
        <v>11</v>
      </c>
      <c r="C14" s="146"/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</row>
    <row r="15" spans="2:16" s="3" customFormat="1" ht="15" customHeight="1">
      <c r="B15" s="146"/>
      <c r="C15" s="146"/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</row>
    <row r="16" spans="2:16" s="2" customFormat="1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2:18" s="2" customFormat="1" ht="15.75" customHeight="1" thickBot="1">
      <c r="B17" s="109" t="s">
        <v>12</v>
      </c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</row>
    <row r="18" spans="2:18" s="2" customFormat="1">
      <c r="B18" s="141" t="s">
        <v>18</v>
      </c>
      <c r="C18" s="143"/>
      <c r="D18" s="143"/>
      <c r="E18" s="143"/>
      <c r="F18" s="143"/>
      <c r="G18" s="143"/>
      <c r="H18" s="143"/>
      <c r="I18" s="142"/>
      <c r="J18" s="141" t="s">
        <v>34</v>
      </c>
      <c r="K18" s="143"/>
      <c r="L18" s="143"/>
      <c r="M18" s="142"/>
      <c r="N18" s="141" t="s">
        <v>35</v>
      </c>
      <c r="O18" s="142"/>
      <c r="Q18" s="123" t="s">
        <v>50</v>
      </c>
      <c r="R18" s="124"/>
    </row>
    <row r="19" spans="2:18" s="3" customFormat="1" ht="15.75" thickBot="1">
      <c r="B19" s="14" t="s">
        <v>17</v>
      </c>
      <c r="C19" s="13" t="s">
        <v>19</v>
      </c>
      <c r="D19" s="104" t="s">
        <v>24</v>
      </c>
      <c r="E19" s="105"/>
      <c r="F19" s="104" t="s">
        <v>26</v>
      </c>
      <c r="G19" s="105"/>
      <c r="H19" s="104" t="s">
        <v>25</v>
      </c>
      <c r="I19" s="108"/>
      <c r="J19" s="14" t="s">
        <v>17</v>
      </c>
      <c r="K19" s="13" t="s">
        <v>19</v>
      </c>
      <c r="L19" s="104" t="s">
        <v>25</v>
      </c>
      <c r="M19" s="108"/>
      <c r="N19" s="14" t="s">
        <v>17</v>
      </c>
      <c r="O19" s="15" t="s">
        <v>19</v>
      </c>
      <c r="Q19" s="125">
        <v>0.8</v>
      </c>
      <c r="R19" s="126"/>
    </row>
    <row r="20" spans="2:18" s="2" customFormat="1" ht="15.75" thickBot="1">
      <c r="B20" s="16" t="s">
        <v>13</v>
      </c>
      <c r="C20" s="56">
        <v>1</v>
      </c>
      <c r="D20" s="20" t="s">
        <v>20</v>
      </c>
      <c r="E20" s="17">
        <v>0.5</v>
      </c>
      <c r="F20" s="20" t="s">
        <v>27</v>
      </c>
      <c r="G20" s="17">
        <v>0.7</v>
      </c>
      <c r="H20" s="20" t="s">
        <v>31</v>
      </c>
      <c r="I20" s="22">
        <v>0.5</v>
      </c>
      <c r="J20" s="16" t="s">
        <v>36</v>
      </c>
      <c r="K20" s="90"/>
      <c r="L20" s="20" t="s">
        <v>32</v>
      </c>
      <c r="M20" s="22">
        <v>0.9</v>
      </c>
      <c r="N20" s="16" t="s">
        <v>38</v>
      </c>
      <c r="O20" s="58"/>
    </row>
    <row r="21" spans="2:18" s="2" customFormat="1">
      <c r="B21" s="16" t="s">
        <v>14</v>
      </c>
      <c r="C21" s="56">
        <v>0.4</v>
      </c>
      <c r="D21" s="20" t="s">
        <v>21</v>
      </c>
      <c r="E21" s="17">
        <v>0.6</v>
      </c>
      <c r="F21" s="20" t="s">
        <v>28</v>
      </c>
      <c r="G21" s="17">
        <v>0.9</v>
      </c>
      <c r="H21" s="23"/>
      <c r="I21" s="6"/>
      <c r="J21" s="16" t="s">
        <v>37</v>
      </c>
      <c r="K21" s="25"/>
      <c r="L21" s="20" t="s">
        <v>33</v>
      </c>
      <c r="M21" s="22">
        <v>0.9</v>
      </c>
      <c r="N21" s="16"/>
      <c r="O21" s="58"/>
      <c r="Q21" s="123" t="s">
        <v>52</v>
      </c>
      <c r="R21" s="137"/>
    </row>
    <row r="22" spans="2:18" s="2" customFormat="1" ht="15.75" thickBot="1">
      <c r="B22" s="16" t="s">
        <v>15</v>
      </c>
      <c r="C22" s="56">
        <v>0.2</v>
      </c>
      <c r="D22" s="20" t="s">
        <v>22</v>
      </c>
      <c r="E22" s="17">
        <v>0.8</v>
      </c>
      <c r="F22" s="20" t="s">
        <v>29</v>
      </c>
      <c r="G22" s="17">
        <v>0.8</v>
      </c>
      <c r="H22" s="23"/>
      <c r="I22" s="6"/>
      <c r="J22" s="26"/>
      <c r="K22" s="25"/>
      <c r="L22" s="29"/>
      <c r="M22" s="30"/>
      <c r="N22" s="16"/>
      <c r="O22" s="58"/>
      <c r="Q22" s="138">
        <v>0.1</v>
      </c>
      <c r="R22" s="139"/>
    </row>
    <row r="23" spans="2:18" s="2" customFormat="1" ht="15.75" thickBot="1">
      <c r="B23" s="18" t="s">
        <v>16</v>
      </c>
      <c r="C23" s="57">
        <v>0.7</v>
      </c>
      <c r="D23" s="21" t="s">
        <v>23</v>
      </c>
      <c r="E23" s="19">
        <v>0.6</v>
      </c>
      <c r="F23" s="21" t="s">
        <v>30</v>
      </c>
      <c r="G23" s="19">
        <v>0.4</v>
      </c>
      <c r="H23" s="21"/>
      <c r="I23" s="24"/>
      <c r="J23" s="27"/>
      <c r="K23" s="28"/>
      <c r="L23" s="31"/>
      <c r="M23" s="8"/>
      <c r="N23" s="32"/>
      <c r="O23" s="59"/>
    </row>
    <row r="24" spans="2:18" s="2" customFormat="1">
      <c r="C24" s="3"/>
      <c r="E24" s="3"/>
      <c r="G24" s="3"/>
      <c r="H24" s="12"/>
      <c r="L24" s="9"/>
      <c r="M24" s="9"/>
      <c r="N24" s="9"/>
      <c r="O24" s="9"/>
    </row>
    <row r="25" spans="2:18" s="3" customFormat="1">
      <c r="H25" s="12"/>
      <c r="L25" s="9"/>
      <c r="M25" s="9"/>
      <c r="N25" s="9"/>
      <c r="O25" s="9"/>
    </row>
    <row r="26" spans="2:18" s="2" customFormat="1" ht="15" customHeight="1">
      <c r="B26" s="140" t="s">
        <v>39</v>
      </c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</row>
    <row r="27" spans="2:18" s="3" customFormat="1" ht="15" customHeight="1">
      <c r="B27" s="140" t="s">
        <v>85</v>
      </c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</row>
    <row r="28" spans="2:18" s="3" customFormat="1" ht="15" customHeight="1">
      <c r="B28" s="42"/>
      <c r="C28" s="42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</row>
    <row r="29" spans="2:18" s="3" customFormat="1" ht="15" customHeight="1" thickBot="1">
      <c r="B29" s="131" t="s">
        <v>92</v>
      </c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</row>
    <row r="30" spans="2:18" s="2" customFormat="1" ht="15" customHeight="1">
      <c r="B30" s="102" t="s">
        <v>40</v>
      </c>
      <c r="C30" s="133"/>
      <c r="D30" s="133"/>
      <c r="E30" s="134"/>
      <c r="F30" s="102" t="s">
        <v>41</v>
      </c>
      <c r="G30" s="106"/>
      <c r="H30" s="106"/>
      <c r="I30" s="103"/>
      <c r="K30" s="9"/>
      <c r="L30" s="9"/>
      <c r="M30" s="9"/>
      <c r="N30" s="9"/>
      <c r="O30" s="9"/>
      <c r="Q30" s="123" t="s">
        <v>89</v>
      </c>
      <c r="R30" s="124"/>
    </row>
    <row r="31" spans="2:18" s="2" customFormat="1" ht="15" customHeight="1" thickBot="1">
      <c r="B31" s="135" t="s">
        <v>42</v>
      </c>
      <c r="C31" s="136"/>
      <c r="D31" s="107" t="s">
        <v>19</v>
      </c>
      <c r="E31" s="108"/>
      <c r="F31" s="127" t="s">
        <v>49</v>
      </c>
      <c r="G31" s="128"/>
      <c r="H31" s="129" t="s">
        <v>19</v>
      </c>
      <c r="I31" s="130"/>
      <c r="K31" s="9"/>
      <c r="L31" s="9"/>
      <c r="M31" s="44"/>
      <c r="N31" s="44"/>
      <c r="O31" s="44"/>
      <c r="Q31" s="125">
        <f>H34</f>
        <v>0.87501863799205082</v>
      </c>
      <c r="R31" s="126"/>
    </row>
    <row r="32" spans="2:18" s="2" customFormat="1" ht="19.5" thickBot="1">
      <c r="B32" s="117" t="s">
        <v>44</v>
      </c>
      <c r="C32" s="118"/>
      <c r="D32" s="110">
        <f>SUM((E20*C20), (E21*C21), (E22*C22), (E23*C23))</f>
        <v>1.32</v>
      </c>
      <c r="E32" s="111"/>
      <c r="F32" s="119" t="s">
        <v>46</v>
      </c>
      <c r="G32" s="120"/>
      <c r="H32" s="110">
        <f>1/SUM(1, EXP(-D32))</f>
        <v>0.78918170652225295</v>
      </c>
      <c r="I32" s="111"/>
      <c r="K32" s="9"/>
      <c r="L32" s="9"/>
      <c r="M32" s="44"/>
      <c r="N32" s="44"/>
      <c r="O32" s="44"/>
    </row>
    <row r="33" spans="2:18" s="2" customFormat="1" ht="18.75">
      <c r="B33" s="117" t="s">
        <v>43</v>
      </c>
      <c r="C33" s="118"/>
      <c r="D33" s="110">
        <f>SUM((G20*C20), (G21*C21), (G22*C22), (G23*C23))</f>
        <v>1.5000000000000002</v>
      </c>
      <c r="E33" s="112"/>
      <c r="F33" s="117" t="s">
        <v>47</v>
      </c>
      <c r="G33" s="120"/>
      <c r="H33" s="110">
        <f>1/SUM(1, EXP(-D33))</f>
        <v>0.81757447619364365</v>
      </c>
      <c r="I33" s="111"/>
      <c r="K33" s="9"/>
      <c r="L33" s="9"/>
      <c r="M33" s="44"/>
      <c r="N33" s="44"/>
      <c r="O33" s="44"/>
      <c r="Q33" s="123" t="s">
        <v>53</v>
      </c>
      <c r="R33" s="124"/>
    </row>
    <row r="34" spans="2:18" s="2" customFormat="1" ht="19.5" thickBot="1">
      <c r="B34" s="115" t="s">
        <v>45</v>
      </c>
      <c r="C34" s="116"/>
      <c r="D34" s="113">
        <f>SUM((I20*C20), (H32*M20), (H33*M21))</f>
        <v>1.9460805644443071</v>
      </c>
      <c r="E34" s="114"/>
      <c r="F34" s="115" t="s">
        <v>48</v>
      </c>
      <c r="G34" s="156"/>
      <c r="H34" s="113">
        <f>1/SUM(1, EXP(-D34))</f>
        <v>0.87501863799205082</v>
      </c>
      <c r="I34" s="114"/>
      <c r="K34" s="9"/>
      <c r="L34" s="9"/>
      <c r="M34" s="44"/>
      <c r="N34" s="44"/>
      <c r="O34" s="44"/>
      <c r="Q34" s="125">
        <f>Q19 - Q31</f>
        <v>-7.5018637992050774E-2</v>
      </c>
      <c r="R34" s="126"/>
    </row>
    <row r="35" spans="2:18" s="3" customFormat="1">
      <c r="B35" s="41"/>
      <c r="C35" s="41"/>
      <c r="D35" s="33"/>
      <c r="E35" s="33"/>
      <c r="F35" s="41"/>
      <c r="G35" s="41"/>
      <c r="H35" s="9"/>
      <c r="I35" s="9"/>
      <c r="K35" s="9"/>
      <c r="L35" s="9"/>
      <c r="M35" s="40"/>
      <c r="N35" s="40"/>
      <c r="O35" s="40"/>
    </row>
    <row r="36" spans="2:18" s="3" customFormat="1" ht="15.75" thickBot="1">
      <c r="B36" s="131" t="s">
        <v>91</v>
      </c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</row>
    <row r="37" spans="2:18" s="3" customFormat="1">
      <c r="B37" s="141" t="s">
        <v>18</v>
      </c>
      <c r="C37" s="143"/>
      <c r="D37" s="143"/>
      <c r="E37" s="143"/>
      <c r="F37" s="143"/>
      <c r="G37" s="143"/>
      <c r="H37" s="143"/>
      <c r="I37" s="142"/>
      <c r="J37" s="141" t="s">
        <v>34</v>
      </c>
      <c r="K37" s="143"/>
      <c r="L37" s="143"/>
      <c r="M37" s="142"/>
      <c r="N37" s="141" t="s">
        <v>35</v>
      </c>
      <c r="O37" s="142"/>
    </row>
    <row r="38" spans="2:18" s="3" customFormat="1">
      <c r="B38" s="62" t="s">
        <v>17</v>
      </c>
      <c r="C38" s="63" t="s">
        <v>19</v>
      </c>
      <c r="D38" s="104" t="s">
        <v>24</v>
      </c>
      <c r="E38" s="105"/>
      <c r="F38" s="104" t="s">
        <v>26</v>
      </c>
      <c r="G38" s="105"/>
      <c r="H38" s="104" t="s">
        <v>25</v>
      </c>
      <c r="I38" s="108"/>
      <c r="J38" s="62" t="s">
        <v>17</v>
      </c>
      <c r="K38" s="63" t="s">
        <v>19</v>
      </c>
      <c r="L38" s="104" t="s">
        <v>25</v>
      </c>
      <c r="M38" s="108"/>
      <c r="N38" s="62" t="s">
        <v>17</v>
      </c>
      <c r="O38" s="64" t="s">
        <v>19</v>
      </c>
    </row>
    <row r="39" spans="2:18" s="3" customFormat="1">
      <c r="B39" s="16" t="s">
        <v>13</v>
      </c>
      <c r="C39" s="56">
        <f>C20</f>
        <v>1</v>
      </c>
      <c r="D39" s="20" t="s">
        <v>20</v>
      </c>
      <c r="E39" s="17">
        <v>0.5</v>
      </c>
      <c r="F39" s="20" t="s">
        <v>27</v>
      </c>
      <c r="G39" s="17">
        <v>0.7</v>
      </c>
      <c r="H39" s="20" t="s">
        <v>31</v>
      </c>
      <c r="I39" s="22">
        <v>0.5</v>
      </c>
      <c r="J39" s="16" t="s">
        <v>36</v>
      </c>
      <c r="K39" s="89">
        <f>H32</f>
        <v>0.78918170652225295</v>
      </c>
      <c r="L39" s="20" t="s">
        <v>32</v>
      </c>
      <c r="M39" s="22">
        <v>0.9</v>
      </c>
      <c r="N39" s="16" t="s">
        <v>38</v>
      </c>
      <c r="O39" s="70">
        <f>H34</f>
        <v>0.87501863799205082</v>
      </c>
    </row>
    <row r="40" spans="2:18" s="2" customFormat="1">
      <c r="B40" s="16" t="s">
        <v>14</v>
      </c>
      <c r="C40" s="56">
        <f t="shared" ref="C40:C42" si="0">C21</f>
        <v>0.4</v>
      </c>
      <c r="D40" s="20" t="s">
        <v>21</v>
      </c>
      <c r="E40" s="17">
        <v>0.6</v>
      </c>
      <c r="F40" s="20" t="s">
        <v>28</v>
      </c>
      <c r="G40" s="17">
        <v>0.9</v>
      </c>
      <c r="H40" s="23"/>
      <c r="I40" s="6"/>
      <c r="J40" s="16" t="s">
        <v>37</v>
      </c>
      <c r="K40" s="89">
        <f>H33</f>
        <v>0.81757447619364365</v>
      </c>
      <c r="L40" s="20" t="s">
        <v>33</v>
      </c>
      <c r="M40" s="22">
        <v>0.9</v>
      </c>
      <c r="N40" s="16"/>
      <c r="O40" s="70"/>
    </row>
    <row r="41" spans="2:18" s="2" customFormat="1">
      <c r="B41" s="16" t="s">
        <v>15</v>
      </c>
      <c r="C41" s="56">
        <f t="shared" si="0"/>
        <v>0.2</v>
      </c>
      <c r="D41" s="20" t="s">
        <v>22</v>
      </c>
      <c r="E41" s="17">
        <v>0.8</v>
      </c>
      <c r="F41" s="20" t="s">
        <v>29</v>
      </c>
      <c r="G41" s="17">
        <v>0.8</v>
      </c>
      <c r="H41" s="23"/>
      <c r="I41" s="6"/>
      <c r="J41" s="26"/>
      <c r="K41" s="25"/>
      <c r="L41" s="29"/>
      <c r="M41" s="30"/>
      <c r="N41" s="16"/>
      <c r="O41" s="70"/>
    </row>
    <row r="42" spans="2:18" s="2" customFormat="1" ht="15.75" thickBot="1">
      <c r="B42" s="18" t="s">
        <v>16</v>
      </c>
      <c r="C42" s="57">
        <f t="shared" si="0"/>
        <v>0.7</v>
      </c>
      <c r="D42" s="21" t="s">
        <v>23</v>
      </c>
      <c r="E42" s="19">
        <v>0.6</v>
      </c>
      <c r="F42" s="21" t="s">
        <v>30</v>
      </c>
      <c r="G42" s="19">
        <v>0.4</v>
      </c>
      <c r="H42" s="21"/>
      <c r="I42" s="24"/>
      <c r="J42" s="27"/>
      <c r="K42" s="28"/>
      <c r="L42" s="31"/>
      <c r="M42" s="8"/>
      <c r="N42" s="67"/>
      <c r="O42" s="69"/>
    </row>
    <row r="43" spans="2:18" s="3" customFormat="1">
      <c r="B43" s="41"/>
      <c r="C43" s="41"/>
      <c r="D43" s="71"/>
      <c r="E43" s="71"/>
      <c r="F43" s="41"/>
      <c r="G43" s="41"/>
      <c r="H43" s="9"/>
      <c r="I43" s="9"/>
      <c r="K43" s="9"/>
      <c r="L43" s="9"/>
      <c r="M43" s="40"/>
      <c r="N43" s="40"/>
      <c r="O43" s="40"/>
    </row>
    <row r="44" spans="2:18" s="2" customFormat="1" ht="15.75" thickBot="1">
      <c r="B44" s="131" t="s">
        <v>84</v>
      </c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</row>
    <row r="45" spans="2:18" s="2" customFormat="1">
      <c r="B45" s="121" t="s">
        <v>83</v>
      </c>
      <c r="C45" s="122"/>
      <c r="D45" s="106" t="s">
        <v>54</v>
      </c>
      <c r="E45" s="106"/>
      <c r="F45" s="106"/>
      <c r="G45" s="103"/>
      <c r="H45" s="9"/>
      <c r="I45" s="9"/>
    </row>
    <row r="46" spans="2:18" s="2" customFormat="1">
      <c r="B46" s="72" t="s">
        <v>17</v>
      </c>
      <c r="C46" s="73" t="s">
        <v>19</v>
      </c>
      <c r="D46" s="74" t="s">
        <v>55</v>
      </c>
      <c r="E46" s="75" t="s">
        <v>19</v>
      </c>
      <c r="F46" s="74" t="s">
        <v>82</v>
      </c>
      <c r="G46" s="76" t="s">
        <v>19</v>
      </c>
      <c r="H46" s="9"/>
    </row>
    <row r="47" spans="2:18" s="2" customFormat="1" ht="20.25">
      <c r="B47" s="45" t="s">
        <v>56</v>
      </c>
      <c r="C47" s="55">
        <f>O39 * (1 - O39) * (Q19 - O39)</f>
        <v>-8.204114856737053E-3</v>
      </c>
      <c r="D47" s="60" t="s">
        <v>57</v>
      </c>
      <c r="E47" s="79">
        <f>Q22 * C47 * C39</f>
        <v>-8.204114856737053E-4</v>
      </c>
      <c r="F47" s="60" t="s">
        <v>58</v>
      </c>
      <c r="G47" s="82">
        <f>SUM(E47, E20)</f>
        <v>0.49917958851432631</v>
      </c>
      <c r="J47" s="3"/>
    </row>
    <row r="48" spans="2:18">
      <c r="B48" s="45"/>
      <c r="C48" s="55"/>
      <c r="D48" s="46"/>
      <c r="E48" s="80"/>
      <c r="F48" s="46"/>
      <c r="G48" s="82"/>
      <c r="I48" s="3"/>
      <c r="J48" s="3"/>
      <c r="K48" s="3"/>
      <c r="L48" s="3"/>
      <c r="M48" s="3"/>
      <c r="N48" s="3"/>
      <c r="O48" s="3"/>
    </row>
    <row r="49" spans="2:16" ht="20.25">
      <c r="B49" s="45" t="s">
        <v>59</v>
      </c>
      <c r="C49" s="55">
        <f>K39 * (1 - K39) * SUM((M39*C47))</f>
        <v>-1.2284558261603973E-3</v>
      </c>
      <c r="D49" s="46" t="s">
        <v>60</v>
      </c>
      <c r="E49" s="80">
        <f>Q22 * C47 * K39</f>
        <v>-6.4745373631443161E-4</v>
      </c>
      <c r="F49" s="46" t="s">
        <v>61</v>
      </c>
      <c r="G49" s="82">
        <f>SUM(E49, M20)</f>
        <v>0.89935254626368555</v>
      </c>
      <c r="I49" s="3"/>
      <c r="J49" s="3"/>
      <c r="K49" s="3"/>
      <c r="L49" s="3"/>
      <c r="M49" s="3"/>
      <c r="N49" s="3"/>
      <c r="O49" s="3"/>
    </row>
    <row r="50" spans="2:16">
      <c r="B50" s="45"/>
      <c r="C50" s="55"/>
      <c r="D50" s="46"/>
      <c r="E50" s="80"/>
      <c r="F50" s="46"/>
      <c r="G50" s="82"/>
      <c r="H50" s="2"/>
      <c r="I50" s="2"/>
      <c r="J50" s="2"/>
      <c r="K50" s="2"/>
      <c r="L50" s="2"/>
      <c r="M50" s="2"/>
      <c r="N50" s="2"/>
      <c r="O50" s="2"/>
    </row>
    <row r="51" spans="2:16" ht="20.25">
      <c r="B51" s="45" t="s">
        <v>62</v>
      </c>
      <c r="C51" s="55">
        <f>K40 * (1 - K40) * SUM((M40*C47))</f>
        <v>-1.1012531609338547E-3</v>
      </c>
      <c r="D51" s="46" t="s">
        <v>63</v>
      </c>
      <c r="E51" s="80">
        <f>Q22 * C47 * K40</f>
        <v>-6.7074749066292855E-4</v>
      </c>
      <c r="F51" s="46" t="s">
        <v>64</v>
      </c>
      <c r="G51" s="82">
        <f>SUM(E51, M21)</f>
        <v>0.89932925250933704</v>
      </c>
      <c r="H51" s="2"/>
      <c r="I51" s="2"/>
      <c r="J51" s="2"/>
      <c r="K51" s="2"/>
      <c r="L51" s="2"/>
      <c r="M51" s="2"/>
      <c r="N51" s="2"/>
      <c r="O51" s="2"/>
    </row>
    <row r="52" spans="2:16">
      <c r="B52" s="5"/>
      <c r="C52" s="77"/>
      <c r="D52" s="46"/>
      <c r="E52" s="80"/>
      <c r="F52" s="46"/>
      <c r="G52" s="82"/>
      <c r="H52" s="2"/>
      <c r="I52" s="2"/>
      <c r="J52" s="2"/>
      <c r="K52" s="2"/>
      <c r="L52" s="2"/>
      <c r="M52" s="2"/>
      <c r="N52" s="2"/>
      <c r="O52" s="2"/>
    </row>
    <row r="53" spans="2:16">
      <c r="B53" s="5"/>
      <c r="C53" s="77"/>
      <c r="D53" s="46" t="s">
        <v>65</v>
      </c>
      <c r="E53" s="80">
        <f>Q22 * C49 * C39</f>
        <v>-1.2284558261603973E-4</v>
      </c>
      <c r="F53" s="46" t="s">
        <v>67</v>
      </c>
      <c r="G53" s="82">
        <f>SUM(E53, E20)</f>
        <v>0.49987715441738395</v>
      </c>
      <c r="H53" s="2"/>
      <c r="I53" s="2"/>
      <c r="J53" s="2"/>
      <c r="K53" s="2"/>
      <c r="L53" s="2"/>
      <c r="M53" s="2"/>
      <c r="N53" s="2"/>
      <c r="O53" s="2"/>
    </row>
    <row r="54" spans="2:16">
      <c r="B54" s="5"/>
      <c r="C54" s="77"/>
      <c r="D54" s="46"/>
      <c r="E54" s="80"/>
      <c r="F54" s="46"/>
      <c r="G54" s="82"/>
      <c r="H54" s="1"/>
    </row>
    <row r="55" spans="2:16">
      <c r="B55" s="5"/>
      <c r="C55" s="77"/>
      <c r="D55" s="46" t="s">
        <v>75</v>
      </c>
      <c r="E55" s="80">
        <f>Q22 * C49 * C40</f>
        <v>-4.9138233046415895E-5</v>
      </c>
      <c r="F55" s="46" t="s">
        <v>69</v>
      </c>
      <c r="G55" s="82">
        <f>SUM(E55, E21)</f>
        <v>0.59995086176695356</v>
      </c>
      <c r="H55" s="1"/>
    </row>
    <row r="56" spans="2:16">
      <c r="B56" s="5"/>
      <c r="C56" s="77"/>
      <c r="D56" s="46"/>
      <c r="E56" s="80"/>
      <c r="F56" s="46"/>
      <c r="G56" s="82"/>
      <c r="H56" s="1"/>
    </row>
    <row r="57" spans="2:16">
      <c r="B57" s="5"/>
      <c r="C57" s="77"/>
      <c r="D57" s="46" t="s">
        <v>76</v>
      </c>
      <c r="E57" s="80">
        <f>Q22 * C49 * C41</f>
        <v>-2.4569116523207947E-5</v>
      </c>
      <c r="F57" s="46" t="s">
        <v>70</v>
      </c>
      <c r="G57" s="82">
        <f>SUM(E57, E22)</f>
        <v>0.79997543088347689</v>
      </c>
      <c r="H57" s="1"/>
    </row>
    <row r="58" spans="2:16">
      <c r="B58" s="5"/>
      <c r="C58" s="77"/>
      <c r="D58" s="46"/>
      <c r="E58" s="80"/>
      <c r="F58" s="46"/>
      <c r="G58" s="82"/>
      <c r="H58" s="1"/>
    </row>
    <row r="59" spans="2:16">
      <c r="B59" s="5"/>
      <c r="C59" s="77"/>
      <c r="D59" s="46" t="s">
        <v>77</v>
      </c>
      <c r="E59" s="80">
        <f>Q22 * C49 * C42</f>
        <v>-8.5991907831227805E-5</v>
      </c>
      <c r="F59" s="46" t="s">
        <v>71</v>
      </c>
      <c r="G59" s="82">
        <f>SUM(E59, E23)</f>
        <v>0.59991400809216877</v>
      </c>
      <c r="H59" s="1"/>
    </row>
    <row r="60" spans="2:16">
      <c r="B60" s="5"/>
      <c r="C60" s="77"/>
      <c r="D60" s="46"/>
      <c r="E60" s="80"/>
      <c r="F60" s="46"/>
      <c r="G60" s="82"/>
      <c r="H60" s="1"/>
    </row>
    <row r="61" spans="2:16">
      <c r="B61" s="5"/>
      <c r="C61" s="77"/>
      <c r="D61" s="46" t="s">
        <v>66</v>
      </c>
      <c r="E61" s="80">
        <f>Q22 * C51 * C39</f>
        <v>-1.1012531609338548E-4</v>
      </c>
      <c r="F61" s="46" t="s">
        <v>68</v>
      </c>
      <c r="G61" s="82">
        <f>SUM(E61, G20)</f>
        <v>0.69988987468390662</v>
      </c>
      <c r="H61" s="1"/>
      <c r="P61" s="3"/>
    </row>
    <row r="62" spans="2:16" ht="15" customHeight="1">
      <c r="B62" s="5"/>
      <c r="C62" s="77"/>
      <c r="D62" s="46"/>
      <c r="E62" s="80"/>
      <c r="F62" s="46"/>
      <c r="G62" s="82"/>
      <c r="H62" s="1"/>
    </row>
    <row r="63" spans="2:16" s="3" customFormat="1" ht="15" customHeight="1">
      <c r="B63" s="5"/>
      <c r="C63" s="77"/>
      <c r="D63" s="46" t="s">
        <v>78</v>
      </c>
      <c r="E63" s="80">
        <f>Q22 * C51 * C40</f>
        <v>-4.4050126437354198E-5</v>
      </c>
      <c r="F63" s="46" t="s">
        <v>72</v>
      </c>
      <c r="G63" s="82">
        <f>SUM(E63, G21)</f>
        <v>0.89995594987356264</v>
      </c>
      <c r="H63" s="1"/>
      <c r="I63" s="1"/>
      <c r="J63" s="1"/>
      <c r="K63" s="1"/>
      <c r="L63" s="1"/>
      <c r="M63" s="1"/>
      <c r="N63" s="1"/>
      <c r="O63" s="1"/>
    </row>
    <row r="64" spans="2:16" ht="15" customHeight="1">
      <c r="B64" s="5"/>
      <c r="C64" s="77"/>
      <c r="D64" s="46"/>
      <c r="E64" s="80"/>
      <c r="F64" s="46"/>
      <c r="G64" s="82"/>
      <c r="H64" s="1"/>
    </row>
    <row r="65" spans="2:18">
      <c r="B65" s="5"/>
      <c r="C65" s="77"/>
      <c r="D65" s="46" t="s">
        <v>79</v>
      </c>
      <c r="E65" s="80">
        <f>Q22 * C51 * C41</f>
        <v>-2.2025063218677099E-5</v>
      </c>
      <c r="F65" s="46" t="s">
        <v>73</v>
      </c>
      <c r="G65" s="82">
        <f>SUM(E65, G22)</f>
        <v>0.79997797493678136</v>
      </c>
      <c r="H65" s="1"/>
    </row>
    <row r="66" spans="2:18" ht="15" customHeight="1">
      <c r="B66" s="5"/>
      <c r="C66" s="77"/>
      <c r="D66" s="46"/>
      <c r="E66" s="80"/>
      <c r="F66" s="46"/>
      <c r="G66" s="82"/>
      <c r="H66" s="1"/>
    </row>
    <row r="67" spans="2:18" ht="15" customHeight="1" thickBot="1">
      <c r="B67" s="10"/>
      <c r="C67" s="78"/>
      <c r="D67" s="47" t="s">
        <v>80</v>
      </c>
      <c r="E67" s="81">
        <f>Q22 * C51 * C42</f>
        <v>-7.7087721265369833E-5</v>
      </c>
      <c r="F67" s="47" t="s">
        <v>74</v>
      </c>
      <c r="G67" s="83">
        <f>SUM(E67, G23)</f>
        <v>0.39992291227873467</v>
      </c>
      <c r="H67" s="1"/>
    </row>
    <row r="68" spans="2:18" ht="15" customHeight="1">
      <c r="C68" s="1"/>
      <c r="E68" s="1"/>
      <c r="G68" s="1"/>
      <c r="H68" s="1"/>
    </row>
    <row r="69" spans="2:18" ht="15.75" thickBot="1">
      <c r="B69" s="109" t="s">
        <v>86</v>
      </c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</row>
    <row r="70" spans="2:18" ht="15" customHeight="1">
      <c r="B70" s="102" t="s">
        <v>18</v>
      </c>
      <c r="C70" s="106"/>
      <c r="D70" s="106"/>
      <c r="E70" s="106"/>
      <c r="F70" s="106"/>
      <c r="G70" s="106"/>
      <c r="H70" s="106"/>
      <c r="I70" s="103"/>
      <c r="J70" s="102" t="s">
        <v>34</v>
      </c>
      <c r="K70" s="106"/>
      <c r="L70" s="106"/>
      <c r="M70" s="103"/>
      <c r="N70" s="102" t="s">
        <v>81</v>
      </c>
      <c r="O70" s="103"/>
    </row>
    <row r="71" spans="2:18" ht="15" customHeight="1">
      <c r="B71" s="62" t="s">
        <v>17</v>
      </c>
      <c r="C71" s="63" t="s">
        <v>19</v>
      </c>
      <c r="D71" s="104" t="s">
        <v>24</v>
      </c>
      <c r="E71" s="105"/>
      <c r="F71" s="104" t="s">
        <v>26</v>
      </c>
      <c r="G71" s="105"/>
      <c r="H71" s="104" t="s">
        <v>25</v>
      </c>
      <c r="I71" s="108"/>
      <c r="J71" s="54" t="s">
        <v>17</v>
      </c>
      <c r="K71" s="50" t="s">
        <v>19</v>
      </c>
      <c r="L71" s="107" t="s">
        <v>25</v>
      </c>
      <c r="M71" s="108"/>
      <c r="N71" s="54" t="s">
        <v>17</v>
      </c>
      <c r="O71" s="51" t="s">
        <v>19</v>
      </c>
    </row>
    <row r="72" spans="2:18">
      <c r="B72" s="16" t="s">
        <v>13</v>
      </c>
      <c r="C72" s="56">
        <f>C39</f>
        <v>1</v>
      </c>
      <c r="D72" s="20" t="s">
        <v>20</v>
      </c>
      <c r="E72" s="84">
        <f>G53</f>
        <v>0.49987715441738395</v>
      </c>
      <c r="F72" s="20" t="s">
        <v>27</v>
      </c>
      <c r="G72" s="84">
        <f>G61</f>
        <v>0.69988987468390662</v>
      </c>
      <c r="H72" s="20" t="s">
        <v>31</v>
      </c>
      <c r="I72" s="92">
        <f>G47</f>
        <v>0.49917958851432631</v>
      </c>
      <c r="J72" s="16" t="s">
        <v>36</v>
      </c>
      <c r="K72" s="86">
        <f>H32</f>
        <v>0.78918170652225295</v>
      </c>
      <c r="L72" s="48" t="s">
        <v>32</v>
      </c>
      <c r="M72" s="84">
        <f>G49</f>
        <v>0.89935254626368555</v>
      </c>
      <c r="N72" s="16" t="s">
        <v>38</v>
      </c>
      <c r="O72" s="82">
        <f>H34</f>
        <v>0.87501863799205082</v>
      </c>
    </row>
    <row r="73" spans="2:18">
      <c r="B73" s="16" t="s">
        <v>14</v>
      </c>
      <c r="C73" s="56">
        <f t="shared" ref="C73:C75" si="1">C40</f>
        <v>0.4</v>
      </c>
      <c r="D73" s="20" t="s">
        <v>21</v>
      </c>
      <c r="E73" s="84">
        <f>G55</f>
        <v>0.59995086176695356</v>
      </c>
      <c r="F73" s="20" t="s">
        <v>28</v>
      </c>
      <c r="G73" s="84">
        <f>G63</f>
        <v>0.89995594987356264</v>
      </c>
      <c r="H73" s="23"/>
      <c r="I73" s="100"/>
      <c r="J73" s="16" t="s">
        <v>37</v>
      </c>
      <c r="K73" s="86">
        <f>H33</f>
        <v>0.81757447619364365</v>
      </c>
      <c r="L73" s="48" t="s">
        <v>33</v>
      </c>
      <c r="M73" s="84">
        <f>G51</f>
        <v>0.89932925250933704</v>
      </c>
      <c r="N73" s="16"/>
      <c r="O73" s="82"/>
      <c r="P73" s="3"/>
      <c r="Q73" s="3"/>
      <c r="R73" s="3"/>
    </row>
    <row r="74" spans="2:18" s="3" customFormat="1">
      <c r="B74" s="16" t="s">
        <v>15</v>
      </c>
      <c r="C74" s="56">
        <f t="shared" si="1"/>
        <v>0.2</v>
      </c>
      <c r="D74" s="20" t="s">
        <v>22</v>
      </c>
      <c r="E74" s="84">
        <f>G57</f>
        <v>0.79997543088347689</v>
      </c>
      <c r="F74" s="20" t="s">
        <v>29</v>
      </c>
      <c r="G74" s="84">
        <f>G65</f>
        <v>0.79997797493678136</v>
      </c>
      <c r="H74" s="23"/>
      <c r="I74" s="100"/>
      <c r="J74" s="26"/>
      <c r="K74" s="86"/>
      <c r="L74" s="11"/>
      <c r="M74" s="84"/>
      <c r="N74" s="16"/>
      <c r="O74" s="82"/>
    </row>
    <row r="75" spans="2:18" ht="15.75" thickBot="1">
      <c r="B75" s="18" t="s">
        <v>16</v>
      </c>
      <c r="C75" s="57">
        <f t="shared" si="1"/>
        <v>0.7</v>
      </c>
      <c r="D75" s="21" t="s">
        <v>23</v>
      </c>
      <c r="E75" s="85">
        <f>G59</f>
        <v>0.59991400809216877</v>
      </c>
      <c r="F75" s="21" t="s">
        <v>30</v>
      </c>
      <c r="G75" s="85">
        <f>G67</f>
        <v>0.39992291227873467</v>
      </c>
      <c r="H75" s="21"/>
      <c r="I75" s="101"/>
      <c r="J75" s="27"/>
      <c r="K75" s="87"/>
      <c r="L75" s="7"/>
      <c r="M75" s="87"/>
      <c r="N75" s="52"/>
      <c r="O75" s="83"/>
      <c r="P75" s="3"/>
    </row>
    <row r="76" spans="2:18">
      <c r="C76" s="1"/>
      <c r="E76" s="1"/>
      <c r="G76" s="1"/>
      <c r="H76" s="1"/>
      <c r="P76" s="3"/>
    </row>
    <row r="77" spans="2:18" ht="15" customHeight="1">
      <c r="C77" s="1"/>
      <c r="E77" s="1"/>
      <c r="G77" s="1"/>
      <c r="H77" s="1"/>
      <c r="P77" s="3"/>
    </row>
    <row r="78" spans="2:18">
      <c r="P78" s="3"/>
    </row>
    <row r="79" spans="2:18">
      <c r="C79" s="1"/>
      <c r="E79" s="1"/>
      <c r="G79" s="1"/>
      <c r="H79" s="1"/>
    </row>
    <row r="80" spans="2:18">
      <c r="C80" s="1"/>
      <c r="E80" s="1"/>
      <c r="G80" s="1"/>
      <c r="H80" s="1"/>
    </row>
    <row r="81" spans="3:8">
      <c r="C81" s="1"/>
      <c r="E81" s="1"/>
      <c r="G81" s="1"/>
      <c r="H81" s="1"/>
    </row>
    <row r="82" spans="3:8">
      <c r="C82" s="1"/>
      <c r="E82" s="1"/>
      <c r="G82" s="1"/>
      <c r="H82" s="1"/>
    </row>
    <row r="83" spans="3:8">
      <c r="C83" s="1"/>
      <c r="E83" s="1"/>
      <c r="G83" s="1"/>
      <c r="H83" s="1"/>
    </row>
    <row r="84" spans="3:8">
      <c r="C84" s="1"/>
      <c r="E84" s="1"/>
      <c r="G84" s="1"/>
      <c r="H84" s="1"/>
    </row>
    <row r="85" spans="3:8">
      <c r="C85" s="1"/>
      <c r="E85" s="1"/>
      <c r="G85" s="1"/>
      <c r="H85" s="1"/>
    </row>
    <row r="86" spans="3:8">
      <c r="C86" s="1"/>
      <c r="E86" s="1"/>
      <c r="G86" s="1"/>
      <c r="H86" s="1"/>
    </row>
    <row r="87" spans="3:8">
      <c r="C87" s="1"/>
      <c r="E87" s="1"/>
      <c r="G87" s="1"/>
      <c r="H87" s="1"/>
    </row>
    <row r="88" spans="3:8">
      <c r="C88" s="1"/>
      <c r="E88" s="1"/>
      <c r="G88" s="1"/>
      <c r="H88" s="1"/>
    </row>
    <row r="89" spans="3:8">
      <c r="C89" s="1"/>
      <c r="E89" s="1"/>
      <c r="G89" s="1"/>
      <c r="H89" s="1"/>
    </row>
    <row r="90" spans="3:8">
      <c r="C90" s="1"/>
      <c r="E90" s="1"/>
      <c r="G90" s="1"/>
      <c r="H90" s="1"/>
    </row>
    <row r="91" spans="3:8" ht="15" customHeight="1">
      <c r="C91" s="1"/>
      <c r="E91" s="1"/>
      <c r="G91" s="1"/>
      <c r="H91" s="1"/>
    </row>
    <row r="92" spans="3:8">
      <c r="C92" s="1"/>
      <c r="E92" s="1"/>
      <c r="G92" s="1"/>
      <c r="H92" s="1"/>
    </row>
    <row r="93" spans="3:8">
      <c r="C93" s="1"/>
      <c r="E93" s="1"/>
      <c r="G93" s="1"/>
      <c r="H93" s="1"/>
    </row>
    <row r="94" spans="3:8">
      <c r="C94" s="1"/>
      <c r="E94" s="1"/>
      <c r="G94" s="1"/>
      <c r="H94" s="1"/>
    </row>
    <row r="95" spans="3:8" ht="15" customHeight="1">
      <c r="C95" s="1"/>
      <c r="E95" s="1"/>
      <c r="G95" s="1"/>
      <c r="H95" s="1"/>
    </row>
    <row r="96" spans="3:8" ht="15" customHeight="1">
      <c r="C96" s="1"/>
      <c r="E96" s="1"/>
      <c r="G96" s="1"/>
      <c r="H96" s="1"/>
    </row>
    <row r="97" spans="3:8">
      <c r="C97" s="1"/>
      <c r="E97" s="1"/>
      <c r="G97" s="1"/>
      <c r="H97" s="1"/>
    </row>
    <row r="98" spans="3:8">
      <c r="C98" s="1"/>
      <c r="E98" s="1"/>
      <c r="G98" s="1"/>
      <c r="H98" s="1"/>
    </row>
    <row r="99" spans="3:8">
      <c r="C99" s="1"/>
      <c r="E99" s="1"/>
      <c r="G99" s="1"/>
      <c r="H99" s="1"/>
    </row>
    <row r="100" spans="3:8">
      <c r="C100" s="1"/>
      <c r="E100" s="1"/>
      <c r="G100" s="1"/>
      <c r="H100" s="1"/>
    </row>
    <row r="101" spans="3:8">
      <c r="C101" s="1"/>
      <c r="E101" s="1"/>
      <c r="G101" s="1"/>
      <c r="H101" s="1"/>
    </row>
    <row r="102" spans="3:8">
      <c r="C102" s="1"/>
      <c r="E102" s="1"/>
      <c r="G102" s="1"/>
      <c r="H102" s="1"/>
    </row>
    <row r="103" spans="3:8">
      <c r="C103" s="1"/>
      <c r="E103" s="1"/>
      <c r="G103" s="1"/>
      <c r="H103" s="1"/>
    </row>
    <row r="104" spans="3:8">
      <c r="C104" s="1"/>
      <c r="E104" s="1"/>
      <c r="G104" s="1"/>
      <c r="H104" s="1"/>
    </row>
    <row r="105" spans="3:8">
      <c r="C105" s="1"/>
      <c r="E105" s="1"/>
      <c r="G105" s="1"/>
      <c r="H105" s="1"/>
    </row>
    <row r="106" spans="3:8">
      <c r="C106" s="1"/>
      <c r="E106" s="1"/>
      <c r="G106" s="1"/>
      <c r="H106" s="1"/>
    </row>
    <row r="107" spans="3:8">
      <c r="C107" s="1"/>
      <c r="E107" s="1"/>
      <c r="G107" s="1"/>
      <c r="H107" s="1"/>
    </row>
    <row r="108" spans="3:8">
      <c r="C108" s="1"/>
      <c r="E108" s="1"/>
      <c r="G108" s="1"/>
      <c r="H108" s="1"/>
    </row>
    <row r="109" spans="3:8">
      <c r="C109" s="1"/>
      <c r="E109" s="1"/>
      <c r="G109" s="1"/>
      <c r="H109" s="1"/>
    </row>
    <row r="110" spans="3:8">
      <c r="C110" s="1"/>
      <c r="E110" s="1"/>
      <c r="G110" s="1"/>
      <c r="H110" s="1"/>
    </row>
    <row r="111" spans="3:8">
      <c r="C111" s="1"/>
      <c r="E111" s="1"/>
      <c r="G111" s="1"/>
      <c r="H111" s="1"/>
    </row>
    <row r="112" spans="3:8">
      <c r="C112" s="1"/>
      <c r="E112" s="1"/>
      <c r="G112" s="1"/>
      <c r="H112" s="1"/>
    </row>
    <row r="113" spans="3:8">
      <c r="C113" s="1"/>
      <c r="E113" s="1"/>
      <c r="G113" s="1"/>
      <c r="H113" s="1"/>
    </row>
    <row r="114" spans="3:8">
      <c r="C114" s="1"/>
      <c r="E114" s="1"/>
      <c r="G114" s="1"/>
      <c r="H114" s="1"/>
    </row>
    <row r="115" spans="3:8">
      <c r="C115" s="1"/>
      <c r="E115" s="1"/>
      <c r="G115" s="1"/>
      <c r="H115" s="1"/>
    </row>
    <row r="116" spans="3:8">
      <c r="C116" s="1"/>
      <c r="E116" s="1"/>
      <c r="G116" s="1"/>
      <c r="H116" s="1"/>
    </row>
    <row r="117" spans="3:8">
      <c r="C117" s="1"/>
      <c r="E117" s="1"/>
      <c r="G117" s="1"/>
      <c r="H117" s="1"/>
    </row>
    <row r="118" spans="3:8">
      <c r="C118" s="1"/>
      <c r="E118" s="1"/>
      <c r="G118" s="1"/>
      <c r="H118" s="1"/>
    </row>
    <row r="119" spans="3:8">
      <c r="C119" s="1"/>
      <c r="E119" s="1"/>
      <c r="G119" s="1"/>
      <c r="H119" s="1"/>
    </row>
    <row r="120" spans="3:8">
      <c r="C120" s="1"/>
      <c r="E120" s="1"/>
      <c r="G120" s="1"/>
      <c r="H120" s="1"/>
    </row>
    <row r="121" spans="3:8">
      <c r="C121" s="1"/>
      <c r="E121" s="1"/>
      <c r="G121" s="1"/>
      <c r="H121" s="1"/>
    </row>
    <row r="122" spans="3:8">
      <c r="C122" s="1"/>
      <c r="E122" s="1"/>
      <c r="G122" s="1"/>
      <c r="H122" s="1"/>
    </row>
    <row r="123" spans="3:8">
      <c r="C123" s="1"/>
      <c r="E123" s="1"/>
      <c r="G123" s="1"/>
      <c r="H123" s="1"/>
    </row>
  </sheetData>
  <dataConsolidate/>
  <mergeCells count="67">
    <mergeCell ref="F38:G38"/>
    <mergeCell ref="H38:I38"/>
    <mergeCell ref="L38:M38"/>
    <mergeCell ref="B36:O36"/>
    <mergeCell ref="B26:O26"/>
    <mergeCell ref="F34:G34"/>
    <mergeCell ref="B37:I37"/>
    <mergeCell ref="J37:M37"/>
    <mergeCell ref="N37:O37"/>
    <mergeCell ref="B10:J10"/>
    <mergeCell ref="B14:O15"/>
    <mergeCell ref="B2:O2"/>
    <mergeCell ref="B3:O3"/>
    <mergeCell ref="B4:O4"/>
    <mergeCell ref="B11:O11"/>
    <mergeCell ref="E5:F5"/>
    <mergeCell ref="E6:F6"/>
    <mergeCell ref="E7:F7"/>
    <mergeCell ref="E8:F8"/>
    <mergeCell ref="E9:F9"/>
    <mergeCell ref="B29:O29"/>
    <mergeCell ref="B27:O27"/>
    <mergeCell ref="B17:O17"/>
    <mergeCell ref="L19:M19"/>
    <mergeCell ref="N18:O18"/>
    <mergeCell ref="J18:M18"/>
    <mergeCell ref="B18:I18"/>
    <mergeCell ref="D19:E19"/>
    <mergeCell ref="F19:G19"/>
    <mergeCell ref="H19:I19"/>
    <mergeCell ref="Q33:R33"/>
    <mergeCell ref="Q34:R34"/>
    <mergeCell ref="Q18:R18"/>
    <mergeCell ref="Q21:R21"/>
    <mergeCell ref="Q22:R22"/>
    <mergeCell ref="Q19:R19"/>
    <mergeCell ref="Q30:R30"/>
    <mergeCell ref="Q31:R31"/>
    <mergeCell ref="D31:E31"/>
    <mergeCell ref="F31:G31"/>
    <mergeCell ref="H31:I31"/>
    <mergeCell ref="B30:E30"/>
    <mergeCell ref="F30:I30"/>
    <mergeCell ref="B31:C31"/>
    <mergeCell ref="B69:O69"/>
    <mergeCell ref="D32:E32"/>
    <mergeCell ref="D33:E33"/>
    <mergeCell ref="D34:E34"/>
    <mergeCell ref="B34:C34"/>
    <mergeCell ref="B33:C33"/>
    <mergeCell ref="B32:C32"/>
    <mergeCell ref="F32:G32"/>
    <mergeCell ref="F33:G33"/>
    <mergeCell ref="B45:C45"/>
    <mergeCell ref="D45:G45"/>
    <mergeCell ref="B44:O44"/>
    <mergeCell ref="H34:I34"/>
    <mergeCell ref="H33:I33"/>
    <mergeCell ref="H32:I32"/>
    <mergeCell ref="D38:E38"/>
    <mergeCell ref="N70:O70"/>
    <mergeCell ref="D71:E71"/>
    <mergeCell ref="F71:G71"/>
    <mergeCell ref="B70:I70"/>
    <mergeCell ref="J70:M70"/>
    <mergeCell ref="L71:M71"/>
    <mergeCell ref="H71:I7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R58"/>
  <sheetViews>
    <sheetView tabSelected="1" workbookViewId="0">
      <selection activeCell="K47" sqref="K47"/>
    </sheetView>
  </sheetViews>
  <sheetFormatPr defaultRowHeight="15"/>
  <cols>
    <col min="1" max="1" width="1.140625" customWidth="1"/>
    <col min="5" max="5" width="10.28515625" bestFit="1" customWidth="1"/>
    <col min="7" max="7" width="10.28515625" bestFit="1" customWidth="1"/>
    <col min="9" max="9" width="9.42578125" bestFit="1" customWidth="1"/>
    <col min="11" max="11" width="9.42578125" bestFit="1" customWidth="1"/>
    <col min="13" max="13" width="9.42578125" bestFit="1" customWidth="1"/>
    <col min="15" max="15" width="9.42578125" bestFit="1" customWidth="1"/>
  </cols>
  <sheetData>
    <row r="1" spans="2:18" ht="15.75" thickBot="1">
      <c r="B1" s="109" t="s">
        <v>86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</row>
    <row r="2" spans="2:18">
      <c r="B2" s="102" t="s">
        <v>18</v>
      </c>
      <c r="C2" s="106"/>
      <c r="D2" s="106"/>
      <c r="E2" s="106"/>
      <c r="F2" s="106"/>
      <c r="G2" s="106"/>
      <c r="H2" s="106"/>
      <c r="I2" s="103"/>
      <c r="J2" s="102" t="s">
        <v>34</v>
      </c>
      <c r="K2" s="106"/>
      <c r="L2" s="106"/>
      <c r="M2" s="103"/>
      <c r="N2" s="102" t="s">
        <v>81</v>
      </c>
      <c r="O2" s="103"/>
    </row>
    <row r="3" spans="2:18">
      <c r="B3" s="62" t="s">
        <v>17</v>
      </c>
      <c r="C3" s="63" t="s">
        <v>19</v>
      </c>
      <c r="D3" s="104" t="s">
        <v>24</v>
      </c>
      <c r="E3" s="105"/>
      <c r="F3" s="104" t="s">
        <v>26</v>
      </c>
      <c r="G3" s="105"/>
      <c r="H3" s="104" t="s">
        <v>25</v>
      </c>
      <c r="I3" s="108"/>
      <c r="J3" s="62" t="s">
        <v>17</v>
      </c>
      <c r="K3" s="61" t="s">
        <v>19</v>
      </c>
      <c r="L3" s="107" t="s">
        <v>25</v>
      </c>
      <c r="M3" s="108"/>
      <c r="N3" s="62" t="s">
        <v>17</v>
      </c>
      <c r="O3" s="64" t="s">
        <v>19</v>
      </c>
    </row>
    <row r="4" spans="2:18">
      <c r="B4" s="16" t="s">
        <v>13</v>
      </c>
      <c r="C4" s="91">
        <f>first_pass_through!C72</f>
        <v>1</v>
      </c>
      <c r="D4" s="20" t="s">
        <v>20</v>
      </c>
      <c r="E4" s="84">
        <f>first_pass_through!E72</f>
        <v>0.49987715441738395</v>
      </c>
      <c r="F4" s="20" t="s">
        <v>27</v>
      </c>
      <c r="G4" s="84">
        <f>first_pass_through!G72</f>
        <v>0.69988987468390662</v>
      </c>
      <c r="H4" s="20" t="s">
        <v>31</v>
      </c>
      <c r="I4" s="84">
        <f>first_pass_through!I72</f>
        <v>0.49917958851432631</v>
      </c>
      <c r="J4" s="16" t="s">
        <v>36</v>
      </c>
      <c r="K4" s="84">
        <f>first_pass_through!K72</f>
        <v>0.78918170652225295</v>
      </c>
      <c r="L4" s="48" t="s">
        <v>32</v>
      </c>
      <c r="M4" s="84">
        <f>first_pass_through!M72</f>
        <v>0.89935254626368555</v>
      </c>
      <c r="N4" s="16" t="s">
        <v>38</v>
      </c>
      <c r="O4" s="92">
        <f>first_pass_through!O72</f>
        <v>0.87501863799205082</v>
      </c>
    </row>
    <row r="5" spans="2:18">
      <c r="B5" s="16" t="s">
        <v>14</v>
      </c>
      <c r="C5" s="91">
        <f>first_pass_through!C73</f>
        <v>0.4</v>
      </c>
      <c r="D5" s="20" t="s">
        <v>21</v>
      </c>
      <c r="E5" s="84">
        <f>first_pass_through!E73</f>
        <v>0.59995086176695356</v>
      </c>
      <c r="F5" s="20" t="s">
        <v>28</v>
      </c>
      <c r="G5" s="84">
        <f>first_pass_through!G73</f>
        <v>0.89995594987356264</v>
      </c>
      <c r="H5" s="23"/>
      <c r="I5" s="53"/>
      <c r="J5" s="16" t="s">
        <v>37</v>
      </c>
      <c r="K5" s="84">
        <f>first_pass_through!K73</f>
        <v>0.81757447619364365</v>
      </c>
      <c r="L5" s="48" t="s">
        <v>33</v>
      </c>
      <c r="M5" s="84">
        <f>first_pass_through!M73</f>
        <v>0.89932925250933704</v>
      </c>
      <c r="N5" s="16"/>
      <c r="O5" s="82"/>
    </row>
    <row r="6" spans="2:18">
      <c r="B6" s="16" t="s">
        <v>15</v>
      </c>
      <c r="C6" s="91">
        <f>first_pass_through!C74</f>
        <v>0.2</v>
      </c>
      <c r="D6" s="20" t="s">
        <v>22</v>
      </c>
      <c r="E6" s="84">
        <f>first_pass_through!E74</f>
        <v>0.79997543088347689</v>
      </c>
      <c r="F6" s="20" t="s">
        <v>29</v>
      </c>
      <c r="G6" s="84">
        <f>first_pass_through!G74</f>
        <v>0.79997797493678136</v>
      </c>
      <c r="H6" s="23"/>
      <c r="I6" s="53"/>
      <c r="J6" s="26"/>
      <c r="K6" s="86"/>
      <c r="L6" s="11"/>
      <c r="M6" s="84"/>
      <c r="N6" s="16"/>
      <c r="O6" s="82"/>
    </row>
    <row r="7" spans="2:18" ht="15.75" thickBot="1">
      <c r="B7" s="18" t="s">
        <v>16</v>
      </c>
      <c r="C7" s="94">
        <f>first_pass_through!C75</f>
        <v>0.7</v>
      </c>
      <c r="D7" s="21" t="s">
        <v>23</v>
      </c>
      <c r="E7" s="85">
        <f>first_pass_through!E75</f>
        <v>0.59991400809216877</v>
      </c>
      <c r="F7" s="21" t="s">
        <v>30</v>
      </c>
      <c r="G7" s="85">
        <f>first_pass_through!G75</f>
        <v>0.39992291227873467</v>
      </c>
      <c r="H7" s="21"/>
      <c r="I7" s="49"/>
      <c r="J7" s="27"/>
      <c r="K7" s="87"/>
      <c r="L7" s="7"/>
      <c r="M7" s="87"/>
      <c r="N7" s="67"/>
      <c r="O7" s="83"/>
    </row>
    <row r="8" spans="2:18">
      <c r="M8" s="157" t="s">
        <v>95</v>
      </c>
      <c r="N8" s="157"/>
      <c r="O8" s="157"/>
    </row>
    <row r="9" spans="2:18" s="88" customFormat="1"/>
    <row r="10" spans="2:18">
      <c r="B10" s="140" t="s">
        <v>87</v>
      </c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</row>
    <row r="11" spans="2:18">
      <c r="O11" s="88"/>
    </row>
    <row r="12" spans="2:18" ht="15.75" thickBot="1">
      <c r="B12" s="131" t="s">
        <v>93</v>
      </c>
      <c r="C12" s="132"/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32"/>
    </row>
    <row r="13" spans="2:18">
      <c r="B13" s="141" t="s">
        <v>40</v>
      </c>
      <c r="C13" s="143"/>
      <c r="D13" s="143"/>
      <c r="E13" s="143"/>
      <c r="F13" s="102" t="s">
        <v>41</v>
      </c>
      <c r="G13" s="106"/>
      <c r="H13" s="106"/>
      <c r="I13" s="103"/>
      <c r="J13" s="3"/>
      <c r="K13" s="9"/>
      <c r="L13" s="9"/>
      <c r="M13" s="9"/>
      <c r="N13" s="9"/>
      <c r="O13" s="9"/>
      <c r="P13" s="3"/>
      <c r="Q13" s="123" t="s">
        <v>89</v>
      </c>
      <c r="R13" s="124"/>
    </row>
    <row r="14" spans="2:18" ht="15.75" thickBot="1">
      <c r="B14" s="135" t="s">
        <v>42</v>
      </c>
      <c r="C14" s="107"/>
      <c r="D14" s="107" t="s">
        <v>19</v>
      </c>
      <c r="E14" s="107"/>
      <c r="F14" s="127" t="s">
        <v>49</v>
      </c>
      <c r="G14" s="128"/>
      <c r="H14" s="129" t="s">
        <v>19</v>
      </c>
      <c r="I14" s="130"/>
      <c r="J14" s="3"/>
      <c r="K14" s="9"/>
      <c r="L14" s="9"/>
      <c r="M14" s="44"/>
      <c r="N14" s="44"/>
      <c r="O14" s="44"/>
      <c r="P14" s="3"/>
      <c r="Q14" s="125">
        <f>H17</f>
        <v>0.87480678458624839</v>
      </c>
      <c r="R14" s="126"/>
    </row>
    <row r="15" spans="2:18" ht="19.5" thickBot="1">
      <c r="B15" s="117" t="s">
        <v>44</v>
      </c>
      <c r="C15" s="120"/>
      <c r="D15" s="110">
        <f>SUM((E4*C4), (E5*C5), (E6*C6), (E7*C7))</f>
        <v>1.3197923909653788</v>
      </c>
      <c r="E15" s="110"/>
      <c r="F15" s="119" t="s">
        <v>46</v>
      </c>
      <c r="G15" s="120"/>
      <c r="H15" s="110">
        <f>1/SUM(1, EXP(-D15))</f>
        <v>0.78914716371534277</v>
      </c>
      <c r="I15" s="111"/>
      <c r="J15" s="3"/>
      <c r="K15" s="9"/>
      <c r="L15" s="9"/>
      <c r="M15" s="44"/>
      <c r="N15" s="44"/>
      <c r="O15" s="44"/>
      <c r="P15" s="3"/>
      <c r="Q15" s="3"/>
      <c r="R15" s="3"/>
    </row>
    <row r="16" spans="2:18" ht="18.75">
      <c r="B16" s="117" t="s">
        <v>43</v>
      </c>
      <c r="C16" s="120"/>
      <c r="D16" s="110">
        <f>SUM((G4*C4), (G5*C5), (G6*C6), (G7*C7))</f>
        <v>1.4998138882158021</v>
      </c>
      <c r="E16" s="111"/>
      <c r="F16" s="117" t="s">
        <v>47</v>
      </c>
      <c r="G16" s="120"/>
      <c r="H16" s="110">
        <f>1/SUM(1, EXP(-D16))</f>
        <v>0.81754671664071188</v>
      </c>
      <c r="I16" s="111"/>
      <c r="J16" s="3"/>
      <c r="K16" s="9"/>
      <c r="L16" s="9"/>
      <c r="M16" s="44"/>
      <c r="N16" s="44"/>
      <c r="O16" s="44"/>
      <c r="P16" s="3"/>
      <c r="Q16" s="123" t="s">
        <v>53</v>
      </c>
      <c r="R16" s="124"/>
    </row>
    <row r="17" spans="2:18" ht="19.5" thickBot="1">
      <c r="B17" s="115" t="s">
        <v>45</v>
      </c>
      <c r="C17" s="156"/>
      <c r="D17" s="113">
        <f>SUM((I4*C4), (M4*H15), (M5*H16))</f>
        <v>1.9441447771464397</v>
      </c>
      <c r="E17" s="113"/>
      <c r="F17" s="115" t="s">
        <v>48</v>
      </c>
      <c r="G17" s="156"/>
      <c r="H17" s="113">
        <f>1/SUM(1, EXP(-D17))</f>
        <v>0.87480678458624839</v>
      </c>
      <c r="I17" s="114"/>
      <c r="J17" s="3"/>
      <c r="K17" s="9"/>
      <c r="L17" s="9"/>
      <c r="M17" s="44"/>
      <c r="N17" s="44"/>
      <c r="O17" s="44"/>
      <c r="P17" s="3"/>
      <c r="Q17" s="125">
        <f>first_pass_through!Q19 - Q14</f>
        <v>-7.4806784586248343E-2</v>
      </c>
      <c r="R17" s="126"/>
    </row>
    <row r="19" spans="2:18" ht="15.75" thickBot="1">
      <c r="B19" s="131" t="s">
        <v>91</v>
      </c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</row>
    <row r="20" spans="2:18">
      <c r="B20" s="141" t="s">
        <v>18</v>
      </c>
      <c r="C20" s="143"/>
      <c r="D20" s="143"/>
      <c r="E20" s="143"/>
      <c r="F20" s="143"/>
      <c r="G20" s="143"/>
      <c r="H20" s="143"/>
      <c r="I20" s="142"/>
      <c r="J20" s="141" t="s">
        <v>34</v>
      </c>
      <c r="K20" s="143"/>
      <c r="L20" s="143"/>
      <c r="M20" s="142"/>
      <c r="N20" s="141" t="s">
        <v>35</v>
      </c>
      <c r="O20" s="142"/>
    </row>
    <row r="21" spans="2:18">
      <c r="B21" s="62" t="s">
        <v>17</v>
      </c>
      <c r="C21" s="63" t="s">
        <v>19</v>
      </c>
      <c r="D21" s="104" t="s">
        <v>24</v>
      </c>
      <c r="E21" s="105"/>
      <c r="F21" s="104" t="s">
        <v>26</v>
      </c>
      <c r="G21" s="105"/>
      <c r="H21" s="104" t="s">
        <v>25</v>
      </c>
      <c r="I21" s="108"/>
      <c r="J21" s="62" t="s">
        <v>17</v>
      </c>
      <c r="K21" s="63" t="s">
        <v>19</v>
      </c>
      <c r="L21" s="104" t="s">
        <v>25</v>
      </c>
      <c r="M21" s="108"/>
      <c r="N21" s="62" t="s">
        <v>17</v>
      </c>
      <c r="O21" s="64" t="s">
        <v>19</v>
      </c>
    </row>
    <row r="22" spans="2:18">
      <c r="B22" s="16" t="s">
        <v>13</v>
      </c>
      <c r="C22" s="56">
        <f>C4</f>
        <v>1</v>
      </c>
      <c r="D22" s="20" t="s">
        <v>20</v>
      </c>
      <c r="E22" s="93">
        <f>E4</f>
        <v>0.49987715441738395</v>
      </c>
      <c r="F22" s="20" t="s">
        <v>27</v>
      </c>
      <c r="G22" s="93">
        <f>G4</f>
        <v>0.69988987468390662</v>
      </c>
      <c r="H22" s="20" t="s">
        <v>31</v>
      </c>
      <c r="I22" s="92">
        <f>I4</f>
        <v>0.49917958851432631</v>
      </c>
      <c r="J22" s="16" t="s">
        <v>36</v>
      </c>
      <c r="K22" s="89">
        <f>H15</f>
        <v>0.78914716371534277</v>
      </c>
      <c r="L22" s="20" t="s">
        <v>32</v>
      </c>
      <c r="M22" s="92">
        <f>M4</f>
        <v>0.89935254626368555</v>
      </c>
      <c r="N22" s="16" t="s">
        <v>38</v>
      </c>
      <c r="O22" s="70">
        <f>H17</f>
        <v>0.87480678458624839</v>
      </c>
    </row>
    <row r="23" spans="2:18">
      <c r="B23" s="16" t="s">
        <v>14</v>
      </c>
      <c r="C23" s="56">
        <f t="shared" ref="C23:C25" si="0">C5</f>
        <v>0.4</v>
      </c>
      <c r="D23" s="20" t="s">
        <v>21</v>
      </c>
      <c r="E23" s="93">
        <f t="shared" ref="E23:E25" si="1">E5</f>
        <v>0.59995086176695356</v>
      </c>
      <c r="F23" s="20" t="s">
        <v>28</v>
      </c>
      <c r="G23" s="93">
        <f t="shared" ref="G23:G25" si="2">G5</f>
        <v>0.89995594987356264</v>
      </c>
      <c r="H23" s="23"/>
      <c r="I23" s="6"/>
      <c r="J23" s="16" t="s">
        <v>37</v>
      </c>
      <c r="K23" s="89">
        <f>H16</f>
        <v>0.81754671664071188</v>
      </c>
      <c r="L23" s="20" t="s">
        <v>33</v>
      </c>
      <c r="M23" s="92">
        <f>M5</f>
        <v>0.89932925250933704</v>
      </c>
      <c r="N23" s="16"/>
      <c r="O23" s="70"/>
    </row>
    <row r="24" spans="2:18">
      <c r="B24" s="16" t="s">
        <v>15</v>
      </c>
      <c r="C24" s="56">
        <f t="shared" si="0"/>
        <v>0.2</v>
      </c>
      <c r="D24" s="20" t="s">
        <v>22</v>
      </c>
      <c r="E24" s="93">
        <f t="shared" si="1"/>
        <v>0.79997543088347689</v>
      </c>
      <c r="F24" s="20" t="s">
        <v>29</v>
      </c>
      <c r="G24" s="93">
        <f t="shared" si="2"/>
        <v>0.79997797493678136</v>
      </c>
      <c r="H24" s="23"/>
      <c r="I24" s="6"/>
      <c r="J24" s="26"/>
      <c r="K24" s="25"/>
      <c r="L24" s="29"/>
      <c r="M24" s="30"/>
      <c r="N24" s="16"/>
      <c r="O24" s="70"/>
    </row>
    <row r="25" spans="2:18" ht="15.75" thickBot="1">
      <c r="B25" s="18" t="s">
        <v>16</v>
      </c>
      <c r="C25" s="57">
        <f t="shared" si="0"/>
        <v>0.7</v>
      </c>
      <c r="D25" s="21" t="s">
        <v>23</v>
      </c>
      <c r="E25" s="95">
        <f t="shared" si="1"/>
        <v>0.59991400809216877</v>
      </c>
      <c r="F25" s="21" t="s">
        <v>30</v>
      </c>
      <c r="G25" s="95">
        <f t="shared" si="2"/>
        <v>0.39992291227873467</v>
      </c>
      <c r="H25" s="21"/>
      <c r="I25" s="24"/>
      <c r="J25" s="27"/>
      <c r="K25" s="28"/>
      <c r="L25" s="31"/>
      <c r="M25" s="8"/>
      <c r="N25" s="67"/>
      <c r="O25" s="69"/>
    </row>
    <row r="27" spans="2:18" ht="15.75" thickBot="1">
      <c r="B27" s="131" t="s">
        <v>88</v>
      </c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</row>
    <row r="28" spans="2:18" ht="15.75">
      <c r="B28" s="102" t="s">
        <v>83</v>
      </c>
      <c r="C28" s="103"/>
      <c r="D28" s="102" t="s">
        <v>54</v>
      </c>
      <c r="E28" s="106"/>
      <c r="F28" s="106"/>
      <c r="G28" s="103"/>
    </row>
    <row r="29" spans="2:18">
      <c r="B29" s="62" t="s">
        <v>17</v>
      </c>
      <c r="C29" s="64" t="s">
        <v>19</v>
      </c>
      <c r="D29" s="96" t="s">
        <v>55</v>
      </c>
      <c r="E29" s="63" t="s">
        <v>19</v>
      </c>
      <c r="F29" s="97" t="s">
        <v>82</v>
      </c>
      <c r="G29" s="64" t="s">
        <v>19</v>
      </c>
    </row>
    <row r="30" spans="2:18" ht="20.25">
      <c r="B30" s="66" t="s">
        <v>56</v>
      </c>
      <c r="C30" s="55">
        <f>O22 * (1 - O22) * (first_pass_through!Q19 - O22)</f>
        <v>-8.1928296392958042E-3</v>
      </c>
      <c r="D30" s="66" t="s">
        <v>57</v>
      </c>
      <c r="E30" s="80">
        <f>first_pass_through!Q22 * C30 * C22</f>
        <v>-8.1928296392958042E-4</v>
      </c>
      <c r="F30" s="65" t="s">
        <v>58</v>
      </c>
      <c r="G30" s="82">
        <f>SUM(E30, I22)</f>
        <v>0.49836030555039673</v>
      </c>
    </row>
    <row r="31" spans="2:18">
      <c r="B31" s="66"/>
      <c r="C31" s="55"/>
      <c r="D31" s="66"/>
      <c r="E31" s="80"/>
      <c r="F31" s="65"/>
      <c r="G31" s="82"/>
    </row>
    <row r="32" spans="2:18" ht="20.25">
      <c r="B32" s="66" t="s">
        <v>59</v>
      </c>
      <c r="C32" s="55">
        <f>K22 * (1 - K22) * SUM((M22*C30))</f>
        <v>-1.2260306858687118E-3</v>
      </c>
      <c r="D32" s="66" t="s">
        <v>60</v>
      </c>
      <c r="E32" s="80">
        <f>first_pass_through!Q22 * C30 * K22</f>
        <v>-6.465348272653279E-4</v>
      </c>
      <c r="F32" s="65" t="s">
        <v>61</v>
      </c>
      <c r="G32" s="82">
        <f>SUM(E32, M22)</f>
        <v>0.89870601143642026</v>
      </c>
    </row>
    <row r="33" spans="2:7">
      <c r="B33" s="66"/>
      <c r="C33" s="55"/>
      <c r="D33" s="66"/>
      <c r="E33" s="80"/>
      <c r="F33" s="65"/>
      <c r="G33" s="82"/>
    </row>
    <row r="34" spans="2:7" ht="20.25">
      <c r="B34" s="66" t="s">
        <v>62</v>
      </c>
      <c r="C34" s="55">
        <f>K23 * (1 - K23) * SUM((M23*C30))</f>
        <v>-1.0990486220949169E-3</v>
      </c>
      <c r="D34" s="66" t="s">
        <v>63</v>
      </c>
      <c r="E34" s="80">
        <f>first_pass_through!Q22 * C30 * K23</f>
        <v>-6.6980209716029928E-4</v>
      </c>
      <c r="F34" s="65" t="s">
        <v>64</v>
      </c>
      <c r="G34" s="82">
        <f>SUM(E34, M23)</f>
        <v>0.89865945041217676</v>
      </c>
    </row>
    <row r="35" spans="2:7">
      <c r="B35" s="66"/>
      <c r="C35" s="55"/>
      <c r="D35" s="66"/>
      <c r="E35" s="80"/>
      <c r="F35" s="65"/>
      <c r="G35" s="82"/>
    </row>
    <row r="36" spans="2:7">
      <c r="B36" s="66"/>
      <c r="C36" s="55"/>
      <c r="D36" s="66" t="s">
        <v>65</v>
      </c>
      <c r="E36" s="80">
        <f>first_pass_through!Q22 * C32 * C22</f>
        <v>-1.2260306858687117E-4</v>
      </c>
      <c r="F36" s="65" t="s">
        <v>67</v>
      </c>
      <c r="G36" s="82">
        <f>SUM(E36, E22)</f>
        <v>0.49975455134879709</v>
      </c>
    </row>
    <row r="37" spans="2:7">
      <c r="B37" s="66"/>
      <c r="C37" s="55"/>
      <c r="D37" s="66"/>
      <c r="E37" s="80"/>
      <c r="F37" s="65"/>
      <c r="G37" s="82"/>
    </row>
    <row r="38" spans="2:7">
      <c r="B38" s="66"/>
      <c r="C38" s="55"/>
      <c r="D38" s="66" t="s">
        <v>75</v>
      </c>
      <c r="E38" s="80">
        <f>first_pass_through!Q22 * C32 * C23</f>
        <v>-4.9041227434748471E-5</v>
      </c>
      <c r="F38" s="65" t="s">
        <v>69</v>
      </c>
      <c r="G38" s="82">
        <f>SUM(E38, E23)</f>
        <v>0.59990182053951879</v>
      </c>
    </row>
    <row r="39" spans="2:7">
      <c r="B39" s="66"/>
      <c r="C39" s="55"/>
      <c r="D39" s="66"/>
      <c r="E39" s="80"/>
      <c r="F39" s="65"/>
      <c r="G39" s="82"/>
    </row>
    <row r="40" spans="2:7">
      <c r="B40" s="66"/>
      <c r="C40" s="55"/>
      <c r="D40" s="66" t="s">
        <v>76</v>
      </c>
      <c r="E40" s="80">
        <f>first_pass_through!Q22 * C32 * C24</f>
        <v>-2.4520613717374235E-5</v>
      </c>
      <c r="F40" s="65" t="s">
        <v>70</v>
      </c>
      <c r="G40" s="82">
        <f>SUM(E40, E24)</f>
        <v>0.79995091026975951</v>
      </c>
    </row>
    <row r="41" spans="2:7">
      <c r="B41" s="66"/>
      <c r="C41" s="55"/>
      <c r="D41" s="66"/>
      <c r="E41" s="80"/>
      <c r="F41" s="65"/>
      <c r="G41" s="82"/>
    </row>
    <row r="42" spans="2:7">
      <c r="B42" s="66"/>
      <c r="C42" s="55"/>
      <c r="D42" s="66" t="s">
        <v>77</v>
      </c>
      <c r="E42" s="80">
        <f>first_pass_through!Q22 * C32 * C25</f>
        <v>-8.5822148010809818E-5</v>
      </c>
      <c r="F42" s="65" t="s">
        <v>71</v>
      </c>
      <c r="G42" s="82">
        <f>SUM(E42, E25)</f>
        <v>0.59982818594415799</v>
      </c>
    </row>
    <row r="43" spans="2:7">
      <c r="B43" s="66"/>
      <c r="C43" s="55"/>
      <c r="D43" s="66"/>
      <c r="E43" s="80"/>
      <c r="F43" s="65"/>
      <c r="G43" s="82"/>
    </row>
    <row r="44" spans="2:7">
      <c r="B44" s="66"/>
      <c r="C44" s="55"/>
      <c r="D44" s="66" t="s">
        <v>66</v>
      </c>
      <c r="E44" s="80">
        <f>first_pass_through!Q22 * C34 * C22</f>
        <v>-1.0990486220949169E-4</v>
      </c>
      <c r="F44" s="65" t="s">
        <v>68</v>
      </c>
      <c r="G44" s="82">
        <f>SUM(E44, G22)</f>
        <v>0.6997799698216971</v>
      </c>
    </row>
    <row r="45" spans="2:7">
      <c r="B45" s="66"/>
      <c r="C45" s="55"/>
      <c r="D45" s="66"/>
      <c r="E45" s="80"/>
      <c r="F45" s="65"/>
      <c r="G45" s="82"/>
    </row>
    <row r="46" spans="2:7">
      <c r="B46" s="66"/>
      <c r="C46" s="55"/>
      <c r="D46" s="66" t="s">
        <v>78</v>
      </c>
      <c r="E46" s="80">
        <f>first_pass_through!Q22 * C34 * C23</f>
        <v>-4.3961944883796681E-5</v>
      </c>
      <c r="F46" s="65" t="s">
        <v>72</v>
      </c>
      <c r="G46" s="82">
        <f>SUM(E46, G23)</f>
        <v>0.89991198792867888</v>
      </c>
    </row>
    <row r="47" spans="2:7">
      <c r="B47" s="66"/>
      <c r="C47" s="55"/>
      <c r="D47" s="66"/>
      <c r="E47" s="80"/>
      <c r="F47" s="65"/>
      <c r="G47" s="82"/>
    </row>
    <row r="48" spans="2:7">
      <c r="B48" s="66"/>
      <c r="C48" s="55"/>
      <c r="D48" s="66" t="s">
        <v>79</v>
      </c>
      <c r="E48" s="80">
        <f>first_pass_through!Q22 * C34 * C24</f>
        <v>-2.1980972441898341E-5</v>
      </c>
      <c r="F48" s="65" t="s">
        <v>73</v>
      </c>
      <c r="G48" s="82">
        <f>SUM(E48, G24)</f>
        <v>0.79995599396433947</v>
      </c>
    </row>
    <row r="49" spans="2:15">
      <c r="B49" s="66"/>
      <c r="C49" s="55"/>
      <c r="D49" s="66"/>
      <c r="E49" s="80"/>
      <c r="F49" s="65"/>
      <c r="G49" s="82"/>
    </row>
    <row r="50" spans="2:15" ht="15.75" thickBot="1">
      <c r="B50" s="67"/>
      <c r="C50" s="98"/>
      <c r="D50" s="67" t="s">
        <v>80</v>
      </c>
      <c r="E50" s="81">
        <f>first_pass_through!Q22 * C34 * C25</f>
        <v>-7.6933403546644184E-5</v>
      </c>
      <c r="F50" s="68" t="s">
        <v>74</v>
      </c>
      <c r="G50" s="83">
        <f>SUM(E50, G25)</f>
        <v>0.39984597887518802</v>
      </c>
    </row>
    <row r="52" spans="2:15" ht="15.75" thickBot="1">
      <c r="B52" s="158" t="s">
        <v>90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  <c r="N52" s="158"/>
      <c r="O52" s="158"/>
    </row>
    <row r="53" spans="2:15">
      <c r="B53" s="102" t="s">
        <v>18</v>
      </c>
      <c r="C53" s="106"/>
      <c r="D53" s="106"/>
      <c r="E53" s="106"/>
      <c r="F53" s="106"/>
      <c r="G53" s="106"/>
      <c r="H53" s="106"/>
      <c r="I53" s="103"/>
      <c r="J53" s="102" t="s">
        <v>34</v>
      </c>
      <c r="K53" s="106"/>
      <c r="L53" s="106"/>
      <c r="M53" s="103"/>
      <c r="N53" s="102" t="s">
        <v>81</v>
      </c>
      <c r="O53" s="103"/>
    </row>
    <row r="54" spans="2:15">
      <c r="B54" s="62" t="s">
        <v>17</v>
      </c>
      <c r="C54" s="63" t="s">
        <v>19</v>
      </c>
      <c r="D54" s="104" t="s">
        <v>24</v>
      </c>
      <c r="E54" s="105"/>
      <c r="F54" s="104" t="s">
        <v>26</v>
      </c>
      <c r="G54" s="105"/>
      <c r="H54" s="104" t="s">
        <v>25</v>
      </c>
      <c r="I54" s="108"/>
      <c r="J54" s="62" t="s">
        <v>17</v>
      </c>
      <c r="K54" s="63" t="s">
        <v>19</v>
      </c>
      <c r="L54" s="104" t="s">
        <v>25</v>
      </c>
      <c r="M54" s="108"/>
      <c r="N54" s="62" t="s">
        <v>17</v>
      </c>
      <c r="O54" s="64" t="s">
        <v>19</v>
      </c>
    </row>
    <row r="55" spans="2:15">
      <c r="B55" s="16" t="s">
        <v>13</v>
      </c>
      <c r="C55" s="56">
        <f>C22</f>
        <v>1</v>
      </c>
      <c r="D55" s="20" t="s">
        <v>20</v>
      </c>
      <c r="E55" s="84">
        <f>G36</f>
        <v>0.49975455134879709</v>
      </c>
      <c r="F55" s="20" t="s">
        <v>27</v>
      </c>
      <c r="G55" s="84">
        <f>G44</f>
        <v>0.6997799698216971</v>
      </c>
      <c r="H55" s="20" t="s">
        <v>31</v>
      </c>
      <c r="I55" s="92">
        <f>G30</f>
        <v>0.49836030555039673</v>
      </c>
      <c r="J55" s="16" t="s">
        <v>36</v>
      </c>
      <c r="K55" s="80">
        <f>H15</f>
        <v>0.78914716371534277</v>
      </c>
      <c r="L55" s="48" t="s">
        <v>32</v>
      </c>
      <c r="M55" s="84">
        <f>G32</f>
        <v>0.89870601143642026</v>
      </c>
      <c r="N55" s="16" t="s">
        <v>38</v>
      </c>
      <c r="O55" s="82">
        <f>H17</f>
        <v>0.87480678458624839</v>
      </c>
    </row>
    <row r="56" spans="2:15">
      <c r="B56" s="16" t="s">
        <v>14</v>
      </c>
      <c r="C56" s="56">
        <f t="shared" ref="C56:C58" si="3">C23</f>
        <v>0.4</v>
      </c>
      <c r="D56" s="20" t="s">
        <v>21</v>
      </c>
      <c r="E56" s="84">
        <f>G38</f>
        <v>0.59990182053951879</v>
      </c>
      <c r="F56" s="20" t="s">
        <v>28</v>
      </c>
      <c r="G56" s="84">
        <f>G46</f>
        <v>0.89991198792867888</v>
      </c>
      <c r="H56" s="23"/>
      <c r="I56" s="82"/>
      <c r="J56" s="16" t="s">
        <v>37</v>
      </c>
      <c r="K56" s="80">
        <f>H16</f>
        <v>0.81754671664071188</v>
      </c>
      <c r="L56" s="48" t="s">
        <v>33</v>
      </c>
      <c r="M56" s="84">
        <f>G34</f>
        <v>0.89865945041217676</v>
      </c>
      <c r="N56" s="16"/>
      <c r="O56" s="82"/>
    </row>
    <row r="57" spans="2:15">
      <c r="B57" s="16" t="s">
        <v>15</v>
      </c>
      <c r="C57" s="56">
        <f t="shared" si="3"/>
        <v>0.2</v>
      </c>
      <c r="D57" s="20" t="s">
        <v>22</v>
      </c>
      <c r="E57" s="84">
        <f>G40</f>
        <v>0.79995091026975951</v>
      </c>
      <c r="F57" s="20" t="s">
        <v>29</v>
      </c>
      <c r="G57" s="84">
        <f>G48</f>
        <v>0.79995599396433947</v>
      </c>
      <c r="H57" s="23"/>
      <c r="I57" s="82"/>
      <c r="J57" s="26"/>
      <c r="K57" s="80"/>
      <c r="L57" s="11"/>
      <c r="M57" s="84"/>
      <c r="N57" s="16"/>
      <c r="O57" s="82"/>
    </row>
    <row r="58" spans="2:15" ht="15.75" thickBot="1">
      <c r="B58" s="18" t="s">
        <v>16</v>
      </c>
      <c r="C58" s="57">
        <f t="shared" si="3"/>
        <v>0.7</v>
      </c>
      <c r="D58" s="21" t="s">
        <v>23</v>
      </c>
      <c r="E58" s="85">
        <f>G42</f>
        <v>0.59982818594415799</v>
      </c>
      <c r="F58" s="21" t="s">
        <v>30</v>
      </c>
      <c r="G58" s="85">
        <f>G50</f>
        <v>0.39984597887518802</v>
      </c>
      <c r="H58" s="21"/>
      <c r="I58" s="99"/>
      <c r="J58" s="27"/>
      <c r="K58" s="81"/>
      <c r="L58" s="7"/>
      <c r="M58" s="87"/>
      <c r="N58" s="67"/>
      <c r="O58" s="83"/>
    </row>
  </sheetData>
  <mergeCells count="52">
    <mergeCell ref="D54:E54"/>
    <mergeCell ref="F54:G54"/>
    <mergeCell ref="H54:I54"/>
    <mergeCell ref="L54:M54"/>
    <mergeCell ref="B27:O27"/>
    <mergeCell ref="B28:C28"/>
    <mergeCell ref="D28:G28"/>
    <mergeCell ref="B52:O52"/>
    <mergeCell ref="B53:I53"/>
    <mergeCell ref="J53:M53"/>
    <mergeCell ref="N53:O53"/>
    <mergeCell ref="B19:O19"/>
    <mergeCell ref="B20:I20"/>
    <mergeCell ref="J20:M20"/>
    <mergeCell ref="N20:O20"/>
    <mergeCell ref="D21:E21"/>
    <mergeCell ref="F21:G21"/>
    <mergeCell ref="H21:I21"/>
    <mergeCell ref="L21:M21"/>
    <mergeCell ref="Q14:R14"/>
    <mergeCell ref="B17:C17"/>
    <mergeCell ref="D17:E17"/>
    <mergeCell ref="F17:G17"/>
    <mergeCell ref="H17:I17"/>
    <mergeCell ref="Q17:R17"/>
    <mergeCell ref="B16:C16"/>
    <mergeCell ref="D16:E16"/>
    <mergeCell ref="F16:G16"/>
    <mergeCell ref="H16:I16"/>
    <mergeCell ref="Q16:R16"/>
    <mergeCell ref="B15:C15"/>
    <mergeCell ref="D15:E15"/>
    <mergeCell ref="F15:G15"/>
    <mergeCell ref="H15:I15"/>
    <mergeCell ref="B10:O10"/>
    <mergeCell ref="B12:O12"/>
    <mergeCell ref="B13:E13"/>
    <mergeCell ref="F13:I13"/>
    <mergeCell ref="B14:C14"/>
    <mergeCell ref="D14:E14"/>
    <mergeCell ref="F14:G14"/>
    <mergeCell ref="H14:I14"/>
    <mergeCell ref="B1:O1"/>
    <mergeCell ref="M8:O8"/>
    <mergeCell ref="Q13:R13"/>
    <mergeCell ref="B2:I2"/>
    <mergeCell ref="J2:M2"/>
    <mergeCell ref="N2:O2"/>
    <mergeCell ref="D3:E3"/>
    <mergeCell ref="F3:G3"/>
    <mergeCell ref="H3:I3"/>
    <mergeCell ref="L3:M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first_pass_through</vt:lpstr>
      <vt:lpstr>second_pass_through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 Garg</dc:creator>
  <cp:lastModifiedBy>Paras Garg</cp:lastModifiedBy>
  <dcterms:created xsi:type="dcterms:W3CDTF">2016-11-02T16:39:52Z</dcterms:created>
  <dcterms:modified xsi:type="dcterms:W3CDTF">2016-11-26T11:09:54Z</dcterms:modified>
</cp:coreProperties>
</file>