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lessandraparziale/Desktop/"/>
    </mc:Choice>
  </mc:AlternateContent>
  <xr:revisionPtr revIDLastSave="0" documentId="8_{B15588B3-0CBE-7649-AE47-D570BA258633}" xr6:coauthVersionLast="47" xr6:coauthVersionMax="47" xr10:uidLastSave="{00000000-0000-0000-0000-000000000000}"/>
  <bookViews>
    <workbookView xWindow="80" yWindow="740" windowWidth="26760" windowHeight="16500" activeTab="1" xr2:uid="{00000000-000D-0000-FFFF-FFFF00000000}"/>
  </bookViews>
  <sheets>
    <sheet name="definizioni" sheetId="1" r:id="rId1"/>
    <sheet name="tabella" sheetId="2" r:id="rId2"/>
    <sheet name="grafici"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VcxKIEVY3tXzvypeVgjwj0l3TcuU9g3uet40UdYtifI="/>
    </ext>
  </extLst>
</workbook>
</file>

<file path=xl/calcChain.xml><?xml version="1.0" encoding="utf-8"?>
<calcChain xmlns="http://schemas.openxmlformats.org/spreadsheetml/2006/main">
  <c r="M6" i="2" l="1"/>
  <c r="M7" i="2"/>
  <c r="L7" i="2"/>
  <c r="L6" i="2"/>
  <c r="K7" i="2"/>
  <c r="K6" i="2"/>
  <c r="J7" i="2"/>
  <c r="J6" i="2"/>
  <c r="I7" i="2"/>
  <c r="I6" i="2"/>
  <c r="I4" i="2"/>
  <c r="H7" i="2"/>
  <c r="H6" i="2"/>
  <c r="H4" i="2"/>
  <c r="G6" i="2"/>
  <c r="J5" i="2"/>
  <c r="J9" i="2"/>
  <c r="J10" i="2"/>
  <c r="J11" i="2"/>
  <c r="J12" i="2"/>
  <c r="J14" i="2"/>
  <c r="J13" i="2"/>
  <c r="J15" i="2"/>
  <c r="J16" i="2"/>
  <c r="J17" i="2"/>
  <c r="H5" i="2"/>
  <c r="H12" i="2"/>
  <c r="H11" i="2"/>
  <c r="H16" i="2"/>
  <c r="H17" i="2"/>
  <c r="H14" i="2"/>
  <c r="H15" i="2"/>
  <c r="H13" i="2"/>
  <c r="H10" i="2"/>
  <c r="H9" i="2"/>
  <c r="K5" i="2"/>
  <c r="L5" i="2"/>
  <c r="K9" i="2"/>
  <c r="L9" i="2"/>
  <c r="K10" i="2"/>
  <c r="L10" i="2"/>
  <c r="K11" i="2"/>
  <c r="L11" i="2"/>
  <c r="K12" i="2"/>
  <c r="L12" i="2"/>
  <c r="K14" i="2"/>
  <c r="K13" i="2"/>
  <c r="L14" i="2"/>
  <c r="L13" i="2"/>
  <c r="K15" i="2"/>
  <c r="L15" i="2"/>
  <c r="K16" i="2"/>
  <c r="L16" i="2"/>
  <c r="K17" i="2"/>
  <c r="L17" i="2"/>
  <c r="I5" i="2"/>
  <c r="I9" i="2"/>
  <c r="I10" i="2"/>
  <c r="I11" i="2"/>
  <c r="I12" i="2"/>
  <c r="I14" i="2"/>
  <c r="I13" i="2"/>
  <c r="I15" i="2"/>
  <c r="I16" i="2"/>
  <c r="G7" i="2"/>
  <c r="F7" i="2"/>
  <c r="F6" i="2"/>
  <c r="D4" i="2"/>
  <c r="F4" i="2"/>
  <c r="F5" i="2"/>
  <c r="F9" i="2"/>
  <c r="F10" i="2"/>
  <c r="F11" i="2"/>
  <c r="F12" i="2"/>
  <c r="F14" i="2"/>
  <c r="F13" i="2"/>
  <c r="F15" i="2"/>
  <c r="F16" i="2"/>
  <c r="E6" i="2"/>
  <c r="E7" i="2"/>
  <c r="E5" i="2"/>
  <c r="D7" i="2"/>
  <c r="D6" i="2"/>
  <c r="C6" i="2"/>
  <c r="C7" i="2"/>
  <c r="C5" i="2"/>
  <c r="B6" i="2"/>
  <c r="B7" i="2"/>
  <c r="B5" i="2"/>
  <c r="B11" i="2"/>
  <c r="E9" i="2"/>
  <c r="E10" i="2"/>
  <c r="E11" i="2"/>
  <c r="E12" i="2"/>
  <c r="E16" i="2"/>
  <c r="E14" i="2"/>
  <c r="E13" i="2"/>
  <c r="E15" i="2"/>
  <c r="E17" i="2"/>
  <c r="I17" i="2"/>
  <c r="B12" i="2"/>
  <c r="M5" i="2"/>
  <c r="M12" i="2"/>
  <c r="M11" i="2"/>
  <c r="M16" i="2"/>
  <c r="M17" i="2"/>
  <c r="G5" i="2"/>
  <c r="G12" i="2"/>
  <c r="G11" i="2"/>
  <c r="G16" i="2"/>
  <c r="G17" i="2"/>
  <c r="F17" i="2"/>
  <c r="M14" i="2"/>
  <c r="M13" i="2"/>
  <c r="G14" i="2"/>
  <c r="G13" i="2"/>
  <c r="D5" i="2"/>
  <c r="D11" i="2"/>
  <c r="D14" i="2"/>
  <c r="D15" i="2"/>
  <c r="G9" i="2"/>
  <c r="D12" i="2"/>
  <c r="D16" i="2"/>
  <c r="D17" i="2"/>
  <c r="B9" i="2"/>
  <c r="G15" i="2"/>
  <c r="M9" i="2"/>
  <c r="M15" i="2"/>
  <c r="D9" i="2"/>
  <c r="G10" i="2"/>
  <c r="M10" i="2"/>
  <c r="B16" i="2"/>
  <c r="B17" i="2"/>
  <c r="D13" i="2"/>
  <c r="B10" i="2"/>
  <c r="D10" i="2"/>
  <c r="B14" i="2"/>
  <c r="B13" i="2"/>
  <c r="C9" i="2"/>
  <c r="C10" i="2"/>
  <c r="C11" i="2"/>
  <c r="C14" i="2"/>
  <c r="C12" i="2"/>
  <c r="B15" i="2"/>
  <c r="C16" i="2"/>
  <c r="C17" i="2"/>
  <c r="C13" i="2"/>
  <c r="C15" i="2"/>
</calcChain>
</file>

<file path=xl/sharedStrings.xml><?xml version="1.0" encoding="utf-8"?>
<sst xmlns="http://schemas.openxmlformats.org/spreadsheetml/2006/main" count="91" uniqueCount="86">
  <si>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</si>
  <si>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</si>
  <si>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</si>
  <si>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</si>
  <si>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</si>
  <si>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</si>
  <si>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</si>
  <si>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</si>
  <si>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</si>
  <si>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</si>
  <si>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</si>
  <si>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</si>
  <si>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</si>
  <si>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Planned Value</t>
  </si>
  <si>
    <t>PV</t>
  </si>
  <si>
    <t>The budget for the physical work scheduled to be completed by the end of the time period.</t>
  </si>
  <si>
    <t>Earned Value</t>
  </si>
  <si>
    <t>EV</t>
  </si>
  <si>
    <t xml:space="preserve">Amount of budget earned so far based on physical work accomplished, without reference to actual costs. </t>
  </si>
  <si>
    <t>PV to date * RP (Rate of Performance)</t>
  </si>
  <si>
    <t>Cost Variance</t>
  </si>
  <si>
    <t>CV</t>
  </si>
  <si>
    <t>Measure of cost overrun. The difference between the budget for the work actually done so far and the actual costs so far.</t>
  </si>
  <si>
    <t>EV - AC</t>
  </si>
  <si>
    <t>Cost Performance Index</t>
  </si>
  <si>
    <t>CPI</t>
  </si>
  <si>
    <t>Cost efficiency ratio. A CPI of 1.00 means that the costs so far are exactly the same as the budget for work actually done so far.</t>
  </si>
  <si>
    <t>EV/AC</t>
  </si>
  <si>
    <t>Schedule Variance</t>
  </si>
  <si>
    <t>SV</t>
  </si>
  <si>
    <t>Measure of schedule slippage. The difference between the budget for the work actually done so far and the budgeted cost of work scheduled.</t>
  </si>
  <si>
    <t>EV - PV</t>
  </si>
  <si>
    <t>Schedule Performance Index</t>
  </si>
  <si>
    <t>SPI</t>
  </si>
  <si>
    <t>The schedule efficiency ratio. An SPI of 1.0 means that the project is exactly on schedule.</t>
  </si>
  <si>
    <t>EV/PV</t>
  </si>
  <si>
    <t>Estimate to Completion</t>
  </si>
  <si>
    <t>ETC</t>
  </si>
  <si>
    <t>The expected additional cost to complete.</t>
  </si>
  <si>
    <t>BAC - AC</t>
  </si>
  <si>
    <t>Estimate at Completion</t>
  </si>
  <si>
    <t>EAC</t>
  </si>
  <si>
    <t>Expected total cost based on the current cost efficiency ratio.</t>
  </si>
  <si>
    <t>BAC/CPI</t>
  </si>
  <si>
    <t>Variance at Completion</t>
  </si>
  <si>
    <t>VAC</t>
  </si>
  <si>
    <t>Estimated cost overrun at the end of project.</t>
  </si>
  <si>
    <t>BAC - EAC</t>
  </si>
  <si>
    <t>Status</t>
  </si>
  <si>
    <t>Average of CPI &amp; SPI.</t>
  </si>
  <si>
    <t>(CPI+SPI)/2</t>
  </si>
  <si>
    <t>GREEN = On track</t>
  </si>
  <si>
    <t>&gt;1.0</t>
  </si>
  <si>
    <t>YELLOW = Slightly behind schedule or budget</t>
  </si>
  <si>
    <t>&gt;0.85</t>
  </si>
  <si>
    <t>RED = Needs immediate attention</t>
  </si>
  <si>
    <t>&gt;0.65</t>
  </si>
  <si>
    <t>BLACK = Killed or Restore</t>
  </si>
  <si>
    <t>&lt;0.65</t>
  </si>
  <si>
    <t>SDD</t>
  </si>
  <si>
    <t>Budget at Completion (BAC)</t>
  </si>
  <si>
    <t>Earned Value (EV)</t>
  </si>
  <si>
    <t>Actual Cost (AC)</t>
  </si>
  <si>
    <t>Planned Value (PV)</t>
  </si>
  <si>
    <t>%Progress (RP)</t>
  </si>
  <si>
    <t>Cost Variance (CV)</t>
  </si>
  <si>
    <t>Schedule Variance (SV)</t>
  </si>
  <si>
    <t>Cost Performance Index (CPI)</t>
  </si>
  <si>
    <t>Schedule Performance Index (SPI)</t>
  </si>
  <si>
    <t>Estimate to Completion (ETC)</t>
  </si>
  <si>
    <t>Estimate at Completion (EAC)</t>
  </si>
  <si>
    <t>Variance at Completion (VAC)</t>
  </si>
  <si>
    <t>Average Index</t>
  </si>
  <si>
    <t>Stato</t>
  </si>
  <si>
    <t>Note</t>
  </si>
  <si>
    <t>Esistere</t>
  </si>
  <si>
    <t>RAD</t>
  </si>
  <si>
    <t>Report I</t>
  </si>
  <si>
    <t>TP/TCS</t>
  </si>
  <si>
    <t>Report II</t>
  </si>
  <si>
    <t>ODD</t>
  </si>
  <si>
    <t>SC (Prima parte)</t>
  </si>
  <si>
    <t>Report III</t>
  </si>
  <si>
    <t>Testing</t>
  </si>
  <si>
    <t>Manuali</t>
  </si>
  <si>
    <t>SC (Totale)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</si>
</sst>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0_);[Red]\(0\)"/>
  </numFmts>
  <fonts count="15">
    <font>
      <sz val="10"/>
      <color rgb="FF000000"/>
      <name val="Calibri"/>
      <scheme val="minor"/>
    </font>
    <font>
      <b/>
      <sz val="12"/>
      <color theme="1"/>
      <name val="Arial"/>
      <family val="2"/>
    </font>
    <font>
      <sz val="9"/>
      <color theme="1"/>
      <name val="Arial"/>
      <family val="2"/>
    </font>
    <font>
      <sz val="10"/>
      <color theme="1"/>
      <name val="Arial"/>
      <family val="2"/>
    </font>
    <font>
      <b/>
      <sz val="10"/>
      <color rgb="FFFFFFFF"/>
      <name val="Arial"/>
      <family val="2"/>
    </font>
    <font>
      <sz val="10"/>
      <color theme="0"/>
      <name val="Arial"/>
      <family val="2"/>
    </font>
    <font>
      <b/>
      <sz val="14"/>
      <color rgb="FFFFFFFF"/>
      <name val="Calibri"/>
      <family val="2"/>
    </font>
    <font>
      <sz val="10"/>
      <name val="Calibri"/>
      <family val="2"/>
    </font>
    <font>
      <sz val="8"/>
      <color theme="1"/>
      <name val="Calibri"/>
      <family val="2"/>
    </font>
    <font>
      <b/>
      <sz val="14"/>
      <color rgb="FF1F497D"/>
      <name val="Inter"/>
    </font>
    <font>
      <b/>
      <sz val="11"/>
      <color rgb="FF1F497D"/>
      <name val="Inter"/>
    </font>
    <font>
      <b/>
      <sz val="11"/>
      <color rgb="FF3F3F3F"/>
      <name val="Inter"/>
    </font>
    <font>
      <sz val="11"/>
      <color rgb="FF1F497D"/>
      <name val="Inter"/>
    </font>
    <font>
      <b/>
      <sz val="14"/>
      <color theme="7" tint="-0.249977111117893"/>
      <name val="Inter"/>
    </font>
    <font>
      <b/>
      <sz val="10"/>
      <color rgb="FFFFFFFF"/>
      <name val="Inter"/>
    </font>
  </fonts>
  <fills count="19">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1"/>
        <bgColor theme="1"/>
      </patternFill>
    </fill>
    <fill>
      <patternFill patternType="solid">
        <fgColor theme="0"/>
        <bgColor theme="0"/>
      </patternFill>
    </fill>
    <fill>
      <patternFill patternType="solid">
        <fgColor rgb="FFDBE5F1"/>
        <bgColor rgb="FFDBE5F1"/>
      </patternFill>
    </fill>
    <fill>
      <patternFill patternType="solid">
        <fgColor theme="7" tint="-0.249977111117893"/>
        <bgColor rgb="FF0080C0"/>
      </patternFill>
    </fill>
    <fill>
      <patternFill patternType="solid">
        <fgColor theme="7" tint="-0.249977111117893"/>
        <bgColor indexed="64"/>
      </patternFill>
    </fill>
    <fill>
      <patternFill patternType="solid">
        <fgColor theme="7" tint="0.39997558519241921"/>
        <bgColor rgb="FF0080C0"/>
      </patternFill>
    </fill>
    <fill>
      <patternFill patternType="solid">
        <fgColor theme="7" tint="0.79998168889431442"/>
        <bgColor rgb="FFD8D8D8"/>
      </patternFill>
    </fill>
    <fill>
      <patternFill patternType="solid">
        <fgColor theme="7" tint="0.79998168889431442"/>
        <bgColor rgb="FFFFE599"/>
      </patternFill>
    </fill>
    <fill>
      <patternFill patternType="solid">
        <fgColor theme="7" tint="0.59999389629810485"/>
        <bgColor rgb="FFDBE5F1"/>
      </patternFill>
    </fill>
    <fill>
      <patternFill patternType="solid">
        <fgColor theme="7" tint="0.59999389629810485"/>
        <bgColor rgb="FFFFE599"/>
      </patternFill>
    </fill>
    <fill>
      <patternFill patternType="solid">
        <fgColor theme="7" tint="0.79998168889431442"/>
        <bgColor indexed="64"/>
      </patternFill>
    </fill>
    <fill>
      <patternFill patternType="solid">
        <fgColor theme="7" tint="0.79998168889431442"/>
        <bgColor rgb="FFFFE598"/>
      </patternFill>
    </fill>
    <fill>
      <patternFill patternType="solid">
        <fgColor theme="7" tint="0.79998168889431442"/>
        <bgColor rgb="FFDBE5F1"/>
      </patternFill>
    </fill>
    <fill>
      <patternFill patternType="solid">
        <fgColor theme="7" tint="0.39997558519241921"/>
        <bgColor rgb="FF000000"/>
      </patternFill>
    </fill>
  </fills>
  <borders count="21">
    <border>
      <left/>
      <right/>
      <top/>
      <bottom/>
      <diagonal/>
    </border>
    <border>
      <left style="thin">
        <color rgb="FF000000"/>
      </left>
      <right style="thin">
        <color rgb="FF969696"/>
      </right>
      <top style="thin">
        <color rgb="FF000000"/>
      </top>
      <bottom style="thin">
        <color rgb="FF000000"/>
      </bottom>
      <diagonal/>
    </border>
    <border>
      <left style="thin">
        <color rgb="FF969696"/>
      </left>
      <right style="thin">
        <color rgb="FF969696"/>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969696"/>
      </top>
      <bottom/>
      <diagonal/>
    </border>
    <border>
      <left style="thin">
        <color rgb="FF000000"/>
      </left>
      <right style="thin">
        <color rgb="FF000000"/>
      </right>
      <top style="thin">
        <color rgb="FF969696"/>
      </top>
      <bottom style="thin">
        <color rgb="FF969696"/>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969696"/>
      </bottom>
      <diagonal/>
    </border>
    <border>
      <left/>
      <right/>
      <top style="thin">
        <color rgb="FF969696"/>
      </top>
      <bottom style="thin">
        <color rgb="FF969696"/>
      </bottom>
      <diagonal/>
    </border>
    <border>
      <left style="thin">
        <color rgb="FF3F3F3F"/>
      </left>
      <right style="thin">
        <color rgb="FF3F3F3F"/>
      </right>
      <top style="thin">
        <color rgb="FF3F3F3F"/>
      </top>
      <bottom style="thin">
        <color rgb="FF3F3F3F"/>
      </bottom>
      <diagonal/>
    </border>
    <border>
      <left/>
      <right style="thin">
        <color rgb="FF000000"/>
      </right>
      <top style="thin">
        <color rgb="FF969696"/>
      </top>
      <bottom style="thin">
        <color rgb="FF969696"/>
      </bottom>
      <diagonal/>
    </border>
    <border>
      <left/>
      <right style="thin">
        <color rgb="FF000000"/>
      </right>
      <top/>
      <bottom/>
      <diagonal/>
    </border>
  </borders>
  <cellStyleXfs count="1">
    <xf numFmtId="0" fontId="0" fillId="0" borderId="0"/>
  </cellStyleXfs>
  <cellXfs count="77">
    <xf numFmtId="0" fontId="0" fillId="0" borderId="0" xfId="0"/>
    <xf numFmtId="0" fontId="3" fillId="0" borderId="0" xfId="0" applyFont="1" applyAlignment="1">
      <alignment vertical="center" wrapText="1"/>
    </xf>
    <xf numFmtId="0" fontId="3" fillId="0" borderId="4" xfId="0" applyFont="1" applyBorder="1" applyAlignment="1">
      <alignment vertical="center"/>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5" xfId="0" applyFont="1" applyBorder="1" applyAlignment="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6" xfId="0" applyFont="1" applyBorder="1" applyAlignment="1">
      <alignment horizontal="center" vertical="center" wrapText="1"/>
    </xf>
    <xf numFmtId="9" fontId="3" fillId="0" borderId="0" xfId="0" applyNumberFormat="1" applyFont="1"/>
    <xf numFmtId="0" fontId="3" fillId="0" borderId="5" xfId="0" applyFont="1" applyBorder="1" applyAlignment="1">
      <alignment horizontal="center" vertical="center" wrapText="1"/>
    </xf>
    <xf numFmtId="0" fontId="3" fillId="2" borderId="7" xfId="0" applyFont="1" applyFill="1" applyBorder="1" applyAlignment="1">
      <alignment vertical="center" wrapText="1"/>
    </xf>
    <xf numFmtId="0" fontId="3" fillId="3" borderId="6" xfId="0" applyFont="1" applyFill="1" applyBorder="1" applyAlignment="1">
      <alignment vertical="center" wrapText="1"/>
    </xf>
    <xf numFmtId="0" fontId="3" fillId="4" borderId="6" xfId="0" applyFont="1" applyFill="1" applyBorder="1" applyAlignment="1">
      <alignment vertical="center" wrapText="1"/>
    </xf>
    <xf numFmtId="0" fontId="5" fillId="5" borderId="8" xfId="0" applyFont="1" applyFill="1" applyBorder="1" applyAlignment="1">
      <alignment vertical="center" wrapText="1"/>
    </xf>
    <xf numFmtId="0" fontId="3" fillId="0" borderId="0" xfId="0" applyFont="1" applyAlignment="1">
      <alignment horizontal="center"/>
    </xf>
    <xf numFmtId="0" fontId="3" fillId="0" borderId="0" xfId="0" applyFont="1"/>
    <xf numFmtId="0" fontId="8" fillId="0" borderId="0" xfId="0" applyFont="1"/>
    <xf numFmtId="0" fontId="9" fillId="6" borderId="0" xfId="0" applyFont="1" applyFill="1" applyAlignment="1">
      <alignment horizontal="center" wrapText="1"/>
    </xf>
    <xf numFmtId="14" fontId="10" fillId="6" borderId="15" xfId="0" applyNumberFormat="1" applyFont="1" applyFill="1" applyBorder="1" applyAlignment="1">
      <alignment horizontal="center"/>
    </xf>
    <xf numFmtId="165" fontId="10" fillId="7" borderId="15" xfId="0" applyNumberFormat="1" applyFont="1" applyFill="1" applyBorder="1" applyAlignment="1">
      <alignment horizontal="center" vertical="center"/>
    </xf>
    <xf numFmtId="0" fontId="3" fillId="0" borderId="0" xfId="0" applyFont="1" applyAlignment="1">
      <alignment wrapText="1"/>
    </xf>
    <xf numFmtId="0" fontId="3" fillId="0" borderId="7" xfId="0" applyFont="1" applyBorder="1" applyAlignment="1">
      <alignment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3" fillId="0" borderId="7" xfId="0" applyFont="1" applyBorder="1" applyAlignment="1">
      <alignment horizontal="center" vertical="center" wrapText="1"/>
    </xf>
    <xf numFmtId="0" fontId="3" fillId="0" borderId="8" xfId="0" applyFont="1" applyBorder="1" applyAlignment="1">
      <alignment vertical="center"/>
    </xf>
    <xf numFmtId="0" fontId="3" fillId="0" borderId="8" xfId="0" applyFont="1" applyBorder="1" applyAlignment="1">
      <alignment horizontal="center" vertical="center"/>
    </xf>
    <xf numFmtId="0" fontId="13" fillId="0" borderId="12" xfId="0" applyFont="1" applyBorder="1"/>
    <xf numFmtId="0" fontId="14" fillId="10" borderId="13" xfId="0" applyFont="1" applyFill="1" applyBorder="1" applyAlignment="1">
      <alignment horizontal="center" vertical="center"/>
    </xf>
    <xf numFmtId="0" fontId="14" fillId="10" borderId="14" xfId="0" applyFont="1" applyFill="1" applyBorder="1" applyAlignment="1">
      <alignment horizontal="center" vertical="center"/>
    </xf>
    <xf numFmtId="0" fontId="10" fillId="11" borderId="16" xfId="0" applyFont="1" applyFill="1" applyBorder="1" applyAlignment="1">
      <alignment horizontal="left" wrapText="1"/>
    </xf>
    <xf numFmtId="164" fontId="10" fillId="12" borderId="15" xfId="0" applyNumberFormat="1" applyFont="1" applyFill="1" applyBorder="1" applyAlignment="1">
      <alignment horizontal="right"/>
    </xf>
    <xf numFmtId="0" fontId="10" fillId="13" borderId="17" xfId="0" applyFont="1" applyFill="1" applyBorder="1" applyAlignment="1">
      <alignment horizontal="left" wrapText="1"/>
    </xf>
    <xf numFmtId="164" fontId="10" fillId="13" borderId="15" xfId="0" applyNumberFormat="1" applyFont="1" applyFill="1" applyBorder="1" applyAlignment="1">
      <alignment horizontal="right"/>
    </xf>
    <xf numFmtId="164" fontId="10" fillId="14" borderId="15" xfId="0" applyNumberFormat="1" applyFont="1" applyFill="1" applyBorder="1" applyAlignment="1">
      <alignment horizontal="right"/>
    </xf>
    <xf numFmtId="165" fontId="10" fillId="13" borderId="17" xfId="0" applyNumberFormat="1" applyFont="1" applyFill="1" applyBorder="1" applyAlignment="1">
      <alignment horizontal="left" wrapText="1"/>
    </xf>
    <xf numFmtId="164" fontId="11" fillId="13" borderId="18" xfId="0" applyNumberFormat="1" applyFont="1" applyFill="1" applyBorder="1" applyAlignment="1">
      <alignment horizontal="right"/>
    </xf>
    <xf numFmtId="2" fontId="10" fillId="13" borderId="17" xfId="0" applyNumberFormat="1" applyFont="1" applyFill="1" applyBorder="1" applyAlignment="1">
      <alignment horizontal="left" wrapText="1"/>
    </xf>
    <xf numFmtId="10" fontId="11" fillId="13" borderId="18" xfId="0" applyNumberFormat="1" applyFont="1" applyFill="1" applyBorder="1" applyAlignment="1">
      <alignment horizontal="right"/>
    </xf>
    <xf numFmtId="165" fontId="10" fillId="13" borderId="19" xfId="0" applyNumberFormat="1" applyFont="1" applyFill="1" applyBorder="1" applyAlignment="1">
      <alignment horizontal="left" wrapText="1"/>
    </xf>
    <xf numFmtId="0" fontId="10" fillId="15" borderId="17" xfId="0" applyFont="1" applyFill="1" applyBorder="1" applyAlignment="1">
      <alignment horizontal="left" wrapText="1"/>
    </xf>
    <xf numFmtId="0" fontId="10" fillId="11" borderId="17" xfId="0" applyFont="1" applyFill="1" applyBorder="1" applyAlignment="1">
      <alignment horizontal="left" wrapText="1"/>
    </xf>
    <xf numFmtId="9" fontId="11" fillId="12" borderId="18" xfId="0" applyNumberFormat="1" applyFont="1" applyFill="1" applyBorder="1" applyAlignment="1">
      <alignment horizontal="right"/>
    </xf>
    <xf numFmtId="165" fontId="10" fillId="11" borderId="17" xfId="0" applyNumberFormat="1" applyFont="1" applyFill="1" applyBorder="1" applyAlignment="1">
      <alignment horizontal="left" wrapText="1"/>
    </xf>
    <xf numFmtId="164" fontId="11" fillId="11" borderId="18" xfId="0" applyNumberFormat="1" applyFont="1" applyFill="1" applyBorder="1" applyAlignment="1">
      <alignment horizontal="right"/>
    </xf>
    <xf numFmtId="2" fontId="10" fillId="11" borderId="19" xfId="0" applyNumberFormat="1" applyFont="1" applyFill="1" applyBorder="1" applyAlignment="1">
      <alignment horizontal="left" wrapText="1"/>
    </xf>
    <xf numFmtId="10" fontId="11" fillId="11" borderId="18" xfId="0" applyNumberFormat="1" applyFont="1" applyFill="1" applyBorder="1" applyAlignment="1">
      <alignment horizontal="right"/>
    </xf>
    <xf numFmtId="165" fontId="10" fillId="11" borderId="19" xfId="0" applyNumberFormat="1" applyFont="1" applyFill="1" applyBorder="1" applyAlignment="1">
      <alignment horizontal="left" wrapText="1"/>
    </xf>
    <xf numFmtId="2" fontId="10" fillId="11" borderId="0" xfId="0" applyNumberFormat="1" applyFont="1" applyFill="1" applyAlignment="1">
      <alignment horizontal="left" wrapText="1"/>
    </xf>
    <xf numFmtId="2" fontId="10" fillId="11" borderId="15" xfId="0" applyNumberFormat="1" applyFont="1" applyFill="1" applyBorder="1" applyAlignment="1">
      <alignment horizontal="center"/>
    </xf>
    <xf numFmtId="165" fontId="10" fillId="13" borderId="19" xfId="0" applyNumberFormat="1" applyFont="1" applyFill="1" applyBorder="1" applyAlignment="1">
      <alignment horizontal="left" vertical="center" wrapText="1"/>
    </xf>
    <xf numFmtId="0" fontId="12" fillId="16" borderId="4" xfId="0" applyFont="1" applyFill="1" applyBorder="1" applyAlignment="1">
      <alignment horizontal="center" vertical="center" wrapText="1"/>
    </xf>
    <xf numFmtId="0" fontId="7" fillId="17" borderId="7" xfId="0" applyFont="1" applyFill="1" applyBorder="1"/>
    <xf numFmtId="0" fontId="7" fillId="11" borderId="7" xfId="0" applyFont="1" applyFill="1" applyBorder="1"/>
    <xf numFmtId="0" fontId="7" fillId="11" borderId="8" xfId="0" applyFont="1" applyFill="1" applyBorder="1"/>
    <xf numFmtId="0" fontId="4" fillId="18" borderId="1" xfId="0" applyFont="1" applyFill="1" applyBorder="1" applyAlignment="1">
      <alignment horizontal="center" vertical="center"/>
    </xf>
    <xf numFmtId="0" fontId="4" fillId="18" borderId="2" xfId="0" applyFont="1" applyFill="1" applyBorder="1" applyAlignment="1">
      <alignment horizontal="center" vertical="center"/>
    </xf>
    <xf numFmtId="0" fontId="4" fillId="18" borderId="3" xfId="0" applyFont="1" applyFill="1" applyBorder="1" applyAlignment="1">
      <alignment horizontal="center" vertical="center"/>
    </xf>
    <xf numFmtId="0" fontId="11" fillId="13" borderId="18" xfId="0" applyFont="1" applyFill="1" applyBorder="1" applyAlignment="1">
      <alignment horizontal="right"/>
    </xf>
    <xf numFmtId="0" fontId="1" fillId="0" borderId="0" xfId="0" applyFont="1" applyAlignment="1">
      <alignment horizontal="left"/>
    </xf>
    <xf numFmtId="0" fontId="0" fillId="0" borderId="0" xfId="0"/>
    <xf numFmtId="0" fontId="2" fillId="0" borderId="0" xfId="0" applyFont="1" applyAlignment="1">
      <alignment horizontal="left" vertical="center" wrapText="1"/>
    </xf>
    <xf numFmtId="0" fontId="12" fillId="16" borderId="4" xfId="0" applyFont="1" applyFill="1" applyBorder="1" applyAlignment="1">
      <alignment horizontal="center" vertical="center" wrapText="1"/>
    </xf>
    <xf numFmtId="0" fontId="7" fillId="17" borderId="7" xfId="0" applyFont="1" applyFill="1" applyBorder="1"/>
    <xf numFmtId="0" fontId="7" fillId="11" borderId="7" xfId="0" applyFont="1" applyFill="1" applyBorder="1"/>
    <xf numFmtId="0" fontId="7" fillId="11" borderId="8" xfId="0" applyFont="1" applyFill="1" applyBorder="1"/>
    <xf numFmtId="0" fontId="6" fillId="8" borderId="9" xfId="0" applyFont="1" applyFill="1" applyBorder="1" applyAlignment="1">
      <alignment horizontal="left"/>
    </xf>
    <xf numFmtId="0" fontId="7" fillId="9" borderId="10" xfId="0" applyFont="1" applyFill="1" applyBorder="1"/>
    <xf numFmtId="0" fontId="7" fillId="9" borderId="11" xfId="0" applyFont="1" applyFill="1" applyBorder="1"/>
    <xf numFmtId="0" fontId="10" fillId="11" borderId="20" xfId="0" applyFont="1" applyFill="1" applyBorder="1" applyAlignment="1">
      <alignment horizontal="left" vertical="center" wrapText="1"/>
    </xf>
    <xf numFmtId="0" fontId="7" fillId="17" borderId="20" xfId="0" applyFont="1" applyFill="1" applyBorder="1"/>
    <xf numFmtId="0" fontId="7" fillId="11" borderId="20" xfId="0" applyFont="1" applyFill="1" applyBorder="1"/>
    <xf numFmtId="0" fontId="7" fillId="11" borderId="14" xfId="0" applyFont="1" applyFill="1" applyBorder="1"/>
  </cellXfs>
  <cellStyles count="1">
    <cellStyle name="Normale" xfId="0" builtinId="0"/>
  </cellStyles>
  <dxfs count="6">
    <dxf>
      <font>
        <b/>
        <color rgb="FFFFFFFF"/>
      </font>
      <fill>
        <patternFill patternType="solid">
          <fgColor rgb="FF800000"/>
          <bgColor rgb="FF800000"/>
        </patternFill>
      </fill>
    </dxf>
    <dxf>
      <font>
        <b/>
        <color rgb="FF000080"/>
      </font>
      <fill>
        <patternFill patternType="solid">
          <fgColor rgb="FFFFFFC0"/>
          <bgColor rgb="FFFFFFC0"/>
        </patternFill>
      </fill>
    </dxf>
    <dxf>
      <font>
        <b/>
        <color rgb="FFFFFF99"/>
      </font>
      <fill>
        <patternFill patternType="solid">
          <fgColor rgb="FF336666"/>
          <bgColor rgb="FF336666"/>
        </patternFill>
      </fill>
    </dxf>
    <dxf>
      <font>
        <b/>
        <color rgb="FFFFFFFF"/>
      </font>
      <fill>
        <patternFill patternType="solid">
          <fgColor rgb="FFFF0000"/>
          <bgColor rgb="FFFF0000"/>
        </patternFill>
      </fill>
    </dxf>
    <dxf>
      <font>
        <b/>
        <color rgb="FF800000"/>
      </font>
      <fill>
        <patternFill patternType="solid">
          <fgColor rgb="FFFFFF00"/>
          <bgColor rgb="FFFFFF00"/>
        </patternFill>
      </fill>
    </dxf>
    <dxf>
      <font>
        <b/>
        <color rgb="FFFFFF99"/>
      </font>
      <fill>
        <patternFill patternType="solid">
          <fgColor rgb="FF003300"/>
          <bgColor rgb="FF0033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1" i="0">
                <a:solidFill>
                  <a:srgbClr val="757575"/>
                </a:solidFill>
                <a:latin typeface="+mn-lt"/>
              </a:defRPr>
            </a:pPr>
            <a:r>
              <a:rPr lang="en-GB" b="1" i="0">
                <a:solidFill>
                  <a:srgbClr val="757575"/>
                </a:solidFill>
                <a:latin typeface="+mn-lt"/>
              </a:rPr>
              <a:t>Performance Index</a:t>
            </a:r>
          </a:p>
        </c:rich>
      </c:tx>
      <c:overlay val="0"/>
    </c:title>
    <c:autoTitleDeleted val="0"/>
    <c:plotArea>
      <c:layout/>
      <c:lineChart>
        <c:grouping val="standard"/>
        <c:varyColors val="1"/>
        <c:ser>
          <c:idx val="0"/>
          <c:order val="0"/>
          <c:tx>
            <c:v>Cost Performance Index (CPI)</c:v>
          </c:tx>
          <c:spPr>
            <a:ln w="9525" cmpd="sng">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numRef>
              <c:f>tabella!$B$3:$M$3</c:f>
              <c:numCache>
                <c:formatCode>m/d/yy</c:formatCode>
                <c:ptCount val="12"/>
                <c:pt idx="0">
                  <c:v>45252</c:v>
                </c:pt>
                <c:pt idx="1">
                  <c:v>45264</c:v>
                </c:pt>
                <c:pt idx="2">
                  <c:v>45265</c:v>
                </c:pt>
                <c:pt idx="3">
                  <c:v>45276</c:v>
                </c:pt>
                <c:pt idx="4">
                  <c:v>45276</c:v>
                </c:pt>
                <c:pt idx="5">
                  <c:v>45292</c:v>
                </c:pt>
                <c:pt idx="6">
                  <c:v>45294</c:v>
                </c:pt>
                <c:pt idx="7">
                  <c:v>45294</c:v>
                </c:pt>
                <c:pt idx="8">
                  <c:v>45311</c:v>
                </c:pt>
                <c:pt idx="9">
                  <c:v>45311</c:v>
                </c:pt>
                <c:pt idx="10">
                  <c:v>45311</c:v>
                </c:pt>
                <c:pt idx="11">
                  <c:v>45311</c:v>
                </c:pt>
              </c:numCache>
            </c:numRef>
          </c:cat>
          <c:val>
            <c:numRef>
              <c:f>tabella!$B$11:$M$11</c:f>
              <c:numCache>
                <c:formatCode>General</c:formatCode>
                <c:ptCount val="12"/>
                <c:pt idx="0">
                  <c:v>0.96026490066225167</c:v>
                </c:pt>
                <c:pt idx="1">
                  <c:v>1</c:v>
                </c:pt>
                <c:pt idx="2">
                  <c:v>0.97101449275362317</c:v>
                </c:pt>
                <c:pt idx="3">
                  <c:v>1.2564102564102564</c:v>
                </c:pt>
                <c:pt idx="4">
                  <c:v>1.0162601626016261</c:v>
                </c:pt>
                <c:pt idx="5">
                  <c:v>1</c:v>
                </c:pt>
                <c:pt idx="6">
                  <c:v>1</c:v>
                </c:pt>
                <c:pt idx="7">
                  <c:v>1.0103092783505154</c:v>
                </c:pt>
                <c:pt idx="8" formatCode="0.00%">
                  <c:v>1.0021052631578948</c:v>
                </c:pt>
                <c:pt idx="9" formatCode="0.00%">
                  <c:v>1.19</c:v>
                </c:pt>
                <c:pt idx="10" formatCode="0.00%">
                  <c:v>1</c:v>
                </c:pt>
                <c:pt idx="11" formatCode="0.00%">
                  <c:v>1.0352059925093633</c:v>
                </c:pt>
              </c:numCache>
            </c:numRef>
          </c:val>
          <c:smooth val="0"/>
          <c:extLst>
            <c:ext xmlns:c16="http://schemas.microsoft.com/office/drawing/2014/chart" uri="{C3380CC4-5D6E-409C-BE32-E72D297353CC}">
              <c16:uniqueId val="{00000000-2997-4E29-904E-AD262183119D}"/>
            </c:ext>
          </c:extLst>
        </c:ser>
        <c:ser>
          <c:idx val="1"/>
          <c:order val="1"/>
          <c:tx>
            <c:v>Schedule Performance Index (SPI)</c:v>
          </c:tx>
          <c:spPr>
            <a:ln w="9525" cmpd="sng">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numRef>
              <c:f>tabella!$B$3:$M$3</c:f>
              <c:numCache>
                <c:formatCode>m/d/yy</c:formatCode>
                <c:ptCount val="12"/>
                <c:pt idx="0">
                  <c:v>45252</c:v>
                </c:pt>
                <c:pt idx="1">
                  <c:v>45264</c:v>
                </c:pt>
                <c:pt idx="2">
                  <c:v>45265</c:v>
                </c:pt>
                <c:pt idx="3">
                  <c:v>45276</c:v>
                </c:pt>
                <c:pt idx="4">
                  <c:v>45276</c:v>
                </c:pt>
                <c:pt idx="5">
                  <c:v>45292</c:v>
                </c:pt>
                <c:pt idx="6">
                  <c:v>45294</c:v>
                </c:pt>
                <c:pt idx="7">
                  <c:v>45294</c:v>
                </c:pt>
                <c:pt idx="8">
                  <c:v>45311</c:v>
                </c:pt>
                <c:pt idx="9">
                  <c:v>45311</c:v>
                </c:pt>
                <c:pt idx="10">
                  <c:v>45311</c:v>
                </c:pt>
                <c:pt idx="11">
                  <c:v>45311</c:v>
                </c:pt>
              </c:numCache>
            </c:numRef>
          </c:cat>
          <c:val>
            <c:numRef>
              <c:f>tabella!$B$12:$M$12</c:f>
              <c:numCache>
                <c:formatCode>0.00%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2997-4E29-904E-AD262183119D}"/>
            </c:ext>
          </c:extLst>
        </c:ser>
        <c:dLbls>
          <c:showLegendKey val="0"/>
          <c:showVal val="0"/>
          <c:showCatName val="0"/>
          <c:showSerName val="0"/>
          <c:showPercent val="0"/>
          <c:showBubbleSize val="0"/>
        </c:dLbls>
        <c:marker val="1"/>
        <c:smooth val="0"/>
        <c:axId val="687583384"/>
        <c:axId val="1350746748"/>
      </c:lineChart>
      <c:dateAx>
        <c:axId val="687583384"/>
        <c:scaling>
          <c:orientation val="minMax"/>
        </c:scaling>
        <c:delete val="0"/>
        <c:axPos val="b"/>
        <c:title>
          <c:tx>
            <c:rich>
              <a:bodyPr/>
              <a:lstStyle/>
              <a:p>
                <a:pPr lvl="0">
                  <a:defRPr b="0">
                    <a:solidFill>
                      <a:srgbClr val="000000"/>
                    </a:solidFill>
                    <a:latin typeface="+mn-lt"/>
                  </a:defRPr>
                </a:pPr>
                <a:endParaRPr lang="en-GB"/>
              </a:p>
            </c:rich>
          </c:tx>
          <c:overlay val="0"/>
        </c:title>
        <c:numFmt formatCode="m/d/yy" sourceLinked="1"/>
        <c:majorTickMark val="none"/>
        <c:minorTickMark val="none"/>
        <c:tickLblPos val="nextTo"/>
        <c:txPr>
          <a:bodyPr rot="0"/>
          <a:lstStyle/>
          <a:p>
            <a:pPr lvl="0">
              <a:defRPr sz="1200" b="0" i="0">
                <a:solidFill>
                  <a:srgbClr val="000000"/>
                </a:solidFill>
                <a:latin typeface="Arial"/>
              </a:defRPr>
            </a:pPr>
            <a:endParaRPr lang="it-IT"/>
          </a:p>
        </c:txPr>
        <c:crossAx val="1350746748"/>
        <c:crosses val="autoZero"/>
        <c:auto val="1"/>
        <c:lblOffset val="100"/>
        <c:baseTimeUnit val="days"/>
      </c:dateAx>
      <c:valAx>
        <c:axId val="1350746748"/>
        <c:scaling>
          <c:orientation val="minMax"/>
          <c:min val="0.5"/>
        </c:scaling>
        <c:delete val="0"/>
        <c:axPos val="l"/>
        <c:majorGridlines>
          <c:spPr>
            <a:ln>
              <a:solidFill>
                <a:srgbClr val="B7B7B7"/>
              </a:solidFill>
            </a:ln>
          </c:spPr>
        </c:maj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rot="0"/>
          <a:lstStyle/>
          <a:p>
            <a:pPr lvl="0">
              <a:defRPr sz="1000" b="0" i="0">
                <a:solidFill>
                  <a:srgbClr val="000000"/>
                </a:solidFill>
                <a:latin typeface="Arial"/>
              </a:defRPr>
            </a:pPr>
            <a:endParaRPr lang="it-IT"/>
          </a:p>
        </c:txPr>
        <c:crossAx val="687583384"/>
        <c:crosses val="autoZero"/>
        <c:crossBetween val="between"/>
        <c:majorUnit val="0.1"/>
      </c:valAx>
      <c:spPr>
        <a:solidFill>
          <a:srgbClr val="C0C0C0"/>
        </a:solidFill>
      </c:spPr>
    </c:plotArea>
    <c:legend>
      <c:legendPos val="b"/>
      <c:overlay val="0"/>
      <c:txPr>
        <a:bodyPr/>
        <a:lstStyle/>
        <a:p>
          <a:pPr lvl="0">
            <a:defRPr sz="1400" b="1" i="0">
              <a:solidFill>
                <a:srgbClr val="1A1A1A"/>
              </a:solidFill>
              <a:latin typeface="+mn-lt"/>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rgbClr val="757575"/>
                </a:solidFill>
                <a:latin typeface="+mn-lt"/>
                <a:ea typeface="+mn-ea"/>
                <a:cs typeface="+mn-cs"/>
              </a:defRPr>
            </a:pPr>
            <a:r>
              <a:rPr lang="en-GB" b="1" i="0">
                <a:solidFill>
                  <a:srgbClr val="757575"/>
                </a:solidFill>
                <a:latin typeface="+mn-lt"/>
              </a:rPr>
              <a:t>Earned Value</a:t>
            </a:r>
          </a:p>
        </c:rich>
      </c:tx>
      <c:overlay val="0"/>
      <c:spPr>
        <a:noFill/>
        <a:ln>
          <a:noFill/>
        </a:ln>
        <a:effectLst/>
      </c:spPr>
    </c:title>
    <c:autoTitleDeleted val="0"/>
    <c:plotArea>
      <c:layout/>
      <c:lineChart>
        <c:grouping val="standard"/>
        <c:varyColors val="1"/>
        <c:ser>
          <c:idx val="0"/>
          <c:order val="0"/>
          <c:tx>
            <c:v>Budget at Completion (BAC)</c:v>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cat>
            <c:numRef>
              <c:f>tabella!$B$3:$M$3</c:f>
              <c:numCache>
                <c:formatCode>m/d/yy</c:formatCode>
                <c:ptCount val="12"/>
                <c:pt idx="0">
                  <c:v>45252</c:v>
                </c:pt>
                <c:pt idx="1">
                  <c:v>45264</c:v>
                </c:pt>
                <c:pt idx="2">
                  <c:v>45265</c:v>
                </c:pt>
                <c:pt idx="3">
                  <c:v>45276</c:v>
                </c:pt>
                <c:pt idx="4">
                  <c:v>45276</c:v>
                </c:pt>
                <c:pt idx="5">
                  <c:v>45292</c:v>
                </c:pt>
                <c:pt idx="6">
                  <c:v>45294</c:v>
                </c:pt>
                <c:pt idx="7">
                  <c:v>45294</c:v>
                </c:pt>
                <c:pt idx="8">
                  <c:v>45311</c:v>
                </c:pt>
                <c:pt idx="9">
                  <c:v>45311</c:v>
                </c:pt>
                <c:pt idx="10">
                  <c:v>45311</c:v>
                </c:pt>
                <c:pt idx="11">
                  <c:v>45311</c:v>
                </c:pt>
              </c:numCache>
            </c:numRef>
          </c:cat>
          <c:val>
            <c:numRef>
              <c:f>tabella!$B$4:$M$4</c:f>
              <c:numCache>
                <c:formatCode>"€"\ #,##0.00</c:formatCode>
                <c:ptCount val="12"/>
                <c:pt idx="0">
                  <c:v>1450</c:v>
                </c:pt>
                <c:pt idx="1">
                  <c:v>560</c:v>
                </c:pt>
                <c:pt idx="2">
                  <c:v>2010</c:v>
                </c:pt>
                <c:pt idx="3">
                  <c:v>490</c:v>
                </c:pt>
                <c:pt idx="4">
                  <c:v>2500</c:v>
                </c:pt>
                <c:pt idx="5">
                  <c:v>700</c:v>
                </c:pt>
                <c:pt idx="6">
                  <c:v>720</c:v>
                </c:pt>
                <c:pt idx="7">
                  <c:v>3920</c:v>
                </c:pt>
                <c:pt idx="8">
                  <c:v>2380</c:v>
                </c:pt>
                <c:pt idx="9">
                  <c:v>1190</c:v>
                </c:pt>
                <c:pt idx="10">
                  <c:v>140</c:v>
                </c:pt>
                <c:pt idx="11">
                  <c:v>6910</c:v>
                </c:pt>
              </c:numCache>
            </c:numRef>
          </c:val>
          <c:smooth val="0"/>
          <c:extLst>
            <c:ext xmlns:c16="http://schemas.microsoft.com/office/drawing/2014/chart" uri="{C3380CC4-5D6E-409C-BE32-E72D297353CC}">
              <c16:uniqueId val="{00000000-C980-4F8A-B308-4573CE69A447}"/>
            </c:ext>
          </c:extLst>
        </c:ser>
        <c:ser>
          <c:idx val="1"/>
          <c:order val="1"/>
          <c:tx>
            <c:v>Actual Cost (AC)</c:v>
          </c:tx>
          <c:spPr>
            <a:ln w="19050" cap="rnd" cmpd="sng" algn="ctr">
              <a:solidFill>
                <a:schemeClr val="accent5"/>
              </a:solidFill>
              <a:prstDash val="solid"/>
              <a:round/>
            </a:ln>
            <a:effectLst/>
          </c:spPr>
          <c:marker>
            <c:symbol val="circle"/>
            <c:size val="5"/>
            <c:spPr>
              <a:solidFill>
                <a:schemeClr val="accent5"/>
              </a:solidFill>
              <a:ln w="6350" cap="flat" cmpd="sng" algn="ctr">
                <a:solidFill>
                  <a:schemeClr val="accent5"/>
                </a:solidFill>
                <a:prstDash val="solid"/>
                <a:round/>
              </a:ln>
              <a:effectLst/>
            </c:spPr>
          </c:marker>
          <c:cat>
            <c:numRef>
              <c:f>tabella!$B$3:$M$3</c:f>
              <c:numCache>
                <c:formatCode>m/d/yy</c:formatCode>
                <c:ptCount val="12"/>
                <c:pt idx="0">
                  <c:v>45252</c:v>
                </c:pt>
                <c:pt idx="1">
                  <c:v>45264</c:v>
                </c:pt>
                <c:pt idx="2">
                  <c:v>45265</c:v>
                </c:pt>
                <c:pt idx="3">
                  <c:v>45276</c:v>
                </c:pt>
                <c:pt idx="4">
                  <c:v>45276</c:v>
                </c:pt>
                <c:pt idx="5">
                  <c:v>45292</c:v>
                </c:pt>
                <c:pt idx="6">
                  <c:v>45294</c:v>
                </c:pt>
                <c:pt idx="7">
                  <c:v>45294</c:v>
                </c:pt>
                <c:pt idx="8">
                  <c:v>45311</c:v>
                </c:pt>
                <c:pt idx="9">
                  <c:v>45311</c:v>
                </c:pt>
                <c:pt idx="10">
                  <c:v>45311</c:v>
                </c:pt>
                <c:pt idx="11">
                  <c:v>45311</c:v>
                </c:pt>
              </c:numCache>
            </c:numRef>
          </c:cat>
          <c:val>
            <c:numRef>
              <c:f>tabella!$B$6:$M$6</c:f>
              <c:numCache>
                <c:formatCode>"€"\ #,##0.00</c:formatCode>
                <c:ptCount val="12"/>
                <c:pt idx="0">
                  <c:v>1510</c:v>
                </c:pt>
                <c:pt idx="1">
                  <c:v>560</c:v>
                </c:pt>
                <c:pt idx="2">
                  <c:v>2070</c:v>
                </c:pt>
                <c:pt idx="3">
                  <c:v>390</c:v>
                </c:pt>
                <c:pt idx="4">
                  <c:v>2460</c:v>
                </c:pt>
                <c:pt idx="5">
                  <c:v>700</c:v>
                </c:pt>
                <c:pt idx="6">
                  <c:v>720</c:v>
                </c:pt>
                <c:pt idx="7">
                  <c:v>3880</c:v>
                </c:pt>
                <c:pt idx="8">
                  <c:v>2375</c:v>
                </c:pt>
                <c:pt idx="9">
                  <c:v>1000</c:v>
                </c:pt>
                <c:pt idx="10">
                  <c:v>140</c:v>
                </c:pt>
                <c:pt idx="11">
                  <c:v>6675</c:v>
                </c:pt>
              </c:numCache>
            </c:numRef>
          </c:val>
          <c:smooth val="0"/>
          <c:extLst>
            <c:ext xmlns:c16="http://schemas.microsoft.com/office/drawing/2014/chart" uri="{C3380CC4-5D6E-409C-BE32-E72D297353CC}">
              <c16:uniqueId val="{00000001-C980-4F8A-B308-4573CE69A447}"/>
            </c:ext>
          </c:extLst>
        </c:ser>
        <c:ser>
          <c:idx val="2"/>
          <c:order val="2"/>
          <c:tx>
            <c:v>Earned Value (EV)</c:v>
          </c:tx>
          <c:spPr>
            <a:ln w="19050" cap="rnd" cmpd="sng" algn="ctr">
              <a:solidFill>
                <a:schemeClr val="accent4"/>
              </a:solidFill>
              <a:prstDash val="solid"/>
              <a:round/>
            </a:ln>
            <a:effectLst/>
          </c:spPr>
          <c:marker>
            <c:symbol val="circle"/>
            <c:size val="5"/>
            <c:spPr>
              <a:solidFill>
                <a:schemeClr val="accent4"/>
              </a:solidFill>
              <a:ln w="6350" cap="flat" cmpd="sng" algn="ctr">
                <a:solidFill>
                  <a:schemeClr val="accent4"/>
                </a:solidFill>
                <a:prstDash val="solid"/>
                <a:round/>
              </a:ln>
              <a:effectLst/>
            </c:spPr>
          </c:marker>
          <c:cat>
            <c:numRef>
              <c:f>tabella!$B$3:$M$3</c:f>
              <c:numCache>
                <c:formatCode>m/d/yy</c:formatCode>
                <c:ptCount val="12"/>
                <c:pt idx="0">
                  <c:v>45252</c:v>
                </c:pt>
                <c:pt idx="1">
                  <c:v>45264</c:v>
                </c:pt>
                <c:pt idx="2">
                  <c:v>45265</c:v>
                </c:pt>
                <c:pt idx="3">
                  <c:v>45276</c:v>
                </c:pt>
                <c:pt idx="4">
                  <c:v>45276</c:v>
                </c:pt>
                <c:pt idx="5">
                  <c:v>45292</c:v>
                </c:pt>
                <c:pt idx="6">
                  <c:v>45294</c:v>
                </c:pt>
                <c:pt idx="7">
                  <c:v>45294</c:v>
                </c:pt>
                <c:pt idx="8">
                  <c:v>45311</c:v>
                </c:pt>
                <c:pt idx="9">
                  <c:v>45311</c:v>
                </c:pt>
                <c:pt idx="10">
                  <c:v>45311</c:v>
                </c:pt>
                <c:pt idx="11">
                  <c:v>45311</c:v>
                </c:pt>
              </c:numCache>
            </c:numRef>
          </c:cat>
          <c:val>
            <c:numRef>
              <c:f>tabella!$B$5:$M$5</c:f>
              <c:numCache>
                <c:formatCode>"€"\ #,##0.00</c:formatCode>
                <c:ptCount val="12"/>
                <c:pt idx="0">
                  <c:v>1450</c:v>
                </c:pt>
                <c:pt idx="1">
                  <c:v>560</c:v>
                </c:pt>
                <c:pt idx="2">
                  <c:v>2010</c:v>
                </c:pt>
                <c:pt idx="3">
                  <c:v>490</c:v>
                </c:pt>
                <c:pt idx="4">
                  <c:v>2500</c:v>
                </c:pt>
                <c:pt idx="5">
                  <c:v>700</c:v>
                </c:pt>
                <c:pt idx="6">
                  <c:v>720</c:v>
                </c:pt>
                <c:pt idx="7">
                  <c:v>3920</c:v>
                </c:pt>
                <c:pt idx="8">
                  <c:v>2380</c:v>
                </c:pt>
                <c:pt idx="9">
                  <c:v>1190</c:v>
                </c:pt>
                <c:pt idx="10">
                  <c:v>140</c:v>
                </c:pt>
                <c:pt idx="11">
                  <c:v>6910</c:v>
                </c:pt>
              </c:numCache>
            </c:numRef>
          </c:val>
          <c:smooth val="0"/>
          <c:extLst>
            <c:ext xmlns:c16="http://schemas.microsoft.com/office/drawing/2014/chart" uri="{C3380CC4-5D6E-409C-BE32-E72D297353CC}">
              <c16:uniqueId val="{00000002-C980-4F8A-B308-4573CE69A447}"/>
            </c:ext>
          </c:extLst>
        </c:ser>
        <c:ser>
          <c:idx val="3"/>
          <c:order val="3"/>
          <c:tx>
            <c:v>Planned Value (PV)</c:v>
          </c:tx>
          <c:spPr>
            <a:ln w="19050" cap="rnd" cmpd="sng" algn="ctr">
              <a:solidFill>
                <a:schemeClr val="accent6">
                  <a:lumMod val="60000"/>
                </a:schemeClr>
              </a:solidFill>
              <a:prstDash val="solid"/>
              <a:round/>
            </a:ln>
            <a:effectLst/>
          </c:spPr>
          <c:marker>
            <c:symbol val="circle"/>
            <c:size val="5"/>
            <c:spPr>
              <a:solidFill>
                <a:schemeClr val="accent6">
                  <a:lumMod val="60000"/>
                </a:schemeClr>
              </a:solidFill>
              <a:ln w="6350" cap="flat" cmpd="sng" algn="ctr">
                <a:solidFill>
                  <a:schemeClr val="accent6">
                    <a:lumMod val="60000"/>
                  </a:schemeClr>
                </a:solidFill>
                <a:prstDash val="solid"/>
                <a:round/>
              </a:ln>
              <a:effectLst/>
            </c:spPr>
          </c:marker>
          <c:cat>
            <c:numRef>
              <c:f>tabella!$B$3:$M$3</c:f>
              <c:numCache>
                <c:formatCode>m/d/yy</c:formatCode>
                <c:ptCount val="12"/>
                <c:pt idx="0">
                  <c:v>45252</c:v>
                </c:pt>
                <c:pt idx="1">
                  <c:v>45264</c:v>
                </c:pt>
                <c:pt idx="2">
                  <c:v>45265</c:v>
                </c:pt>
                <c:pt idx="3">
                  <c:v>45276</c:v>
                </c:pt>
                <c:pt idx="4">
                  <c:v>45276</c:v>
                </c:pt>
                <c:pt idx="5">
                  <c:v>45292</c:v>
                </c:pt>
                <c:pt idx="6">
                  <c:v>45294</c:v>
                </c:pt>
                <c:pt idx="7">
                  <c:v>45294</c:v>
                </c:pt>
                <c:pt idx="8">
                  <c:v>45311</c:v>
                </c:pt>
                <c:pt idx="9">
                  <c:v>45311</c:v>
                </c:pt>
                <c:pt idx="10">
                  <c:v>45311</c:v>
                </c:pt>
                <c:pt idx="11">
                  <c:v>45311</c:v>
                </c:pt>
              </c:numCache>
            </c:numRef>
          </c:cat>
          <c:val>
            <c:numRef>
              <c:f>tabella!$B$7:$M$7</c:f>
              <c:numCache>
                <c:formatCode>"€"\ #,##0.00</c:formatCode>
                <c:ptCount val="12"/>
                <c:pt idx="0">
                  <c:v>1450</c:v>
                </c:pt>
                <c:pt idx="1">
                  <c:v>560</c:v>
                </c:pt>
                <c:pt idx="2">
                  <c:v>2010</c:v>
                </c:pt>
                <c:pt idx="3">
                  <c:v>490</c:v>
                </c:pt>
                <c:pt idx="4">
                  <c:v>2500</c:v>
                </c:pt>
                <c:pt idx="5">
                  <c:v>700</c:v>
                </c:pt>
                <c:pt idx="6">
                  <c:v>720</c:v>
                </c:pt>
                <c:pt idx="7">
                  <c:v>3920</c:v>
                </c:pt>
                <c:pt idx="8">
                  <c:v>2380</c:v>
                </c:pt>
                <c:pt idx="9">
                  <c:v>1190</c:v>
                </c:pt>
                <c:pt idx="10">
                  <c:v>140</c:v>
                </c:pt>
                <c:pt idx="11">
                  <c:v>6910</c:v>
                </c:pt>
              </c:numCache>
            </c:numRef>
          </c:val>
          <c:smooth val="0"/>
          <c:extLst>
            <c:ext xmlns:c16="http://schemas.microsoft.com/office/drawing/2014/chart" uri="{C3380CC4-5D6E-409C-BE32-E72D297353CC}">
              <c16:uniqueId val="{00000003-C980-4F8A-B308-4573CE69A447}"/>
            </c:ext>
          </c:extLst>
        </c:ser>
        <c:dLbls>
          <c:showLegendKey val="0"/>
          <c:showVal val="0"/>
          <c:showCatName val="0"/>
          <c:showSerName val="0"/>
          <c:showPercent val="0"/>
          <c:showBubbleSize val="0"/>
        </c:dLbls>
        <c:marker val="1"/>
        <c:smooth val="0"/>
        <c:axId val="107766070"/>
        <c:axId val="2078320088"/>
      </c:lineChart>
      <c:dateAx>
        <c:axId val="107766070"/>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GB"/>
              </a:p>
            </c:rich>
          </c:tx>
          <c:overlay val="0"/>
          <c:spPr>
            <a:noFill/>
            <a:ln>
              <a:noFill/>
            </a:ln>
            <a:effectLst/>
          </c:spPr>
        </c:title>
        <c:numFmt formatCode="m/d/yy" sourceLinked="1"/>
        <c:majorTickMark val="none"/>
        <c:minorTickMark val="none"/>
        <c:tickLblPos val="nextTo"/>
        <c:spPr>
          <a:noFill/>
          <a:ln w="6350" cap="flat" cmpd="sng" algn="ctr">
            <a:solidFill>
              <a:schemeClr val="tx1"/>
            </a:solidFill>
            <a:prstDash val="solid"/>
            <a:round/>
          </a:ln>
          <a:effectLst/>
        </c:spPr>
        <c:txPr>
          <a:bodyPr rot="0" spcFirstLastPara="1" vertOverflow="ellipsis" wrap="square" anchor="ctr" anchorCtr="1"/>
          <a:lstStyle/>
          <a:p>
            <a:pPr lvl="0">
              <a:defRPr sz="1100" b="0" i="0" u="none" strike="noStrike" kern="1200" baseline="0">
                <a:solidFill>
                  <a:srgbClr val="000000"/>
                </a:solidFill>
                <a:latin typeface="Arial"/>
                <a:ea typeface="+mn-ea"/>
                <a:cs typeface="+mn-cs"/>
              </a:defRPr>
            </a:pPr>
            <a:endParaRPr lang="it-IT"/>
          </a:p>
        </c:txPr>
        <c:crossAx val="2078320088"/>
        <c:crosses val="autoZero"/>
        <c:auto val="1"/>
        <c:lblOffset val="100"/>
        <c:baseTimeUnit val="days"/>
      </c:dateAx>
      <c:valAx>
        <c:axId val="2078320088"/>
        <c:scaling>
          <c:orientation val="minMax"/>
        </c:scaling>
        <c:delete val="0"/>
        <c:axPos val="l"/>
        <c:majorGridlines>
          <c:spPr>
            <a:ln w="6350" cap="flat" cmpd="sng" algn="ctr">
              <a:solidFill>
                <a:srgbClr val="B7B7B7"/>
              </a:solidFill>
              <a:prstDash val="solid"/>
              <a:round/>
            </a:ln>
            <a:effectLst/>
          </c:spPr>
        </c:maj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GB"/>
              </a:p>
            </c:rich>
          </c:tx>
          <c:overlay val="0"/>
          <c:spPr>
            <a:noFill/>
            <a:ln>
              <a:noFill/>
            </a:ln>
            <a:effectLst/>
          </c:spPr>
        </c:title>
        <c:numFmt formatCode="&quot;€&quot;\ #,##0.00" sourceLinked="1"/>
        <c:majorTickMark val="none"/>
        <c:minorTickMark val="none"/>
        <c:tickLblPos val="nextTo"/>
        <c:spPr>
          <a:noFill/>
          <a:ln w="6350" cap="flat" cmpd="sng" algn="ctr">
            <a:solidFill>
              <a:schemeClr val="tx1"/>
            </a:solidFill>
            <a:prstDash val="solid"/>
            <a:round/>
          </a:ln>
          <a:effectLst/>
        </c:spPr>
        <c:txPr>
          <a:bodyPr rot="0" spcFirstLastPara="1" vertOverflow="ellipsis" wrap="square" anchor="ctr" anchorCtr="1"/>
          <a:lstStyle/>
          <a:p>
            <a:pPr lvl="0">
              <a:defRPr sz="1000" b="0" i="0" u="none" strike="noStrike" kern="1200" baseline="0">
                <a:solidFill>
                  <a:srgbClr val="000000"/>
                </a:solidFill>
                <a:latin typeface="Arial"/>
                <a:ea typeface="+mn-ea"/>
                <a:cs typeface="+mn-cs"/>
              </a:defRPr>
            </a:pPr>
            <a:endParaRPr lang="it-IT"/>
          </a:p>
        </c:txPr>
        <c:crossAx val="107766070"/>
        <c:crosses val="autoZero"/>
        <c:crossBetween val="between"/>
      </c:valAx>
      <c:spPr>
        <a:solidFill>
          <a:srgbClr val="C0C0C0"/>
        </a:solidFill>
        <a:ln>
          <a:noFill/>
        </a:ln>
        <a:effectLst/>
      </c:spPr>
    </c:plotArea>
    <c:legend>
      <c:legendPos val="b"/>
      <c:overlay val="0"/>
      <c:spPr>
        <a:noFill/>
        <a:ln>
          <a:noFill/>
        </a:ln>
        <a:effectLst/>
      </c:spPr>
      <c:txPr>
        <a:bodyPr rot="0" spcFirstLastPara="1" vertOverflow="ellipsis" vert="horz" wrap="square" anchor="ctr" anchorCtr="1"/>
        <a:lstStyle/>
        <a:p>
          <a:pPr lvl="0">
            <a:defRPr sz="1400" b="1" i="0" u="none" strike="noStrike" kern="1200" baseline="0">
              <a:solidFill>
                <a:srgbClr val="1A1A1A"/>
              </a:solidFill>
              <a:latin typeface="+mn-lt"/>
              <a:ea typeface="+mn-ea"/>
              <a:cs typeface="+mn-cs"/>
            </a:defRPr>
          </a:pPr>
          <a:endParaRPr lang="it-IT"/>
        </a:p>
      </c:txPr>
    </c:legend>
    <c:plotVisOnly val="1"/>
    <c:dispBlanksAs val="zero"/>
    <c:showDLblsOverMax val="1"/>
  </c:chart>
  <c:spPr>
    <a:solidFill>
      <a:srgbClr val="FFFFFF"/>
    </a:solidFill>
    <a:ln w="6350" cap="flat" cmpd="sng" algn="ctr">
      <a:solidFill>
        <a:schemeClr val="tx1">
          <a:tint val="75000"/>
        </a:schemeClr>
      </a:solidFill>
      <a:prstDash val="solid"/>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200" b="1" i="0">
                <a:solidFill>
                  <a:srgbClr val="000000"/>
                </a:solidFill>
                <a:latin typeface="Arial"/>
              </a:defRPr>
            </a:pPr>
            <a:r>
              <a:rPr lang="en-GB" sz="1200" b="1" i="0">
                <a:solidFill>
                  <a:srgbClr val="000000"/>
                </a:solidFill>
                <a:latin typeface="Arial"/>
              </a:rPr>
              <a:t>Variance Analysis</a:t>
            </a:r>
          </a:p>
        </c:rich>
      </c:tx>
      <c:layout>
        <c:manualLayout>
          <c:xMode val="edge"/>
          <c:yMode val="edge"/>
          <c:x val="0.43822123419892001"/>
          <c:y val="3.1413679460366398E-2"/>
        </c:manualLayout>
      </c:layout>
      <c:overlay val="0"/>
    </c:title>
    <c:autoTitleDeleted val="0"/>
    <c:plotArea>
      <c:layout>
        <c:manualLayout>
          <c:xMode val="edge"/>
          <c:yMode val="edge"/>
          <c:x val="0.14077688602117999"/>
          <c:y val="0.18048207256989601"/>
          <c:w val="0.83657090123587596"/>
          <c:h val="0.57068135773038497"/>
        </c:manualLayout>
      </c:layout>
      <c:lineChart>
        <c:grouping val="standard"/>
        <c:varyColors val="1"/>
        <c:ser>
          <c:idx val="0"/>
          <c:order val="0"/>
          <c:tx>
            <c:v>Cost Variance (CV)</c:v>
          </c:tx>
          <c:spPr>
            <a:ln cmpd="sng">
              <a:solidFill>
                <a:srgbClr val="4F81BD"/>
              </a:solidFill>
            </a:ln>
          </c:spPr>
          <c:marker>
            <c:symbol val="none"/>
          </c:marker>
          <c:cat>
            <c:numRef>
              <c:f>tabella!$B$3:$M$3</c:f>
              <c:numCache>
                <c:formatCode>m/d/yy</c:formatCode>
                <c:ptCount val="12"/>
                <c:pt idx="0">
                  <c:v>45252</c:v>
                </c:pt>
                <c:pt idx="1">
                  <c:v>45264</c:v>
                </c:pt>
                <c:pt idx="2">
                  <c:v>45265</c:v>
                </c:pt>
                <c:pt idx="3">
                  <c:v>45276</c:v>
                </c:pt>
                <c:pt idx="4">
                  <c:v>45276</c:v>
                </c:pt>
                <c:pt idx="5">
                  <c:v>45292</c:v>
                </c:pt>
                <c:pt idx="6">
                  <c:v>45294</c:v>
                </c:pt>
                <c:pt idx="7">
                  <c:v>45294</c:v>
                </c:pt>
                <c:pt idx="8">
                  <c:v>45311</c:v>
                </c:pt>
                <c:pt idx="9">
                  <c:v>45311</c:v>
                </c:pt>
                <c:pt idx="10">
                  <c:v>45311</c:v>
                </c:pt>
                <c:pt idx="11">
                  <c:v>45311</c:v>
                </c:pt>
              </c:numCache>
            </c:numRef>
          </c:cat>
          <c:val>
            <c:numRef>
              <c:f>tabella!$B$9:$M$9</c:f>
              <c:numCache>
                <c:formatCode>"€"\ #,##0.00</c:formatCode>
                <c:ptCount val="12"/>
                <c:pt idx="0">
                  <c:v>-60</c:v>
                </c:pt>
                <c:pt idx="1">
                  <c:v>0</c:v>
                </c:pt>
                <c:pt idx="2">
                  <c:v>-60</c:v>
                </c:pt>
                <c:pt idx="3">
                  <c:v>100</c:v>
                </c:pt>
                <c:pt idx="4">
                  <c:v>40</c:v>
                </c:pt>
                <c:pt idx="5">
                  <c:v>0</c:v>
                </c:pt>
                <c:pt idx="6">
                  <c:v>0</c:v>
                </c:pt>
                <c:pt idx="7">
                  <c:v>40</c:v>
                </c:pt>
                <c:pt idx="8">
                  <c:v>5</c:v>
                </c:pt>
                <c:pt idx="9">
                  <c:v>190</c:v>
                </c:pt>
                <c:pt idx="10">
                  <c:v>0</c:v>
                </c:pt>
                <c:pt idx="11">
                  <c:v>235</c:v>
                </c:pt>
              </c:numCache>
            </c:numRef>
          </c:val>
          <c:smooth val="0"/>
          <c:extLst>
            <c:ext xmlns:c16="http://schemas.microsoft.com/office/drawing/2014/chart" uri="{C3380CC4-5D6E-409C-BE32-E72D297353CC}">
              <c16:uniqueId val="{00000000-93FD-4BE0-81A6-5D3D06A042EF}"/>
            </c:ext>
          </c:extLst>
        </c:ser>
        <c:ser>
          <c:idx val="1"/>
          <c:order val="1"/>
          <c:tx>
            <c:v>Schedule Variance (SV)</c:v>
          </c:tx>
          <c:spPr>
            <a:ln cmpd="sng">
              <a:solidFill>
                <a:srgbClr val="C0504D"/>
              </a:solidFill>
            </a:ln>
          </c:spPr>
          <c:marker>
            <c:symbol val="none"/>
          </c:marker>
          <c:cat>
            <c:numRef>
              <c:f>tabella!$B$3:$M$3</c:f>
              <c:numCache>
                <c:formatCode>m/d/yy</c:formatCode>
                <c:ptCount val="12"/>
                <c:pt idx="0">
                  <c:v>45252</c:v>
                </c:pt>
                <c:pt idx="1">
                  <c:v>45264</c:v>
                </c:pt>
                <c:pt idx="2">
                  <c:v>45265</c:v>
                </c:pt>
                <c:pt idx="3">
                  <c:v>45276</c:v>
                </c:pt>
                <c:pt idx="4">
                  <c:v>45276</c:v>
                </c:pt>
                <c:pt idx="5">
                  <c:v>45292</c:v>
                </c:pt>
                <c:pt idx="6">
                  <c:v>45294</c:v>
                </c:pt>
                <c:pt idx="7">
                  <c:v>45294</c:v>
                </c:pt>
                <c:pt idx="8">
                  <c:v>45311</c:v>
                </c:pt>
                <c:pt idx="9">
                  <c:v>45311</c:v>
                </c:pt>
                <c:pt idx="10">
                  <c:v>45311</c:v>
                </c:pt>
                <c:pt idx="11">
                  <c:v>45311</c:v>
                </c:pt>
              </c:numCache>
            </c:numRef>
          </c:cat>
          <c:val>
            <c:numRef>
              <c:f>tabella!$B$10:$M$10</c:f>
              <c:numCache>
                <c:formatCode>"€"\ #,##0.00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3FD-4BE0-81A6-5D3D06A042EF}"/>
            </c:ext>
          </c:extLst>
        </c:ser>
        <c:ser>
          <c:idx val="2"/>
          <c:order val="2"/>
          <c:tx>
            <c:v>Variance at Completion (VAC)</c:v>
          </c:tx>
          <c:spPr>
            <a:ln cmpd="sng">
              <a:solidFill>
                <a:srgbClr val="9BBB59"/>
              </a:solidFill>
            </a:ln>
          </c:spPr>
          <c:marker>
            <c:symbol val="none"/>
          </c:marker>
          <c:cat>
            <c:numRef>
              <c:f>tabella!$B$3:$M$3</c:f>
              <c:numCache>
                <c:formatCode>m/d/yy</c:formatCode>
                <c:ptCount val="12"/>
                <c:pt idx="0">
                  <c:v>45252</c:v>
                </c:pt>
                <c:pt idx="1">
                  <c:v>45264</c:v>
                </c:pt>
                <c:pt idx="2">
                  <c:v>45265</c:v>
                </c:pt>
                <c:pt idx="3">
                  <c:v>45276</c:v>
                </c:pt>
                <c:pt idx="4">
                  <c:v>45276</c:v>
                </c:pt>
                <c:pt idx="5">
                  <c:v>45292</c:v>
                </c:pt>
                <c:pt idx="6">
                  <c:v>45294</c:v>
                </c:pt>
                <c:pt idx="7">
                  <c:v>45294</c:v>
                </c:pt>
                <c:pt idx="8">
                  <c:v>45311</c:v>
                </c:pt>
                <c:pt idx="9">
                  <c:v>45311</c:v>
                </c:pt>
                <c:pt idx="10">
                  <c:v>45311</c:v>
                </c:pt>
                <c:pt idx="11">
                  <c:v>45311</c:v>
                </c:pt>
              </c:numCache>
            </c:numRef>
          </c:cat>
          <c:val>
            <c:numRef>
              <c:f>tabella!$B$15:$M$15</c:f>
              <c:numCache>
                <c:formatCode>"€"\ #,##0.00</c:formatCode>
                <c:ptCount val="12"/>
                <c:pt idx="0">
                  <c:v>-60</c:v>
                </c:pt>
                <c:pt idx="1">
                  <c:v>0</c:v>
                </c:pt>
                <c:pt idx="2">
                  <c:v>-60</c:v>
                </c:pt>
                <c:pt idx="3">
                  <c:v>100</c:v>
                </c:pt>
                <c:pt idx="4">
                  <c:v>40</c:v>
                </c:pt>
                <c:pt idx="5">
                  <c:v>0</c:v>
                </c:pt>
                <c:pt idx="6">
                  <c:v>0</c:v>
                </c:pt>
                <c:pt idx="7">
                  <c:v>40</c:v>
                </c:pt>
                <c:pt idx="8">
                  <c:v>5</c:v>
                </c:pt>
                <c:pt idx="9">
                  <c:v>190</c:v>
                </c:pt>
                <c:pt idx="10">
                  <c:v>0</c:v>
                </c:pt>
                <c:pt idx="11">
                  <c:v>235</c:v>
                </c:pt>
              </c:numCache>
            </c:numRef>
          </c:val>
          <c:smooth val="0"/>
          <c:extLst>
            <c:ext xmlns:c16="http://schemas.microsoft.com/office/drawing/2014/chart" uri="{C3380CC4-5D6E-409C-BE32-E72D297353CC}">
              <c16:uniqueId val="{00000002-93FD-4BE0-81A6-5D3D06A042EF}"/>
            </c:ext>
          </c:extLst>
        </c:ser>
        <c:dLbls>
          <c:showLegendKey val="0"/>
          <c:showVal val="0"/>
          <c:showCatName val="0"/>
          <c:showSerName val="0"/>
          <c:showPercent val="0"/>
          <c:showBubbleSize val="0"/>
        </c:dLbls>
        <c:smooth val="0"/>
        <c:axId val="915372656"/>
        <c:axId val="469856167"/>
      </c:lineChart>
      <c:dateAx>
        <c:axId val="915372656"/>
        <c:scaling>
          <c:orientation val="minMax"/>
        </c:scaling>
        <c:delete val="0"/>
        <c:axPos val="b"/>
        <c:title>
          <c:tx>
            <c:rich>
              <a:bodyPr/>
              <a:lstStyle/>
              <a:p>
                <a:pPr lvl="0">
                  <a:defRPr sz="1000" b="1" i="0">
                    <a:solidFill>
                      <a:srgbClr val="000000"/>
                    </a:solidFill>
                    <a:latin typeface="Arial"/>
                  </a:defRPr>
                </a:pPr>
                <a:r>
                  <a:rPr lang="en-GB" sz="1000" b="1" i="0">
                    <a:solidFill>
                      <a:srgbClr val="000000"/>
                    </a:solidFill>
                    <a:latin typeface="Arial"/>
                  </a:rPr>
                  <a:t>periodo</a:t>
                </a:r>
              </a:p>
            </c:rich>
          </c:tx>
          <c:layout>
            <c:manualLayout>
              <c:xMode val="edge"/>
              <c:yMode val="edge"/>
              <c:x val="0.52103642204632805"/>
              <c:y val="0.83507960144950799"/>
            </c:manualLayout>
          </c:layout>
          <c:overlay val="0"/>
        </c:title>
        <c:numFmt formatCode="m/d/yy" sourceLinked="1"/>
        <c:majorTickMark val="out"/>
        <c:minorTickMark val="none"/>
        <c:tickLblPos val="nextTo"/>
        <c:txPr>
          <a:bodyPr rot="0"/>
          <a:lstStyle/>
          <a:p>
            <a:pPr lvl="0">
              <a:defRPr sz="1200" b="0" i="0">
                <a:solidFill>
                  <a:srgbClr val="000000"/>
                </a:solidFill>
                <a:latin typeface="Arial"/>
              </a:defRPr>
            </a:pPr>
            <a:endParaRPr lang="it-IT"/>
          </a:p>
        </c:txPr>
        <c:crossAx val="469856167"/>
        <c:crosses val="autoZero"/>
        <c:auto val="1"/>
        <c:lblOffset val="100"/>
        <c:baseTimeUnit val="days"/>
      </c:dateAx>
      <c:valAx>
        <c:axId val="469856167"/>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Arial"/>
                  </a:defRPr>
                </a:pPr>
                <a:r>
                  <a:rPr lang="en-GB" sz="1000" b="1" i="0">
                    <a:solidFill>
                      <a:srgbClr val="000000"/>
                    </a:solidFill>
                    <a:latin typeface="Arial"/>
                  </a:rPr>
                  <a:t>costo</a:t>
                </a:r>
              </a:p>
            </c:rich>
          </c:tx>
          <c:layout>
            <c:manualLayout>
              <c:xMode val="edge"/>
              <c:yMode val="edge"/>
              <c:x val="2.5890008548885901E-2"/>
              <c:y val="0.41099528974160698"/>
            </c:manualLayout>
          </c:layout>
          <c:overlay val="0"/>
        </c:title>
        <c:numFmt formatCode="&quot;€&quot;\ #,##0.00" sourceLinked="1"/>
        <c:majorTickMark val="out"/>
        <c:minorTickMark val="none"/>
        <c:tickLblPos val="nextTo"/>
        <c:spPr>
          <a:ln/>
        </c:spPr>
        <c:txPr>
          <a:bodyPr rot="0"/>
          <a:lstStyle/>
          <a:p>
            <a:pPr lvl="0">
              <a:defRPr sz="1000" b="0" i="0">
                <a:solidFill>
                  <a:srgbClr val="000000"/>
                </a:solidFill>
                <a:latin typeface="Arial"/>
              </a:defRPr>
            </a:pPr>
            <a:endParaRPr lang="it-IT"/>
          </a:p>
        </c:txPr>
        <c:crossAx val="915372656"/>
        <c:crosses val="autoZero"/>
        <c:crossBetween val="between"/>
      </c:valAx>
      <c:spPr>
        <a:solidFill>
          <a:srgbClr val="C0C0C0"/>
        </a:solidFill>
      </c:spPr>
    </c:plotArea>
    <c:legend>
      <c:legendPos val="b"/>
      <c:layout>
        <c:manualLayout>
          <c:xMode val="edge"/>
          <c:yMode val="edge"/>
          <c:x val="0.22041263219781801"/>
          <c:y val="0.92670274552268395"/>
        </c:manualLayout>
      </c:layout>
      <c:overlay val="0"/>
      <c:txPr>
        <a:bodyPr/>
        <a:lstStyle/>
        <a:p>
          <a:pPr lvl="0">
            <a:defRPr sz="1400" b="0" i="0">
              <a:solidFill>
                <a:srgbClr val="000000"/>
              </a:solidFill>
              <a:latin typeface="Arial"/>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314325</xdr:colOff>
      <xdr:row>31</xdr:row>
      <xdr:rowOff>76200</xdr:rowOff>
    </xdr:from>
    <xdr:ext cx="10906125" cy="4248150"/>
    <xdr:graphicFrame macro="">
      <xdr:nvGraphicFramePr>
        <xdr:cNvPr id="1720502294" name="Chart 1" title="Grafico">
          <a:extLst>
            <a:ext uri="{FF2B5EF4-FFF2-40B4-BE49-F238E27FC236}">
              <a16:creationId xmlns:a16="http://schemas.microsoft.com/office/drawing/2014/main" id="{00000000-0008-0000-0200-000016C88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333375</xdr:colOff>
      <xdr:row>1</xdr:row>
      <xdr:rowOff>38100</xdr:rowOff>
    </xdr:from>
    <xdr:ext cx="10858500" cy="4200525"/>
    <xdr:graphicFrame macro="">
      <xdr:nvGraphicFramePr>
        <xdr:cNvPr id="110016607" name="Chart 2">
          <a:extLst>
            <a:ext uri="{FF2B5EF4-FFF2-40B4-BE49-F238E27FC236}">
              <a16:creationId xmlns:a16="http://schemas.microsoft.com/office/drawing/2014/main" id="{00000000-0008-0000-0200-00005FB88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323850</xdr:colOff>
      <xdr:row>62</xdr:row>
      <xdr:rowOff>104775</xdr:rowOff>
    </xdr:from>
    <xdr:ext cx="10963275" cy="4867275"/>
    <xdr:graphicFrame macro="">
      <xdr:nvGraphicFramePr>
        <xdr:cNvPr id="1564993673" name="Chart 3">
          <a:extLst>
            <a:ext uri="{FF2B5EF4-FFF2-40B4-BE49-F238E27FC236}">
              <a16:creationId xmlns:a16="http://schemas.microsoft.com/office/drawing/2014/main" id="{00000000-0008-0000-0200-000089E84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pageSetUpPr fitToPage="1"/>
  </sheetPr>
  <dimension ref="A1:E1000"/>
  <sheetViews>
    <sheetView showGridLines="0" zoomScale="143" zoomScaleNormal="100" workbookViewId="0">
      <selection activeCell="C19" sqref="C19"/>
    </sheetView>
  </sheetViews>
  <sheetFormatPr baseColWidth="10" defaultColWidth="14.3984375" defaultRowHeight="15" customHeight="1"/>
  <cols>
    <col min="1" max="1" width="30.59765625" customWidth="1"/>
    <col min="2" max="2" width="8.3984375" customWidth="1"/>
    <col min="3" max="3" width="52.3984375" customWidth="1"/>
    <col min="4" max="4" width="33.19921875" customWidth="1"/>
    <col min="5" max="26" width="8.796875" customWidth="1"/>
  </cols>
  <sheetData>
    <row r="1" spans="1:5" ht="18.75" customHeight="1">
      <c r="A1" s="63" t="s">
        <v>0</v>
      </c>
      <c r="B1" s="64"/>
      <c r="C1" s="64"/>
      <c r="D1" s="64"/>
    </row>
    <row r="2" spans="1:5" ht="38.25" customHeight="1">
      <c r="A2" s="65" t="s">
        <v>1</v>
      </c>
      <c r="B2" s="64"/>
      <c r="C2" s="64"/>
      <c r="D2" s="64"/>
    </row>
    <row r="3" spans="1:5" ht="12" customHeight="1">
      <c r="A3" s="1"/>
      <c r="B3" s="1"/>
      <c r="C3" s="1"/>
      <c r="D3" s="1"/>
    </row>
    <row r="4" spans="1:5" ht="12" customHeight="1">
      <c r="A4" s="59" t="s">
        <v>2</v>
      </c>
      <c r="B4" s="60" t="s">
        <v>3</v>
      </c>
      <c r="C4" s="60" t="s">
        <v>4</v>
      </c>
      <c r="D4" s="61" t="s">
        <v>5</v>
      </c>
    </row>
    <row r="5" spans="1:5" ht="21.75" customHeight="1">
      <c r="A5" s="2" t="s">
        <v>6</v>
      </c>
      <c r="B5" s="3" t="s">
        <v>7</v>
      </c>
      <c r="C5" s="4" t="s">
        <v>8</v>
      </c>
      <c r="D5" s="3" t="s">
        <v>9</v>
      </c>
    </row>
    <row r="6" spans="1:5" ht="24" customHeight="1">
      <c r="A6" s="5" t="s">
        <v>10</v>
      </c>
      <c r="B6" s="6" t="s">
        <v>11</v>
      </c>
      <c r="C6" s="7" t="s">
        <v>12</v>
      </c>
      <c r="D6" s="6" t="s">
        <v>9</v>
      </c>
    </row>
    <row r="7" spans="1:5" ht="12" customHeight="1">
      <c r="A7" s="8" t="s">
        <v>13</v>
      </c>
      <c r="B7" s="9" t="s">
        <v>14</v>
      </c>
      <c r="C7" s="10" t="s">
        <v>15</v>
      </c>
      <c r="D7" s="11" t="s">
        <v>9</v>
      </c>
    </row>
    <row r="8" spans="1:5" ht="12" customHeight="1">
      <c r="A8" s="8" t="s">
        <v>16</v>
      </c>
      <c r="B8" s="9" t="s">
        <v>17</v>
      </c>
      <c r="C8" s="10" t="s">
        <v>18</v>
      </c>
      <c r="D8" s="11" t="s">
        <v>19</v>
      </c>
    </row>
    <row r="9" spans="1:5" ht="25.5" customHeight="1">
      <c r="A9" s="25" t="s">
        <v>20</v>
      </c>
      <c r="B9" s="26" t="s">
        <v>21</v>
      </c>
      <c r="C9" s="27" t="s">
        <v>22</v>
      </c>
      <c r="D9" s="28" t="s">
        <v>23</v>
      </c>
    </row>
    <row r="10" spans="1:5" ht="12" customHeight="1">
      <c r="A10" s="8" t="s">
        <v>24</v>
      </c>
      <c r="B10" s="9" t="s">
        <v>25</v>
      </c>
      <c r="C10" s="10" t="s">
        <v>26</v>
      </c>
      <c r="D10" s="11" t="s">
        <v>27</v>
      </c>
      <c r="E10" s="12"/>
    </row>
    <row r="11" spans="1:5" ht="12" customHeight="1">
      <c r="A11" s="25" t="s">
        <v>28</v>
      </c>
      <c r="B11" s="26" t="s">
        <v>29</v>
      </c>
      <c r="C11" s="27" t="s">
        <v>30</v>
      </c>
      <c r="D11" s="28" t="s">
        <v>31</v>
      </c>
    </row>
    <row r="12" spans="1:5" ht="12" customHeight="1">
      <c r="A12" s="8" t="s">
        <v>32</v>
      </c>
      <c r="B12" s="9" t="s">
        <v>33</v>
      </c>
      <c r="C12" s="10" t="s">
        <v>34</v>
      </c>
      <c r="D12" s="11" t="s">
        <v>35</v>
      </c>
    </row>
    <row r="13" spans="1:5" ht="26.25" customHeight="1">
      <c r="A13" s="5" t="s">
        <v>36</v>
      </c>
      <c r="B13" s="6" t="s">
        <v>37</v>
      </c>
      <c r="C13" s="7" t="s">
        <v>38</v>
      </c>
      <c r="D13" s="13" t="s">
        <v>39</v>
      </c>
    </row>
    <row r="14" spans="1:5" ht="26.25" customHeight="1">
      <c r="A14" s="8" t="s">
        <v>40</v>
      </c>
      <c r="B14" s="9" t="s">
        <v>41</v>
      </c>
      <c r="C14" s="10" t="s">
        <v>42</v>
      </c>
      <c r="D14" s="11" t="s">
        <v>43</v>
      </c>
    </row>
    <row r="15" spans="1:5" ht="27" customHeight="1">
      <c r="A15" s="25" t="s">
        <v>44</v>
      </c>
      <c r="B15" s="26" t="s">
        <v>45</v>
      </c>
      <c r="C15" s="27" t="s">
        <v>46</v>
      </c>
      <c r="D15" s="28" t="s">
        <v>47</v>
      </c>
    </row>
    <row r="16" spans="1:5" ht="27.75" customHeight="1">
      <c r="A16" s="8" t="s">
        <v>48</v>
      </c>
      <c r="B16" s="9"/>
      <c r="C16" s="10" t="s">
        <v>49</v>
      </c>
      <c r="D16" s="11" t="s">
        <v>50</v>
      </c>
    </row>
    <row r="17" spans="1:4" ht="12" customHeight="1">
      <c r="A17" s="25"/>
      <c r="B17" s="26"/>
      <c r="C17" s="14" t="s">
        <v>51</v>
      </c>
      <c r="D17" s="26" t="s">
        <v>52</v>
      </c>
    </row>
    <row r="18" spans="1:4" ht="12" customHeight="1">
      <c r="A18" s="8"/>
      <c r="B18" s="9"/>
      <c r="C18" s="15" t="s">
        <v>53</v>
      </c>
      <c r="D18" s="9" t="s">
        <v>54</v>
      </c>
    </row>
    <row r="19" spans="1:4" ht="12" customHeight="1">
      <c r="A19" s="8"/>
      <c r="B19" s="9"/>
      <c r="C19" s="16" t="s">
        <v>55</v>
      </c>
      <c r="D19" s="9" t="s">
        <v>56</v>
      </c>
    </row>
    <row r="20" spans="1:4" ht="12" customHeight="1">
      <c r="A20" s="29"/>
      <c r="B20" s="30"/>
      <c r="C20" s="17" t="s">
        <v>57</v>
      </c>
      <c r="D20" s="30" t="s">
        <v>58</v>
      </c>
    </row>
    <row r="21" spans="1:4" ht="12" customHeight="1">
      <c r="B21" s="18"/>
      <c r="D21" s="18"/>
    </row>
    <row r="22" spans="1:4" ht="12" customHeight="1">
      <c r="B22" s="18"/>
      <c r="D22" s="18"/>
    </row>
    <row r="23" spans="1:4" ht="12" customHeight="1">
      <c r="B23" s="18"/>
      <c r="D23" s="18"/>
    </row>
    <row r="24" spans="1:4" ht="12" customHeight="1">
      <c r="B24" s="18"/>
      <c r="D24" s="18"/>
    </row>
    <row r="25" spans="1:4" ht="12" customHeight="1">
      <c r="B25" s="18"/>
      <c r="D25" s="18"/>
    </row>
    <row r="26" spans="1:4" ht="12" customHeight="1">
      <c r="B26" s="18"/>
      <c r="D26" s="18"/>
    </row>
    <row r="27" spans="1:4" ht="12" customHeight="1">
      <c r="B27" s="18"/>
      <c r="D27" s="18"/>
    </row>
    <row r="28" spans="1:4" ht="12" customHeight="1">
      <c r="B28" s="18"/>
      <c r="D28" s="18"/>
    </row>
    <row r="29" spans="1:4" ht="12" customHeight="1">
      <c r="B29" s="18"/>
      <c r="D29" s="18"/>
    </row>
    <row r="30" spans="1:4" ht="12" customHeight="1">
      <c r="B30" s="18"/>
      <c r="D30" s="18"/>
    </row>
    <row r="31" spans="1:4" ht="12" customHeight="1">
      <c r="B31" s="18"/>
      <c r="D31" s="18"/>
    </row>
    <row r="32" spans="1:4" ht="12" customHeight="1">
      <c r="B32" s="18"/>
      <c r="D32" s="18"/>
    </row>
    <row r="33" spans="2:4" ht="12" customHeight="1">
      <c r="B33" s="18"/>
      <c r="D33" s="18"/>
    </row>
    <row r="34" spans="2:4" ht="12" customHeight="1">
      <c r="B34" s="18"/>
      <c r="D34" s="18"/>
    </row>
    <row r="35" spans="2:4" ht="12" customHeight="1">
      <c r="B35" s="18"/>
      <c r="D35" s="18"/>
    </row>
    <row r="36" spans="2:4" ht="12" customHeight="1">
      <c r="B36" s="18"/>
      <c r="D36" s="18"/>
    </row>
    <row r="37" spans="2:4" ht="12" customHeight="1">
      <c r="B37" s="18"/>
      <c r="D37" s="18"/>
    </row>
    <row r="38" spans="2:4" ht="12" customHeight="1">
      <c r="B38" s="18"/>
      <c r="D38" s="18"/>
    </row>
    <row r="39" spans="2:4" ht="12" customHeight="1">
      <c r="B39" s="18"/>
      <c r="D39" s="18"/>
    </row>
    <row r="40" spans="2:4" ht="12" customHeight="1">
      <c r="B40" s="18"/>
      <c r="D40" s="18"/>
    </row>
    <row r="41" spans="2:4" ht="12" customHeight="1">
      <c r="B41" s="18"/>
      <c r="D41" s="18"/>
    </row>
    <row r="42" spans="2:4" ht="12" customHeight="1">
      <c r="B42" s="18"/>
      <c r="D42" s="18"/>
    </row>
    <row r="43" spans="2:4" ht="12" customHeight="1">
      <c r="B43" s="18"/>
      <c r="D43" s="18"/>
    </row>
    <row r="44" spans="2:4" ht="12" customHeight="1">
      <c r="B44" s="18"/>
      <c r="D44" s="18"/>
    </row>
    <row r="45" spans="2:4" ht="12" customHeight="1">
      <c r="B45" s="18"/>
      <c r="D45" s="18"/>
    </row>
    <row r="46" spans="2:4" ht="12" customHeight="1">
      <c r="B46" s="18"/>
      <c r="D46" s="18"/>
    </row>
    <row r="47" spans="2:4" ht="12" customHeight="1">
      <c r="B47" s="18"/>
      <c r="D47" s="18"/>
    </row>
    <row r="48" spans="2:4" ht="12" customHeight="1">
      <c r="B48" s="18"/>
      <c r="D48" s="18"/>
    </row>
    <row r="49" spans="2:4" ht="12" customHeight="1">
      <c r="B49" s="18"/>
      <c r="D49" s="18"/>
    </row>
    <row r="50" spans="2:4" ht="12" customHeight="1">
      <c r="B50" s="18"/>
      <c r="D50" s="18"/>
    </row>
    <row r="51" spans="2:4" ht="12" customHeight="1">
      <c r="B51" s="18"/>
      <c r="D51" s="18"/>
    </row>
    <row r="52" spans="2:4" ht="12" customHeight="1">
      <c r="B52" s="18"/>
      <c r="D52" s="18"/>
    </row>
    <row r="53" spans="2:4" ht="12" customHeight="1">
      <c r="B53" s="18"/>
      <c r="D53" s="18"/>
    </row>
    <row r="54" spans="2:4" ht="12" customHeight="1">
      <c r="B54" s="18"/>
      <c r="D54" s="18"/>
    </row>
    <row r="55" spans="2:4" ht="12" customHeight="1">
      <c r="B55" s="18"/>
      <c r="D55" s="18"/>
    </row>
    <row r="56" spans="2:4" ht="12" customHeight="1">
      <c r="B56" s="18"/>
      <c r="D56" s="18"/>
    </row>
    <row r="57" spans="2:4" ht="12" customHeight="1">
      <c r="B57" s="18"/>
      <c r="D57" s="18"/>
    </row>
    <row r="58" spans="2:4" ht="12" customHeight="1">
      <c r="B58" s="18"/>
      <c r="D58" s="18"/>
    </row>
    <row r="59" spans="2:4" ht="12" customHeight="1">
      <c r="B59" s="18"/>
      <c r="D59" s="18"/>
    </row>
    <row r="60" spans="2:4" ht="12" customHeight="1">
      <c r="B60" s="18"/>
      <c r="D60" s="18"/>
    </row>
    <row r="61" spans="2:4" ht="12" customHeight="1">
      <c r="B61" s="18"/>
      <c r="D61" s="18"/>
    </row>
    <row r="62" spans="2:4" ht="12" customHeight="1">
      <c r="B62" s="18"/>
      <c r="D62" s="18"/>
    </row>
    <row r="63" spans="2:4" ht="12" customHeight="1">
      <c r="B63" s="18"/>
      <c r="D63" s="18"/>
    </row>
    <row r="64" spans="2:4" ht="12" customHeight="1">
      <c r="B64" s="18"/>
      <c r="D64" s="18"/>
    </row>
    <row r="65" spans="2:4" ht="12" customHeight="1">
      <c r="B65" s="18"/>
      <c r="D65" s="18"/>
    </row>
    <row r="66" spans="2:4" ht="12" customHeight="1">
      <c r="B66" s="18"/>
      <c r="D66" s="18"/>
    </row>
    <row r="67" spans="2:4" ht="12" customHeight="1">
      <c r="B67" s="18"/>
      <c r="D67" s="18"/>
    </row>
    <row r="68" spans="2:4" ht="12" customHeight="1">
      <c r="B68" s="18"/>
      <c r="D68" s="18"/>
    </row>
    <row r="69" spans="2:4" ht="12" customHeight="1">
      <c r="B69" s="18"/>
      <c r="D69" s="18"/>
    </row>
    <row r="70" spans="2:4" ht="12" customHeight="1">
      <c r="B70" s="18"/>
      <c r="D70" s="18"/>
    </row>
    <row r="71" spans="2:4" ht="12" customHeight="1">
      <c r="B71" s="18"/>
      <c r="D71" s="18"/>
    </row>
    <row r="72" spans="2:4" ht="12" customHeight="1">
      <c r="B72" s="18"/>
      <c r="D72" s="18"/>
    </row>
    <row r="73" spans="2:4" ht="12" customHeight="1">
      <c r="B73" s="18"/>
      <c r="D73" s="18"/>
    </row>
    <row r="74" spans="2:4" ht="12" customHeight="1">
      <c r="B74" s="18"/>
      <c r="D74" s="18"/>
    </row>
    <row r="75" spans="2:4" ht="12" customHeight="1">
      <c r="B75" s="18"/>
      <c r="D75" s="18"/>
    </row>
    <row r="76" spans="2:4" ht="12" customHeight="1">
      <c r="B76" s="18"/>
      <c r="D76" s="18"/>
    </row>
    <row r="77" spans="2:4" ht="12" customHeight="1">
      <c r="B77" s="18"/>
      <c r="D77" s="18"/>
    </row>
    <row r="78" spans="2:4" ht="12" customHeight="1">
      <c r="B78" s="18"/>
      <c r="D78" s="18"/>
    </row>
    <row r="79" spans="2:4" ht="12" customHeight="1">
      <c r="B79" s="18"/>
      <c r="D79" s="18"/>
    </row>
    <row r="80" spans="2:4" ht="12" customHeight="1">
      <c r="B80" s="18"/>
      <c r="D80" s="18"/>
    </row>
    <row r="81" spans="2:4" ht="12" customHeight="1">
      <c r="B81" s="18"/>
      <c r="D81" s="18"/>
    </row>
    <row r="82" spans="2:4" ht="12" customHeight="1">
      <c r="B82" s="18"/>
      <c r="D82" s="18"/>
    </row>
    <row r="83" spans="2:4" ht="12" customHeight="1">
      <c r="B83" s="18"/>
      <c r="D83" s="18"/>
    </row>
    <row r="84" spans="2:4" ht="12" customHeight="1">
      <c r="B84" s="18"/>
      <c r="D84" s="18"/>
    </row>
    <row r="85" spans="2:4" ht="12" customHeight="1">
      <c r="B85" s="18"/>
      <c r="D85" s="18"/>
    </row>
    <row r="86" spans="2:4" ht="12" customHeight="1">
      <c r="B86" s="18"/>
      <c r="D86" s="18"/>
    </row>
    <row r="87" spans="2:4" ht="12" customHeight="1">
      <c r="B87" s="18"/>
      <c r="D87" s="18"/>
    </row>
    <row r="88" spans="2:4" ht="12" customHeight="1">
      <c r="B88" s="18"/>
      <c r="D88" s="18"/>
    </row>
    <row r="89" spans="2:4" ht="12" customHeight="1">
      <c r="B89" s="18"/>
      <c r="D89" s="18"/>
    </row>
    <row r="90" spans="2:4" ht="12" customHeight="1">
      <c r="B90" s="18"/>
      <c r="D90" s="18"/>
    </row>
    <row r="91" spans="2:4" ht="12" customHeight="1">
      <c r="B91" s="18"/>
      <c r="D91" s="18"/>
    </row>
    <row r="92" spans="2:4" ht="12" customHeight="1">
      <c r="B92" s="18"/>
      <c r="D92" s="18"/>
    </row>
    <row r="93" spans="2:4" ht="12" customHeight="1">
      <c r="B93" s="18"/>
      <c r="D93" s="18"/>
    </row>
    <row r="94" spans="2:4" ht="12" customHeight="1">
      <c r="B94" s="18"/>
      <c r="D94" s="18"/>
    </row>
    <row r="95" spans="2:4" ht="12" customHeight="1">
      <c r="B95" s="18"/>
      <c r="D95" s="18"/>
    </row>
    <row r="96" spans="2:4" ht="12" customHeight="1">
      <c r="B96" s="18"/>
      <c r="D96" s="18"/>
    </row>
    <row r="97" spans="2:4" ht="12" customHeight="1">
      <c r="B97" s="18"/>
      <c r="D97" s="18"/>
    </row>
    <row r="98" spans="2:4" ht="12" customHeight="1">
      <c r="B98" s="18"/>
      <c r="D98" s="18"/>
    </row>
    <row r="99" spans="2:4" ht="12" customHeight="1">
      <c r="B99" s="18"/>
      <c r="D99" s="18"/>
    </row>
    <row r="100" spans="2:4" ht="12" customHeight="1">
      <c r="B100" s="18"/>
      <c r="D100" s="18"/>
    </row>
    <row r="101" spans="2:4" ht="12" customHeight="1">
      <c r="B101" s="18"/>
      <c r="D101" s="18"/>
    </row>
    <row r="102" spans="2:4" ht="12" customHeight="1">
      <c r="B102" s="18"/>
      <c r="D102" s="18"/>
    </row>
    <row r="103" spans="2:4" ht="12" customHeight="1">
      <c r="B103" s="18"/>
      <c r="D103" s="18"/>
    </row>
    <row r="104" spans="2:4" ht="12" customHeight="1">
      <c r="B104" s="18"/>
      <c r="D104" s="18"/>
    </row>
    <row r="105" spans="2:4" ht="12" customHeight="1">
      <c r="B105" s="18"/>
      <c r="D105" s="18"/>
    </row>
    <row r="106" spans="2:4" ht="12" customHeight="1">
      <c r="B106" s="18"/>
      <c r="D106" s="18"/>
    </row>
    <row r="107" spans="2:4" ht="12" customHeight="1">
      <c r="B107" s="18"/>
      <c r="D107" s="18"/>
    </row>
    <row r="108" spans="2:4" ht="12" customHeight="1">
      <c r="B108" s="18"/>
      <c r="D108" s="18"/>
    </row>
    <row r="109" spans="2:4" ht="12" customHeight="1">
      <c r="B109" s="18"/>
      <c r="D109" s="18"/>
    </row>
    <row r="110" spans="2:4" ht="12" customHeight="1">
      <c r="B110" s="18"/>
      <c r="D110" s="18"/>
    </row>
    <row r="111" spans="2:4" ht="12" customHeight="1">
      <c r="B111" s="18"/>
      <c r="D111" s="18"/>
    </row>
    <row r="112" spans="2:4" ht="12" customHeight="1">
      <c r="B112" s="18"/>
      <c r="D112" s="18"/>
    </row>
    <row r="113" spans="2:4" ht="12" customHeight="1">
      <c r="B113" s="18"/>
      <c r="D113" s="18"/>
    </row>
    <row r="114" spans="2:4" ht="12" customHeight="1">
      <c r="B114" s="18"/>
      <c r="D114" s="18"/>
    </row>
    <row r="115" spans="2:4" ht="12" customHeight="1">
      <c r="B115" s="18"/>
      <c r="D115" s="18"/>
    </row>
    <row r="116" spans="2:4" ht="12" customHeight="1">
      <c r="B116" s="18"/>
      <c r="D116" s="18"/>
    </row>
    <row r="117" spans="2:4" ht="12" customHeight="1">
      <c r="B117" s="18"/>
      <c r="D117" s="18"/>
    </row>
    <row r="118" spans="2:4" ht="12" customHeight="1">
      <c r="B118" s="18"/>
      <c r="D118" s="18"/>
    </row>
    <row r="119" spans="2:4" ht="12" customHeight="1">
      <c r="B119" s="18"/>
      <c r="D119" s="18"/>
    </row>
    <row r="120" spans="2:4" ht="12" customHeight="1">
      <c r="B120" s="18"/>
      <c r="D120" s="18"/>
    </row>
    <row r="121" spans="2:4" ht="12" customHeight="1">
      <c r="B121" s="18"/>
      <c r="D121" s="18"/>
    </row>
    <row r="122" spans="2:4" ht="12" customHeight="1">
      <c r="B122" s="18"/>
      <c r="D122" s="18"/>
    </row>
    <row r="123" spans="2:4" ht="12" customHeight="1">
      <c r="B123" s="18"/>
      <c r="D123" s="18"/>
    </row>
    <row r="124" spans="2:4" ht="12" customHeight="1">
      <c r="B124" s="18"/>
      <c r="D124" s="18"/>
    </row>
    <row r="125" spans="2:4" ht="12" customHeight="1">
      <c r="B125" s="18"/>
      <c r="D125" s="18"/>
    </row>
    <row r="126" spans="2:4" ht="12" customHeight="1">
      <c r="B126" s="18"/>
      <c r="D126" s="18"/>
    </row>
    <row r="127" spans="2:4" ht="12" customHeight="1">
      <c r="B127" s="18"/>
      <c r="D127" s="18"/>
    </row>
    <row r="128" spans="2:4" ht="12" customHeight="1">
      <c r="B128" s="18"/>
      <c r="D128" s="18"/>
    </row>
    <row r="129" spans="2:4" ht="12" customHeight="1">
      <c r="B129" s="18"/>
      <c r="D129" s="18"/>
    </row>
    <row r="130" spans="2:4" ht="12" customHeight="1">
      <c r="B130" s="18"/>
      <c r="D130" s="18"/>
    </row>
    <row r="131" spans="2:4" ht="12" customHeight="1">
      <c r="B131" s="18"/>
      <c r="D131" s="18"/>
    </row>
    <row r="132" spans="2:4" ht="12" customHeight="1">
      <c r="B132" s="18"/>
      <c r="D132" s="18"/>
    </row>
    <row r="133" spans="2:4" ht="12" customHeight="1">
      <c r="B133" s="18"/>
      <c r="D133" s="18"/>
    </row>
    <row r="134" spans="2:4" ht="12" customHeight="1">
      <c r="B134" s="18"/>
      <c r="D134" s="18"/>
    </row>
    <row r="135" spans="2:4" ht="12" customHeight="1">
      <c r="B135" s="18"/>
      <c r="D135" s="18"/>
    </row>
    <row r="136" spans="2:4" ht="12" customHeight="1">
      <c r="B136" s="18"/>
      <c r="D136" s="18"/>
    </row>
    <row r="137" spans="2:4" ht="12" customHeight="1">
      <c r="B137" s="18"/>
      <c r="D137" s="18"/>
    </row>
    <row r="138" spans="2:4" ht="12" customHeight="1">
      <c r="B138" s="18"/>
      <c r="D138" s="18"/>
    </row>
    <row r="139" spans="2:4" ht="12" customHeight="1">
      <c r="B139" s="18"/>
      <c r="D139" s="18"/>
    </row>
    <row r="140" spans="2:4" ht="12" customHeight="1">
      <c r="B140" s="18"/>
      <c r="D140" s="18"/>
    </row>
    <row r="141" spans="2:4" ht="12" customHeight="1">
      <c r="B141" s="18"/>
      <c r="D141" s="18"/>
    </row>
    <row r="142" spans="2:4" ht="12" customHeight="1">
      <c r="B142" s="18"/>
      <c r="D142" s="18"/>
    </row>
    <row r="143" spans="2:4" ht="12" customHeight="1">
      <c r="B143" s="18"/>
      <c r="D143" s="18"/>
    </row>
    <row r="144" spans="2:4" ht="12" customHeight="1">
      <c r="B144" s="18"/>
      <c r="D144" s="18"/>
    </row>
    <row r="145" spans="2:4" ht="12" customHeight="1">
      <c r="B145" s="18"/>
      <c r="D145" s="18"/>
    </row>
    <row r="146" spans="2:4" ht="12" customHeight="1">
      <c r="B146" s="18"/>
      <c r="D146" s="18"/>
    </row>
    <row r="147" spans="2:4" ht="12" customHeight="1">
      <c r="B147" s="18"/>
      <c r="D147" s="18"/>
    </row>
    <row r="148" spans="2:4" ht="12" customHeight="1">
      <c r="B148" s="18"/>
      <c r="D148" s="18"/>
    </row>
    <row r="149" spans="2:4" ht="12" customHeight="1">
      <c r="B149" s="18"/>
      <c r="D149" s="18"/>
    </row>
    <row r="150" spans="2:4" ht="12" customHeight="1">
      <c r="B150" s="18"/>
      <c r="D150" s="18"/>
    </row>
    <row r="151" spans="2:4" ht="12" customHeight="1">
      <c r="B151" s="18"/>
      <c r="D151" s="18"/>
    </row>
    <row r="152" spans="2:4" ht="12" customHeight="1">
      <c r="B152" s="18"/>
      <c r="D152" s="18"/>
    </row>
    <row r="153" spans="2:4" ht="12" customHeight="1">
      <c r="B153" s="18"/>
      <c r="D153" s="18"/>
    </row>
    <row r="154" spans="2:4" ht="12" customHeight="1">
      <c r="B154" s="18"/>
      <c r="D154" s="18"/>
    </row>
    <row r="155" spans="2:4" ht="12" customHeight="1">
      <c r="B155" s="18"/>
      <c r="D155" s="18"/>
    </row>
    <row r="156" spans="2:4" ht="12" customHeight="1">
      <c r="B156" s="18"/>
      <c r="D156" s="18"/>
    </row>
    <row r="157" spans="2:4" ht="12" customHeight="1">
      <c r="B157" s="18"/>
      <c r="D157" s="18"/>
    </row>
    <row r="158" spans="2:4" ht="12" customHeight="1">
      <c r="B158" s="18"/>
      <c r="D158" s="18"/>
    </row>
    <row r="159" spans="2:4" ht="12" customHeight="1">
      <c r="B159" s="18"/>
      <c r="D159" s="18"/>
    </row>
    <row r="160" spans="2:4" ht="12" customHeight="1">
      <c r="B160" s="18"/>
      <c r="D160" s="18"/>
    </row>
    <row r="161" spans="2:4" ht="12" customHeight="1">
      <c r="B161" s="18"/>
      <c r="D161" s="18"/>
    </row>
    <row r="162" spans="2:4" ht="12" customHeight="1">
      <c r="B162" s="18"/>
      <c r="D162" s="18"/>
    </row>
    <row r="163" spans="2:4" ht="12" customHeight="1">
      <c r="B163" s="18"/>
      <c r="D163" s="18"/>
    </row>
    <row r="164" spans="2:4" ht="12" customHeight="1">
      <c r="B164" s="18"/>
      <c r="D164" s="18"/>
    </row>
    <row r="165" spans="2:4" ht="12" customHeight="1">
      <c r="B165" s="18"/>
      <c r="D165" s="18"/>
    </row>
    <row r="166" spans="2:4" ht="12" customHeight="1">
      <c r="B166" s="18"/>
      <c r="D166" s="18"/>
    </row>
    <row r="167" spans="2:4" ht="12" customHeight="1">
      <c r="B167" s="18"/>
      <c r="D167" s="18"/>
    </row>
    <row r="168" spans="2:4" ht="12" customHeight="1">
      <c r="B168" s="18"/>
      <c r="D168" s="18"/>
    </row>
    <row r="169" spans="2:4" ht="12" customHeight="1">
      <c r="B169" s="18"/>
      <c r="D169" s="18"/>
    </row>
    <row r="170" spans="2:4" ht="12" customHeight="1">
      <c r="B170" s="18"/>
      <c r="D170" s="18"/>
    </row>
    <row r="171" spans="2:4" ht="12" customHeight="1">
      <c r="B171" s="18"/>
      <c r="D171" s="18"/>
    </row>
    <row r="172" spans="2:4" ht="12" customHeight="1">
      <c r="B172" s="18"/>
      <c r="D172" s="18"/>
    </row>
    <row r="173" spans="2:4" ht="12" customHeight="1">
      <c r="B173" s="18"/>
      <c r="D173" s="18"/>
    </row>
    <row r="174" spans="2:4" ht="12" customHeight="1">
      <c r="B174" s="18"/>
      <c r="D174" s="18"/>
    </row>
    <row r="175" spans="2:4" ht="12" customHeight="1">
      <c r="B175" s="18"/>
      <c r="D175" s="18"/>
    </row>
    <row r="176" spans="2:4" ht="12" customHeight="1">
      <c r="B176" s="18"/>
      <c r="D176" s="18"/>
    </row>
    <row r="177" spans="2:4" ht="12" customHeight="1">
      <c r="B177" s="18"/>
      <c r="D177" s="18"/>
    </row>
    <row r="178" spans="2:4" ht="12" customHeight="1">
      <c r="B178" s="18"/>
      <c r="D178" s="18"/>
    </row>
    <row r="179" spans="2:4" ht="12" customHeight="1">
      <c r="B179" s="18"/>
      <c r="D179" s="18"/>
    </row>
    <row r="180" spans="2:4" ht="12" customHeight="1">
      <c r="B180" s="18"/>
      <c r="D180" s="18"/>
    </row>
    <row r="181" spans="2:4" ht="12" customHeight="1">
      <c r="B181" s="18"/>
      <c r="D181" s="18"/>
    </row>
    <row r="182" spans="2:4" ht="12" customHeight="1">
      <c r="B182" s="18"/>
      <c r="D182" s="18"/>
    </row>
    <row r="183" spans="2:4" ht="12" customHeight="1">
      <c r="B183" s="18"/>
      <c r="D183" s="18"/>
    </row>
    <row r="184" spans="2:4" ht="12" customHeight="1">
      <c r="B184" s="18"/>
      <c r="D184" s="18"/>
    </row>
    <row r="185" spans="2:4" ht="12" customHeight="1">
      <c r="B185" s="18"/>
      <c r="D185" s="18"/>
    </row>
    <row r="186" spans="2:4" ht="12" customHeight="1">
      <c r="B186" s="18"/>
      <c r="D186" s="18"/>
    </row>
    <row r="187" spans="2:4" ht="12" customHeight="1">
      <c r="B187" s="18"/>
      <c r="D187" s="18"/>
    </row>
    <row r="188" spans="2:4" ht="12" customHeight="1">
      <c r="B188" s="18"/>
      <c r="D188" s="18"/>
    </row>
    <row r="189" spans="2:4" ht="12" customHeight="1">
      <c r="B189" s="18"/>
      <c r="D189" s="18"/>
    </row>
    <row r="190" spans="2:4" ht="12" customHeight="1">
      <c r="B190" s="18"/>
      <c r="D190" s="18"/>
    </row>
    <row r="191" spans="2:4" ht="12" customHeight="1">
      <c r="B191" s="18"/>
      <c r="D191" s="18"/>
    </row>
    <row r="192" spans="2:4" ht="12" customHeight="1">
      <c r="B192" s="18"/>
      <c r="D192" s="18"/>
    </row>
    <row r="193" spans="2:4" ht="12" customHeight="1">
      <c r="B193" s="18"/>
      <c r="D193" s="18"/>
    </row>
    <row r="194" spans="2:4" ht="12" customHeight="1">
      <c r="B194" s="18"/>
      <c r="D194" s="18"/>
    </row>
    <row r="195" spans="2:4" ht="12" customHeight="1">
      <c r="B195" s="18"/>
      <c r="D195" s="18"/>
    </row>
    <row r="196" spans="2:4" ht="12" customHeight="1">
      <c r="B196" s="18"/>
      <c r="D196" s="18"/>
    </row>
    <row r="197" spans="2:4" ht="12" customHeight="1">
      <c r="B197" s="18"/>
      <c r="D197" s="18"/>
    </row>
    <row r="198" spans="2:4" ht="12" customHeight="1">
      <c r="B198" s="18"/>
      <c r="D198" s="18"/>
    </row>
    <row r="199" spans="2:4" ht="12" customHeight="1">
      <c r="B199" s="18"/>
      <c r="D199" s="18"/>
    </row>
    <row r="200" spans="2:4" ht="12" customHeight="1">
      <c r="B200" s="18"/>
      <c r="D200" s="18"/>
    </row>
    <row r="201" spans="2:4" ht="12" customHeight="1">
      <c r="B201" s="18"/>
      <c r="D201" s="18"/>
    </row>
    <row r="202" spans="2:4" ht="12" customHeight="1">
      <c r="B202" s="18"/>
      <c r="D202" s="18"/>
    </row>
    <row r="203" spans="2:4" ht="12" customHeight="1">
      <c r="B203" s="18"/>
      <c r="D203" s="18"/>
    </row>
    <row r="204" spans="2:4" ht="12" customHeight="1">
      <c r="B204" s="18"/>
      <c r="D204" s="18"/>
    </row>
    <row r="205" spans="2:4" ht="12" customHeight="1">
      <c r="B205" s="18"/>
      <c r="D205" s="18"/>
    </row>
    <row r="206" spans="2:4" ht="12" customHeight="1">
      <c r="B206" s="18"/>
      <c r="D206" s="18"/>
    </row>
    <row r="207" spans="2:4" ht="12" customHeight="1">
      <c r="B207" s="18"/>
      <c r="D207" s="18"/>
    </row>
    <row r="208" spans="2:4" ht="12" customHeight="1">
      <c r="B208" s="18"/>
      <c r="D208" s="18"/>
    </row>
    <row r="209" spans="2:4" ht="12" customHeight="1">
      <c r="B209" s="18"/>
      <c r="D209" s="18"/>
    </row>
    <row r="210" spans="2:4" ht="12" customHeight="1">
      <c r="B210" s="18"/>
      <c r="D210" s="18"/>
    </row>
    <row r="211" spans="2:4" ht="12" customHeight="1">
      <c r="B211" s="18"/>
      <c r="D211" s="18"/>
    </row>
    <row r="212" spans="2:4" ht="12" customHeight="1">
      <c r="B212" s="18"/>
      <c r="D212" s="18"/>
    </row>
    <row r="213" spans="2:4" ht="12" customHeight="1">
      <c r="B213" s="18"/>
      <c r="D213" s="18"/>
    </row>
    <row r="214" spans="2:4" ht="12" customHeight="1">
      <c r="B214" s="18"/>
      <c r="D214" s="18"/>
    </row>
    <row r="215" spans="2:4" ht="12" customHeight="1">
      <c r="B215" s="18"/>
      <c r="D215" s="18"/>
    </row>
    <row r="216" spans="2:4" ht="12" customHeight="1">
      <c r="B216" s="18"/>
      <c r="D216" s="18"/>
    </row>
    <row r="217" spans="2:4" ht="12" customHeight="1">
      <c r="B217" s="18"/>
      <c r="D217" s="18"/>
    </row>
    <row r="218" spans="2:4" ht="12" customHeight="1">
      <c r="B218" s="18"/>
      <c r="D218" s="18"/>
    </row>
    <row r="219" spans="2:4" ht="12" customHeight="1">
      <c r="B219" s="18"/>
      <c r="D219" s="18"/>
    </row>
    <row r="220" spans="2:4" ht="12" customHeight="1">
      <c r="B220" s="18"/>
      <c r="D220" s="18"/>
    </row>
    <row r="221" spans="2:4" ht="12" customHeight="1">
      <c r="B221" s="18"/>
      <c r="D221" s="18"/>
    </row>
    <row r="222" spans="2:4" ht="12" customHeight="1">
      <c r="B222" s="18"/>
      <c r="D222" s="18"/>
    </row>
    <row r="223" spans="2:4" ht="12" customHeight="1">
      <c r="B223" s="18"/>
      <c r="D223" s="18"/>
    </row>
    <row r="224" spans="2:4" ht="12" customHeight="1">
      <c r="B224" s="18"/>
      <c r="D224" s="18"/>
    </row>
    <row r="225" spans="2:4" ht="12" customHeight="1">
      <c r="B225" s="18"/>
      <c r="D225" s="18"/>
    </row>
    <row r="226" spans="2:4" ht="12" customHeight="1">
      <c r="B226" s="18"/>
      <c r="D226" s="18"/>
    </row>
    <row r="227" spans="2:4" ht="12" customHeight="1">
      <c r="B227" s="18"/>
      <c r="D227" s="18"/>
    </row>
    <row r="228" spans="2:4" ht="12" customHeight="1">
      <c r="B228" s="18"/>
      <c r="D228" s="18"/>
    </row>
    <row r="229" spans="2:4" ht="12" customHeight="1">
      <c r="B229" s="18"/>
      <c r="D229" s="18"/>
    </row>
    <row r="230" spans="2:4" ht="12" customHeight="1">
      <c r="B230" s="18"/>
      <c r="D230" s="18"/>
    </row>
    <row r="231" spans="2:4" ht="12" customHeight="1">
      <c r="B231" s="18"/>
      <c r="D231" s="18"/>
    </row>
    <row r="232" spans="2:4" ht="12" customHeight="1">
      <c r="B232" s="18"/>
      <c r="D232" s="18"/>
    </row>
    <row r="233" spans="2:4" ht="12" customHeight="1">
      <c r="B233" s="18"/>
      <c r="D233" s="18"/>
    </row>
    <row r="234" spans="2:4" ht="12" customHeight="1">
      <c r="B234" s="18"/>
      <c r="D234" s="18"/>
    </row>
    <row r="235" spans="2:4" ht="12" customHeight="1">
      <c r="B235" s="18"/>
      <c r="D235" s="18"/>
    </row>
    <row r="236" spans="2:4" ht="12" customHeight="1">
      <c r="B236" s="18"/>
      <c r="D236" s="18"/>
    </row>
    <row r="237" spans="2:4" ht="12" customHeight="1">
      <c r="B237" s="18"/>
      <c r="D237" s="18"/>
    </row>
    <row r="238" spans="2:4" ht="12" customHeight="1">
      <c r="B238" s="18"/>
      <c r="D238" s="18"/>
    </row>
    <row r="239" spans="2:4" ht="12" customHeight="1">
      <c r="B239" s="18"/>
      <c r="D239" s="18"/>
    </row>
    <row r="240" spans="2:4" ht="12" customHeight="1">
      <c r="B240" s="18"/>
      <c r="D240" s="18"/>
    </row>
    <row r="241" spans="2:4" ht="12" customHeight="1">
      <c r="B241" s="18"/>
      <c r="D241" s="18"/>
    </row>
    <row r="242" spans="2:4" ht="12" customHeight="1">
      <c r="B242" s="18"/>
      <c r="D242" s="18"/>
    </row>
    <row r="243" spans="2:4" ht="12" customHeight="1">
      <c r="B243" s="18"/>
      <c r="D243" s="18"/>
    </row>
    <row r="244" spans="2:4" ht="12" customHeight="1">
      <c r="B244" s="18"/>
      <c r="D244" s="18"/>
    </row>
    <row r="245" spans="2:4" ht="12" customHeight="1">
      <c r="B245" s="18"/>
      <c r="D245" s="18"/>
    </row>
    <row r="246" spans="2:4" ht="12" customHeight="1">
      <c r="B246" s="18"/>
      <c r="D246" s="18"/>
    </row>
    <row r="247" spans="2:4" ht="12" customHeight="1">
      <c r="B247" s="18"/>
      <c r="D247" s="18"/>
    </row>
    <row r="248" spans="2:4" ht="12" customHeight="1">
      <c r="B248" s="18"/>
      <c r="D248" s="18"/>
    </row>
    <row r="249" spans="2:4" ht="12" customHeight="1">
      <c r="B249" s="18"/>
      <c r="D249" s="18"/>
    </row>
    <row r="250" spans="2:4" ht="12" customHeight="1">
      <c r="B250" s="18"/>
      <c r="D250" s="18"/>
    </row>
    <row r="251" spans="2:4" ht="12" customHeight="1">
      <c r="B251" s="18"/>
      <c r="D251" s="18"/>
    </row>
    <row r="252" spans="2:4" ht="12" customHeight="1">
      <c r="B252" s="18"/>
      <c r="D252" s="18"/>
    </row>
    <row r="253" spans="2:4" ht="12" customHeight="1">
      <c r="B253" s="18"/>
      <c r="D253" s="18"/>
    </row>
    <row r="254" spans="2:4" ht="12" customHeight="1">
      <c r="B254" s="18"/>
      <c r="D254" s="18"/>
    </row>
    <row r="255" spans="2:4" ht="12" customHeight="1">
      <c r="B255" s="18"/>
      <c r="D255" s="18"/>
    </row>
    <row r="256" spans="2:4" ht="12" customHeight="1">
      <c r="B256" s="18"/>
      <c r="D256" s="18"/>
    </row>
    <row r="257" spans="2:4" ht="12" customHeight="1">
      <c r="B257" s="18"/>
      <c r="D257" s="18"/>
    </row>
    <row r="258" spans="2:4" ht="12" customHeight="1">
      <c r="B258" s="18"/>
      <c r="D258" s="18"/>
    </row>
    <row r="259" spans="2:4" ht="12" customHeight="1">
      <c r="B259" s="18"/>
      <c r="D259" s="18"/>
    </row>
    <row r="260" spans="2:4" ht="12" customHeight="1">
      <c r="B260" s="18"/>
      <c r="D260" s="18"/>
    </row>
    <row r="261" spans="2:4" ht="12" customHeight="1">
      <c r="B261" s="18"/>
      <c r="D261" s="18"/>
    </row>
    <row r="262" spans="2:4" ht="12" customHeight="1">
      <c r="B262" s="18"/>
      <c r="D262" s="18"/>
    </row>
    <row r="263" spans="2:4" ht="12" customHeight="1">
      <c r="B263" s="18"/>
      <c r="D263" s="18"/>
    </row>
    <row r="264" spans="2:4" ht="12" customHeight="1">
      <c r="B264" s="18"/>
      <c r="D264" s="18"/>
    </row>
    <row r="265" spans="2:4" ht="12" customHeight="1">
      <c r="B265" s="18"/>
      <c r="D265" s="18"/>
    </row>
    <row r="266" spans="2:4" ht="12" customHeight="1">
      <c r="B266" s="18"/>
      <c r="D266" s="18"/>
    </row>
    <row r="267" spans="2:4" ht="12" customHeight="1">
      <c r="B267" s="18"/>
      <c r="D267" s="18"/>
    </row>
    <row r="268" spans="2:4" ht="12" customHeight="1">
      <c r="B268" s="18"/>
      <c r="D268" s="18"/>
    </row>
    <row r="269" spans="2:4" ht="12" customHeight="1">
      <c r="B269" s="18"/>
      <c r="D269" s="18"/>
    </row>
    <row r="270" spans="2:4" ht="12" customHeight="1">
      <c r="B270" s="18"/>
      <c r="D270" s="18"/>
    </row>
    <row r="271" spans="2:4" ht="12" customHeight="1">
      <c r="B271" s="18"/>
      <c r="D271" s="18"/>
    </row>
    <row r="272" spans="2:4" ht="12" customHeight="1">
      <c r="B272" s="18"/>
      <c r="D272" s="18"/>
    </row>
    <row r="273" spans="2:4" ht="12" customHeight="1">
      <c r="B273" s="18"/>
      <c r="D273" s="18"/>
    </row>
    <row r="274" spans="2:4" ht="12" customHeight="1">
      <c r="B274" s="18"/>
      <c r="D274" s="18"/>
    </row>
    <row r="275" spans="2:4" ht="12" customHeight="1">
      <c r="B275" s="18"/>
      <c r="D275" s="18"/>
    </row>
    <row r="276" spans="2:4" ht="12" customHeight="1">
      <c r="B276" s="18"/>
      <c r="D276" s="18"/>
    </row>
    <row r="277" spans="2:4" ht="12" customHeight="1">
      <c r="B277" s="18"/>
      <c r="D277" s="18"/>
    </row>
    <row r="278" spans="2:4" ht="12" customHeight="1">
      <c r="B278" s="18"/>
      <c r="D278" s="18"/>
    </row>
    <row r="279" spans="2:4" ht="12" customHeight="1">
      <c r="B279" s="18"/>
      <c r="D279" s="18"/>
    </row>
    <row r="280" spans="2:4" ht="12" customHeight="1">
      <c r="B280" s="18"/>
      <c r="D280" s="18"/>
    </row>
    <row r="281" spans="2:4" ht="12" customHeight="1">
      <c r="B281" s="18"/>
      <c r="D281" s="18"/>
    </row>
    <row r="282" spans="2:4" ht="12" customHeight="1">
      <c r="B282" s="18"/>
      <c r="D282" s="18"/>
    </row>
    <row r="283" spans="2:4" ht="12" customHeight="1">
      <c r="B283" s="18"/>
      <c r="D283" s="18"/>
    </row>
    <row r="284" spans="2:4" ht="12" customHeight="1">
      <c r="B284" s="18"/>
      <c r="D284" s="18"/>
    </row>
    <row r="285" spans="2:4" ht="12" customHeight="1">
      <c r="B285" s="18"/>
      <c r="D285" s="18"/>
    </row>
    <row r="286" spans="2:4" ht="12" customHeight="1">
      <c r="B286" s="18"/>
      <c r="D286" s="18"/>
    </row>
    <row r="287" spans="2:4" ht="12" customHeight="1">
      <c r="B287" s="18"/>
      <c r="D287" s="18"/>
    </row>
    <row r="288" spans="2:4" ht="12" customHeight="1">
      <c r="B288" s="18"/>
      <c r="D288" s="18"/>
    </row>
    <row r="289" spans="2:4" ht="12" customHeight="1">
      <c r="B289" s="18"/>
      <c r="D289" s="18"/>
    </row>
    <row r="290" spans="2:4" ht="12" customHeight="1">
      <c r="B290" s="18"/>
      <c r="D290" s="18"/>
    </row>
    <row r="291" spans="2:4" ht="12" customHeight="1">
      <c r="B291" s="18"/>
      <c r="D291" s="18"/>
    </row>
    <row r="292" spans="2:4" ht="12" customHeight="1">
      <c r="B292" s="18"/>
      <c r="D292" s="18"/>
    </row>
    <row r="293" spans="2:4" ht="12" customHeight="1">
      <c r="B293" s="18"/>
      <c r="D293" s="18"/>
    </row>
    <row r="294" spans="2:4" ht="12" customHeight="1">
      <c r="B294" s="18"/>
      <c r="D294" s="18"/>
    </row>
    <row r="295" spans="2:4" ht="12" customHeight="1">
      <c r="B295" s="18"/>
      <c r="D295" s="18"/>
    </row>
    <row r="296" spans="2:4" ht="12" customHeight="1">
      <c r="B296" s="18"/>
      <c r="D296" s="18"/>
    </row>
    <row r="297" spans="2:4" ht="12" customHeight="1">
      <c r="B297" s="18"/>
      <c r="D297" s="18"/>
    </row>
    <row r="298" spans="2:4" ht="12" customHeight="1">
      <c r="B298" s="18"/>
      <c r="D298" s="18"/>
    </row>
    <row r="299" spans="2:4" ht="12" customHeight="1">
      <c r="B299" s="18"/>
      <c r="D299" s="18"/>
    </row>
    <row r="300" spans="2:4" ht="12" customHeight="1">
      <c r="B300" s="18"/>
      <c r="D300" s="18"/>
    </row>
    <row r="301" spans="2:4" ht="12" customHeight="1">
      <c r="B301" s="18"/>
      <c r="D301" s="18"/>
    </row>
    <row r="302" spans="2:4" ht="12" customHeight="1">
      <c r="B302" s="18"/>
      <c r="D302" s="18"/>
    </row>
    <row r="303" spans="2:4" ht="12" customHeight="1">
      <c r="B303" s="18"/>
      <c r="D303" s="18"/>
    </row>
    <row r="304" spans="2:4" ht="12" customHeight="1">
      <c r="B304" s="18"/>
      <c r="D304" s="18"/>
    </row>
    <row r="305" spans="2:4" ht="12" customHeight="1">
      <c r="B305" s="18"/>
      <c r="D305" s="18"/>
    </row>
    <row r="306" spans="2:4" ht="12" customHeight="1">
      <c r="B306" s="18"/>
      <c r="D306" s="18"/>
    </row>
    <row r="307" spans="2:4" ht="12" customHeight="1">
      <c r="B307" s="18"/>
      <c r="D307" s="18"/>
    </row>
    <row r="308" spans="2:4" ht="12" customHeight="1">
      <c r="B308" s="18"/>
      <c r="D308" s="18"/>
    </row>
    <row r="309" spans="2:4" ht="12" customHeight="1">
      <c r="B309" s="18"/>
      <c r="D309" s="18"/>
    </row>
    <row r="310" spans="2:4" ht="12" customHeight="1">
      <c r="B310" s="18"/>
      <c r="D310" s="18"/>
    </row>
    <row r="311" spans="2:4" ht="12" customHeight="1">
      <c r="B311" s="18"/>
      <c r="D311" s="18"/>
    </row>
    <row r="312" spans="2:4" ht="12" customHeight="1">
      <c r="B312" s="18"/>
      <c r="D312" s="18"/>
    </row>
    <row r="313" spans="2:4" ht="12" customHeight="1">
      <c r="B313" s="18"/>
      <c r="D313" s="18"/>
    </row>
    <row r="314" spans="2:4" ht="12" customHeight="1">
      <c r="B314" s="18"/>
      <c r="D314" s="18"/>
    </row>
    <row r="315" spans="2:4" ht="12" customHeight="1">
      <c r="B315" s="18"/>
      <c r="D315" s="18"/>
    </row>
    <row r="316" spans="2:4" ht="12" customHeight="1">
      <c r="B316" s="18"/>
      <c r="D316" s="18"/>
    </row>
    <row r="317" spans="2:4" ht="12" customHeight="1">
      <c r="B317" s="18"/>
      <c r="D317" s="18"/>
    </row>
    <row r="318" spans="2:4" ht="12" customHeight="1">
      <c r="B318" s="18"/>
      <c r="D318" s="18"/>
    </row>
    <row r="319" spans="2:4" ht="12" customHeight="1">
      <c r="B319" s="18"/>
      <c r="D319" s="18"/>
    </row>
    <row r="320" spans="2:4" ht="12" customHeight="1">
      <c r="B320" s="18"/>
      <c r="D320" s="18"/>
    </row>
    <row r="321" spans="2:4" ht="12" customHeight="1">
      <c r="B321" s="18"/>
      <c r="D321" s="18"/>
    </row>
    <row r="322" spans="2:4" ht="12" customHeight="1">
      <c r="B322" s="18"/>
      <c r="D322" s="18"/>
    </row>
    <row r="323" spans="2:4" ht="12" customHeight="1">
      <c r="B323" s="18"/>
      <c r="D323" s="18"/>
    </row>
    <row r="324" spans="2:4" ht="12" customHeight="1">
      <c r="B324" s="18"/>
      <c r="D324" s="18"/>
    </row>
    <row r="325" spans="2:4" ht="12" customHeight="1">
      <c r="B325" s="18"/>
      <c r="D325" s="18"/>
    </row>
    <row r="326" spans="2:4" ht="12" customHeight="1">
      <c r="B326" s="18"/>
      <c r="D326" s="18"/>
    </row>
    <row r="327" spans="2:4" ht="12" customHeight="1">
      <c r="B327" s="18"/>
      <c r="D327" s="18"/>
    </row>
    <row r="328" spans="2:4" ht="12" customHeight="1">
      <c r="B328" s="18"/>
      <c r="D328" s="18"/>
    </row>
    <row r="329" spans="2:4" ht="12" customHeight="1">
      <c r="B329" s="18"/>
      <c r="D329" s="18"/>
    </row>
    <row r="330" spans="2:4" ht="12" customHeight="1">
      <c r="B330" s="18"/>
      <c r="D330" s="18"/>
    </row>
    <row r="331" spans="2:4" ht="12" customHeight="1">
      <c r="B331" s="18"/>
      <c r="D331" s="18"/>
    </row>
    <row r="332" spans="2:4" ht="12" customHeight="1">
      <c r="B332" s="18"/>
      <c r="D332" s="18"/>
    </row>
    <row r="333" spans="2:4" ht="12" customHeight="1">
      <c r="B333" s="18"/>
      <c r="D333" s="18"/>
    </row>
    <row r="334" spans="2:4" ht="12" customHeight="1">
      <c r="B334" s="18"/>
      <c r="D334" s="18"/>
    </row>
    <row r="335" spans="2:4" ht="12" customHeight="1">
      <c r="B335" s="18"/>
      <c r="D335" s="18"/>
    </row>
    <row r="336" spans="2:4" ht="12" customHeight="1">
      <c r="B336" s="18"/>
      <c r="D336" s="18"/>
    </row>
    <row r="337" spans="2:4" ht="12" customHeight="1">
      <c r="B337" s="18"/>
      <c r="D337" s="18"/>
    </row>
    <row r="338" spans="2:4" ht="12" customHeight="1">
      <c r="B338" s="18"/>
      <c r="D338" s="18"/>
    </row>
    <row r="339" spans="2:4" ht="12" customHeight="1">
      <c r="B339" s="18"/>
      <c r="D339" s="18"/>
    </row>
    <row r="340" spans="2:4" ht="12" customHeight="1">
      <c r="B340" s="18"/>
      <c r="D340" s="18"/>
    </row>
    <row r="341" spans="2:4" ht="12" customHeight="1">
      <c r="B341" s="18"/>
      <c r="D341" s="18"/>
    </row>
    <row r="342" spans="2:4" ht="12" customHeight="1">
      <c r="B342" s="18"/>
      <c r="D342" s="18"/>
    </row>
    <row r="343" spans="2:4" ht="12" customHeight="1">
      <c r="B343" s="18"/>
      <c r="D343" s="18"/>
    </row>
    <row r="344" spans="2:4" ht="12" customHeight="1">
      <c r="B344" s="18"/>
      <c r="D344" s="18"/>
    </row>
    <row r="345" spans="2:4" ht="12" customHeight="1">
      <c r="B345" s="18"/>
      <c r="D345" s="18"/>
    </row>
    <row r="346" spans="2:4" ht="12" customHeight="1">
      <c r="B346" s="18"/>
      <c r="D346" s="18"/>
    </row>
    <row r="347" spans="2:4" ht="12" customHeight="1">
      <c r="B347" s="18"/>
      <c r="D347" s="18"/>
    </row>
    <row r="348" spans="2:4" ht="12" customHeight="1">
      <c r="B348" s="18"/>
      <c r="D348" s="18"/>
    </row>
    <row r="349" spans="2:4" ht="12" customHeight="1">
      <c r="B349" s="18"/>
      <c r="D349" s="18"/>
    </row>
    <row r="350" spans="2:4" ht="12" customHeight="1">
      <c r="B350" s="18"/>
      <c r="D350" s="18"/>
    </row>
    <row r="351" spans="2:4" ht="12" customHeight="1">
      <c r="B351" s="18"/>
      <c r="D351" s="18"/>
    </row>
    <row r="352" spans="2:4" ht="12" customHeight="1">
      <c r="B352" s="18"/>
      <c r="D352" s="18"/>
    </row>
    <row r="353" spans="2:4" ht="12" customHeight="1">
      <c r="B353" s="18"/>
      <c r="D353" s="18"/>
    </row>
    <row r="354" spans="2:4" ht="12" customHeight="1">
      <c r="B354" s="18"/>
      <c r="D354" s="18"/>
    </row>
    <row r="355" spans="2:4" ht="12" customHeight="1">
      <c r="B355" s="18"/>
      <c r="D355" s="18"/>
    </row>
    <row r="356" spans="2:4" ht="12" customHeight="1">
      <c r="B356" s="18"/>
      <c r="D356" s="18"/>
    </row>
    <row r="357" spans="2:4" ht="12" customHeight="1">
      <c r="B357" s="18"/>
      <c r="D357" s="18"/>
    </row>
    <row r="358" spans="2:4" ht="12" customHeight="1">
      <c r="B358" s="18"/>
      <c r="D358" s="18"/>
    </row>
    <row r="359" spans="2:4" ht="12" customHeight="1">
      <c r="B359" s="18"/>
      <c r="D359" s="18"/>
    </row>
    <row r="360" spans="2:4" ht="12" customHeight="1">
      <c r="B360" s="18"/>
      <c r="D360" s="18"/>
    </row>
    <row r="361" spans="2:4" ht="12" customHeight="1">
      <c r="B361" s="18"/>
      <c r="D361" s="18"/>
    </row>
    <row r="362" spans="2:4" ht="12" customHeight="1">
      <c r="B362" s="18"/>
      <c r="D362" s="18"/>
    </row>
    <row r="363" spans="2:4" ht="12" customHeight="1">
      <c r="B363" s="18"/>
      <c r="D363" s="18"/>
    </row>
    <row r="364" spans="2:4" ht="12" customHeight="1">
      <c r="B364" s="18"/>
      <c r="D364" s="18"/>
    </row>
    <row r="365" spans="2:4" ht="12" customHeight="1">
      <c r="B365" s="18"/>
      <c r="D365" s="18"/>
    </row>
    <row r="366" spans="2:4" ht="12" customHeight="1">
      <c r="B366" s="18"/>
      <c r="D366" s="18"/>
    </row>
    <row r="367" spans="2:4" ht="12" customHeight="1">
      <c r="B367" s="18"/>
      <c r="D367" s="18"/>
    </row>
    <row r="368" spans="2:4" ht="12" customHeight="1">
      <c r="B368" s="18"/>
      <c r="D368" s="18"/>
    </row>
    <row r="369" spans="2:4" ht="12" customHeight="1">
      <c r="B369" s="18"/>
      <c r="D369" s="18"/>
    </row>
    <row r="370" spans="2:4" ht="12" customHeight="1">
      <c r="B370" s="18"/>
      <c r="D370" s="18"/>
    </row>
    <row r="371" spans="2:4" ht="12" customHeight="1">
      <c r="B371" s="18"/>
      <c r="D371" s="18"/>
    </row>
    <row r="372" spans="2:4" ht="12" customHeight="1">
      <c r="B372" s="18"/>
      <c r="D372" s="18"/>
    </row>
    <row r="373" spans="2:4" ht="12" customHeight="1">
      <c r="B373" s="18"/>
      <c r="D373" s="18"/>
    </row>
    <row r="374" spans="2:4" ht="12" customHeight="1">
      <c r="B374" s="18"/>
      <c r="D374" s="18"/>
    </row>
    <row r="375" spans="2:4" ht="12" customHeight="1">
      <c r="B375" s="18"/>
      <c r="D375" s="18"/>
    </row>
    <row r="376" spans="2:4" ht="12" customHeight="1">
      <c r="B376" s="18"/>
      <c r="D376" s="18"/>
    </row>
    <row r="377" spans="2:4" ht="12" customHeight="1">
      <c r="B377" s="18"/>
      <c r="D377" s="18"/>
    </row>
    <row r="378" spans="2:4" ht="12" customHeight="1">
      <c r="B378" s="18"/>
      <c r="D378" s="18"/>
    </row>
    <row r="379" spans="2:4" ht="12" customHeight="1">
      <c r="B379" s="18"/>
      <c r="D379" s="18"/>
    </row>
    <row r="380" spans="2:4" ht="12" customHeight="1">
      <c r="B380" s="18"/>
      <c r="D380" s="18"/>
    </row>
    <row r="381" spans="2:4" ht="12" customHeight="1">
      <c r="B381" s="18"/>
      <c r="D381" s="18"/>
    </row>
    <row r="382" spans="2:4" ht="12" customHeight="1">
      <c r="B382" s="18"/>
      <c r="D382" s="18"/>
    </row>
    <row r="383" spans="2:4" ht="12" customHeight="1">
      <c r="B383" s="18"/>
      <c r="D383" s="18"/>
    </row>
    <row r="384" spans="2:4" ht="12" customHeight="1">
      <c r="B384" s="18"/>
      <c r="D384" s="18"/>
    </row>
    <row r="385" spans="2:4" ht="12" customHeight="1">
      <c r="B385" s="18"/>
      <c r="D385" s="18"/>
    </row>
    <row r="386" spans="2:4" ht="12" customHeight="1">
      <c r="B386" s="18"/>
      <c r="D386" s="18"/>
    </row>
    <row r="387" spans="2:4" ht="12" customHeight="1">
      <c r="B387" s="18"/>
      <c r="D387" s="18"/>
    </row>
    <row r="388" spans="2:4" ht="12" customHeight="1">
      <c r="B388" s="18"/>
      <c r="D388" s="18"/>
    </row>
    <row r="389" spans="2:4" ht="12" customHeight="1">
      <c r="B389" s="18"/>
      <c r="D389" s="18"/>
    </row>
    <row r="390" spans="2:4" ht="12" customHeight="1">
      <c r="B390" s="18"/>
      <c r="D390" s="18"/>
    </row>
    <row r="391" spans="2:4" ht="12" customHeight="1">
      <c r="B391" s="18"/>
      <c r="D391" s="18"/>
    </row>
    <row r="392" spans="2:4" ht="12" customHeight="1">
      <c r="B392" s="18"/>
      <c r="D392" s="18"/>
    </row>
    <row r="393" spans="2:4" ht="12" customHeight="1">
      <c r="B393" s="18"/>
      <c r="D393" s="18"/>
    </row>
    <row r="394" spans="2:4" ht="12" customHeight="1">
      <c r="B394" s="18"/>
      <c r="D394" s="18"/>
    </row>
    <row r="395" spans="2:4" ht="12" customHeight="1">
      <c r="B395" s="18"/>
      <c r="D395" s="18"/>
    </row>
    <row r="396" spans="2:4" ht="12" customHeight="1">
      <c r="B396" s="18"/>
      <c r="D396" s="18"/>
    </row>
    <row r="397" spans="2:4" ht="12" customHeight="1">
      <c r="B397" s="18"/>
      <c r="D397" s="18"/>
    </row>
    <row r="398" spans="2:4" ht="12" customHeight="1">
      <c r="B398" s="18"/>
      <c r="D398" s="18"/>
    </row>
    <row r="399" spans="2:4" ht="12" customHeight="1">
      <c r="B399" s="18"/>
      <c r="D399" s="18"/>
    </row>
    <row r="400" spans="2:4" ht="12" customHeight="1">
      <c r="B400" s="18"/>
      <c r="D400" s="18"/>
    </row>
    <row r="401" spans="2:4" ht="12" customHeight="1">
      <c r="B401" s="18"/>
      <c r="D401" s="18"/>
    </row>
    <row r="402" spans="2:4" ht="12" customHeight="1">
      <c r="B402" s="18"/>
      <c r="D402" s="18"/>
    </row>
    <row r="403" spans="2:4" ht="12" customHeight="1">
      <c r="B403" s="18"/>
      <c r="D403" s="18"/>
    </row>
    <row r="404" spans="2:4" ht="12" customHeight="1">
      <c r="B404" s="18"/>
      <c r="D404" s="18"/>
    </row>
    <row r="405" spans="2:4" ht="12" customHeight="1">
      <c r="B405" s="18"/>
      <c r="D405" s="18"/>
    </row>
    <row r="406" spans="2:4" ht="12" customHeight="1">
      <c r="B406" s="18"/>
      <c r="D406" s="18"/>
    </row>
    <row r="407" spans="2:4" ht="12" customHeight="1">
      <c r="B407" s="18"/>
      <c r="D407" s="18"/>
    </row>
    <row r="408" spans="2:4" ht="12" customHeight="1">
      <c r="B408" s="18"/>
      <c r="D408" s="18"/>
    </row>
    <row r="409" spans="2:4" ht="12" customHeight="1">
      <c r="B409" s="18"/>
      <c r="D409" s="18"/>
    </row>
    <row r="410" spans="2:4" ht="12" customHeight="1">
      <c r="B410" s="18"/>
      <c r="D410" s="18"/>
    </row>
    <row r="411" spans="2:4" ht="12" customHeight="1">
      <c r="B411" s="18"/>
      <c r="D411" s="18"/>
    </row>
    <row r="412" spans="2:4" ht="12" customHeight="1">
      <c r="B412" s="18"/>
      <c r="D412" s="18"/>
    </row>
    <row r="413" spans="2:4" ht="12" customHeight="1">
      <c r="B413" s="18"/>
      <c r="D413" s="18"/>
    </row>
    <row r="414" spans="2:4" ht="12" customHeight="1">
      <c r="B414" s="18"/>
      <c r="D414" s="18"/>
    </row>
    <row r="415" spans="2:4" ht="12" customHeight="1">
      <c r="B415" s="18"/>
      <c r="D415" s="18"/>
    </row>
    <row r="416" spans="2:4" ht="12" customHeight="1">
      <c r="B416" s="18"/>
      <c r="D416" s="18"/>
    </row>
    <row r="417" spans="2:4" ht="12" customHeight="1">
      <c r="B417" s="18"/>
      <c r="D417" s="18"/>
    </row>
    <row r="418" spans="2:4" ht="12" customHeight="1">
      <c r="B418" s="18"/>
      <c r="D418" s="18"/>
    </row>
    <row r="419" spans="2:4" ht="12" customHeight="1">
      <c r="B419" s="18"/>
      <c r="D419" s="18"/>
    </row>
    <row r="420" spans="2:4" ht="12" customHeight="1">
      <c r="B420" s="18"/>
      <c r="D420" s="18"/>
    </row>
    <row r="421" spans="2:4" ht="12" customHeight="1">
      <c r="B421" s="18"/>
      <c r="D421" s="18"/>
    </row>
    <row r="422" spans="2:4" ht="12" customHeight="1">
      <c r="B422" s="18"/>
      <c r="D422" s="18"/>
    </row>
    <row r="423" spans="2:4" ht="12" customHeight="1">
      <c r="B423" s="18"/>
      <c r="D423" s="18"/>
    </row>
    <row r="424" spans="2:4" ht="12" customHeight="1">
      <c r="B424" s="18"/>
      <c r="D424" s="18"/>
    </row>
    <row r="425" spans="2:4" ht="12" customHeight="1">
      <c r="B425" s="18"/>
      <c r="D425" s="18"/>
    </row>
    <row r="426" spans="2:4" ht="12" customHeight="1">
      <c r="B426" s="18"/>
      <c r="D426" s="18"/>
    </row>
    <row r="427" spans="2:4" ht="12" customHeight="1">
      <c r="B427" s="18"/>
      <c r="D427" s="18"/>
    </row>
    <row r="428" spans="2:4" ht="12" customHeight="1">
      <c r="B428" s="18"/>
      <c r="D428" s="18"/>
    </row>
    <row r="429" spans="2:4" ht="12" customHeight="1">
      <c r="B429" s="18"/>
      <c r="D429" s="18"/>
    </row>
    <row r="430" spans="2:4" ht="12" customHeight="1">
      <c r="B430" s="18"/>
      <c r="D430" s="18"/>
    </row>
    <row r="431" spans="2:4" ht="12" customHeight="1">
      <c r="B431" s="18"/>
      <c r="D431" s="18"/>
    </row>
    <row r="432" spans="2:4" ht="12" customHeight="1">
      <c r="B432" s="18"/>
      <c r="D432" s="18"/>
    </row>
    <row r="433" spans="2:4" ht="12" customHeight="1">
      <c r="B433" s="18"/>
      <c r="D433" s="18"/>
    </row>
    <row r="434" spans="2:4" ht="12" customHeight="1">
      <c r="B434" s="18"/>
      <c r="D434" s="18"/>
    </row>
    <row r="435" spans="2:4" ht="12" customHeight="1">
      <c r="B435" s="18"/>
      <c r="D435" s="18"/>
    </row>
    <row r="436" spans="2:4" ht="12" customHeight="1">
      <c r="B436" s="18"/>
      <c r="D436" s="18"/>
    </row>
    <row r="437" spans="2:4" ht="12" customHeight="1">
      <c r="B437" s="18"/>
      <c r="D437" s="18"/>
    </row>
    <row r="438" spans="2:4" ht="12" customHeight="1">
      <c r="B438" s="18"/>
      <c r="D438" s="18"/>
    </row>
    <row r="439" spans="2:4" ht="12" customHeight="1">
      <c r="B439" s="18"/>
      <c r="D439" s="18"/>
    </row>
    <row r="440" spans="2:4" ht="12" customHeight="1">
      <c r="B440" s="18"/>
      <c r="D440" s="18"/>
    </row>
    <row r="441" spans="2:4" ht="12" customHeight="1">
      <c r="B441" s="18"/>
      <c r="D441" s="18"/>
    </row>
    <row r="442" spans="2:4" ht="12" customHeight="1">
      <c r="B442" s="18"/>
      <c r="D442" s="18"/>
    </row>
    <row r="443" spans="2:4" ht="12" customHeight="1">
      <c r="B443" s="18"/>
      <c r="D443" s="18"/>
    </row>
    <row r="444" spans="2:4" ht="12" customHeight="1">
      <c r="B444" s="18"/>
      <c r="D444" s="18"/>
    </row>
    <row r="445" spans="2:4" ht="12" customHeight="1">
      <c r="B445" s="18"/>
      <c r="D445" s="18"/>
    </row>
    <row r="446" spans="2:4" ht="12" customHeight="1">
      <c r="B446" s="18"/>
      <c r="D446" s="18"/>
    </row>
    <row r="447" spans="2:4" ht="12" customHeight="1">
      <c r="B447" s="18"/>
      <c r="D447" s="18"/>
    </row>
    <row r="448" spans="2:4" ht="12" customHeight="1">
      <c r="B448" s="18"/>
      <c r="D448" s="18"/>
    </row>
    <row r="449" spans="2:4" ht="12" customHeight="1">
      <c r="B449" s="18"/>
      <c r="D449" s="18"/>
    </row>
    <row r="450" spans="2:4" ht="12" customHeight="1">
      <c r="B450" s="18"/>
      <c r="D450" s="18"/>
    </row>
    <row r="451" spans="2:4" ht="12" customHeight="1">
      <c r="B451" s="18"/>
      <c r="D451" s="18"/>
    </row>
    <row r="452" spans="2:4" ht="12" customHeight="1">
      <c r="B452" s="18"/>
      <c r="D452" s="18"/>
    </row>
    <row r="453" spans="2:4" ht="12" customHeight="1">
      <c r="B453" s="18"/>
      <c r="D453" s="18"/>
    </row>
    <row r="454" spans="2:4" ht="12" customHeight="1">
      <c r="B454" s="18"/>
      <c r="D454" s="18"/>
    </row>
    <row r="455" spans="2:4" ht="12" customHeight="1">
      <c r="B455" s="18"/>
      <c r="D455" s="18"/>
    </row>
    <row r="456" spans="2:4" ht="12" customHeight="1">
      <c r="B456" s="18"/>
      <c r="D456" s="18"/>
    </row>
    <row r="457" spans="2:4" ht="12" customHeight="1">
      <c r="B457" s="18"/>
      <c r="D457" s="18"/>
    </row>
    <row r="458" spans="2:4" ht="12" customHeight="1">
      <c r="B458" s="18"/>
      <c r="D458" s="18"/>
    </row>
    <row r="459" spans="2:4" ht="12" customHeight="1">
      <c r="B459" s="18"/>
      <c r="D459" s="18"/>
    </row>
    <row r="460" spans="2:4" ht="12" customHeight="1">
      <c r="B460" s="18"/>
      <c r="D460" s="18"/>
    </row>
    <row r="461" spans="2:4" ht="12" customHeight="1">
      <c r="B461" s="18"/>
      <c r="D461" s="18"/>
    </row>
    <row r="462" spans="2:4" ht="12" customHeight="1">
      <c r="B462" s="18"/>
      <c r="D462" s="18"/>
    </row>
    <row r="463" spans="2:4" ht="12" customHeight="1">
      <c r="B463" s="18"/>
      <c r="D463" s="18"/>
    </row>
    <row r="464" spans="2:4" ht="12" customHeight="1">
      <c r="B464" s="18"/>
      <c r="D464" s="18"/>
    </row>
    <row r="465" spans="2:4" ht="12" customHeight="1">
      <c r="B465" s="18"/>
      <c r="D465" s="18"/>
    </row>
    <row r="466" spans="2:4" ht="12" customHeight="1">
      <c r="B466" s="18"/>
      <c r="D466" s="18"/>
    </row>
    <row r="467" spans="2:4" ht="12" customHeight="1">
      <c r="B467" s="18"/>
      <c r="D467" s="18"/>
    </row>
    <row r="468" spans="2:4" ht="12" customHeight="1">
      <c r="B468" s="18"/>
      <c r="D468" s="18"/>
    </row>
    <row r="469" spans="2:4" ht="12" customHeight="1">
      <c r="B469" s="18"/>
      <c r="D469" s="18"/>
    </row>
    <row r="470" spans="2:4" ht="12" customHeight="1">
      <c r="B470" s="18"/>
      <c r="D470" s="18"/>
    </row>
    <row r="471" spans="2:4" ht="12" customHeight="1">
      <c r="B471" s="18"/>
      <c r="D471" s="18"/>
    </row>
    <row r="472" spans="2:4" ht="12" customHeight="1">
      <c r="B472" s="18"/>
      <c r="D472" s="18"/>
    </row>
    <row r="473" spans="2:4" ht="12" customHeight="1">
      <c r="B473" s="18"/>
      <c r="D473" s="18"/>
    </row>
    <row r="474" spans="2:4" ht="12" customHeight="1">
      <c r="B474" s="18"/>
      <c r="D474" s="18"/>
    </row>
    <row r="475" spans="2:4" ht="12" customHeight="1">
      <c r="B475" s="18"/>
      <c r="D475" s="18"/>
    </row>
    <row r="476" spans="2:4" ht="12" customHeight="1">
      <c r="B476" s="18"/>
      <c r="D476" s="18"/>
    </row>
    <row r="477" spans="2:4" ht="12" customHeight="1">
      <c r="B477" s="18"/>
      <c r="D477" s="18"/>
    </row>
    <row r="478" spans="2:4" ht="12" customHeight="1">
      <c r="B478" s="18"/>
      <c r="D478" s="18"/>
    </row>
    <row r="479" spans="2:4" ht="12" customHeight="1">
      <c r="B479" s="18"/>
      <c r="D479" s="18"/>
    </row>
    <row r="480" spans="2:4" ht="12" customHeight="1">
      <c r="B480" s="18"/>
      <c r="D480" s="18"/>
    </row>
    <row r="481" spans="2:4" ht="12" customHeight="1">
      <c r="B481" s="18"/>
      <c r="D481" s="18"/>
    </row>
    <row r="482" spans="2:4" ht="12" customHeight="1">
      <c r="B482" s="18"/>
      <c r="D482" s="18"/>
    </row>
    <row r="483" spans="2:4" ht="12" customHeight="1">
      <c r="B483" s="18"/>
      <c r="D483" s="18"/>
    </row>
    <row r="484" spans="2:4" ht="12" customHeight="1">
      <c r="B484" s="18"/>
      <c r="D484" s="18"/>
    </row>
    <row r="485" spans="2:4" ht="12" customHeight="1">
      <c r="B485" s="18"/>
      <c r="D485" s="18"/>
    </row>
    <row r="486" spans="2:4" ht="12" customHeight="1">
      <c r="B486" s="18"/>
      <c r="D486" s="18"/>
    </row>
    <row r="487" spans="2:4" ht="12" customHeight="1">
      <c r="B487" s="18"/>
      <c r="D487" s="18"/>
    </row>
    <row r="488" spans="2:4" ht="12" customHeight="1">
      <c r="B488" s="18"/>
      <c r="D488" s="18"/>
    </row>
    <row r="489" spans="2:4" ht="12" customHeight="1">
      <c r="B489" s="18"/>
      <c r="D489" s="18"/>
    </row>
    <row r="490" spans="2:4" ht="12" customHeight="1">
      <c r="B490" s="18"/>
      <c r="D490" s="18"/>
    </row>
    <row r="491" spans="2:4" ht="12" customHeight="1">
      <c r="B491" s="18"/>
      <c r="D491" s="18"/>
    </row>
    <row r="492" spans="2:4" ht="12" customHeight="1">
      <c r="B492" s="18"/>
      <c r="D492" s="18"/>
    </row>
    <row r="493" spans="2:4" ht="12" customHeight="1">
      <c r="B493" s="18"/>
      <c r="D493" s="18"/>
    </row>
    <row r="494" spans="2:4" ht="12" customHeight="1">
      <c r="B494" s="18"/>
      <c r="D494" s="18"/>
    </row>
    <row r="495" spans="2:4" ht="12" customHeight="1">
      <c r="B495" s="18"/>
      <c r="D495" s="18"/>
    </row>
    <row r="496" spans="2:4" ht="12" customHeight="1">
      <c r="B496" s="18"/>
      <c r="D496" s="18"/>
    </row>
    <row r="497" spans="2:4" ht="12" customHeight="1">
      <c r="B497" s="18"/>
      <c r="D497" s="18"/>
    </row>
    <row r="498" spans="2:4" ht="12" customHeight="1">
      <c r="B498" s="18"/>
      <c r="D498" s="18"/>
    </row>
    <row r="499" spans="2:4" ht="12" customHeight="1">
      <c r="B499" s="18"/>
      <c r="D499" s="18"/>
    </row>
    <row r="500" spans="2:4" ht="12" customHeight="1">
      <c r="B500" s="18"/>
      <c r="D500" s="18"/>
    </row>
    <row r="501" spans="2:4" ht="12" customHeight="1">
      <c r="B501" s="18"/>
      <c r="D501" s="18"/>
    </row>
    <row r="502" spans="2:4" ht="12" customHeight="1">
      <c r="B502" s="18"/>
      <c r="D502" s="18"/>
    </row>
    <row r="503" spans="2:4" ht="12" customHeight="1">
      <c r="B503" s="18"/>
      <c r="D503" s="18"/>
    </row>
    <row r="504" spans="2:4" ht="12" customHeight="1">
      <c r="B504" s="18"/>
      <c r="D504" s="18"/>
    </row>
    <row r="505" spans="2:4" ht="12" customHeight="1">
      <c r="B505" s="18"/>
      <c r="D505" s="18"/>
    </row>
    <row r="506" spans="2:4" ht="12" customHeight="1">
      <c r="B506" s="18"/>
      <c r="D506" s="18"/>
    </row>
    <row r="507" spans="2:4" ht="12" customHeight="1">
      <c r="B507" s="18"/>
      <c r="D507" s="18"/>
    </row>
    <row r="508" spans="2:4" ht="12" customHeight="1">
      <c r="B508" s="18"/>
      <c r="D508" s="18"/>
    </row>
    <row r="509" spans="2:4" ht="12" customHeight="1">
      <c r="B509" s="18"/>
      <c r="D509" s="18"/>
    </row>
    <row r="510" spans="2:4" ht="12" customHeight="1">
      <c r="B510" s="18"/>
      <c r="D510" s="18"/>
    </row>
    <row r="511" spans="2:4" ht="12" customHeight="1">
      <c r="B511" s="18"/>
      <c r="D511" s="18"/>
    </row>
    <row r="512" spans="2:4" ht="12" customHeight="1">
      <c r="B512" s="18"/>
      <c r="D512" s="18"/>
    </row>
    <row r="513" spans="2:4" ht="12" customHeight="1">
      <c r="B513" s="18"/>
      <c r="D513" s="18"/>
    </row>
    <row r="514" spans="2:4" ht="12" customHeight="1">
      <c r="B514" s="18"/>
      <c r="D514" s="18"/>
    </row>
    <row r="515" spans="2:4" ht="12" customHeight="1">
      <c r="B515" s="18"/>
      <c r="D515" s="18"/>
    </row>
    <row r="516" spans="2:4" ht="12" customHeight="1">
      <c r="B516" s="18"/>
      <c r="D516" s="18"/>
    </row>
    <row r="517" spans="2:4" ht="12" customHeight="1">
      <c r="B517" s="18"/>
      <c r="D517" s="18"/>
    </row>
    <row r="518" spans="2:4" ht="12" customHeight="1">
      <c r="B518" s="18"/>
      <c r="D518" s="18"/>
    </row>
    <row r="519" spans="2:4" ht="12" customHeight="1">
      <c r="B519" s="18"/>
      <c r="D519" s="18"/>
    </row>
    <row r="520" spans="2:4" ht="12" customHeight="1">
      <c r="B520" s="18"/>
      <c r="D520" s="18"/>
    </row>
    <row r="521" spans="2:4" ht="12" customHeight="1">
      <c r="B521" s="18"/>
      <c r="D521" s="18"/>
    </row>
    <row r="522" spans="2:4" ht="12" customHeight="1">
      <c r="B522" s="18"/>
      <c r="D522" s="18"/>
    </row>
    <row r="523" spans="2:4" ht="12" customHeight="1">
      <c r="B523" s="18"/>
      <c r="D523" s="18"/>
    </row>
    <row r="524" spans="2:4" ht="12" customHeight="1">
      <c r="B524" s="18"/>
      <c r="D524" s="18"/>
    </row>
    <row r="525" spans="2:4" ht="12" customHeight="1">
      <c r="B525" s="18"/>
      <c r="D525" s="18"/>
    </row>
    <row r="526" spans="2:4" ht="12" customHeight="1">
      <c r="B526" s="18"/>
      <c r="D526" s="18"/>
    </row>
    <row r="527" spans="2:4" ht="12" customHeight="1">
      <c r="B527" s="18"/>
      <c r="D527" s="18"/>
    </row>
    <row r="528" spans="2:4" ht="12" customHeight="1">
      <c r="B528" s="18"/>
      <c r="D528" s="18"/>
    </row>
    <row r="529" spans="2:4" ht="12" customHeight="1">
      <c r="B529" s="18"/>
      <c r="D529" s="18"/>
    </row>
    <row r="530" spans="2:4" ht="12" customHeight="1">
      <c r="B530" s="18"/>
      <c r="D530" s="18"/>
    </row>
    <row r="531" spans="2:4" ht="12" customHeight="1">
      <c r="B531" s="18"/>
      <c r="D531" s="18"/>
    </row>
    <row r="532" spans="2:4" ht="12" customHeight="1">
      <c r="B532" s="18"/>
      <c r="D532" s="18"/>
    </row>
    <row r="533" spans="2:4" ht="12" customHeight="1">
      <c r="B533" s="18"/>
      <c r="D533" s="18"/>
    </row>
    <row r="534" spans="2:4" ht="12" customHeight="1">
      <c r="B534" s="18"/>
      <c r="D534" s="18"/>
    </row>
    <row r="535" spans="2:4" ht="12" customHeight="1">
      <c r="B535" s="18"/>
      <c r="D535" s="18"/>
    </row>
    <row r="536" spans="2:4" ht="12" customHeight="1">
      <c r="B536" s="18"/>
      <c r="D536" s="18"/>
    </row>
    <row r="537" spans="2:4" ht="12" customHeight="1">
      <c r="B537" s="18"/>
      <c r="D537" s="18"/>
    </row>
    <row r="538" spans="2:4" ht="12" customHeight="1">
      <c r="B538" s="18"/>
      <c r="D538" s="18"/>
    </row>
    <row r="539" spans="2:4" ht="12" customHeight="1">
      <c r="B539" s="18"/>
      <c r="D539" s="18"/>
    </row>
    <row r="540" spans="2:4" ht="12" customHeight="1">
      <c r="B540" s="18"/>
      <c r="D540" s="18"/>
    </row>
    <row r="541" spans="2:4" ht="12" customHeight="1">
      <c r="B541" s="18"/>
      <c r="D541" s="18"/>
    </row>
    <row r="542" spans="2:4" ht="12" customHeight="1">
      <c r="B542" s="18"/>
      <c r="D542" s="18"/>
    </row>
    <row r="543" spans="2:4" ht="12" customHeight="1">
      <c r="B543" s="18"/>
      <c r="D543" s="18"/>
    </row>
    <row r="544" spans="2:4" ht="12" customHeight="1">
      <c r="B544" s="18"/>
      <c r="D544" s="18"/>
    </row>
    <row r="545" spans="2:4" ht="12" customHeight="1">
      <c r="B545" s="18"/>
      <c r="D545" s="18"/>
    </row>
    <row r="546" spans="2:4" ht="12" customHeight="1">
      <c r="B546" s="18"/>
      <c r="D546" s="18"/>
    </row>
    <row r="547" spans="2:4" ht="12" customHeight="1">
      <c r="B547" s="18"/>
      <c r="D547" s="18"/>
    </row>
    <row r="548" spans="2:4" ht="12" customHeight="1">
      <c r="B548" s="18"/>
      <c r="D548" s="18"/>
    </row>
    <row r="549" spans="2:4" ht="12" customHeight="1">
      <c r="B549" s="18"/>
      <c r="D549" s="18"/>
    </row>
    <row r="550" spans="2:4" ht="12" customHeight="1">
      <c r="B550" s="18"/>
      <c r="D550" s="18"/>
    </row>
    <row r="551" spans="2:4" ht="12" customHeight="1">
      <c r="B551" s="18"/>
      <c r="D551" s="18"/>
    </row>
    <row r="552" spans="2:4" ht="12" customHeight="1">
      <c r="B552" s="18"/>
      <c r="D552" s="18"/>
    </row>
    <row r="553" spans="2:4" ht="12" customHeight="1">
      <c r="B553" s="18"/>
      <c r="D553" s="18"/>
    </row>
    <row r="554" spans="2:4" ht="12" customHeight="1">
      <c r="B554" s="18"/>
      <c r="D554" s="18"/>
    </row>
    <row r="555" spans="2:4" ht="12" customHeight="1">
      <c r="B555" s="18"/>
      <c r="D555" s="18"/>
    </row>
    <row r="556" spans="2:4" ht="12" customHeight="1">
      <c r="B556" s="18"/>
      <c r="D556" s="18"/>
    </row>
    <row r="557" spans="2:4" ht="12" customHeight="1">
      <c r="B557" s="18"/>
      <c r="D557" s="18"/>
    </row>
    <row r="558" spans="2:4" ht="12" customHeight="1">
      <c r="B558" s="18"/>
      <c r="D558" s="18"/>
    </row>
    <row r="559" spans="2:4" ht="12" customHeight="1">
      <c r="B559" s="18"/>
      <c r="D559" s="18"/>
    </row>
    <row r="560" spans="2:4" ht="12" customHeight="1">
      <c r="B560" s="18"/>
      <c r="D560" s="18"/>
    </row>
    <row r="561" spans="2:4" ht="12" customHeight="1">
      <c r="B561" s="18"/>
      <c r="D561" s="18"/>
    </row>
    <row r="562" spans="2:4" ht="12" customHeight="1">
      <c r="B562" s="18"/>
      <c r="D562" s="18"/>
    </row>
    <row r="563" spans="2:4" ht="12" customHeight="1">
      <c r="B563" s="18"/>
      <c r="D563" s="18"/>
    </row>
    <row r="564" spans="2:4" ht="12" customHeight="1">
      <c r="B564" s="18"/>
      <c r="D564" s="18"/>
    </row>
    <row r="565" spans="2:4" ht="12" customHeight="1">
      <c r="B565" s="18"/>
      <c r="D565" s="18"/>
    </row>
    <row r="566" spans="2:4" ht="12" customHeight="1">
      <c r="B566" s="18"/>
      <c r="D566" s="18"/>
    </row>
    <row r="567" spans="2:4" ht="12" customHeight="1">
      <c r="B567" s="18"/>
      <c r="D567" s="18"/>
    </row>
    <row r="568" spans="2:4" ht="12" customHeight="1">
      <c r="B568" s="18"/>
      <c r="D568" s="18"/>
    </row>
    <row r="569" spans="2:4" ht="12" customHeight="1">
      <c r="B569" s="18"/>
      <c r="D569" s="18"/>
    </row>
    <row r="570" spans="2:4" ht="12" customHeight="1">
      <c r="B570" s="18"/>
      <c r="D570" s="18"/>
    </row>
    <row r="571" spans="2:4" ht="12" customHeight="1">
      <c r="B571" s="18"/>
      <c r="D571" s="18"/>
    </row>
    <row r="572" spans="2:4" ht="12" customHeight="1">
      <c r="B572" s="18"/>
      <c r="D572" s="18"/>
    </row>
    <row r="573" spans="2:4" ht="12" customHeight="1">
      <c r="B573" s="18"/>
      <c r="D573" s="18"/>
    </row>
    <row r="574" spans="2:4" ht="12" customHeight="1">
      <c r="B574" s="18"/>
      <c r="D574" s="18"/>
    </row>
    <row r="575" spans="2:4" ht="12" customHeight="1">
      <c r="B575" s="18"/>
      <c r="D575" s="18"/>
    </row>
    <row r="576" spans="2:4" ht="12" customHeight="1">
      <c r="B576" s="18"/>
      <c r="D576" s="18"/>
    </row>
    <row r="577" spans="2:4" ht="12" customHeight="1">
      <c r="B577" s="18"/>
      <c r="D577" s="18"/>
    </row>
    <row r="578" spans="2:4" ht="12" customHeight="1">
      <c r="B578" s="18"/>
      <c r="D578" s="18"/>
    </row>
    <row r="579" spans="2:4" ht="12" customHeight="1">
      <c r="B579" s="18"/>
      <c r="D579" s="18"/>
    </row>
    <row r="580" spans="2:4" ht="12" customHeight="1">
      <c r="B580" s="18"/>
      <c r="D580" s="18"/>
    </row>
    <row r="581" spans="2:4" ht="12" customHeight="1">
      <c r="B581" s="18"/>
      <c r="D581" s="18"/>
    </row>
    <row r="582" spans="2:4" ht="12" customHeight="1">
      <c r="B582" s="18"/>
      <c r="D582" s="18"/>
    </row>
    <row r="583" spans="2:4" ht="12" customHeight="1">
      <c r="B583" s="18"/>
      <c r="D583" s="18"/>
    </row>
    <row r="584" spans="2:4" ht="12" customHeight="1">
      <c r="B584" s="18"/>
      <c r="D584" s="18"/>
    </row>
    <row r="585" spans="2:4" ht="12" customHeight="1">
      <c r="B585" s="18"/>
      <c r="D585" s="18"/>
    </row>
    <row r="586" spans="2:4" ht="12" customHeight="1">
      <c r="B586" s="18"/>
      <c r="D586" s="18"/>
    </row>
    <row r="587" spans="2:4" ht="12" customHeight="1">
      <c r="B587" s="18"/>
      <c r="D587" s="18"/>
    </row>
    <row r="588" spans="2:4" ht="12" customHeight="1">
      <c r="B588" s="18"/>
      <c r="D588" s="18"/>
    </row>
    <row r="589" spans="2:4" ht="12" customHeight="1">
      <c r="B589" s="18"/>
      <c r="D589" s="18"/>
    </row>
    <row r="590" spans="2:4" ht="12" customHeight="1">
      <c r="B590" s="18"/>
      <c r="D590" s="18"/>
    </row>
    <row r="591" spans="2:4" ht="12" customHeight="1">
      <c r="B591" s="18"/>
      <c r="D591" s="18"/>
    </row>
    <row r="592" spans="2:4" ht="12" customHeight="1">
      <c r="B592" s="18"/>
      <c r="D592" s="18"/>
    </row>
    <row r="593" spans="2:4" ht="12" customHeight="1">
      <c r="B593" s="18"/>
      <c r="D593" s="18"/>
    </row>
    <row r="594" spans="2:4" ht="12" customHeight="1">
      <c r="B594" s="18"/>
      <c r="D594" s="18"/>
    </row>
    <row r="595" spans="2:4" ht="12" customHeight="1">
      <c r="B595" s="18"/>
      <c r="D595" s="18"/>
    </row>
    <row r="596" spans="2:4" ht="12" customHeight="1">
      <c r="B596" s="18"/>
      <c r="D596" s="18"/>
    </row>
    <row r="597" spans="2:4" ht="12" customHeight="1">
      <c r="B597" s="18"/>
      <c r="D597" s="18"/>
    </row>
    <row r="598" spans="2:4" ht="12" customHeight="1">
      <c r="B598" s="18"/>
      <c r="D598" s="18"/>
    </row>
    <row r="599" spans="2:4" ht="12" customHeight="1">
      <c r="B599" s="18"/>
      <c r="D599" s="18"/>
    </row>
    <row r="600" spans="2:4" ht="12" customHeight="1">
      <c r="B600" s="18"/>
      <c r="D600" s="18"/>
    </row>
    <row r="601" spans="2:4" ht="12" customHeight="1">
      <c r="B601" s="18"/>
      <c r="D601" s="18"/>
    </row>
    <row r="602" spans="2:4" ht="12" customHeight="1">
      <c r="B602" s="18"/>
      <c r="D602" s="18"/>
    </row>
    <row r="603" spans="2:4" ht="12" customHeight="1">
      <c r="B603" s="18"/>
      <c r="D603" s="18"/>
    </row>
    <row r="604" spans="2:4" ht="12" customHeight="1">
      <c r="B604" s="18"/>
      <c r="D604" s="18"/>
    </row>
    <row r="605" spans="2:4" ht="12" customHeight="1">
      <c r="B605" s="18"/>
      <c r="D605" s="18"/>
    </row>
    <row r="606" spans="2:4" ht="12" customHeight="1">
      <c r="B606" s="18"/>
      <c r="D606" s="18"/>
    </row>
    <row r="607" spans="2:4" ht="12" customHeight="1">
      <c r="B607" s="18"/>
      <c r="D607" s="18"/>
    </row>
    <row r="608" spans="2:4" ht="12" customHeight="1">
      <c r="B608" s="18"/>
      <c r="D608" s="18"/>
    </row>
    <row r="609" spans="2:4" ht="12" customHeight="1">
      <c r="B609" s="18"/>
      <c r="D609" s="18"/>
    </row>
    <row r="610" spans="2:4" ht="12" customHeight="1">
      <c r="B610" s="18"/>
      <c r="D610" s="18"/>
    </row>
    <row r="611" spans="2:4" ht="12" customHeight="1">
      <c r="B611" s="18"/>
      <c r="D611" s="18"/>
    </row>
    <row r="612" spans="2:4" ht="12" customHeight="1">
      <c r="B612" s="18"/>
      <c r="D612" s="18"/>
    </row>
    <row r="613" spans="2:4" ht="12" customHeight="1">
      <c r="B613" s="18"/>
      <c r="D613" s="18"/>
    </row>
    <row r="614" spans="2:4" ht="12" customHeight="1">
      <c r="B614" s="18"/>
      <c r="D614" s="18"/>
    </row>
    <row r="615" spans="2:4" ht="12" customHeight="1">
      <c r="B615" s="18"/>
      <c r="D615" s="18"/>
    </row>
    <row r="616" spans="2:4" ht="12" customHeight="1">
      <c r="B616" s="18"/>
      <c r="D616" s="18"/>
    </row>
    <row r="617" spans="2:4" ht="12" customHeight="1">
      <c r="B617" s="18"/>
      <c r="D617" s="18"/>
    </row>
    <row r="618" spans="2:4" ht="12" customHeight="1">
      <c r="B618" s="18"/>
      <c r="D618" s="18"/>
    </row>
    <row r="619" spans="2:4" ht="12" customHeight="1">
      <c r="B619" s="18"/>
      <c r="D619" s="18"/>
    </row>
    <row r="620" spans="2:4" ht="12" customHeight="1">
      <c r="B620" s="18"/>
      <c r="D620" s="18"/>
    </row>
    <row r="621" spans="2:4" ht="12" customHeight="1">
      <c r="B621" s="18"/>
      <c r="D621" s="18"/>
    </row>
    <row r="622" spans="2:4" ht="12" customHeight="1">
      <c r="B622" s="18"/>
      <c r="D622" s="18"/>
    </row>
    <row r="623" spans="2:4" ht="12" customHeight="1">
      <c r="B623" s="18"/>
      <c r="D623" s="18"/>
    </row>
    <row r="624" spans="2:4" ht="12" customHeight="1">
      <c r="B624" s="18"/>
      <c r="D624" s="18"/>
    </row>
    <row r="625" spans="2:4" ht="12" customHeight="1">
      <c r="B625" s="18"/>
      <c r="D625" s="18"/>
    </row>
    <row r="626" spans="2:4" ht="12" customHeight="1">
      <c r="B626" s="18"/>
      <c r="D626" s="18"/>
    </row>
    <row r="627" spans="2:4" ht="12" customHeight="1">
      <c r="B627" s="18"/>
      <c r="D627" s="18"/>
    </row>
    <row r="628" spans="2:4" ht="12" customHeight="1">
      <c r="B628" s="18"/>
      <c r="D628" s="18"/>
    </row>
    <row r="629" spans="2:4" ht="12" customHeight="1">
      <c r="B629" s="18"/>
      <c r="D629" s="18"/>
    </row>
    <row r="630" spans="2:4" ht="12" customHeight="1">
      <c r="B630" s="18"/>
      <c r="D630" s="18"/>
    </row>
    <row r="631" spans="2:4" ht="12" customHeight="1">
      <c r="B631" s="18"/>
      <c r="D631" s="18"/>
    </row>
    <row r="632" spans="2:4" ht="12" customHeight="1">
      <c r="B632" s="18"/>
      <c r="D632" s="18"/>
    </row>
    <row r="633" spans="2:4" ht="12" customHeight="1">
      <c r="B633" s="18"/>
      <c r="D633" s="18"/>
    </row>
    <row r="634" spans="2:4" ht="12" customHeight="1">
      <c r="B634" s="18"/>
      <c r="D634" s="18"/>
    </row>
    <row r="635" spans="2:4" ht="12" customHeight="1">
      <c r="B635" s="18"/>
      <c r="D635" s="18"/>
    </row>
    <row r="636" spans="2:4" ht="12" customHeight="1">
      <c r="B636" s="18"/>
      <c r="D636" s="18"/>
    </row>
    <row r="637" spans="2:4" ht="12" customHeight="1">
      <c r="B637" s="18"/>
      <c r="D637" s="18"/>
    </row>
    <row r="638" spans="2:4" ht="12" customHeight="1">
      <c r="B638" s="18"/>
      <c r="D638" s="18"/>
    </row>
    <row r="639" spans="2:4" ht="12" customHeight="1">
      <c r="B639" s="18"/>
      <c r="D639" s="18"/>
    </row>
    <row r="640" spans="2:4" ht="12" customHeight="1">
      <c r="B640" s="18"/>
      <c r="D640" s="18"/>
    </row>
    <row r="641" spans="2:4" ht="12" customHeight="1">
      <c r="B641" s="18"/>
      <c r="D641" s="18"/>
    </row>
    <row r="642" spans="2:4" ht="12" customHeight="1">
      <c r="B642" s="18"/>
      <c r="D642" s="18"/>
    </row>
    <row r="643" spans="2:4" ht="12" customHeight="1">
      <c r="B643" s="18"/>
      <c r="D643" s="18"/>
    </row>
    <row r="644" spans="2:4" ht="12" customHeight="1">
      <c r="B644" s="18"/>
      <c r="D644" s="18"/>
    </row>
    <row r="645" spans="2:4" ht="12" customHeight="1">
      <c r="B645" s="18"/>
      <c r="D645" s="18"/>
    </row>
    <row r="646" spans="2:4" ht="12" customHeight="1">
      <c r="B646" s="18"/>
      <c r="D646" s="18"/>
    </row>
    <row r="647" spans="2:4" ht="12" customHeight="1">
      <c r="B647" s="18"/>
      <c r="D647" s="18"/>
    </row>
    <row r="648" spans="2:4" ht="12" customHeight="1">
      <c r="B648" s="18"/>
      <c r="D648" s="18"/>
    </row>
    <row r="649" spans="2:4" ht="12" customHeight="1">
      <c r="B649" s="18"/>
      <c r="D649" s="18"/>
    </row>
    <row r="650" spans="2:4" ht="12" customHeight="1">
      <c r="B650" s="18"/>
      <c r="D650" s="18"/>
    </row>
    <row r="651" spans="2:4" ht="12" customHeight="1">
      <c r="B651" s="18"/>
      <c r="D651" s="18"/>
    </row>
    <row r="652" spans="2:4" ht="12" customHeight="1">
      <c r="B652" s="18"/>
      <c r="D652" s="18"/>
    </row>
    <row r="653" spans="2:4" ht="12" customHeight="1">
      <c r="B653" s="18"/>
      <c r="D653" s="18"/>
    </row>
    <row r="654" spans="2:4" ht="12" customHeight="1">
      <c r="B654" s="18"/>
      <c r="D654" s="18"/>
    </row>
    <row r="655" spans="2:4" ht="12" customHeight="1">
      <c r="B655" s="18"/>
      <c r="D655" s="18"/>
    </row>
    <row r="656" spans="2:4" ht="12" customHeight="1">
      <c r="B656" s="18"/>
      <c r="D656" s="18"/>
    </row>
    <row r="657" spans="2:4" ht="12" customHeight="1">
      <c r="B657" s="18"/>
      <c r="D657" s="18"/>
    </row>
    <row r="658" spans="2:4" ht="12" customHeight="1">
      <c r="B658" s="18"/>
      <c r="D658" s="18"/>
    </row>
    <row r="659" spans="2:4" ht="12" customHeight="1">
      <c r="B659" s="18"/>
      <c r="D659" s="18"/>
    </row>
    <row r="660" spans="2:4" ht="12" customHeight="1">
      <c r="B660" s="18"/>
      <c r="D660" s="18"/>
    </row>
    <row r="661" spans="2:4" ht="12" customHeight="1">
      <c r="B661" s="18"/>
      <c r="D661" s="18"/>
    </row>
    <row r="662" spans="2:4" ht="12" customHeight="1">
      <c r="B662" s="18"/>
      <c r="D662" s="18"/>
    </row>
    <row r="663" spans="2:4" ht="12" customHeight="1">
      <c r="B663" s="18"/>
      <c r="D663" s="18"/>
    </row>
    <row r="664" spans="2:4" ht="12" customHeight="1">
      <c r="B664" s="18"/>
      <c r="D664" s="18"/>
    </row>
    <row r="665" spans="2:4" ht="12" customHeight="1">
      <c r="B665" s="18"/>
      <c r="D665" s="18"/>
    </row>
    <row r="666" spans="2:4" ht="12" customHeight="1">
      <c r="B666" s="18"/>
      <c r="D666" s="18"/>
    </row>
    <row r="667" spans="2:4" ht="12" customHeight="1">
      <c r="B667" s="18"/>
      <c r="D667" s="18"/>
    </row>
    <row r="668" spans="2:4" ht="12" customHeight="1">
      <c r="B668" s="18"/>
      <c r="D668" s="18"/>
    </row>
    <row r="669" spans="2:4" ht="12" customHeight="1">
      <c r="B669" s="18"/>
      <c r="D669" s="18"/>
    </row>
    <row r="670" spans="2:4" ht="12" customHeight="1">
      <c r="B670" s="18"/>
      <c r="D670" s="18"/>
    </row>
    <row r="671" spans="2:4" ht="12" customHeight="1">
      <c r="B671" s="18"/>
      <c r="D671" s="18"/>
    </row>
    <row r="672" spans="2:4" ht="12" customHeight="1">
      <c r="B672" s="18"/>
      <c r="D672" s="18"/>
    </row>
    <row r="673" spans="2:4" ht="12" customHeight="1">
      <c r="B673" s="18"/>
      <c r="D673" s="18"/>
    </row>
    <row r="674" spans="2:4" ht="12" customHeight="1">
      <c r="B674" s="18"/>
      <c r="D674" s="18"/>
    </row>
    <row r="675" spans="2:4" ht="12" customHeight="1">
      <c r="B675" s="18"/>
      <c r="D675" s="18"/>
    </row>
    <row r="676" spans="2:4" ht="12" customHeight="1">
      <c r="B676" s="18"/>
      <c r="D676" s="18"/>
    </row>
    <row r="677" spans="2:4" ht="12" customHeight="1">
      <c r="B677" s="18"/>
      <c r="D677" s="18"/>
    </row>
    <row r="678" spans="2:4" ht="12" customHeight="1">
      <c r="B678" s="18"/>
      <c r="D678" s="18"/>
    </row>
    <row r="679" spans="2:4" ht="12" customHeight="1">
      <c r="B679" s="18"/>
      <c r="D679" s="18"/>
    </row>
    <row r="680" spans="2:4" ht="12" customHeight="1">
      <c r="B680" s="18"/>
      <c r="D680" s="18"/>
    </row>
    <row r="681" spans="2:4" ht="12" customHeight="1">
      <c r="B681" s="18"/>
      <c r="D681" s="18"/>
    </row>
    <row r="682" spans="2:4" ht="12" customHeight="1">
      <c r="B682" s="18"/>
      <c r="D682" s="18"/>
    </row>
    <row r="683" spans="2:4" ht="12" customHeight="1">
      <c r="B683" s="18"/>
      <c r="D683" s="18"/>
    </row>
    <row r="684" spans="2:4" ht="12" customHeight="1">
      <c r="B684" s="18"/>
      <c r="D684" s="18"/>
    </row>
    <row r="685" spans="2:4" ht="12" customHeight="1">
      <c r="B685" s="18"/>
      <c r="D685" s="18"/>
    </row>
    <row r="686" spans="2:4" ht="12" customHeight="1">
      <c r="B686" s="18"/>
      <c r="D686" s="18"/>
    </row>
    <row r="687" spans="2:4" ht="12" customHeight="1">
      <c r="B687" s="18"/>
      <c r="D687" s="18"/>
    </row>
    <row r="688" spans="2:4" ht="12" customHeight="1">
      <c r="B688" s="18"/>
      <c r="D688" s="18"/>
    </row>
    <row r="689" spans="2:4" ht="12" customHeight="1">
      <c r="B689" s="18"/>
      <c r="D689" s="18"/>
    </row>
    <row r="690" spans="2:4" ht="12" customHeight="1">
      <c r="B690" s="18"/>
      <c r="D690" s="18"/>
    </row>
    <row r="691" spans="2:4" ht="12" customHeight="1">
      <c r="B691" s="18"/>
      <c r="D691" s="18"/>
    </row>
    <row r="692" spans="2:4" ht="12" customHeight="1">
      <c r="B692" s="18"/>
      <c r="D692" s="18"/>
    </row>
    <row r="693" spans="2:4" ht="12" customHeight="1">
      <c r="B693" s="18"/>
      <c r="D693" s="18"/>
    </row>
    <row r="694" spans="2:4" ht="12" customHeight="1">
      <c r="B694" s="18"/>
      <c r="D694" s="18"/>
    </row>
    <row r="695" spans="2:4" ht="12" customHeight="1">
      <c r="B695" s="18"/>
      <c r="D695" s="18"/>
    </row>
    <row r="696" spans="2:4" ht="12" customHeight="1">
      <c r="B696" s="18"/>
      <c r="D696" s="18"/>
    </row>
    <row r="697" spans="2:4" ht="12" customHeight="1">
      <c r="B697" s="18"/>
      <c r="D697" s="18"/>
    </row>
    <row r="698" spans="2:4" ht="12" customHeight="1">
      <c r="B698" s="18"/>
      <c r="D698" s="18"/>
    </row>
    <row r="699" spans="2:4" ht="12" customHeight="1">
      <c r="B699" s="18"/>
      <c r="D699" s="18"/>
    </row>
    <row r="700" spans="2:4" ht="12" customHeight="1">
      <c r="B700" s="18"/>
      <c r="D700" s="18"/>
    </row>
    <row r="701" spans="2:4" ht="12" customHeight="1">
      <c r="B701" s="18"/>
      <c r="D701" s="18"/>
    </row>
    <row r="702" spans="2:4" ht="12" customHeight="1">
      <c r="B702" s="18"/>
      <c r="D702" s="18"/>
    </row>
    <row r="703" spans="2:4" ht="12" customHeight="1">
      <c r="B703" s="18"/>
      <c r="D703" s="18"/>
    </row>
    <row r="704" spans="2:4" ht="12" customHeight="1">
      <c r="B704" s="18"/>
      <c r="D704" s="18"/>
    </row>
    <row r="705" spans="2:4" ht="12" customHeight="1">
      <c r="B705" s="18"/>
      <c r="D705" s="18"/>
    </row>
    <row r="706" spans="2:4" ht="12" customHeight="1">
      <c r="B706" s="18"/>
      <c r="D706" s="18"/>
    </row>
    <row r="707" spans="2:4" ht="12" customHeight="1">
      <c r="B707" s="18"/>
      <c r="D707" s="18"/>
    </row>
    <row r="708" spans="2:4" ht="12" customHeight="1">
      <c r="B708" s="18"/>
      <c r="D708" s="18"/>
    </row>
    <row r="709" spans="2:4" ht="12" customHeight="1">
      <c r="B709" s="18"/>
      <c r="D709" s="18"/>
    </row>
    <row r="710" spans="2:4" ht="12" customHeight="1">
      <c r="B710" s="18"/>
      <c r="D710" s="18"/>
    </row>
    <row r="711" spans="2:4" ht="12" customHeight="1">
      <c r="B711" s="18"/>
      <c r="D711" s="18"/>
    </row>
    <row r="712" spans="2:4" ht="12" customHeight="1">
      <c r="B712" s="18"/>
      <c r="D712" s="18"/>
    </row>
    <row r="713" spans="2:4" ht="12" customHeight="1">
      <c r="B713" s="18"/>
      <c r="D713" s="18"/>
    </row>
    <row r="714" spans="2:4" ht="12" customHeight="1">
      <c r="B714" s="18"/>
      <c r="D714" s="18"/>
    </row>
    <row r="715" spans="2:4" ht="12" customHeight="1">
      <c r="B715" s="18"/>
      <c r="D715" s="18"/>
    </row>
    <row r="716" spans="2:4" ht="12" customHeight="1">
      <c r="B716" s="18"/>
      <c r="D716" s="18"/>
    </row>
    <row r="717" spans="2:4" ht="12" customHeight="1">
      <c r="B717" s="18"/>
      <c r="D717" s="18"/>
    </row>
    <row r="718" spans="2:4" ht="12" customHeight="1">
      <c r="B718" s="18"/>
      <c r="D718" s="18"/>
    </row>
    <row r="719" spans="2:4" ht="12" customHeight="1">
      <c r="B719" s="18"/>
      <c r="D719" s="18"/>
    </row>
    <row r="720" spans="2:4" ht="12" customHeight="1">
      <c r="B720" s="18"/>
      <c r="D720" s="18"/>
    </row>
    <row r="721" spans="2:4" ht="12" customHeight="1">
      <c r="B721" s="18"/>
      <c r="D721" s="18"/>
    </row>
    <row r="722" spans="2:4" ht="12" customHeight="1">
      <c r="B722" s="18"/>
      <c r="D722" s="18"/>
    </row>
    <row r="723" spans="2:4" ht="12" customHeight="1">
      <c r="B723" s="18"/>
      <c r="D723" s="18"/>
    </row>
    <row r="724" spans="2:4" ht="12" customHeight="1">
      <c r="B724" s="18"/>
      <c r="D724" s="18"/>
    </row>
    <row r="725" spans="2:4" ht="12" customHeight="1">
      <c r="B725" s="18"/>
      <c r="D725" s="18"/>
    </row>
    <row r="726" spans="2:4" ht="12" customHeight="1">
      <c r="B726" s="18"/>
      <c r="D726" s="18"/>
    </row>
    <row r="727" spans="2:4" ht="12" customHeight="1">
      <c r="B727" s="18"/>
      <c r="D727" s="18"/>
    </row>
    <row r="728" spans="2:4" ht="12" customHeight="1">
      <c r="B728" s="18"/>
      <c r="D728" s="18"/>
    </row>
    <row r="729" spans="2:4" ht="12" customHeight="1">
      <c r="B729" s="18"/>
      <c r="D729" s="18"/>
    </row>
    <row r="730" spans="2:4" ht="12" customHeight="1">
      <c r="B730" s="18"/>
      <c r="D730" s="18"/>
    </row>
    <row r="731" spans="2:4" ht="12" customHeight="1">
      <c r="B731" s="18"/>
      <c r="D731" s="18"/>
    </row>
    <row r="732" spans="2:4" ht="12" customHeight="1">
      <c r="B732" s="18"/>
      <c r="D732" s="18"/>
    </row>
    <row r="733" spans="2:4" ht="12" customHeight="1">
      <c r="B733" s="18"/>
      <c r="D733" s="18"/>
    </row>
    <row r="734" spans="2:4" ht="12" customHeight="1">
      <c r="B734" s="18"/>
      <c r="D734" s="18"/>
    </row>
    <row r="735" spans="2:4" ht="12" customHeight="1">
      <c r="B735" s="18"/>
      <c r="D735" s="18"/>
    </row>
    <row r="736" spans="2:4" ht="12" customHeight="1">
      <c r="B736" s="18"/>
      <c r="D736" s="18"/>
    </row>
    <row r="737" spans="2:4" ht="12" customHeight="1">
      <c r="B737" s="18"/>
      <c r="D737" s="18"/>
    </row>
    <row r="738" spans="2:4" ht="12" customHeight="1">
      <c r="B738" s="18"/>
      <c r="D738" s="18"/>
    </row>
    <row r="739" spans="2:4" ht="12" customHeight="1">
      <c r="B739" s="18"/>
      <c r="D739" s="18"/>
    </row>
    <row r="740" spans="2:4" ht="12" customHeight="1">
      <c r="B740" s="18"/>
      <c r="D740" s="18"/>
    </row>
    <row r="741" spans="2:4" ht="12" customHeight="1">
      <c r="B741" s="18"/>
      <c r="D741" s="18"/>
    </row>
    <row r="742" spans="2:4" ht="12" customHeight="1">
      <c r="B742" s="18"/>
      <c r="D742" s="18"/>
    </row>
    <row r="743" spans="2:4" ht="12" customHeight="1">
      <c r="B743" s="18"/>
      <c r="D743" s="18"/>
    </row>
    <row r="744" spans="2:4" ht="12" customHeight="1">
      <c r="B744" s="18"/>
      <c r="D744" s="18"/>
    </row>
    <row r="745" spans="2:4" ht="12" customHeight="1">
      <c r="B745" s="18"/>
      <c r="D745" s="18"/>
    </row>
    <row r="746" spans="2:4" ht="12" customHeight="1">
      <c r="B746" s="18"/>
      <c r="D746" s="18"/>
    </row>
    <row r="747" spans="2:4" ht="12" customHeight="1">
      <c r="B747" s="18"/>
      <c r="D747" s="18"/>
    </row>
    <row r="748" spans="2:4" ht="12" customHeight="1">
      <c r="B748" s="18"/>
      <c r="D748" s="18"/>
    </row>
    <row r="749" spans="2:4" ht="12" customHeight="1">
      <c r="B749" s="18"/>
      <c r="D749" s="18"/>
    </row>
    <row r="750" spans="2:4" ht="12" customHeight="1">
      <c r="B750" s="18"/>
      <c r="D750" s="18"/>
    </row>
    <row r="751" spans="2:4" ht="12" customHeight="1">
      <c r="B751" s="18"/>
      <c r="D751" s="18"/>
    </row>
    <row r="752" spans="2:4" ht="12" customHeight="1">
      <c r="B752" s="18"/>
      <c r="D752" s="18"/>
    </row>
    <row r="753" spans="2:4" ht="12" customHeight="1">
      <c r="B753" s="18"/>
      <c r="D753" s="18"/>
    </row>
    <row r="754" spans="2:4" ht="12" customHeight="1">
      <c r="B754" s="18"/>
      <c r="D754" s="18"/>
    </row>
    <row r="755" spans="2:4" ht="12" customHeight="1">
      <c r="B755" s="18"/>
      <c r="D755" s="18"/>
    </row>
    <row r="756" spans="2:4" ht="12" customHeight="1">
      <c r="B756" s="18"/>
      <c r="D756" s="18"/>
    </row>
    <row r="757" spans="2:4" ht="12" customHeight="1">
      <c r="B757" s="18"/>
      <c r="D757" s="18"/>
    </row>
    <row r="758" spans="2:4" ht="12" customHeight="1">
      <c r="B758" s="18"/>
      <c r="D758" s="18"/>
    </row>
    <row r="759" spans="2:4" ht="12" customHeight="1">
      <c r="B759" s="18"/>
      <c r="D759" s="18"/>
    </row>
    <row r="760" spans="2:4" ht="12" customHeight="1">
      <c r="B760" s="18"/>
      <c r="D760" s="18"/>
    </row>
    <row r="761" spans="2:4" ht="12" customHeight="1">
      <c r="B761" s="18"/>
      <c r="D761" s="18"/>
    </row>
    <row r="762" spans="2:4" ht="12" customHeight="1">
      <c r="B762" s="18"/>
      <c r="D762" s="18"/>
    </row>
    <row r="763" spans="2:4" ht="12" customHeight="1">
      <c r="B763" s="18"/>
      <c r="D763" s="18"/>
    </row>
    <row r="764" spans="2:4" ht="12" customHeight="1">
      <c r="B764" s="18"/>
      <c r="D764" s="18"/>
    </row>
    <row r="765" spans="2:4" ht="12" customHeight="1">
      <c r="B765" s="18"/>
      <c r="D765" s="18"/>
    </row>
    <row r="766" spans="2:4" ht="12" customHeight="1">
      <c r="B766" s="18"/>
      <c r="D766" s="18"/>
    </row>
    <row r="767" spans="2:4" ht="12" customHeight="1">
      <c r="B767" s="18"/>
      <c r="D767" s="18"/>
    </row>
    <row r="768" spans="2:4" ht="12" customHeight="1">
      <c r="B768" s="18"/>
      <c r="D768" s="18"/>
    </row>
    <row r="769" spans="2:4" ht="12" customHeight="1">
      <c r="B769" s="18"/>
      <c r="D769" s="18"/>
    </row>
    <row r="770" spans="2:4" ht="12" customHeight="1">
      <c r="B770" s="18"/>
      <c r="D770" s="18"/>
    </row>
    <row r="771" spans="2:4" ht="12" customHeight="1">
      <c r="B771" s="18"/>
      <c r="D771" s="18"/>
    </row>
    <row r="772" spans="2:4" ht="12" customHeight="1">
      <c r="B772" s="18"/>
      <c r="D772" s="18"/>
    </row>
    <row r="773" spans="2:4" ht="12" customHeight="1">
      <c r="B773" s="18"/>
      <c r="D773" s="18"/>
    </row>
    <row r="774" spans="2:4" ht="12" customHeight="1">
      <c r="B774" s="18"/>
      <c r="D774" s="18"/>
    </row>
    <row r="775" spans="2:4" ht="12" customHeight="1">
      <c r="B775" s="18"/>
      <c r="D775" s="18"/>
    </row>
    <row r="776" spans="2:4" ht="12" customHeight="1">
      <c r="B776" s="18"/>
      <c r="D776" s="18"/>
    </row>
    <row r="777" spans="2:4" ht="12" customHeight="1">
      <c r="B777" s="18"/>
      <c r="D777" s="18"/>
    </row>
    <row r="778" spans="2:4" ht="12" customHeight="1">
      <c r="B778" s="18"/>
      <c r="D778" s="18"/>
    </row>
    <row r="779" spans="2:4" ht="12" customHeight="1">
      <c r="B779" s="18"/>
      <c r="D779" s="18"/>
    </row>
    <row r="780" spans="2:4" ht="12" customHeight="1">
      <c r="B780" s="18"/>
      <c r="D780" s="18"/>
    </row>
    <row r="781" spans="2:4" ht="12" customHeight="1">
      <c r="B781" s="18"/>
      <c r="D781" s="18"/>
    </row>
    <row r="782" spans="2:4" ht="12" customHeight="1">
      <c r="B782" s="18"/>
      <c r="D782" s="18"/>
    </row>
    <row r="783" spans="2:4" ht="12" customHeight="1">
      <c r="B783" s="18"/>
      <c r="D783" s="18"/>
    </row>
    <row r="784" spans="2:4" ht="12" customHeight="1">
      <c r="B784" s="18"/>
      <c r="D784" s="18"/>
    </row>
    <row r="785" spans="2:4" ht="12" customHeight="1">
      <c r="B785" s="18"/>
      <c r="D785" s="18"/>
    </row>
    <row r="786" spans="2:4" ht="12" customHeight="1">
      <c r="B786" s="18"/>
      <c r="D786" s="18"/>
    </row>
    <row r="787" spans="2:4" ht="12" customHeight="1">
      <c r="B787" s="18"/>
      <c r="D787" s="18"/>
    </row>
    <row r="788" spans="2:4" ht="12" customHeight="1">
      <c r="B788" s="18"/>
      <c r="D788" s="18"/>
    </row>
    <row r="789" spans="2:4" ht="12" customHeight="1">
      <c r="B789" s="18"/>
      <c r="D789" s="18"/>
    </row>
    <row r="790" spans="2:4" ht="12" customHeight="1">
      <c r="B790" s="18"/>
      <c r="D790" s="18"/>
    </row>
    <row r="791" spans="2:4" ht="12" customHeight="1">
      <c r="B791" s="18"/>
      <c r="D791" s="18"/>
    </row>
    <row r="792" spans="2:4" ht="12" customHeight="1">
      <c r="B792" s="18"/>
      <c r="D792" s="18"/>
    </row>
    <row r="793" spans="2:4" ht="12" customHeight="1">
      <c r="B793" s="18"/>
      <c r="D793" s="18"/>
    </row>
    <row r="794" spans="2:4" ht="12" customHeight="1">
      <c r="B794" s="18"/>
      <c r="D794" s="18"/>
    </row>
    <row r="795" spans="2:4" ht="12" customHeight="1">
      <c r="B795" s="18"/>
      <c r="D795" s="18"/>
    </row>
    <row r="796" spans="2:4" ht="12" customHeight="1">
      <c r="B796" s="18"/>
      <c r="D796" s="18"/>
    </row>
    <row r="797" spans="2:4" ht="12" customHeight="1">
      <c r="B797" s="18"/>
      <c r="D797" s="18"/>
    </row>
    <row r="798" spans="2:4" ht="12" customHeight="1">
      <c r="B798" s="18"/>
      <c r="D798" s="18"/>
    </row>
    <row r="799" spans="2:4" ht="12" customHeight="1">
      <c r="B799" s="18"/>
      <c r="D799" s="18"/>
    </row>
    <row r="800" spans="2:4" ht="12" customHeight="1">
      <c r="B800" s="18"/>
      <c r="D800" s="18"/>
    </row>
    <row r="801" spans="2:4" ht="12" customHeight="1">
      <c r="B801" s="18"/>
      <c r="D801" s="18"/>
    </row>
    <row r="802" spans="2:4" ht="12" customHeight="1">
      <c r="B802" s="18"/>
      <c r="D802" s="18"/>
    </row>
    <row r="803" spans="2:4" ht="12" customHeight="1">
      <c r="B803" s="18"/>
      <c r="D803" s="18"/>
    </row>
    <row r="804" spans="2:4" ht="12" customHeight="1">
      <c r="B804" s="18"/>
      <c r="D804" s="18"/>
    </row>
    <row r="805" spans="2:4" ht="12" customHeight="1">
      <c r="B805" s="18"/>
      <c r="D805" s="18"/>
    </row>
    <row r="806" spans="2:4" ht="12" customHeight="1">
      <c r="B806" s="18"/>
      <c r="D806" s="18"/>
    </row>
    <row r="807" spans="2:4" ht="12" customHeight="1">
      <c r="B807" s="18"/>
      <c r="D807" s="18"/>
    </row>
    <row r="808" spans="2:4" ht="12" customHeight="1">
      <c r="B808" s="18"/>
      <c r="D808" s="18"/>
    </row>
    <row r="809" spans="2:4" ht="12" customHeight="1">
      <c r="B809" s="18"/>
      <c r="D809" s="18"/>
    </row>
    <row r="810" spans="2:4" ht="12" customHeight="1">
      <c r="B810" s="18"/>
      <c r="D810" s="18"/>
    </row>
    <row r="811" spans="2:4" ht="12" customHeight="1">
      <c r="B811" s="18"/>
      <c r="D811" s="18"/>
    </row>
    <row r="812" spans="2:4" ht="12" customHeight="1">
      <c r="B812" s="18"/>
      <c r="D812" s="18"/>
    </row>
    <row r="813" spans="2:4" ht="12" customHeight="1">
      <c r="B813" s="18"/>
      <c r="D813" s="18"/>
    </row>
    <row r="814" spans="2:4" ht="12" customHeight="1">
      <c r="B814" s="18"/>
      <c r="D814" s="18"/>
    </row>
    <row r="815" spans="2:4" ht="12" customHeight="1">
      <c r="B815" s="18"/>
      <c r="D815" s="18"/>
    </row>
    <row r="816" spans="2:4" ht="12" customHeight="1">
      <c r="B816" s="18"/>
      <c r="D816" s="18"/>
    </row>
    <row r="817" spans="2:4" ht="12" customHeight="1">
      <c r="B817" s="18"/>
      <c r="D817" s="18"/>
    </row>
    <row r="818" spans="2:4" ht="12" customHeight="1">
      <c r="B818" s="18"/>
      <c r="D818" s="18"/>
    </row>
    <row r="819" spans="2:4" ht="12" customHeight="1">
      <c r="B819" s="18"/>
      <c r="D819" s="18"/>
    </row>
    <row r="820" spans="2:4" ht="12" customHeight="1">
      <c r="B820" s="18"/>
      <c r="D820" s="18"/>
    </row>
    <row r="821" spans="2:4" ht="12" customHeight="1">
      <c r="B821" s="18"/>
      <c r="D821" s="18"/>
    </row>
    <row r="822" spans="2:4" ht="12" customHeight="1">
      <c r="B822" s="18"/>
      <c r="D822" s="18"/>
    </row>
    <row r="823" spans="2:4" ht="12" customHeight="1">
      <c r="B823" s="18"/>
      <c r="D823" s="18"/>
    </row>
    <row r="824" spans="2:4" ht="12" customHeight="1">
      <c r="B824" s="18"/>
      <c r="D824" s="18"/>
    </row>
    <row r="825" spans="2:4" ht="12" customHeight="1">
      <c r="B825" s="18"/>
      <c r="D825" s="18"/>
    </row>
    <row r="826" spans="2:4" ht="12" customHeight="1">
      <c r="B826" s="18"/>
      <c r="D826" s="18"/>
    </row>
    <row r="827" spans="2:4" ht="12" customHeight="1">
      <c r="B827" s="18"/>
      <c r="D827" s="18"/>
    </row>
    <row r="828" spans="2:4" ht="12" customHeight="1">
      <c r="B828" s="18"/>
      <c r="D828" s="18"/>
    </row>
    <row r="829" spans="2:4" ht="12" customHeight="1">
      <c r="B829" s="18"/>
      <c r="D829" s="18"/>
    </row>
    <row r="830" spans="2:4" ht="12" customHeight="1">
      <c r="B830" s="18"/>
      <c r="D830" s="18"/>
    </row>
    <row r="831" spans="2:4" ht="12" customHeight="1">
      <c r="B831" s="18"/>
      <c r="D831" s="18"/>
    </row>
    <row r="832" spans="2:4" ht="12" customHeight="1">
      <c r="B832" s="18"/>
      <c r="D832" s="18"/>
    </row>
    <row r="833" spans="2:4" ht="12" customHeight="1">
      <c r="B833" s="18"/>
      <c r="D833" s="18"/>
    </row>
    <row r="834" spans="2:4" ht="12" customHeight="1">
      <c r="B834" s="18"/>
      <c r="D834" s="18"/>
    </row>
    <row r="835" spans="2:4" ht="12" customHeight="1">
      <c r="B835" s="18"/>
      <c r="D835" s="18"/>
    </row>
    <row r="836" spans="2:4" ht="12" customHeight="1">
      <c r="B836" s="18"/>
      <c r="D836" s="18"/>
    </row>
    <row r="837" spans="2:4" ht="12" customHeight="1">
      <c r="B837" s="18"/>
      <c r="D837" s="18"/>
    </row>
    <row r="838" spans="2:4" ht="12" customHeight="1">
      <c r="B838" s="18"/>
      <c r="D838" s="18"/>
    </row>
    <row r="839" spans="2:4" ht="12" customHeight="1">
      <c r="B839" s="18"/>
      <c r="D839" s="18"/>
    </row>
    <row r="840" spans="2:4" ht="12" customHeight="1">
      <c r="B840" s="18"/>
      <c r="D840" s="18"/>
    </row>
    <row r="841" spans="2:4" ht="12" customHeight="1">
      <c r="B841" s="18"/>
      <c r="D841" s="18"/>
    </row>
    <row r="842" spans="2:4" ht="12" customHeight="1">
      <c r="B842" s="18"/>
      <c r="D842" s="18"/>
    </row>
    <row r="843" spans="2:4" ht="12" customHeight="1">
      <c r="B843" s="18"/>
      <c r="D843" s="18"/>
    </row>
    <row r="844" spans="2:4" ht="12" customHeight="1">
      <c r="B844" s="18"/>
      <c r="D844" s="18"/>
    </row>
    <row r="845" spans="2:4" ht="12" customHeight="1">
      <c r="B845" s="18"/>
      <c r="D845" s="18"/>
    </row>
    <row r="846" spans="2:4" ht="12" customHeight="1">
      <c r="B846" s="18"/>
      <c r="D846" s="18"/>
    </row>
    <row r="847" spans="2:4" ht="12" customHeight="1">
      <c r="B847" s="18"/>
      <c r="D847" s="18"/>
    </row>
    <row r="848" spans="2:4" ht="12" customHeight="1">
      <c r="B848" s="18"/>
      <c r="D848" s="18"/>
    </row>
    <row r="849" spans="2:4" ht="12" customHeight="1">
      <c r="B849" s="18"/>
      <c r="D849" s="18"/>
    </row>
    <row r="850" spans="2:4" ht="12" customHeight="1">
      <c r="B850" s="18"/>
      <c r="D850" s="18"/>
    </row>
    <row r="851" spans="2:4" ht="12" customHeight="1">
      <c r="B851" s="18"/>
      <c r="D851" s="18"/>
    </row>
    <row r="852" spans="2:4" ht="12" customHeight="1">
      <c r="B852" s="18"/>
      <c r="D852" s="18"/>
    </row>
    <row r="853" spans="2:4" ht="12" customHeight="1">
      <c r="B853" s="18"/>
      <c r="D853" s="18"/>
    </row>
    <row r="854" spans="2:4" ht="12" customHeight="1">
      <c r="B854" s="18"/>
      <c r="D854" s="18"/>
    </row>
    <row r="855" spans="2:4" ht="12" customHeight="1">
      <c r="B855" s="18"/>
      <c r="D855" s="18"/>
    </row>
    <row r="856" spans="2:4" ht="12" customHeight="1">
      <c r="B856" s="18"/>
      <c r="D856" s="18"/>
    </row>
    <row r="857" spans="2:4" ht="12" customHeight="1">
      <c r="B857" s="18"/>
      <c r="D857" s="18"/>
    </row>
    <row r="858" spans="2:4" ht="12" customHeight="1">
      <c r="B858" s="18"/>
      <c r="D858" s="18"/>
    </row>
    <row r="859" spans="2:4" ht="12" customHeight="1">
      <c r="B859" s="18"/>
      <c r="D859" s="18"/>
    </row>
    <row r="860" spans="2:4" ht="12" customHeight="1">
      <c r="B860" s="18"/>
      <c r="D860" s="18"/>
    </row>
    <row r="861" spans="2:4" ht="12" customHeight="1">
      <c r="B861" s="18"/>
      <c r="D861" s="18"/>
    </row>
    <row r="862" spans="2:4" ht="12" customHeight="1">
      <c r="B862" s="18"/>
      <c r="D862" s="18"/>
    </row>
    <row r="863" spans="2:4" ht="12" customHeight="1">
      <c r="B863" s="18"/>
      <c r="D863" s="18"/>
    </row>
    <row r="864" spans="2:4" ht="12" customHeight="1">
      <c r="B864" s="18"/>
      <c r="D864" s="18"/>
    </row>
    <row r="865" spans="2:4" ht="12" customHeight="1">
      <c r="B865" s="18"/>
      <c r="D865" s="18"/>
    </row>
    <row r="866" spans="2:4" ht="12" customHeight="1">
      <c r="B866" s="18"/>
      <c r="D866" s="18"/>
    </row>
    <row r="867" spans="2:4" ht="12" customHeight="1">
      <c r="B867" s="18"/>
      <c r="D867" s="18"/>
    </row>
    <row r="868" spans="2:4" ht="12" customHeight="1">
      <c r="B868" s="18"/>
      <c r="D868" s="18"/>
    </row>
    <row r="869" spans="2:4" ht="12" customHeight="1">
      <c r="B869" s="18"/>
      <c r="D869" s="18"/>
    </row>
    <row r="870" spans="2:4" ht="12" customHeight="1">
      <c r="B870" s="18"/>
      <c r="D870" s="18"/>
    </row>
    <row r="871" spans="2:4" ht="12" customHeight="1">
      <c r="B871" s="18"/>
      <c r="D871" s="18"/>
    </row>
    <row r="872" spans="2:4" ht="12" customHeight="1">
      <c r="B872" s="18"/>
      <c r="D872" s="18"/>
    </row>
    <row r="873" spans="2:4" ht="12" customHeight="1">
      <c r="B873" s="18"/>
      <c r="D873" s="18"/>
    </row>
    <row r="874" spans="2:4" ht="12" customHeight="1">
      <c r="B874" s="18"/>
      <c r="D874" s="18"/>
    </row>
    <row r="875" spans="2:4" ht="12" customHeight="1">
      <c r="B875" s="18"/>
      <c r="D875" s="18"/>
    </row>
    <row r="876" spans="2:4" ht="12" customHeight="1">
      <c r="B876" s="18"/>
      <c r="D876" s="18"/>
    </row>
    <row r="877" spans="2:4" ht="12" customHeight="1">
      <c r="B877" s="18"/>
      <c r="D877" s="18"/>
    </row>
    <row r="878" spans="2:4" ht="12" customHeight="1">
      <c r="B878" s="18"/>
      <c r="D878" s="18"/>
    </row>
    <row r="879" spans="2:4" ht="12" customHeight="1">
      <c r="B879" s="18"/>
      <c r="D879" s="18"/>
    </row>
    <row r="880" spans="2:4" ht="12" customHeight="1">
      <c r="B880" s="18"/>
      <c r="D880" s="18"/>
    </row>
    <row r="881" spans="2:4" ht="12" customHeight="1">
      <c r="B881" s="18"/>
      <c r="D881" s="18"/>
    </row>
    <row r="882" spans="2:4" ht="12" customHeight="1">
      <c r="B882" s="18"/>
      <c r="D882" s="18"/>
    </row>
    <row r="883" spans="2:4" ht="12" customHeight="1">
      <c r="B883" s="18"/>
      <c r="D883" s="18"/>
    </row>
    <row r="884" spans="2:4" ht="12" customHeight="1">
      <c r="B884" s="18"/>
      <c r="D884" s="18"/>
    </row>
    <row r="885" spans="2:4" ht="12" customHeight="1">
      <c r="B885" s="18"/>
      <c r="D885" s="18"/>
    </row>
    <row r="886" spans="2:4" ht="12" customHeight="1">
      <c r="B886" s="18"/>
      <c r="D886" s="18"/>
    </row>
    <row r="887" spans="2:4" ht="12" customHeight="1">
      <c r="B887" s="18"/>
      <c r="D887" s="18"/>
    </row>
    <row r="888" spans="2:4" ht="12" customHeight="1">
      <c r="B888" s="18"/>
      <c r="D888" s="18"/>
    </row>
    <row r="889" spans="2:4" ht="12" customHeight="1">
      <c r="B889" s="18"/>
      <c r="D889" s="18"/>
    </row>
    <row r="890" spans="2:4" ht="12" customHeight="1">
      <c r="B890" s="18"/>
      <c r="D890" s="18"/>
    </row>
    <row r="891" spans="2:4" ht="12" customHeight="1">
      <c r="B891" s="18"/>
      <c r="D891" s="18"/>
    </row>
    <row r="892" spans="2:4" ht="12" customHeight="1">
      <c r="B892" s="18"/>
      <c r="D892" s="18"/>
    </row>
    <row r="893" spans="2:4" ht="12" customHeight="1">
      <c r="B893" s="18"/>
      <c r="D893" s="18"/>
    </row>
    <row r="894" spans="2:4" ht="12" customHeight="1">
      <c r="B894" s="18"/>
      <c r="D894" s="18"/>
    </row>
    <row r="895" spans="2:4" ht="12" customHeight="1">
      <c r="B895" s="18"/>
      <c r="D895" s="18"/>
    </row>
    <row r="896" spans="2:4" ht="12" customHeight="1">
      <c r="B896" s="18"/>
      <c r="D896" s="18"/>
    </row>
    <row r="897" spans="2:4" ht="12" customHeight="1">
      <c r="B897" s="18"/>
      <c r="D897" s="18"/>
    </row>
    <row r="898" spans="2:4" ht="12" customHeight="1">
      <c r="B898" s="18"/>
      <c r="D898" s="18"/>
    </row>
    <row r="899" spans="2:4" ht="12" customHeight="1">
      <c r="B899" s="18"/>
      <c r="D899" s="18"/>
    </row>
    <row r="900" spans="2:4" ht="12" customHeight="1">
      <c r="B900" s="18"/>
      <c r="D900" s="18"/>
    </row>
    <row r="901" spans="2:4" ht="12" customHeight="1">
      <c r="B901" s="18"/>
      <c r="D901" s="18"/>
    </row>
    <row r="902" spans="2:4" ht="12" customHeight="1">
      <c r="B902" s="18"/>
      <c r="D902" s="18"/>
    </row>
    <row r="903" spans="2:4" ht="12" customHeight="1">
      <c r="B903" s="18"/>
      <c r="D903" s="18"/>
    </row>
    <row r="904" spans="2:4" ht="12" customHeight="1">
      <c r="B904" s="18"/>
      <c r="D904" s="18"/>
    </row>
    <row r="905" spans="2:4" ht="12" customHeight="1">
      <c r="B905" s="18"/>
      <c r="D905" s="18"/>
    </row>
    <row r="906" spans="2:4" ht="12" customHeight="1">
      <c r="B906" s="18"/>
      <c r="D906" s="18"/>
    </row>
    <row r="907" spans="2:4" ht="12" customHeight="1">
      <c r="B907" s="18"/>
      <c r="D907" s="18"/>
    </row>
    <row r="908" spans="2:4" ht="12" customHeight="1">
      <c r="B908" s="18"/>
      <c r="D908" s="18"/>
    </row>
    <row r="909" spans="2:4" ht="12" customHeight="1">
      <c r="B909" s="18"/>
      <c r="D909" s="18"/>
    </row>
    <row r="910" spans="2:4" ht="12" customHeight="1">
      <c r="B910" s="18"/>
      <c r="D910" s="18"/>
    </row>
    <row r="911" spans="2:4" ht="12" customHeight="1">
      <c r="B911" s="18"/>
      <c r="D911" s="18"/>
    </row>
    <row r="912" spans="2:4" ht="12" customHeight="1">
      <c r="B912" s="18"/>
      <c r="D912" s="18"/>
    </row>
    <row r="913" spans="2:4" ht="12" customHeight="1">
      <c r="B913" s="18"/>
      <c r="D913" s="18"/>
    </row>
    <row r="914" spans="2:4" ht="12" customHeight="1">
      <c r="B914" s="18"/>
      <c r="D914" s="18"/>
    </row>
    <row r="915" spans="2:4" ht="12" customHeight="1">
      <c r="B915" s="18"/>
      <c r="D915" s="18"/>
    </row>
    <row r="916" spans="2:4" ht="12" customHeight="1">
      <c r="B916" s="18"/>
      <c r="D916" s="18"/>
    </row>
    <row r="917" spans="2:4" ht="12" customHeight="1">
      <c r="B917" s="18"/>
      <c r="D917" s="18"/>
    </row>
    <row r="918" spans="2:4" ht="12" customHeight="1">
      <c r="B918" s="18"/>
      <c r="D918" s="18"/>
    </row>
    <row r="919" spans="2:4" ht="12" customHeight="1">
      <c r="B919" s="18"/>
      <c r="D919" s="18"/>
    </row>
    <row r="920" spans="2:4" ht="12" customHeight="1">
      <c r="B920" s="18"/>
      <c r="D920" s="18"/>
    </row>
    <row r="921" spans="2:4" ht="12" customHeight="1">
      <c r="B921" s="18"/>
      <c r="D921" s="18"/>
    </row>
    <row r="922" spans="2:4" ht="12" customHeight="1">
      <c r="B922" s="18"/>
      <c r="D922" s="18"/>
    </row>
    <row r="923" spans="2:4" ht="12" customHeight="1">
      <c r="B923" s="18"/>
      <c r="D923" s="18"/>
    </row>
    <row r="924" spans="2:4" ht="12" customHeight="1">
      <c r="B924" s="18"/>
      <c r="D924" s="18"/>
    </row>
    <row r="925" spans="2:4" ht="12" customHeight="1">
      <c r="B925" s="18"/>
      <c r="D925" s="18"/>
    </row>
    <row r="926" spans="2:4" ht="12" customHeight="1">
      <c r="B926" s="18"/>
      <c r="D926" s="18"/>
    </row>
    <row r="927" spans="2:4" ht="12" customHeight="1">
      <c r="B927" s="18"/>
      <c r="D927" s="18"/>
    </row>
    <row r="928" spans="2:4" ht="12" customHeight="1">
      <c r="B928" s="18"/>
      <c r="D928" s="18"/>
    </row>
    <row r="929" spans="2:4" ht="12" customHeight="1">
      <c r="B929" s="18"/>
      <c r="D929" s="18"/>
    </row>
    <row r="930" spans="2:4" ht="12" customHeight="1">
      <c r="B930" s="18"/>
      <c r="D930" s="18"/>
    </row>
    <row r="931" spans="2:4" ht="12" customHeight="1">
      <c r="B931" s="18"/>
      <c r="D931" s="18"/>
    </row>
    <row r="932" spans="2:4" ht="12" customHeight="1">
      <c r="B932" s="18"/>
      <c r="D932" s="18"/>
    </row>
    <row r="933" spans="2:4" ht="12" customHeight="1">
      <c r="B933" s="18"/>
      <c r="D933" s="18"/>
    </row>
    <row r="934" spans="2:4" ht="12" customHeight="1">
      <c r="B934" s="18"/>
      <c r="D934" s="18"/>
    </row>
    <row r="935" spans="2:4" ht="12" customHeight="1">
      <c r="B935" s="18"/>
      <c r="D935" s="18"/>
    </row>
    <row r="936" spans="2:4" ht="12" customHeight="1">
      <c r="B936" s="18"/>
      <c r="D936" s="18"/>
    </row>
    <row r="937" spans="2:4" ht="12" customHeight="1">
      <c r="B937" s="18"/>
      <c r="D937" s="18"/>
    </row>
    <row r="938" spans="2:4" ht="12" customHeight="1">
      <c r="B938" s="18"/>
      <c r="D938" s="18"/>
    </row>
    <row r="939" spans="2:4" ht="12" customHeight="1">
      <c r="B939" s="18"/>
      <c r="D939" s="18"/>
    </row>
    <row r="940" spans="2:4" ht="12" customHeight="1">
      <c r="B940" s="18"/>
      <c r="D940" s="18"/>
    </row>
    <row r="941" spans="2:4" ht="12" customHeight="1">
      <c r="B941" s="18"/>
      <c r="D941" s="18"/>
    </row>
    <row r="942" spans="2:4" ht="12" customHeight="1">
      <c r="B942" s="18"/>
      <c r="D942" s="18"/>
    </row>
    <row r="943" spans="2:4" ht="12" customHeight="1">
      <c r="B943" s="18"/>
      <c r="D943" s="18"/>
    </row>
    <row r="944" spans="2:4" ht="12" customHeight="1">
      <c r="B944" s="18"/>
      <c r="D944" s="18"/>
    </row>
    <row r="945" spans="2:4" ht="12" customHeight="1">
      <c r="B945" s="18"/>
      <c r="D945" s="18"/>
    </row>
    <row r="946" spans="2:4" ht="12" customHeight="1">
      <c r="B946" s="18"/>
      <c r="D946" s="18"/>
    </row>
    <row r="947" spans="2:4" ht="12" customHeight="1">
      <c r="B947" s="18"/>
      <c r="D947" s="18"/>
    </row>
    <row r="948" spans="2:4" ht="12" customHeight="1">
      <c r="B948" s="18"/>
      <c r="D948" s="18"/>
    </row>
    <row r="949" spans="2:4" ht="12" customHeight="1">
      <c r="B949" s="18"/>
      <c r="D949" s="18"/>
    </row>
    <row r="950" spans="2:4" ht="12" customHeight="1">
      <c r="B950" s="18"/>
      <c r="D950" s="18"/>
    </row>
    <row r="951" spans="2:4" ht="12" customHeight="1">
      <c r="B951" s="18"/>
      <c r="D951" s="18"/>
    </row>
    <row r="952" spans="2:4" ht="12" customHeight="1">
      <c r="B952" s="18"/>
      <c r="D952" s="18"/>
    </row>
    <row r="953" spans="2:4" ht="12" customHeight="1">
      <c r="B953" s="18"/>
      <c r="D953" s="18"/>
    </row>
    <row r="954" spans="2:4" ht="12" customHeight="1">
      <c r="B954" s="18"/>
      <c r="D954" s="18"/>
    </row>
    <row r="955" spans="2:4" ht="12" customHeight="1">
      <c r="B955" s="18"/>
      <c r="D955" s="18"/>
    </row>
    <row r="956" spans="2:4" ht="12" customHeight="1">
      <c r="B956" s="18"/>
      <c r="D956" s="18"/>
    </row>
    <row r="957" spans="2:4" ht="12" customHeight="1">
      <c r="B957" s="18"/>
      <c r="D957" s="18"/>
    </row>
    <row r="958" spans="2:4" ht="12" customHeight="1">
      <c r="B958" s="18"/>
      <c r="D958" s="18"/>
    </row>
    <row r="959" spans="2:4" ht="12" customHeight="1">
      <c r="B959" s="18"/>
      <c r="D959" s="18"/>
    </row>
    <row r="960" spans="2:4" ht="12" customHeight="1">
      <c r="B960" s="18"/>
      <c r="D960" s="18"/>
    </row>
    <row r="961" spans="2:4" ht="12" customHeight="1">
      <c r="B961" s="18"/>
      <c r="D961" s="18"/>
    </row>
    <row r="962" spans="2:4" ht="12" customHeight="1">
      <c r="B962" s="18"/>
      <c r="D962" s="18"/>
    </row>
    <row r="963" spans="2:4" ht="12" customHeight="1">
      <c r="B963" s="18"/>
      <c r="D963" s="18"/>
    </row>
    <row r="964" spans="2:4" ht="12" customHeight="1">
      <c r="B964" s="18"/>
      <c r="D964" s="18"/>
    </row>
    <row r="965" spans="2:4" ht="12" customHeight="1">
      <c r="B965" s="18"/>
      <c r="D965" s="18"/>
    </row>
    <row r="966" spans="2:4" ht="12" customHeight="1">
      <c r="B966" s="18"/>
      <c r="D966" s="18"/>
    </row>
    <row r="967" spans="2:4" ht="12" customHeight="1">
      <c r="B967" s="18"/>
      <c r="D967" s="18"/>
    </row>
    <row r="968" spans="2:4" ht="12" customHeight="1">
      <c r="B968" s="18"/>
      <c r="D968" s="18"/>
    </row>
    <row r="969" spans="2:4" ht="12" customHeight="1">
      <c r="B969" s="18"/>
      <c r="D969" s="18"/>
    </row>
    <row r="970" spans="2:4" ht="12" customHeight="1">
      <c r="B970" s="18"/>
      <c r="D970" s="18"/>
    </row>
    <row r="971" spans="2:4" ht="12" customHeight="1">
      <c r="B971" s="18"/>
      <c r="D971" s="18"/>
    </row>
    <row r="972" spans="2:4" ht="12" customHeight="1">
      <c r="B972" s="18"/>
      <c r="D972" s="18"/>
    </row>
    <row r="973" spans="2:4" ht="12" customHeight="1">
      <c r="B973" s="18"/>
      <c r="D973" s="18"/>
    </row>
    <row r="974" spans="2:4" ht="12" customHeight="1">
      <c r="B974" s="18"/>
      <c r="D974" s="18"/>
    </row>
    <row r="975" spans="2:4" ht="12" customHeight="1">
      <c r="B975" s="18"/>
      <c r="D975" s="18"/>
    </row>
    <row r="976" spans="2:4" ht="12" customHeight="1">
      <c r="B976" s="18"/>
      <c r="D976" s="18"/>
    </row>
    <row r="977" spans="2:4" ht="12" customHeight="1">
      <c r="B977" s="18"/>
      <c r="D977" s="18"/>
    </row>
    <row r="978" spans="2:4" ht="12" customHeight="1">
      <c r="B978" s="18"/>
      <c r="D978" s="18"/>
    </row>
    <row r="979" spans="2:4" ht="12" customHeight="1">
      <c r="B979" s="18"/>
      <c r="D979" s="18"/>
    </row>
    <row r="980" spans="2:4" ht="12" customHeight="1">
      <c r="B980" s="18"/>
      <c r="D980" s="18"/>
    </row>
    <row r="981" spans="2:4" ht="12" customHeight="1">
      <c r="B981" s="18"/>
      <c r="D981" s="18"/>
    </row>
    <row r="982" spans="2:4" ht="12" customHeight="1">
      <c r="B982" s="18"/>
      <c r="D982" s="18"/>
    </row>
    <row r="983" spans="2:4" ht="12" customHeight="1">
      <c r="B983" s="18"/>
      <c r="D983" s="18"/>
    </row>
    <row r="984" spans="2:4" ht="12" customHeight="1">
      <c r="B984" s="18"/>
      <c r="D984" s="18"/>
    </row>
    <row r="985" spans="2:4" ht="12" customHeight="1">
      <c r="B985" s="18"/>
      <c r="D985" s="18"/>
    </row>
    <row r="986" spans="2:4" ht="12" customHeight="1">
      <c r="B986" s="18"/>
      <c r="D986" s="18"/>
    </row>
    <row r="987" spans="2:4" ht="12" customHeight="1">
      <c r="B987" s="18"/>
      <c r="D987" s="18"/>
    </row>
    <row r="988" spans="2:4" ht="12" customHeight="1">
      <c r="B988" s="18"/>
      <c r="D988" s="18"/>
    </row>
    <row r="989" spans="2:4" ht="12" customHeight="1">
      <c r="B989" s="18"/>
      <c r="D989" s="18"/>
    </row>
    <row r="990" spans="2:4" ht="12" customHeight="1">
      <c r="B990" s="18"/>
      <c r="D990" s="18"/>
    </row>
    <row r="991" spans="2:4" ht="12" customHeight="1">
      <c r="B991" s="18"/>
      <c r="D991" s="18"/>
    </row>
    <row r="992" spans="2:4" ht="12" customHeight="1">
      <c r="B992" s="18"/>
      <c r="D992" s="18"/>
    </row>
    <row r="993" spans="2:4" ht="12" customHeight="1">
      <c r="B993" s="18"/>
      <c r="D993" s="18"/>
    </row>
    <row r="994" spans="2:4" ht="12" customHeight="1">
      <c r="B994" s="18"/>
      <c r="D994" s="18"/>
    </row>
    <row r="995" spans="2:4" ht="12" customHeight="1">
      <c r="B995" s="18"/>
      <c r="D995" s="18"/>
    </row>
    <row r="996" spans="2:4" ht="12" customHeight="1">
      <c r="B996" s="18"/>
      <c r="D996" s="18"/>
    </row>
    <row r="997" spans="2:4" ht="12" customHeight="1">
      <c r="B997" s="18"/>
      <c r="D997" s="18"/>
    </row>
    <row r="998" spans="2:4" ht="12" customHeight="1">
      <c r="B998" s="18"/>
      <c r="D998" s="18"/>
    </row>
    <row r="999" spans="2:4" ht="12" customHeight="1">
      <c r="B999" s="18"/>
      <c r="D999" s="18"/>
    </row>
    <row r="1000" spans="2:4" ht="12" customHeight="1">
      <c r="B1000" s="18"/>
      <c r="D1000" s="18"/>
    </row>
  </sheetData>
  <mergeCells count="2">
    <mergeCell ref="A1:D1"/>
    <mergeCell ref="A2:D2"/>
  </mergeCells>
  <printOptions horizontalCentered="1"/>
  <pageMargins left="0.75" right="0.75" top="1" bottom="1" header="0" footer="0"/>
  <pageSetup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E1000"/>
  <sheetViews>
    <sheetView showGridLines="0" tabSelected="1" zoomScale="150" workbookViewId="0">
      <pane xSplit="1" ySplit="3" topLeftCell="G4" activePane="bottomRight" state="frozen"/>
      <selection pane="topRight" activeCell="B1" sqref="B1"/>
      <selection pane="bottomLeft" activeCell="A4" sqref="A4"/>
      <selection pane="bottomRight" activeCell="M7" sqref="M7"/>
    </sheetView>
  </sheetViews>
  <sheetFormatPr baseColWidth="10" defaultColWidth="14.3984375" defaultRowHeight="15" customHeight="1"/>
  <cols>
    <col min="1" max="1" width="41.19921875" customWidth="1"/>
    <col min="2" max="2" width="18.3984375" customWidth="1"/>
    <col min="3" max="3" width="20.3984375" customWidth="1"/>
    <col min="4" max="5" width="17.796875" customWidth="1"/>
    <col min="6" max="6" width="17.3984375" customWidth="1"/>
    <col min="7" max="7" width="19" customWidth="1"/>
    <col min="8" max="9" width="16.796875" customWidth="1"/>
    <col min="10" max="10" width="18.3984375" customWidth="1"/>
    <col min="11" max="12" width="16.796875" customWidth="1"/>
    <col min="13" max="13" width="14.796875" customWidth="1"/>
    <col min="14" max="14" width="19.19921875" customWidth="1"/>
    <col min="15" max="31" width="8.796875" customWidth="1"/>
  </cols>
  <sheetData>
    <row r="1" spans="1:31" ht="27" customHeight="1">
      <c r="A1" s="70" t="s">
        <v>0</v>
      </c>
      <c r="B1" s="71"/>
      <c r="C1" s="71"/>
      <c r="D1" s="71"/>
      <c r="E1" s="71"/>
      <c r="F1" s="71"/>
      <c r="G1" s="71"/>
      <c r="H1" s="71"/>
      <c r="I1" s="71"/>
      <c r="J1" s="71"/>
      <c r="K1" s="71"/>
      <c r="L1" s="71"/>
      <c r="M1" s="72"/>
      <c r="N1" s="19"/>
      <c r="O1" s="19"/>
      <c r="P1" s="19"/>
      <c r="Q1" s="19"/>
      <c r="R1" s="19"/>
      <c r="S1" s="19"/>
      <c r="T1" s="19"/>
      <c r="U1" s="19"/>
      <c r="V1" s="19"/>
      <c r="W1" s="19"/>
      <c r="X1" s="19"/>
      <c r="Y1" s="19"/>
      <c r="Z1" s="19"/>
      <c r="AA1" s="19"/>
      <c r="AB1" s="19"/>
      <c r="AC1" s="19"/>
      <c r="AD1" s="19"/>
      <c r="AE1" s="19"/>
    </row>
    <row r="2" spans="1:31" ht="15.75" customHeight="1">
      <c r="A2" s="31" t="s">
        <v>75</v>
      </c>
      <c r="B2" s="32" t="s">
        <v>76</v>
      </c>
      <c r="C2" s="32" t="s">
        <v>59</v>
      </c>
      <c r="D2" s="32" t="s">
        <v>77</v>
      </c>
      <c r="E2" s="32" t="s">
        <v>78</v>
      </c>
      <c r="F2" s="32" t="s">
        <v>79</v>
      </c>
      <c r="G2" s="32" t="s">
        <v>80</v>
      </c>
      <c r="H2" s="32" t="s">
        <v>81</v>
      </c>
      <c r="I2" s="32" t="s">
        <v>82</v>
      </c>
      <c r="J2" s="32" t="s">
        <v>85</v>
      </c>
      <c r="K2" s="32" t="s">
        <v>83</v>
      </c>
      <c r="L2" s="32" t="s">
        <v>84</v>
      </c>
      <c r="M2" s="33" t="s">
        <v>82</v>
      </c>
      <c r="N2" s="20"/>
      <c r="O2" s="19"/>
      <c r="P2" s="19"/>
      <c r="Q2" s="19"/>
      <c r="R2" s="19"/>
      <c r="S2" s="19"/>
      <c r="T2" s="19"/>
      <c r="U2" s="19"/>
      <c r="V2" s="19"/>
      <c r="W2" s="19"/>
      <c r="X2" s="19"/>
      <c r="Y2" s="19"/>
      <c r="Z2" s="19"/>
      <c r="AA2" s="19"/>
      <c r="AB2" s="19"/>
      <c r="AC2" s="19"/>
      <c r="AD2" s="19"/>
      <c r="AE2" s="19"/>
    </row>
    <row r="3" spans="1:31" ht="16.5" customHeight="1">
      <c r="A3" s="21" t="s">
        <v>2</v>
      </c>
      <c r="B3" s="22">
        <v>45252</v>
      </c>
      <c r="C3" s="22">
        <v>45264</v>
      </c>
      <c r="D3" s="22">
        <v>45265</v>
      </c>
      <c r="E3" s="22">
        <v>45276</v>
      </c>
      <c r="F3" s="22">
        <v>45276</v>
      </c>
      <c r="G3" s="22">
        <v>45292</v>
      </c>
      <c r="H3" s="22">
        <v>45294</v>
      </c>
      <c r="I3" s="22">
        <v>45294</v>
      </c>
      <c r="J3" s="22">
        <v>45311</v>
      </c>
      <c r="K3" s="22">
        <v>45311</v>
      </c>
      <c r="L3" s="22">
        <v>45311</v>
      </c>
      <c r="M3" s="22">
        <v>45311</v>
      </c>
      <c r="N3" s="19"/>
      <c r="O3" s="19"/>
      <c r="P3" s="19"/>
      <c r="Q3" s="19"/>
      <c r="R3" s="19"/>
      <c r="S3" s="19"/>
      <c r="T3" s="19"/>
      <c r="U3" s="19"/>
      <c r="V3" s="19"/>
      <c r="W3" s="19"/>
      <c r="X3" s="19"/>
      <c r="Y3" s="19"/>
      <c r="Z3" s="19"/>
      <c r="AA3" s="19"/>
      <c r="AB3" s="19"/>
      <c r="AC3" s="19"/>
      <c r="AD3" s="19"/>
      <c r="AE3" s="19"/>
    </row>
    <row r="4" spans="1:31" ht="15" customHeight="1">
      <c r="A4" s="34" t="s">
        <v>60</v>
      </c>
      <c r="B4" s="35">
        <v>1450</v>
      </c>
      <c r="C4" s="35">
        <v>560</v>
      </c>
      <c r="D4" s="35">
        <f>B4+C4</f>
        <v>2010</v>
      </c>
      <c r="E4" s="35">
        <v>490</v>
      </c>
      <c r="F4" s="35">
        <f>D4+E4</f>
        <v>2500</v>
      </c>
      <c r="G4" s="35">
        <v>700</v>
      </c>
      <c r="H4" s="35">
        <f>36*20</f>
        <v>720</v>
      </c>
      <c r="I4" s="35">
        <f>F4+G4+H4</f>
        <v>3920</v>
      </c>
      <c r="J4" s="35">
        <v>2380</v>
      </c>
      <c r="K4" s="35">
        <v>1190</v>
      </c>
      <c r="L4" s="35">
        <v>140</v>
      </c>
      <c r="M4" s="35">
        <v>6910</v>
      </c>
      <c r="N4" s="19"/>
      <c r="O4" s="19"/>
      <c r="P4" s="19"/>
      <c r="Q4" s="19"/>
      <c r="R4" s="19"/>
      <c r="S4" s="19"/>
      <c r="T4" s="19"/>
      <c r="U4" s="19"/>
      <c r="V4" s="19"/>
      <c r="W4" s="19"/>
      <c r="X4" s="19"/>
      <c r="Y4" s="19"/>
      <c r="Z4" s="19"/>
      <c r="AA4" s="19"/>
      <c r="AB4" s="19"/>
      <c r="AC4" s="19"/>
      <c r="AD4" s="19"/>
      <c r="AE4" s="19"/>
    </row>
    <row r="5" spans="1:31" ht="18" customHeight="1">
      <c r="A5" s="36" t="s">
        <v>61</v>
      </c>
      <c r="B5" s="37">
        <f>PRODUCT(B7,B8)</f>
        <v>1450</v>
      </c>
      <c r="C5" s="37">
        <f t="shared" ref="C5:M5" si="0">C7*C8</f>
        <v>560</v>
      </c>
      <c r="D5" s="37">
        <f t="shared" si="0"/>
        <v>2010</v>
      </c>
      <c r="E5" s="37">
        <f>E7*E8</f>
        <v>490</v>
      </c>
      <c r="F5" s="37">
        <f t="shared" si="0"/>
        <v>2500</v>
      </c>
      <c r="G5" s="37">
        <f t="shared" si="0"/>
        <v>700</v>
      </c>
      <c r="H5" s="37">
        <f t="shared" si="0"/>
        <v>720</v>
      </c>
      <c r="I5" s="37">
        <f>I7*I8</f>
        <v>3920</v>
      </c>
      <c r="J5" s="37">
        <f t="shared" ref="J5" si="1">J7*J8</f>
        <v>2380</v>
      </c>
      <c r="K5" s="37">
        <f t="shared" ref="K5:L5" si="2">K7*K8</f>
        <v>1190</v>
      </c>
      <c r="L5" s="37">
        <f t="shared" si="2"/>
        <v>140</v>
      </c>
      <c r="M5" s="37">
        <f t="shared" si="0"/>
        <v>6910</v>
      </c>
      <c r="N5" s="19"/>
      <c r="O5" s="19"/>
      <c r="P5" s="19"/>
      <c r="Q5" s="19"/>
      <c r="R5" s="19"/>
      <c r="S5" s="19"/>
      <c r="T5" s="19"/>
      <c r="U5" s="19"/>
      <c r="V5" s="19"/>
      <c r="W5" s="19"/>
      <c r="X5" s="19"/>
      <c r="Y5" s="19"/>
      <c r="Z5" s="19"/>
      <c r="AA5" s="19"/>
      <c r="AB5" s="19"/>
      <c r="AC5" s="19"/>
      <c r="AD5" s="19"/>
      <c r="AE5" s="19"/>
    </row>
    <row r="6" spans="1:31" ht="17" customHeight="1">
      <c r="A6" s="44" t="s">
        <v>62</v>
      </c>
      <c r="B6" s="35">
        <f>75.5*20</f>
        <v>1510</v>
      </c>
      <c r="C6" s="35">
        <f>28*20</f>
        <v>560</v>
      </c>
      <c r="D6" s="35">
        <f>103.5*20</f>
        <v>2070</v>
      </c>
      <c r="E6" s="35">
        <f>19.5*20</f>
        <v>390</v>
      </c>
      <c r="F6" s="35">
        <f>123*20</f>
        <v>2460</v>
      </c>
      <c r="G6" s="35">
        <f>35*20</f>
        <v>700</v>
      </c>
      <c r="H6" s="35">
        <f xml:space="preserve"> 36 * 20</f>
        <v>720</v>
      </c>
      <c r="I6" s="35">
        <f xml:space="preserve"> 194* 20</f>
        <v>3880</v>
      </c>
      <c r="J6" s="35">
        <f>118.75*20</f>
        <v>2375</v>
      </c>
      <c r="K6" s="35">
        <f>50*20</f>
        <v>1000</v>
      </c>
      <c r="L6" s="35">
        <f>7*20</f>
        <v>140</v>
      </c>
      <c r="M6" s="35">
        <f>333.75*20</f>
        <v>6675</v>
      </c>
      <c r="N6" s="19"/>
      <c r="O6" s="19"/>
      <c r="P6" s="19"/>
      <c r="Q6" s="19"/>
      <c r="R6" s="19"/>
      <c r="S6" s="19"/>
      <c r="T6" s="19"/>
      <c r="U6" s="19"/>
      <c r="V6" s="19"/>
      <c r="W6" s="19"/>
      <c r="X6" s="19"/>
      <c r="Y6" s="19"/>
      <c r="Z6" s="19"/>
      <c r="AA6" s="19"/>
      <c r="AB6" s="19"/>
      <c r="AC6" s="19"/>
      <c r="AD6" s="19"/>
      <c r="AE6" s="19"/>
    </row>
    <row r="7" spans="1:31" ht="17" customHeight="1">
      <c r="A7" s="36" t="s">
        <v>63</v>
      </c>
      <c r="B7" s="38">
        <f>72.5*20</f>
        <v>1450</v>
      </c>
      <c r="C7" s="38">
        <f>28*20</f>
        <v>560</v>
      </c>
      <c r="D7" s="38">
        <f>100.5*20</f>
        <v>2010</v>
      </c>
      <c r="E7" s="38">
        <f>24.5*20</f>
        <v>490</v>
      </c>
      <c r="F7" s="38">
        <f>125*20</f>
        <v>2500</v>
      </c>
      <c r="G7" s="38">
        <f>35*20</f>
        <v>700</v>
      </c>
      <c r="H7" s="38">
        <f>36*20</f>
        <v>720</v>
      </c>
      <c r="I7" s="38">
        <f xml:space="preserve"> 196 *20</f>
        <v>3920</v>
      </c>
      <c r="J7" s="38">
        <f>119*20</f>
        <v>2380</v>
      </c>
      <c r="K7" s="38">
        <f>59.5*20</f>
        <v>1190</v>
      </c>
      <c r="L7" s="38">
        <f>7*20</f>
        <v>140</v>
      </c>
      <c r="M7" s="38">
        <f>345.5*20</f>
        <v>6910</v>
      </c>
      <c r="N7" s="19"/>
      <c r="O7" s="19"/>
      <c r="P7" s="19"/>
      <c r="Q7" s="19"/>
      <c r="R7" s="19"/>
      <c r="S7" s="19"/>
      <c r="T7" s="19"/>
      <c r="U7" s="19"/>
      <c r="V7" s="19"/>
      <c r="W7" s="19"/>
      <c r="X7" s="19"/>
      <c r="Y7" s="19"/>
      <c r="Z7" s="19"/>
      <c r="AA7" s="19"/>
      <c r="AB7" s="19"/>
      <c r="AC7" s="19"/>
      <c r="AD7" s="19"/>
      <c r="AE7" s="19"/>
    </row>
    <row r="8" spans="1:31" ht="17" customHeight="1">
      <c r="A8" s="45" t="s">
        <v>64</v>
      </c>
      <c r="B8" s="46">
        <v>1</v>
      </c>
      <c r="C8" s="46">
        <v>1</v>
      </c>
      <c r="D8" s="46">
        <v>1</v>
      </c>
      <c r="E8" s="46">
        <v>1</v>
      </c>
      <c r="F8" s="46">
        <v>1</v>
      </c>
      <c r="G8" s="46">
        <v>1</v>
      </c>
      <c r="H8" s="46">
        <v>1</v>
      </c>
      <c r="I8" s="46">
        <v>1</v>
      </c>
      <c r="J8" s="46">
        <v>1</v>
      </c>
      <c r="K8" s="46">
        <v>1</v>
      </c>
      <c r="L8" s="46">
        <v>1</v>
      </c>
      <c r="M8" s="46">
        <v>1</v>
      </c>
      <c r="N8" s="19"/>
      <c r="O8" s="19"/>
      <c r="P8" s="19"/>
      <c r="Q8" s="19"/>
      <c r="R8" s="19"/>
      <c r="S8" s="19"/>
      <c r="T8" s="19"/>
      <c r="U8" s="19"/>
      <c r="V8" s="19"/>
      <c r="W8" s="19"/>
      <c r="X8" s="19"/>
      <c r="Y8" s="19"/>
      <c r="Z8" s="19"/>
      <c r="AA8" s="19"/>
      <c r="AB8" s="19"/>
      <c r="AC8" s="19"/>
      <c r="AD8" s="19"/>
      <c r="AE8" s="19"/>
    </row>
    <row r="9" spans="1:31" ht="19" customHeight="1">
      <c r="A9" s="39" t="s">
        <v>65</v>
      </c>
      <c r="B9" s="40">
        <f>B5-B6</f>
        <v>-60</v>
      </c>
      <c r="C9" s="40">
        <f t="shared" ref="C9:M9" si="3">C5-C6</f>
        <v>0</v>
      </c>
      <c r="D9" s="40">
        <f t="shared" si="3"/>
        <v>-60</v>
      </c>
      <c r="E9" s="40">
        <f t="shared" ref="E9" si="4">E5-E6</f>
        <v>100</v>
      </c>
      <c r="F9" s="40">
        <f t="shared" si="3"/>
        <v>40</v>
      </c>
      <c r="G9" s="40">
        <f t="shared" si="3"/>
        <v>0</v>
      </c>
      <c r="H9" s="40">
        <f t="shared" si="3"/>
        <v>0</v>
      </c>
      <c r="I9" s="40">
        <f t="shared" ref="I9:L9" si="5">I5-I6</f>
        <v>40</v>
      </c>
      <c r="J9" s="40">
        <f t="shared" ref="J9" si="6">J5-J6</f>
        <v>5</v>
      </c>
      <c r="K9" s="40">
        <f t="shared" si="5"/>
        <v>190</v>
      </c>
      <c r="L9" s="40">
        <f t="shared" si="5"/>
        <v>0</v>
      </c>
      <c r="M9" s="40">
        <f t="shared" si="3"/>
        <v>235</v>
      </c>
      <c r="N9" s="19"/>
      <c r="O9" s="19"/>
      <c r="P9" s="19"/>
      <c r="Q9" s="19"/>
      <c r="R9" s="19"/>
      <c r="S9" s="19"/>
      <c r="T9" s="19"/>
      <c r="U9" s="19"/>
      <c r="V9" s="19"/>
      <c r="W9" s="19"/>
      <c r="X9" s="19"/>
      <c r="Y9" s="19"/>
      <c r="Z9" s="19"/>
      <c r="AA9" s="19"/>
      <c r="AB9" s="19"/>
      <c r="AC9" s="19"/>
      <c r="AD9" s="19"/>
      <c r="AE9" s="19"/>
    </row>
    <row r="10" spans="1:31" ht="20" customHeight="1">
      <c r="A10" s="47" t="s">
        <v>66</v>
      </c>
      <c r="B10" s="48">
        <f t="shared" ref="B10:M10" si="7">B5-B7</f>
        <v>0</v>
      </c>
      <c r="C10" s="48">
        <f t="shared" si="7"/>
        <v>0</v>
      </c>
      <c r="D10" s="48">
        <f t="shared" si="7"/>
        <v>0</v>
      </c>
      <c r="E10" s="48">
        <f t="shared" ref="E10" si="8">E5-E7</f>
        <v>0</v>
      </c>
      <c r="F10" s="48">
        <f t="shared" si="7"/>
        <v>0</v>
      </c>
      <c r="G10" s="48">
        <f t="shared" si="7"/>
        <v>0</v>
      </c>
      <c r="H10" s="48">
        <f t="shared" si="7"/>
        <v>0</v>
      </c>
      <c r="I10" s="48">
        <f t="shared" ref="I10:L10" si="9">I5-I7</f>
        <v>0</v>
      </c>
      <c r="J10" s="48">
        <f t="shared" ref="J10" si="10">J5-J7</f>
        <v>0</v>
      </c>
      <c r="K10" s="48">
        <f t="shared" si="9"/>
        <v>0</v>
      </c>
      <c r="L10" s="48">
        <f t="shared" si="9"/>
        <v>0</v>
      </c>
      <c r="M10" s="48">
        <f t="shared" si="7"/>
        <v>0</v>
      </c>
      <c r="N10" s="19"/>
      <c r="O10" s="19"/>
      <c r="P10" s="19"/>
      <c r="Q10" s="19"/>
      <c r="R10" s="19"/>
      <c r="S10" s="19"/>
      <c r="T10" s="19"/>
      <c r="U10" s="19"/>
      <c r="V10" s="19"/>
      <c r="W10" s="19"/>
      <c r="X10" s="19"/>
      <c r="Y10" s="19"/>
      <c r="Z10" s="19"/>
      <c r="AA10" s="19"/>
      <c r="AB10" s="19"/>
      <c r="AC10" s="19"/>
      <c r="AD10" s="19"/>
      <c r="AE10" s="19"/>
    </row>
    <row r="11" spans="1:31" ht="18" customHeight="1">
      <c r="A11" s="41" t="s">
        <v>67</v>
      </c>
      <c r="B11" s="62">
        <f>B5/B6</f>
        <v>0.96026490066225167</v>
      </c>
      <c r="C11" s="62">
        <f t="shared" ref="C11:M11" si="11">IF(C6,C5/C6,"")</f>
        <v>1</v>
      </c>
      <c r="D11" s="62">
        <f t="shared" si="11"/>
        <v>0.97101449275362317</v>
      </c>
      <c r="E11" s="62">
        <f t="shared" ref="E11" si="12">IF(E6,E5/E6,"")</f>
        <v>1.2564102564102564</v>
      </c>
      <c r="F11" s="62">
        <f t="shared" si="11"/>
        <v>1.0162601626016261</v>
      </c>
      <c r="G11" s="62">
        <f t="shared" si="11"/>
        <v>1</v>
      </c>
      <c r="H11" s="62">
        <f t="shared" si="11"/>
        <v>1</v>
      </c>
      <c r="I11" s="62">
        <f t="shared" ref="I11:L11" si="13">IF(I6,I5/I6,"")</f>
        <v>1.0103092783505154</v>
      </c>
      <c r="J11" s="42">
        <f t="shared" ref="J11" si="14">IF(J6,J5/J6,"")</f>
        <v>1.0021052631578948</v>
      </c>
      <c r="K11" s="42">
        <f t="shared" si="13"/>
        <v>1.19</v>
      </c>
      <c r="L11" s="42">
        <f t="shared" si="13"/>
        <v>1</v>
      </c>
      <c r="M11" s="42">
        <f t="shared" si="11"/>
        <v>1.0352059925093633</v>
      </c>
      <c r="N11" s="19"/>
      <c r="O11" s="19"/>
      <c r="P11" s="19"/>
      <c r="Q11" s="19"/>
      <c r="R11" s="19"/>
      <c r="S11" s="19"/>
      <c r="T11" s="19"/>
      <c r="U11" s="19"/>
      <c r="V11" s="19"/>
      <c r="W11" s="19"/>
      <c r="X11" s="19"/>
      <c r="Y11" s="19"/>
      <c r="Z11" s="19"/>
      <c r="AA11" s="19"/>
      <c r="AB11" s="19"/>
      <c r="AC11" s="19"/>
      <c r="AD11" s="19"/>
      <c r="AE11" s="19"/>
    </row>
    <row r="12" spans="1:31" ht="17" customHeight="1">
      <c r="A12" s="49" t="s">
        <v>68</v>
      </c>
      <c r="B12" s="50">
        <f t="shared" ref="B12:M12" si="15">IF(B7,B5/B7,"")</f>
        <v>1</v>
      </c>
      <c r="C12" s="50">
        <f t="shared" si="15"/>
        <v>1</v>
      </c>
      <c r="D12" s="50">
        <f t="shared" si="15"/>
        <v>1</v>
      </c>
      <c r="E12" s="50">
        <f t="shared" ref="E12" si="16">IF(E7,E5/E7,"")</f>
        <v>1</v>
      </c>
      <c r="F12" s="50">
        <f t="shared" si="15"/>
        <v>1</v>
      </c>
      <c r="G12" s="50">
        <f t="shared" si="15"/>
        <v>1</v>
      </c>
      <c r="H12" s="50">
        <f t="shared" si="15"/>
        <v>1</v>
      </c>
      <c r="I12" s="50">
        <f t="shared" ref="I12:L12" si="17">IF(I7,I5/I7,"")</f>
        <v>1</v>
      </c>
      <c r="J12" s="50">
        <f t="shared" ref="J12" si="18">IF(J7,J5/J7,"")</f>
        <v>1</v>
      </c>
      <c r="K12" s="50">
        <f t="shared" si="17"/>
        <v>1</v>
      </c>
      <c r="L12" s="50">
        <f t="shared" si="17"/>
        <v>1</v>
      </c>
      <c r="M12" s="50">
        <f t="shared" si="15"/>
        <v>1</v>
      </c>
      <c r="N12" s="19"/>
      <c r="O12" s="19"/>
      <c r="P12" s="19"/>
      <c r="Q12" s="19"/>
      <c r="R12" s="19"/>
      <c r="S12" s="19"/>
      <c r="T12" s="19"/>
      <c r="U12" s="19"/>
      <c r="V12" s="19"/>
      <c r="W12" s="19"/>
      <c r="X12" s="19"/>
      <c r="Y12" s="19"/>
      <c r="Z12" s="19"/>
      <c r="AA12" s="19"/>
      <c r="AB12" s="19"/>
      <c r="AC12" s="19"/>
      <c r="AD12" s="19"/>
      <c r="AE12" s="19"/>
    </row>
    <row r="13" spans="1:31" ht="17" customHeight="1">
      <c r="A13" s="43" t="s">
        <v>69</v>
      </c>
      <c r="B13" s="40">
        <f t="shared" ref="B13:M13" si="19">IF(B5,IF(B6,B14-B6,""),"")</f>
        <v>0</v>
      </c>
      <c r="C13" s="40">
        <f t="shared" si="19"/>
        <v>0</v>
      </c>
      <c r="D13" s="40">
        <f t="shared" si="19"/>
        <v>0</v>
      </c>
      <c r="E13" s="40">
        <f t="shared" ref="E13" si="20">IF(E5,IF(E6,E14-E6,""),"")</f>
        <v>0</v>
      </c>
      <c r="F13" s="40">
        <f t="shared" si="19"/>
        <v>0</v>
      </c>
      <c r="G13" s="40">
        <f t="shared" si="19"/>
        <v>0</v>
      </c>
      <c r="H13" s="40">
        <f t="shared" si="19"/>
        <v>0</v>
      </c>
      <c r="I13" s="40">
        <f t="shared" ref="I13:L13" si="21">IF(I5,IF(I6,I14-I6,""),"")</f>
        <v>0</v>
      </c>
      <c r="J13" s="40">
        <f t="shared" ref="J13" si="22">IF(J5,IF(J6,J14-J6,""),"")</f>
        <v>0</v>
      </c>
      <c r="K13" s="40">
        <f t="shared" si="21"/>
        <v>0</v>
      </c>
      <c r="L13" s="40">
        <f t="shared" si="21"/>
        <v>0</v>
      </c>
      <c r="M13" s="40">
        <f t="shared" si="19"/>
        <v>0</v>
      </c>
      <c r="N13" s="19"/>
      <c r="O13" s="19"/>
      <c r="P13" s="19"/>
      <c r="Q13" s="19"/>
      <c r="R13" s="19"/>
      <c r="S13" s="19"/>
      <c r="T13" s="19"/>
      <c r="U13" s="19"/>
      <c r="V13" s="19"/>
      <c r="W13" s="19"/>
      <c r="X13" s="19"/>
      <c r="Y13" s="19"/>
      <c r="Z13" s="19"/>
      <c r="AA13" s="19"/>
      <c r="AB13" s="19"/>
      <c r="AC13" s="19"/>
      <c r="AD13" s="19"/>
      <c r="AE13" s="19"/>
    </row>
    <row r="14" spans="1:31" ht="21" customHeight="1">
      <c r="A14" s="51" t="s">
        <v>70</v>
      </c>
      <c r="B14" s="48">
        <f t="shared" ref="B14:M14" si="23">IF(B5,IF(B6,B4/B11,""),"")</f>
        <v>1510</v>
      </c>
      <c r="C14" s="48">
        <f t="shared" si="23"/>
        <v>560</v>
      </c>
      <c r="D14" s="48">
        <f t="shared" si="23"/>
        <v>2070</v>
      </c>
      <c r="E14" s="48">
        <f t="shared" ref="E14" si="24">IF(E5,IF(E6,E4/E11,""),"")</f>
        <v>390</v>
      </c>
      <c r="F14" s="48">
        <f t="shared" si="23"/>
        <v>2460</v>
      </c>
      <c r="G14" s="48">
        <f t="shared" si="23"/>
        <v>700</v>
      </c>
      <c r="H14" s="48">
        <f t="shared" si="23"/>
        <v>720</v>
      </c>
      <c r="I14" s="48">
        <f t="shared" ref="I14:L14" si="25">IF(I5,IF(I6,I4/I11,""),"")</f>
        <v>3880</v>
      </c>
      <c r="J14" s="48">
        <f t="shared" ref="J14" si="26">IF(J5,IF(J6,J4/J11,""),"")</f>
        <v>2375</v>
      </c>
      <c r="K14" s="48">
        <f t="shared" si="25"/>
        <v>1000</v>
      </c>
      <c r="L14" s="48">
        <f t="shared" si="25"/>
        <v>140</v>
      </c>
      <c r="M14" s="48">
        <f t="shared" si="23"/>
        <v>6675</v>
      </c>
      <c r="N14" s="19"/>
      <c r="O14" s="19"/>
      <c r="P14" s="19"/>
      <c r="Q14" s="19"/>
      <c r="R14" s="19"/>
      <c r="S14" s="19"/>
      <c r="T14" s="19"/>
      <c r="U14" s="19"/>
      <c r="V14" s="19"/>
      <c r="W14" s="19"/>
      <c r="X14" s="19"/>
      <c r="Y14" s="19"/>
      <c r="Z14" s="19"/>
      <c r="AA14" s="19"/>
      <c r="AB14" s="19"/>
      <c r="AC14" s="19"/>
      <c r="AD14" s="19"/>
      <c r="AE14" s="19"/>
    </row>
    <row r="15" spans="1:31" ht="16" customHeight="1">
      <c r="A15" s="43" t="s">
        <v>71</v>
      </c>
      <c r="B15" s="40">
        <f t="shared" ref="B15:M15" si="27">IF(B5,IF(B6,B4-B14,""),"")</f>
        <v>-60</v>
      </c>
      <c r="C15" s="40">
        <f t="shared" si="27"/>
        <v>0</v>
      </c>
      <c r="D15" s="40">
        <f t="shared" si="27"/>
        <v>-60</v>
      </c>
      <c r="E15" s="40">
        <f t="shared" ref="E15" si="28">IF(E5,IF(E6,E4-E14,""),"")</f>
        <v>100</v>
      </c>
      <c r="F15" s="40">
        <f t="shared" si="27"/>
        <v>40</v>
      </c>
      <c r="G15" s="40">
        <f t="shared" si="27"/>
        <v>0</v>
      </c>
      <c r="H15" s="40">
        <f t="shared" si="27"/>
        <v>0</v>
      </c>
      <c r="I15" s="40">
        <f t="shared" ref="I15:L15" si="29">IF(I5,IF(I6,I4-I14,""),"")</f>
        <v>40</v>
      </c>
      <c r="J15" s="40">
        <f t="shared" ref="J15" si="30">IF(J5,IF(J6,J4-J14,""),"")</f>
        <v>5</v>
      </c>
      <c r="K15" s="40">
        <f t="shared" si="29"/>
        <v>190</v>
      </c>
      <c r="L15" s="40">
        <f t="shared" si="29"/>
        <v>0</v>
      </c>
      <c r="M15" s="40">
        <f t="shared" si="27"/>
        <v>235</v>
      </c>
      <c r="N15" s="19"/>
      <c r="O15" s="19"/>
      <c r="P15" s="19"/>
      <c r="Q15" s="19"/>
      <c r="R15" s="19"/>
      <c r="S15" s="19"/>
      <c r="T15" s="19"/>
      <c r="U15" s="19"/>
      <c r="V15" s="19"/>
      <c r="W15" s="19"/>
      <c r="X15" s="19"/>
      <c r="Y15" s="19"/>
      <c r="Z15" s="19"/>
      <c r="AA15" s="19"/>
      <c r="AB15" s="19"/>
      <c r="AC15" s="19"/>
      <c r="AD15" s="19"/>
      <c r="AE15" s="19"/>
    </row>
    <row r="16" spans="1:31" ht="18" customHeight="1">
      <c r="A16" s="52" t="s">
        <v>72</v>
      </c>
      <c r="B16" s="53">
        <f t="shared" ref="B16:M16" si="31">(B12+B11)/2</f>
        <v>0.98013245033112584</v>
      </c>
      <c r="C16" s="53">
        <f t="shared" si="31"/>
        <v>1</v>
      </c>
      <c r="D16" s="53">
        <f t="shared" si="31"/>
        <v>0.98550724637681153</v>
      </c>
      <c r="E16" s="53">
        <f t="shared" ref="E16" si="32">(E12+E11)/2</f>
        <v>1.1282051282051282</v>
      </c>
      <c r="F16" s="53">
        <f t="shared" si="31"/>
        <v>1.0081300813008132</v>
      </c>
      <c r="G16" s="53">
        <f t="shared" si="31"/>
        <v>1</v>
      </c>
      <c r="H16" s="53">
        <f t="shared" si="31"/>
        <v>1</v>
      </c>
      <c r="I16" s="53">
        <f t="shared" ref="I16:L16" si="33">(I12+I11)/2</f>
        <v>1.0051546391752577</v>
      </c>
      <c r="J16" s="53">
        <f t="shared" ref="J16" si="34">(J12+J11)/2</f>
        <v>1.0010526315789474</v>
      </c>
      <c r="K16" s="53">
        <f t="shared" si="33"/>
        <v>1.095</v>
      </c>
      <c r="L16" s="53">
        <f t="shared" si="33"/>
        <v>1</v>
      </c>
      <c r="M16" s="53">
        <f t="shared" si="31"/>
        <v>1.0176029962546815</v>
      </c>
      <c r="N16" s="19"/>
      <c r="O16" s="19"/>
      <c r="P16" s="19"/>
      <c r="Q16" s="19"/>
      <c r="R16" s="19"/>
      <c r="S16" s="19"/>
      <c r="T16" s="19"/>
      <c r="U16" s="19"/>
      <c r="V16" s="19"/>
      <c r="W16" s="19"/>
      <c r="X16" s="19"/>
      <c r="Y16" s="19"/>
      <c r="Z16" s="19"/>
      <c r="AA16" s="19"/>
      <c r="AB16" s="19"/>
      <c r="AC16" s="19"/>
      <c r="AD16" s="19"/>
      <c r="AE16" s="19"/>
    </row>
    <row r="17" spans="1:31" ht="17" customHeight="1">
      <c r="A17" s="54" t="s">
        <v>73</v>
      </c>
      <c r="B17" s="23" t="str">
        <f t="shared" ref="B17:M17" si="35">IF(B7,IF(B6,IF(B16&lt;0.65,"BLACK",IF(B16&lt;0.85,"RED",IF(B16&lt;1,"YELLOW","GREEN"))),""),"")</f>
        <v>YELLOW</v>
      </c>
      <c r="C17" s="23" t="str">
        <f t="shared" si="35"/>
        <v>GREEN</v>
      </c>
      <c r="D17" s="23" t="str">
        <f t="shared" si="35"/>
        <v>YELLOW</v>
      </c>
      <c r="E17" s="23" t="str">
        <f t="shared" ref="E17" si="36">IF(E7,IF(E6,IF(E16&lt;0.65,"BLACK",IF(E16&lt;0.85,"RED",IF(E16&lt;1,"YELLOW","GREEN"))),""),"")</f>
        <v>GREEN</v>
      </c>
      <c r="F17" s="23" t="str">
        <f t="shared" si="35"/>
        <v>GREEN</v>
      </c>
      <c r="G17" s="23" t="str">
        <f t="shared" si="35"/>
        <v>GREEN</v>
      </c>
      <c r="H17" s="23" t="str">
        <f t="shared" si="35"/>
        <v>GREEN</v>
      </c>
      <c r="I17" s="23" t="str">
        <f t="shared" ref="I17:L17" si="37">IF(I7,IF(I6,IF(I16&lt;0.65,"BLACK",IF(I16&lt;0.85,"RED",IF(I16&lt;1,"YELLOW","GREEN"))),""),"")</f>
        <v>GREEN</v>
      </c>
      <c r="J17" s="23" t="str">
        <f t="shared" ref="J17" si="38">IF(J7,IF(J6,IF(J16&lt;0.65,"BLACK",IF(J16&lt;0.85,"RED",IF(J16&lt;1,"YELLOW","GREEN"))),""),"")</f>
        <v>GREEN</v>
      </c>
      <c r="K17" s="23" t="str">
        <f t="shared" si="37"/>
        <v>GREEN</v>
      </c>
      <c r="L17" s="23" t="str">
        <f t="shared" si="37"/>
        <v>GREEN</v>
      </c>
      <c r="M17" s="23" t="str">
        <f t="shared" si="35"/>
        <v>GREEN</v>
      </c>
      <c r="N17" s="19"/>
      <c r="O17" s="19"/>
      <c r="P17" s="19"/>
      <c r="Q17" s="19"/>
      <c r="R17" s="19"/>
      <c r="S17" s="19"/>
      <c r="T17" s="19"/>
      <c r="U17" s="19"/>
      <c r="V17" s="19"/>
      <c r="W17" s="19"/>
      <c r="X17" s="19"/>
      <c r="Y17" s="19"/>
      <c r="Z17" s="19"/>
      <c r="AA17" s="19"/>
      <c r="AB17" s="19"/>
      <c r="AC17" s="19"/>
      <c r="AD17" s="19"/>
      <c r="AE17" s="19"/>
    </row>
    <row r="18" spans="1:31" ht="12" customHeight="1">
      <c r="A18" s="73" t="s">
        <v>74</v>
      </c>
      <c r="B18" s="66"/>
      <c r="C18" s="66"/>
      <c r="D18" s="66"/>
      <c r="E18" s="55"/>
      <c r="F18" s="66"/>
      <c r="G18" s="66"/>
      <c r="H18" s="66"/>
      <c r="I18" s="55"/>
      <c r="J18" s="55"/>
      <c r="K18" s="55"/>
      <c r="L18" s="55"/>
      <c r="M18" s="66"/>
      <c r="N18" s="19"/>
      <c r="O18" s="19"/>
      <c r="P18" s="19"/>
      <c r="Q18" s="19"/>
      <c r="R18" s="19"/>
      <c r="S18" s="19"/>
      <c r="T18" s="19"/>
      <c r="U18" s="19"/>
      <c r="V18" s="19"/>
      <c r="W18" s="19"/>
      <c r="X18" s="19"/>
      <c r="Y18" s="19"/>
      <c r="Z18" s="19"/>
      <c r="AA18" s="19"/>
      <c r="AB18" s="19"/>
      <c r="AC18" s="19"/>
      <c r="AD18" s="19"/>
      <c r="AE18" s="19"/>
    </row>
    <row r="19" spans="1:31" ht="12" customHeight="1">
      <c r="A19" s="74"/>
      <c r="B19" s="67"/>
      <c r="C19" s="67"/>
      <c r="D19" s="67"/>
      <c r="E19" s="56"/>
      <c r="F19" s="67"/>
      <c r="G19" s="67"/>
      <c r="H19" s="67"/>
      <c r="I19" s="56"/>
      <c r="J19" s="56"/>
      <c r="K19" s="56"/>
      <c r="L19" s="56"/>
      <c r="M19" s="67"/>
      <c r="N19" s="19"/>
      <c r="O19" s="19"/>
      <c r="P19" s="19"/>
      <c r="Q19" s="19"/>
      <c r="R19" s="19"/>
      <c r="S19" s="19"/>
      <c r="T19" s="19"/>
      <c r="U19" s="19"/>
      <c r="V19" s="19"/>
      <c r="W19" s="19"/>
      <c r="X19" s="19"/>
      <c r="Y19" s="19"/>
      <c r="Z19" s="19"/>
      <c r="AA19" s="19"/>
      <c r="AB19" s="19"/>
      <c r="AC19" s="19"/>
      <c r="AD19" s="19"/>
      <c r="AE19" s="19"/>
    </row>
    <row r="20" spans="1:31" ht="12" customHeight="1">
      <c r="A20" s="75"/>
      <c r="B20" s="68"/>
      <c r="C20" s="68"/>
      <c r="D20" s="68"/>
      <c r="E20" s="57"/>
      <c r="F20" s="68"/>
      <c r="G20" s="68"/>
      <c r="H20" s="68"/>
      <c r="I20" s="57"/>
      <c r="J20" s="57"/>
      <c r="K20" s="57"/>
      <c r="L20" s="57"/>
      <c r="M20" s="68"/>
      <c r="N20" s="19"/>
      <c r="O20" s="19"/>
      <c r="P20" s="19"/>
      <c r="Q20" s="19"/>
      <c r="R20" s="19"/>
      <c r="S20" s="19"/>
      <c r="T20" s="19"/>
      <c r="U20" s="19"/>
      <c r="V20" s="19"/>
      <c r="W20" s="19"/>
      <c r="X20" s="19"/>
      <c r="Y20" s="19"/>
      <c r="Z20" s="19"/>
      <c r="AA20" s="19"/>
      <c r="AB20" s="19"/>
      <c r="AC20" s="19"/>
      <c r="AD20" s="19"/>
      <c r="AE20" s="19"/>
    </row>
    <row r="21" spans="1:31" ht="12" customHeight="1">
      <c r="A21" s="74"/>
      <c r="B21" s="67"/>
      <c r="C21" s="67"/>
      <c r="D21" s="67"/>
      <c r="E21" s="56"/>
      <c r="F21" s="67"/>
      <c r="G21" s="67"/>
      <c r="H21" s="67"/>
      <c r="I21" s="56"/>
      <c r="J21" s="56"/>
      <c r="K21" s="56"/>
      <c r="L21" s="56"/>
      <c r="M21" s="67"/>
      <c r="N21" s="19"/>
      <c r="O21" s="19"/>
      <c r="P21" s="19"/>
      <c r="Q21" s="19"/>
      <c r="R21" s="19"/>
      <c r="S21" s="19"/>
      <c r="T21" s="19"/>
      <c r="U21" s="19"/>
      <c r="V21" s="19"/>
      <c r="W21" s="19"/>
      <c r="X21" s="19"/>
      <c r="Y21" s="19"/>
      <c r="Z21" s="19"/>
      <c r="AA21" s="19"/>
      <c r="AB21" s="19"/>
      <c r="AC21" s="19"/>
      <c r="AD21" s="19"/>
      <c r="AE21" s="19"/>
    </row>
    <row r="22" spans="1:31" ht="4" customHeight="1">
      <c r="A22" s="76"/>
      <c r="B22" s="69"/>
      <c r="C22" s="69"/>
      <c r="D22" s="69"/>
      <c r="E22" s="58"/>
      <c r="F22" s="69"/>
      <c r="G22" s="69"/>
      <c r="H22" s="69"/>
      <c r="I22" s="58"/>
      <c r="J22" s="58"/>
      <c r="K22" s="58"/>
      <c r="L22" s="58"/>
      <c r="M22" s="69"/>
      <c r="N22" s="19"/>
      <c r="O22" s="19"/>
      <c r="P22" s="19"/>
      <c r="Q22" s="19"/>
      <c r="R22" s="19"/>
      <c r="S22" s="19"/>
      <c r="T22" s="19"/>
      <c r="U22" s="19"/>
      <c r="V22" s="19"/>
      <c r="W22" s="19"/>
      <c r="X22" s="19"/>
      <c r="Y22" s="19"/>
      <c r="Z22" s="19"/>
      <c r="AA22" s="19"/>
      <c r="AB22" s="19"/>
      <c r="AC22" s="19"/>
      <c r="AD22" s="19"/>
      <c r="AE22" s="19"/>
    </row>
    <row r="23" spans="1:31" ht="12" customHeight="1">
      <c r="A23" s="24"/>
      <c r="B23" s="18"/>
      <c r="C23" s="18"/>
      <c r="D23" s="18"/>
      <c r="E23" s="18"/>
      <c r="F23" s="18"/>
      <c r="G23" s="18"/>
      <c r="H23" s="19"/>
      <c r="I23" s="19"/>
      <c r="J23" s="19"/>
      <c r="K23" s="19"/>
      <c r="L23" s="19"/>
      <c r="M23" s="19"/>
      <c r="N23" s="19"/>
      <c r="O23" s="19"/>
      <c r="P23" s="19"/>
      <c r="Q23" s="19"/>
      <c r="R23" s="19"/>
      <c r="S23" s="19"/>
      <c r="T23" s="19"/>
      <c r="U23" s="19"/>
      <c r="V23" s="19"/>
      <c r="W23" s="19"/>
      <c r="X23" s="19"/>
      <c r="Y23" s="19"/>
      <c r="Z23" s="19"/>
      <c r="AA23" s="19"/>
      <c r="AB23" s="19"/>
      <c r="AC23" s="19"/>
      <c r="AD23" s="19"/>
      <c r="AE23" s="19"/>
    </row>
    <row r="24" spans="1:31" ht="12" customHeight="1">
      <c r="A24" s="24"/>
      <c r="B24" s="18"/>
      <c r="C24" s="18"/>
      <c r="D24" s="18"/>
      <c r="E24" s="18"/>
      <c r="F24" s="18"/>
      <c r="G24" s="18"/>
      <c r="H24" s="19"/>
      <c r="I24" s="19"/>
      <c r="J24" s="19"/>
      <c r="K24" s="19"/>
      <c r="L24" s="19"/>
      <c r="M24" s="19"/>
      <c r="N24" s="19"/>
      <c r="O24" s="19"/>
      <c r="P24" s="19"/>
      <c r="Q24" s="19"/>
      <c r="R24" s="19"/>
      <c r="S24" s="19"/>
      <c r="T24" s="19"/>
      <c r="U24" s="19"/>
      <c r="V24" s="19"/>
      <c r="W24" s="19"/>
      <c r="X24" s="19"/>
      <c r="Y24" s="19"/>
      <c r="Z24" s="19"/>
      <c r="AA24" s="19"/>
      <c r="AB24" s="19"/>
      <c r="AC24" s="19"/>
      <c r="AD24" s="19"/>
      <c r="AE24" s="19"/>
    </row>
    <row r="25" spans="1:31" ht="12" customHeight="1">
      <c r="A25" s="24"/>
      <c r="B25" s="18"/>
      <c r="C25" s="18"/>
      <c r="D25" s="18"/>
      <c r="E25" s="18"/>
      <c r="F25" s="18"/>
      <c r="G25" s="18"/>
      <c r="H25" s="19"/>
      <c r="I25" s="19"/>
      <c r="J25" s="19"/>
      <c r="K25" s="19"/>
      <c r="L25" s="19"/>
      <c r="M25" s="19"/>
      <c r="N25" s="19"/>
      <c r="O25" s="19"/>
      <c r="P25" s="19"/>
      <c r="Q25" s="19"/>
      <c r="R25" s="19"/>
      <c r="S25" s="19"/>
      <c r="T25" s="19"/>
      <c r="U25" s="19"/>
      <c r="V25" s="19"/>
      <c r="W25" s="19"/>
      <c r="X25" s="19"/>
      <c r="Y25" s="19"/>
      <c r="Z25" s="19"/>
      <c r="AA25" s="19"/>
      <c r="AB25" s="19"/>
      <c r="AC25" s="19"/>
      <c r="AD25" s="19"/>
      <c r="AE25" s="19"/>
    </row>
    <row r="26" spans="1:31" ht="12" customHeight="1">
      <c r="A26" s="24"/>
      <c r="B26" s="18"/>
      <c r="C26" s="18"/>
      <c r="D26" s="18"/>
      <c r="E26" s="18"/>
      <c r="F26" s="18"/>
      <c r="G26" s="18"/>
      <c r="H26" s="19"/>
      <c r="I26" s="19"/>
      <c r="J26" s="19"/>
      <c r="K26" s="19"/>
      <c r="L26" s="19"/>
      <c r="M26" s="19"/>
      <c r="N26" s="19"/>
      <c r="O26" s="19"/>
      <c r="P26" s="19"/>
      <c r="Q26" s="19"/>
      <c r="R26" s="19"/>
      <c r="S26" s="19"/>
      <c r="T26" s="19"/>
      <c r="U26" s="19"/>
      <c r="V26" s="19"/>
      <c r="W26" s="19"/>
      <c r="X26" s="19"/>
      <c r="Y26" s="19"/>
      <c r="Z26" s="19"/>
      <c r="AA26" s="19"/>
      <c r="AB26" s="19"/>
      <c r="AC26" s="19"/>
      <c r="AD26" s="19"/>
      <c r="AE26" s="19"/>
    </row>
    <row r="27" spans="1:31" ht="12" customHeight="1">
      <c r="A27" s="24"/>
      <c r="B27" s="18"/>
      <c r="C27" s="18"/>
      <c r="D27" s="18"/>
      <c r="E27" s="18"/>
      <c r="F27" s="18"/>
      <c r="G27" s="18"/>
      <c r="H27" s="19"/>
      <c r="I27" s="19"/>
      <c r="J27" s="19"/>
      <c r="K27" s="19"/>
      <c r="L27" s="19"/>
      <c r="M27" s="19"/>
      <c r="N27" s="19"/>
      <c r="O27" s="19"/>
      <c r="P27" s="19"/>
      <c r="Q27" s="19"/>
      <c r="R27" s="19"/>
      <c r="S27" s="19"/>
      <c r="T27" s="19"/>
      <c r="U27" s="19"/>
      <c r="V27" s="19"/>
      <c r="W27" s="19"/>
      <c r="X27" s="19"/>
      <c r="Y27" s="19"/>
      <c r="Z27" s="19"/>
      <c r="AA27" s="19"/>
      <c r="AB27" s="19"/>
      <c r="AC27" s="19"/>
      <c r="AD27" s="19"/>
      <c r="AE27" s="19"/>
    </row>
    <row r="28" spans="1:31" ht="12" customHeight="1">
      <c r="A28" s="24"/>
      <c r="B28" s="18"/>
      <c r="C28" s="18"/>
      <c r="D28" s="18"/>
      <c r="E28" s="18"/>
      <c r="F28" s="18"/>
      <c r="G28" s="18"/>
      <c r="H28" s="19"/>
      <c r="I28" s="19"/>
      <c r="J28" s="19"/>
      <c r="K28" s="19"/>
      <c r="L28" s="19"/>
      <c r="M28" s="19"/>
      <c r="N28" s="19"/>
      <c r="O28" s="19"/>
      <c r="P28" s="19"/>
      <c r="Q28" s="19"/>
      <c r="R28" s="19"/>
      <c r="S28" s="19"/>
      <c r="T28" s="19"/>
      <c r="U28" s="19"/>
      <c r="V28" s="19"/>
      <c r="W28" s="19"/>
      <c r="X28" s="19"/>
      <c r="Y28" s="19"/>
      <c r="Z28" s="19"/>
      <c r="AA28" s="19"/>
      <c r="AB28" s="19"/>
      <c r="AC28" s="19"/>
      <c r="AD28" s="19"/>
      <c r="AE28" s="19"/>
    </row>
    <row r="29" spans="1:31" ht="12" customHeight="1">
      <c r="A29" s="24"/>
      <c r="B29" s="18"/>
      <c r="C29" s="18"/>
      <c r="D29" s="18"/>
      <c r="E29" s="18"/>
      <c r="F29" s="18"/>
      <c r="G29" s="18"/>
      <c r="H29" s="19"/>
      <c r="I29" s="19"/>
      <c r="J29" s="19"/>
      <c r="K29" s="19"/>
      <c r="L29" s="19"/>
      <c r="M29" s="19"/>
      <c r="N29" s="19"/>
      <c r="O29" s="19"/>
      <c r="P29" s="19"/>
      <c r="Q29" s="19"/>
      <c r="R29" s="19"/>
      <c r="S29" s="19"/>
      <c r="T29" s="19"/>
      <c r="U29" s="19"/>
      <c r="V29" s="19"/>
      <c r="W29" s="19"/>
      <c r="X29" s="19"/>
      <c r="Y29" s="19"/>
      <c r="Z29" s="19"/>
      <c r="AA29" s="19"/>
      <c r="AB29" s="19"/>
      <c r="AC29" s="19"/>
      <c r="AD29" s="19"/>
      <c r="AE29" s="19"/>
    </row>
    <row r="30" spans="1:31" ht="12" customHeight="1">
      <c r="A30" s="24"/>
      <c r="B30" s="18"/>
      <c r="C30" s="19"/>
      <c r="D30" s="19"/>
      <c r="E30" s="19"/>
      <c r="F30" s="18"/>
      <c r="G30" s="18"/>
      <c r="H30" s="19"/>
      <c r="I30" s="19"/>
      <c r="J30" s="19"/>
      <c r="K30" s="19"/>
      <c r="L30" s="19"/>
      <c r="M30" s="19"/>
      <c r="N30" s="19"/>
      <c r="O30" s="19"/>
      <c r="P30" s="19"/>
      <c r="Q30" s="19"/>
      <c r="R30" s="19"/>
      <c r="S30" s="19"/>
      <c r="T30" s="19"/>
      <c r="U30" s="19"/>
      <c r="V30" s="19"/>
      <c r="W30" s="19"/>
      <c r="X30" s="19"/>
      <c r="Y30" s="19"/>
      <c r="Z30" s="19"/>
      <c r="AA30" s="19"/>
      <c r="AB30" s="19"/>
      <c r="AC30" s="19"/>
      <c r="AD30" s="19"/>
      <c r="AE30" s="19"/>
    </row>
    <row r="31" spans="1:31" ht="12" customHeight="1">
      <c r="A31" s="24"/>
      <c r="B31" s="18"/>
      <c r="C31" s="19"/>
      <c r="D31" s="19"/>
      <c r="E31" s="19"/>
      <c r="F31" s="18"/>
      <c r="G31" s="18"/>
      <c r="H31" s="19"/>
      <c r="I31" s="19"/>
      <c r="J31" s="19"/>
      <c r="K31" s="19"/>
      <c r="L31" s="19"/>
      <c r="M31" s="19"/>
      <c r="N31" s="19"/>
      <c r="O31" s="19"/>
      <c r="P31" s="19"/>
      <c r="Q31" s="19"/>
      <c r="R31" s="19"/>
      <c r="S31" s="19"/>
      <c r="T31" s="19"/>
      <c r="U31" s="19"/>
      <c r="V31" s="19"/>
      <c r="W31" s="19"/>
      <c r="X31" s="19"/>
      <c r="Y31" s="19"/>
      <c r="Z31" s="19"/>
      <c r="AA31" s="19"/>
      <c r="AB31" s="19"/>
      <c r="AC31" s="19"/>
      <c r="AD31" s="19"/>
      <c r="AE31" s="19"/>
    </row>
    <row r="32" spans="1:31" ht="12" customHeight="1">
      <c r="A32" s="24"/>
      <c r="B32" s="18"/>
      <c r="C32" s="19"/>
      <c r="D32" s="19"/>
      <c r="E32" s="19"/>
      <c r="G32" s="18"/>
      <c r="H32" s="19"/>
      <c r="I32" s="19"/>
      <c r="J32" s="19"/>
      <c r="K32" s="19"/>
      <c r="L32" s="19"/>
      <c r="M32" s="19"/>
      <c r="N32" s="19"/>
      <c r="O32" s="19"/>
      <c r="P32" s="19"/>
      <c r="Q32" s="19"/>
      <c r="R32" s="19"/>
      <c r="S32" s="19"/>
      <c r="T32" s="19"/>
      <c r="U32" s="19"/>
      <c r="V32" s="19"/>
      <c r="W32" s="19"/>
      <c r="X32" s="19"/>
      <c r="Y32" s="19"/>
      <c r="Z32" s="19"/>
      <c r="AA32" s="19"/>
      <c r="AB32" s="19"/>
      <c r="AC32" s="19"/>
      <c r="AD32" s="19"/>
      <c r="AE32" s="19"/>
    </row>
    <row r="33" spans="1:31" ht="12" customHeight="1">
      <c r="A33" s="24"/>
      <c r="B33" s="18"/>
      <c r="C33" s="19"/>
      <c r="D33" s="19"/>
      <c r="E33" s="19"/>
      <c r="G33" s="18"/>
      <c r="H33" s="19"/>
      <c r="I33" s="19"/>
      <c r="J33" s="19"/>
      <c r="K33" s="19"/>
      <c r="L33" s="19"/>
      <c r="M33" s="19"/>
      <c r="N33" s="19"/>
      <c r="O33" s="19"/>
      <c r="P33" s="19"/>
      <c r="Q33" s="19"/>
      <c r="R33" s="19"/>
      <c r="S33" s="19"/>
      <c r="T33" s="19"/>
      <c r="U33" s="19"/>
      <c r="V33" s="19"/>
      <c r="W33" s="19"/>
      <c r="X33" s="19"/>
      <c r="Y33" s="19"/>
      <c r="Z33" s="19"/>
      <c r="AA33" s="19"/>
      <c r="AB33" s="19"/>
      <c r="AC33" s="19"/>
      <c r="AD33" s="19"/>
      <c r="AE33" s="19"/>
    </row>
    <row r="34" spans="1:31" ht="12" customHeight="1">
      <c r="A34" s="24"/>
      <c r="B34" s="18"/>
      <c r="C34" s="19"/>
      <c r="D34" s="19"/>
      <c r="E34" s="19"/>
      <c r="G34" s="18"/>
      <c r="H34" s="19"/>
      <c r="I34" s="19"/>
      <c r="J34" s="19"/>
      <c r="K34" s="19"/>
      <c r="L34" s="19"/>
      <c r="M34" s="19"/>
      <c r="N34" s="19"/>
      <c r="O34" s="19"/>
      <c r="P34" s="19"/>
      <c r="Q34" s="19"/>
      <c r="R34" s="19"/>
      <c r="S34" s="19"/>
      <c r="T34" s="19"/>
      <c r="U34" s="19"/>
      <c r="V34" s="19"/>
      <c r="W34" s="19"/>
      <c r="X34" s="19"/>
      <c r="Y34" s="19"/>
      <c r="Z34" s="19"/>
      <c r="AA34" s="19"/>
      <c r="AB34" s="19"/>
      <c r="AC34" s="19"/>
      <c r="AD34" s="19"/>
      <c r="AE34" s="19"/>
    </row>
    <row r="35" spans="1:31" ht="12" customHeight="1">
      <c r="A35" s="24"/>
      <c r="B35" s="18"/>
      <c r="C35" s="19"/>
      <c r="D35" s="19"/>
      <c r="E35" s="19"/>
      <c r="G35" s="18"/>
      <c r="H35" s="19"/>
      <c r="I35" s="19"/>
      <c r="J35" s="19"/>
      <c r="K35" s="19"/>
      <c r="L35" s="19"/>
      <c r="M35" s="19"/>
      <c r="N35" s="19"/>
      <c r="O35" s="19"/>
      <c r="P35" s="19"/>
      <c r="Q35" s="19"/>
      <c r="R35" s="19"/>
      <c r="S35" s="19"/>
      <c r="T35" s="19"/>
      <c r="U35" s="19"/>
      <c r="V35" s="19"/>
      <c r="W35" s="19"/>
      <c r="X35" s="19"/>
      <c r="Y35" s="19"/>
      <c r="Z35" s="19"/>
      <c r="AA35" s="19"/>
      <c r="AB35" s="19"/>
      <c r="AC35" s="19"/>
      <c r="AD35" s="19"/>
      <c r="AE35" s="19"/>
    </row>
    <row r="36" spans="1:31" ht="12" customHeight="1">
      <c r="A36" s="24"/>
      <c r="B36" s="18"/>
      <c r="C36" s="19"/>
      <c r="D36" s="19"/>
      <c r="E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row>
    <row r="37" spans="1:31" ht="12" customHeight="1">
      <c r="A37" s="24"/>
      <c r="B37" s="18"/>
      <c r="C37" s="19"/>
      <c r="D37" s="19"/>
      <c r="E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row>
    <row r="38" spans="1:31" ht="12" customHeight="1">
      <c r="A38" s="24"/>
      <c r="B38" s="18"/>
      <c r="C38" s="19"/>
      <c r="D38" s="19"/>
      <c r="E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row>
    <row r="39" spans="1:31" ht="12" customHeight="1">
      <c r="A39" s="24"/>
      <c r="B39" s="18"/>
      <c r="C39" s="19"/>
      <c r="D39" s="19"/>
      <c r="E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row>
    <row r="40" spans="1:31" ht="12" customHeight="1">
      <c r="A40" s="24"/>
      <c r="B40" s="18"/>
      <c r="C40" s="19"/>
      <c r="D40" s="19"/>
      <c r="E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row>
    <row r="41" spans="1:31" ht="12" customHeight="1">
      <c r="A41" s="24"/>
      <c r="B41" s="18"/>
      <c r="C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row>
    <row r="42" spans="1:31" ht="12" customHeight="1">
      <c r="A42" s="24"/>
      <c r="B42" s="18"/>
      <c r="C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row>
    <row r="43" spans="1:31" ht="12" customHeight="1">
      <c r="A43" s="24"/>
      <c r="B43" s="18"/>
      <c r="C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row>
    <row r="44" spans="1:31" ht="12" customHeight="1">
      <c r="A44" s="24"/>
      <c r="B44" s="18"/>
      <c r="C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row>
    <row r="45" spans="1:31" ht="12" customHeight="1">
      <c r="A45" s="24"/>
      <c r="B45" s="18"/>
      <c r="C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row>
    <row r="46" spans="1:31" ht="12" customHeight="1">
      <c r="A46" s="24"/>
      <c r="B46" s="18"/>
      <c r="C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row>
    <row r="47" spans="1:31" ht="12" customHeight="1">
      <c r="A47" s="24"/>
      <c r="B47" s="18"/>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row>
    <row r="48" spans="1:31" ht="12" customHeight="1">
      <c r="A48" s="24"/>
      <c r="B48" s="18"/>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row>
    <row r="49" spans="1:31" ht="12" customHeight="1">
      <c r="A49" s="24"/>
      <c r="B49" s="18"/>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row>
    <row r="50" spans="1:31" ht="12" customHeight="1">
      <c r="A50" s="24"/>
      <c r="B50" s="18"/>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row>
    <row r="51" spans="1:31" ht="12" customHeight="1">
      <c r="A51" s="24"/>
      <c r="B51" s="18"/>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row>
    <row r="52" spans="1:31" ht="12" customHeight="1">
      <c r="A52" s="24"/>
      <c r="B52" s="18"/>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row>
    <row r="53" spans="1:31" ht="12" customHeight="1">
      <c r="A53" s="24"/>
      <c r="B53" s="18"/>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row>
    <row r="54" spans="1:31" ht="12" customHeight="1">
      <c r="A54" s="24"/>
      <c r="B54" s="18"/>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row>
    <row r="55" spans="1:31" ht="12" customHeight="1">
      <c r="A55" s="24"/>
      <c r="B55" s="18"/>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row>
    <row r="56" spans="1:31" ht="12" customHeight="1">
      <c r="A56" s="24"/>
      <c r="B56" s="18"/>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row>
    <row r="57" spans="1:31" ht="12" customHeight="1">
      <c r="A57" s="24"/>
      <c r="B57" s="18"/>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row>
    <row r="58" spans="1:31" ht="12" customHeight="1">
      <c r="A58" s="24"/>
      <c r="B58" s="18"/>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row>
    <row r="59" spans="1:31" ht="12" customHeight="1">
      <c r="A59" s="24"/>
      <c r="B59" s="18"/>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row>
    <row r="60" spans="1:31" ht="12" customHeight="1">
      <c r="A60" s="24"/>
      <c r="B60" s="18"/>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row>
    <row r="61" spans="1:31" ht="12" customHeight="1">
      <c r="A61" s="24"/>
      <c r="B61" s="18"/>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row>
    <row r="62" spans="1:31" ht="12" customHeight="1">
      <c r="A62" s="24"/>
      <c r="B62" s="18"/>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row>
    <row r="63" spans="1:31" ht="12" customHeight="1">
      <c r="A63" s="24"/>
      <c r="B63" s="18"/>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row>
    <row r="64" spans="1:31" ht="12" customHeight="1">
      <c r="A64" s="24"/>
      <c r="B64" s="18"/>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row>
    <row r="65" spans="1:31" ht="12" customHeight="1">
      <c r="A65" s="24"/>
      <c r="B65" s="18"/>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row>
    <row r="66" spans="1:31" ht="12" customHeight="1">
      <c r="A66" s="24"/>
      <c r="B66" s="18"/>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row>
    <row r="67" spans="1:31" ht="12" customHeight="1">
      <c r="A67" s="24"/>
      <c r="B67" s="18"/>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row>
    <row r="68" spans="1:31" ht="12" customHeight="1">
      <c r="A68" s="24"/>
      <c r="B68" s="18"/>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row>
    <row r="69" spans="1:31" ht="12" customHeight="1">
      <c r="A69" s="24"/>
      <c r="B69" s="18"/>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row>
    <row r="70" spans="1:31" ht="12" customHeight="1">
      <c r="A70" s="24"/>
      <c r="B70" s="18"/>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row>
    <row r="71" spans="1:31" ht="12" customHeight="1">
      <c r="A71" s="24"/>
      <c r="B71" s="18"/>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row>
    <row r="72" spans="1:31" ht="12" customHeight="1">
      <c r="A72" s="24"/>
      <c r="B72" s="18"/>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row>
    <row r="73" spans="1:31" ht="12" customHeight="1">
      <c r="A73" s="24"/>
      <c r="B73" s="18"/>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row>
    <row r="74" spans="1:31" ht="12" customHeight="1">
      <c r="A74" s="24"/>
      <c r="B74" s="18"/>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row>
    <row r="75" spans="1:31" ht="12" customHeight="1">
      <c r="A75" s="24"/>
      <c r="B75" s="18"/>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row>
    <row r="76" spans="1:31" ht="12" customHeight="1">
      <c r="A76" s="24"/>
      <c r="B76" s="18"/>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row>
    <row r="77" spans="1:31" ht="12" customHeight="1">
      <c r="A77" s="24"/>
      <c r="B77" s="18"/>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row>
    <row r="78" spans="1:31" ht="12" customHeight="1">
      <c r="A78" s="24"/>
      <c r="B78" s="18"/>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row>
    <row r="79" spans="1:31" ht="12" customHeight="1">
      <c r="A79" s="24"/>
      <c r="B79" s="18"/>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row>
    <row r="80" spans="1:31" ht="12" customHeight="1">
      <c r="A80" s="24"/>
      <c r="B80" s="18"/>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row>
    <row r="81" spans="1:31" ht="12" customHeight="1">
      <c r="A81" s="24"/>
      <c r="B81" s="18"/>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row>
    <row r="82" spans="1:31" ht="12" customHeight="1">
      <c r="A82" s="24"/>
      <c r="B82" s="18"/>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row>
    <row r="83" spans="1:31" ht="12" customHeight="1">
      <c r="A83" s="24"/>
      <c r="B83" s="18"/>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row>
    <row r="84" spans="1:31" ht="12" customHeight="1">
      <c r="A84" s="24"/>
      <c r="B84" s="18"/>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row>
    <row r="85" spans="1:31" ht="12" customHeight="1">
      <c r="A85" s="24"/>
      <c r="B85" s="18"/>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row>
    <row r="86" spans="1:31" ht="12" customHeight="1">
      <c r="A86" s="24"/>
      <c r="B86" s="18"/>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row>
    <row r="87" spans="1:31" ht="12" customHeight="1">
      <c r="A87" s="24"/>
      <c r="B87" s="18"/>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row>
    <row r="88" spans="1:31" ht="12" customHeight="1">
      <c r="A88" s="24"/>
      <c r="B88" s="18"/>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row>
    <row r="89" spans="1:31" ht="12" customHeight="1">
      <c r="A89" s="24"/>
      <c r="B89" s="18"/>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row>
    <row r="90" spans="1:31" ht="12" customHeight="1">
      <c r="A90" s="24"/>
      <c r="B90" s="18"/>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row>
    <row r="91" spans="1:31" ht="12" customHeight="1">
      <c r="A91" s="24"/>
      <c r="B91" s="18"/>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row>
    <row r="92" spans="1:31" ht="12" customHeight="1">
      <c r="A92" s="24"/>
      <c r="B92" s="18"/>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row>
    <row r="93" spans="1:31" ht="12" customHeight="1">
      <c r="A93" s="24"/>
      <c r="B93" s="18"/>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row>
    <row r="94" spans="1:31" ht="12" customHeight="1">
      <c r="A94" s="24"/>
      <c r="B94" s="18"/>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row>
    <row r="95" spans="1:31" ht="12" customHeight="1">
      <c r="A95" s="24"/>
      <c r="B95" s="18"/>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row>
    <row r="96" spans="1:31" ht="12" customHeight="1">
      <c r="A96" s="24"/>
      <c r="B96" s="18"/>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row>
    <row r="97" spans="1:31" ht="12" customHeight="1">
      <c r="A97" s="24"/>
      <c r="B97" s="18"/>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row>
    <row r="98" spans="1:31" ht="12" customHeight="1">
      <c r="A98" s="24"/>
      <c r="B98" s="18"/>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row>
    <row r="99" spans="1:31" ht="12" customHeight="1">
      <c r="A99" s="24"/>
      <c r="B99" s="18"/>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row>
    <row r="100" spans="1:31" ht="12" customHeight="1">
      <c r="A100" s="24"/>
      <c r="B100" s="18"/>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row>
    <row r="101" spans="1:31" ht="12" customHeight="1">
      <c r="A101" s="24"/>
      <c r="B101" s="18"/>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row>
    <row r="102" spans="1:31" ht="12" customHeight="1">
      <c r="A102" s="24"/>
      <c r="B102" s="18"/>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row>
    <row r="103" spans="1:31" ht="12" customHeight="1">
      <c r="A103" s="24"/>
      <c r="B103" s="18"/>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row>
    <row r="104" spans="1:31" ht="12" customHeight="1">
      <c r="A104" s="24"/>
      <c r="B104" s="18"/>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row>
    <row r="105" spans="1:31" ht="12" customHeight="1">
      <c r="A105" s="24"/>
      <c r="B105" s="18"/>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row>
    <row r="106" spans="1:31" ht="12" customHeight="1">
      <c r="A106" s="24"/>
      <c r="B106" s="18"/>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row>
    <row r="107" spans="1:31" ht="12" customHeight="1">
      <c r="A107" s="24"/>
      <c r="B107" s="18"/>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row>
    <row r="108" spans="1:31" ht="12" customHeight="1">
      <c r="A108" s="24"/>
      <c r="B108" s="18"/>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row>
    <row r="109" spans="1:31" ht="12" customHeight="1">
      <c r="A109" s="24"/>
      <c r="B109" s="18"/>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row>
    <row r="110" spans="1:31" ht="12" customHeight="1">
      <c r="A110" s="24"/>
      <c r="B110" s="18"/>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row>
    <row r="111" spans="1:31" ht="12" customHeight="1">
      <c r="A111" s="24"/>
      <c r="B111" s="18"/>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row>
    <row r="112" spans="1:31" ht="12" customHeight="1">
      <c r="A112" s="24"/>
      <c r="B112" s="18"/>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row>
    <row r="113" spans="1:31" ht="12" customHeight="1">
      <c r="A113" s="24"/>
      <c r="B113" s="18"/>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row>
    <row r="114" spans="1:31" ht="12" customHeight="1">
      <c r="A114" s="24"/>
      <c r="B114" s="18"/>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row>
    <row r="115" spans="1:31" ht="12" customHeight="1">
      <c r="A115" s="24"/>
      <c r="B115" s="18"/>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row>
    <row r="116" spans="1:31" ht="12" customHeight="1">
      <c r="A116" s="24"/>
      <c r="B116" s="18"/>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row>
    <row r="117" spans="1:31" ht="12" customHeight="1">
      <c r="A117" s="24"/>
      <c r="B117" s="18"/>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row>
    <row r="118" spans="1:31" ht="12" customHeight="1">
      <c r="A118" s="24"/>
      <c r="B118" s="18"/>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row>
    <row r="119" spans="1:31" ht="12" customHeight="1">
      <c r="A119" s="24"/>
      <c r="B119" s="18"/>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row>
    <row r="120" spans="1:31" ht="12" customHeight="1">
      <c r="A120" s="24"/>
      <c r="B120" s="18"/>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row>
    <row r="121" spans="1:31" ht="12" customHeight="1">
      <c r="A121" s="24"/>
      <c r="B121" s="18"/>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row>
    <row r="122" spans="1:31" ht="12" customHeight="1">
      <c r="A122" s="24"/>
      <c r="B122" s="18"/>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row>
    <row r="123" spans="1:31" ht="12" customHeight="1">
      <c r="A123" s="24"/>
      <c r="B123" s="18"/>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row>
    <row r="124" spans="1:31" ht="12" customHeight="1">
      <c r="A124" s="24"/>
      <c r="B124" s="18"/>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row>
    <row r="125" spans="1:31" ht="12" customHeight="1">
      <c r="A125" s="24"/>
      <c r="B125" s="18"/>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row>
    <row r="126" spans="1:31" ht="12" customHeight="1">
      <c r="A126" s="24"/>
      <c r="B126" s="18"/>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row>
    <row r="127" spans="1:31" ht="12" customHeight="1">
      <c r="A127" s="24"/>
      <c r="B127" s="18"/>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row>
    <row r="128" spans="1:31" ht="12" customHeight="1">
      <c r="A128" s="24"/>
      <c r="B128" s="18"/>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row>
    <row r="129" spans="1:31" ht="12" customHeight="1">
      <c r="A129" s="24"/>
      <c r="B129" s="18"/>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row>
    <row r="130" spans="1:31" ht="12" customHeight="1">
      <c r="A130" s="24"/>
      <c r="B130" s="18"/>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row>
    <row r="131" spans="1:31" ht="12" customHeight="1">
      <c r="A131" s="24"/>
      <c r="B131" s="18"/>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row>
    <row r="132" spans="1:31" ht="12" customHeight="1">
      <c r="A132" s="24"/>
      <c r="B132" s="18"/>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row>
    <row r="133" spans="1:31" ht="12" customHeight="1">
      <c r="A133" s="24"/>
      <c r="B133" s="18"/>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row>
    <row r="134" spans="1:31" ht="12" customHeight="1">
      <c r="A134" s="24"/>
      <c r="B134" s="18"/>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row>
    <row r="135" spans="1:31" ht="12" customHeight="1">
      <c r="A135" s="24"/>
      <c r="B135" s="18"/>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row>
    <row r="136" spans="1:31" ht="12" customHeight="1">
      <c r="A136" s="24"/>
      <c r="B136" s="18"/>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row>
    <row r="137" spans="1:31" ht="12" customHeight="1">
      <c r="A137" s="24"/>
      <c r="B137" s="18"/>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row>
    <row r="138" spans="1:31" ht="12" customHeight="1">
      <c r="A138" s="24"/>
      <c r="B138" s="18"/>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row>
    <row r="139" spans="1:31" ht="12" customHeight="1">
      <c r="A139" s="24"/>
      <c r="B139" s="18"/>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row>
    <row r="140" spans="1:31" ht="12" customHeight="1">
      <c r="A140" s="24"/>
      <c r="B140" s="18"/>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row>
    <row r="141" spans="1:31" ht="12" customHeight="1">
      <c r="A141" s="24"/>
      <c r="B141" s="18"/>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row>
    <row r="142" spans="1:31" ht="12" customHeight="1">
      <c r="A142" s="24"/>
      <c r="B142" s="18"/>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row>
    <row r="143" spans="1:31" ht="12" customHeight="1">
      <c r="A143" s="24"/>
      <c r="B143" s="18"/>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row>
    <row r="144" spans="1:31" ht="12" customHeight="1">
      <c r="A144" s="24"/>
      <c r="B144" s="18"/>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row>
    <row r="145" spans="1:31" ht="12" customHeight="1">
      <c r="A145" s="24"/>
      <c r="B145" s="18"/>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row>
    <row r="146" spans="1:31" ht="12" customHeight="1">
      <c r="A146" s="24"/>
      <c r="B146" s="18"/>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row>
    <row r="147" spans="1:31" ht="12" customHeight="1">
      <c r="A147" s="24"/>
      <c r="B147" s="18"/>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row>
    <row r="148" spans="1:31" ht="12" customHeight="1">
      <c r="A148" s="24"/>
      <c r="B148" s="18"/>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row>
    <row r="149" spans="1:31" ht="12" customHeight="1">
      <c r="A149" s="24"/>
      <c r="B149" s="18"/>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row>
    <row r="150" spans="1:31" ht="12" customHeight="1">
      <c r="A150" s="24"/>
      <c r="B150" s="18"/>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row>
    <row r="151" spans="1:31" ht="12" customHeight="1">
      <c r="A151" s="24"/>
      <c r="B151" s="18"/>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row>
    <row r="152" spans="1:31" ht="12" customHeight="1">
      <c r="A152" s="24"/>
      <c r="B152" s="18"/>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row>
    <row r="153" spans="1:31" ht="12" customHeight="1">
      <c r="A153" s="24"/>
      <c r="B153" s="18"/>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row>
    <row r="154" spans="1:31" ht="12" customHeight="1">
      <c r="A154" s="24"/>
      <c r="B154" s="18"/>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row>
    <row r="155" spans="1:31" ht="12" customHeight="1">
      <c r="A155" s="24"/>
      <c r="B155" s="18"/>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row>
    <row r="156" spans="1:31" ht="12" customHeight="1">
      <c r="A156" s="24"/>
      <c r="B156" s="18"/>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row>
    <row r="157" spans="1:31" ht="12" customHeight="1">
      <c r="A157" s="24"/>
      <c r="B157" s="18"/>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row>
    <row r="158" spans="1:31" ht="12" customHeight="1">
      <c r="A158" s="24"/>
      <c r="B158" s="18"/>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row>
    <row r="159" spans="1:31" ht="12" customHeight="1">
      <c r="A159" s="24"/>
      <c r="B159" s="18"/>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row>
    <row r="160" spans="1:31" ht="12" customHeight="1">
      <c r="A160" s="24"/>
      <c r="B160" s="18"/>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row>
    <row r="161" spans="1:31" ht="12" customHeight="1">
      <c r="A161" s="24"/>
      <c r="B161" s="18"/>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row>
    <row r="162" spans="1:31" ht="12" customHeight="1">
      <c r="A162" s="24"/>
      <c r="B162" s="18"/>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row>
    <row r="163" spans="1:31" ht="12" customHeight="1">
      <c r="A163" s="24"/>
      <c r="B163" s="18"/>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row>
    <row r="164" spans="1:31" ht="12" customHeight="1">
      <c r="A164" s="24"/>
      <c r="B164" s="18"/>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row>
    <row r="165" spans="1:31" ht="12" customHeight="1">
      <c r="A165" s="24"/>
      <c r="B165" s="18"/>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row>
    <row r="166" spans="1:31" ht="12" customHeight="1">
      <c r="A166" s="24"/>
      <c r="B166" s="18"/>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row>
    <row r="167" spans="1:31" ht="12" customHeight="1">
      <c r="A167" s="24"/>
      <c r="B167" s="18"/>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row>
    <row r="168" spans="1:31" ht="12" customHeight="1">
      <c r="A168" s="24"/>
      <c r="B168" s="18"/>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row>
    <row r="169" spans="1:31" ht="12" customHeight="1">
      <c r="A169" s="24"/>
      <c r="B169" s="18"/>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row>
    <row r="170" spans="1:31" ht="12" customHeight="1">
      <c r="A170" s="24"/>
      <c r="B170" s="18"/>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row>
    <row r="171" spans="1:31" ht="12" customHeight="1">
      <c r="A171" s="24"/>
      <c r="B171" s="18"/>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row>
    <row r="172" spans="1:31" ht="12" customHeight="1">
      <c r="A172" s="24"/>
      <c r="B172" s="18"/>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row>
    <row r="173" spans="1:31" ht="12" customHeight="1">
      <c r="A173" s="24"/>
      <c r="B173" s="18"/>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row>
    <row r="174" spans="1:31" ht="12" customHeight="1">
      <c r="A174" s="24"/>
      <c r="B174" s="18"/>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row>
    <row r="175" spans="1:31" ht="12" customHeight="1">
      <c r="A175" s="24"/>
      <c r="B175" s="18"/>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row>
    <row r="176" spans="1:31" ht="12" customHeight="1">
      <c r="A176" s="24"/>
      <c r="B176" s="18"/>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row>
    <row r="177" spans="1:31" ht="12" customHeight="1">
      <c r="A177" s="24"/>
      <c r="B177" s="18"/>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row>
    <row r="178" spans="1:31" ht="12" customHeight="1">
      <c r="A178" s="24"/>
      <c r="B178" s="18"/>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row>
    <row r="179" spans="1:31" ht="12" customHeight="1">
      <c r="A179" s="24"/>
      <c r="B179" s="18"/>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row>
    <row r="180" spans="1:31" ht="12" customHeight="1">
      <c r="A180" s="24"/>
      <c r="B180" s="18"/>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row>
    <row r="181" spans="1:31" ht="12" customHeight="1">
      <c r="A181" s="24"/>
      <c r="B181" s="18"/>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row>
    <row r="182" spans="1:31" ht="12" customHeight="1">
      <c r="A182" s="24"/>
      <c r="B182" s="18"/>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row>
    <row r="183" spans="1:31" ht="12" customHeight="1">
      <c r="A183" s="24"/>
      <c r="B183" s="18"/>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row>
    <row r="184" spans="1:31" ht="12" customHeight="1">
      <c r="A184" s="24"/>
      <c r="B184" s="18"/>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row>
    <row r="185" spans="1:31" ht="12" customHeight="1">
      <c r="A185" s="24"/>
      <c r="B185" s="18"/>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row>
    <row r="186" spans="1:31" ht="12" customHeight="1">
      <c r="A186" s="24"/>
      <c r="B186" s="18"/>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row>
    <row r="187" spans="1:31" ht="12" customHeight="1">
      <c r="A187" s="24"/>
      <c r="B187" s="18"/>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row>
    <row r="188" spans="1:31" ht="12" customHeight="1">
      <c r="A188" s="24"/>
      <c r="B188" s="18"/>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row>
    <row r="189" spans="1:31" ht="12" customHeight="1">
      <c r="A189" s="24"/>
      <c r="B189" s="18"/>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row>
    <row r="190" spans="1:31" ht="12" customHeight="1">
      <c r="A190" s="24"/>
      <c r="B190" s="18"/>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row>
    <row r="191" spans="1:31" ht="12" customHeight="1">
      <c r="A191" s="24"/>
      <c r="B191" s="18"/>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row>
    <row r="192" spans="1:31" ht="12" customHeight="1">
      <c r="A192" s="24"/>
      <c r="B192" s="18"/>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row>
    <row r="193" spans="1:31" ht="12" customHeight="1">
      <c r="A193" s="24"/>
      <c r="B193" s="18"/>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row>
    <row r="194" spans="1:31" ht="12" customHeight="1">
      <c r="A194" s="24"/>
      <c r="B194" s="18"/>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row>
    <row r="195" spans="1:31" ht="12" customHeight="1">
      <c r="A195" s="24"/>
      <c r="B195" s="18"/>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row>
    <row r="196" spans="1:31" ht="12" customHeight="1">
      <c r="A196" s="24"/>
      <c r="B196" s="18"/>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row>
    <row r="197" spans="1:31" ht="12" customHeight="1">
      <c r="A197" s="24"/>
      <c r="B197" s="18"/>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row>
    <row r="198" spans="1:31" ht="12" customHeight="1">
      <c r="A198" s="24"/>
      <c r="B198" s="18"/>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row>
    <row r="199" spans="1:31" ht="12" customHeight="1">
      <c r="A199" s="24"/>
      <c r="B199" s="18"/>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row>
    <row r="200" spans="1:31" ht="12" customHeight="1">
      <c r="A200" s="24"/>
      <c r="B200" s="18"/>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row>
    <row r="201" spans="1:31" ht="12" customHeight="1">
      <c r="A201" s="24"/>
      <c r="B201" s="18"/>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row>
    <row r="202" spans="1:31" ht="12" customHeight="1">
      <c r="A202" s="24"/>
      <c r="B202" s="18"/>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row>
    <row r="203" spans="1:31" ht="12" customHeight="1">
      <c r="A203" s="24"/>
      <c r="B203" s="18"/>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row>
    <row r="204" spans="1:31" ht="12" customHeight="1">
      <c r="A204" s="24"/>
      <c r="B204" s="18"/>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row>
    <row r="205" spans="1:31" ht="12" customHeight="1">
      <c r="A205" s="24"/>
      <c r="B205" s="18"/>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row>
    <row r="206" spans="1:31" ht="12" customHeight="1">
      <c r="A206" s="24"/>
      <c r="B206" s="18"/>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row>
    <row r="207" spans="1:31" ht="12" customHeight="1">
      <c r="A207" s="24"/>
      <c r="B207" s="18"/>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row>
    <row r="208" spans="1:31" ht="12" customHeight="1">
      <c r="A208" s="24"/>
      <c r="B208" s="18"/>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row>
    <row r="209" spans="1:31" ht="12" customHeight="1">
      <c r="A209" s="24"/>
      <c r="B209" s="18"/>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row>
    <row r="210" spans="1:31" ht="12" customHeight="1">
      <c r="A210" s="24"/>
      <c r="B210" s="18"/>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row>
    <row r="211" spans="1:31" ht="12" customHeight="1">
      <c r="A211" s="24"/>
      <c r="B211" s="18"/>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row>
    <row r="212" spans="1:31" ht="12" customHeight="1">
      <c r="A212" s="24"/>
      <c r="B212" s="18"/>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row>
    <row r="213" spans="1:31" ht="12" customHeight="1">
      <c r="A213" s="24"/>
      <c r="B213" s="18"/>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row>
    <row r="214" spans="1:31" ht="12" customHeight="1">
      <c r="A214" s="24"/>
      <c r="B214" s="18"/>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row>
    <row r="215" spans="1:31" ht="12" customHeight="1">
      <c r="A215" s="24"/>
      <c r="B215" s="18"/>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row>
    <row r="216" spans="1:31" ht="12" customHeight="1">
      <c r="A216" s="24"/>
      <c r="B216" s="18"/>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row>
    <row r="217" spans="1:31" ht="12" customHeight="1">
      <c r="A217" s="24"/>
      <c r="B217" s="18"/>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row>
    <row r="218" spans="1:31" ht="12" customHeight="1">
      <c r="A218" s="24"/>
      <c r="B218" s="18"/>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row>
    <row r="219" spans="1:31" ht="12" customHeight="1">
      <c r="A219" s="24"/>
      <c r="B219" s="18"/>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row>
    <row r="220" spans="1:31" ht="12" customHeight="1">
      <c r="A220" s="24"/>
      <c r="B220" s="18"/>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row>
    <row r="221" spans="1:31" ht="12" customHeight="1">
      <c r="A221" s="24"/>
      <c r="B221" s="18"/>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row>
    <row r="222" spans="1:31" ht="12" customHeight="1">
      <c r="A222" s="24"/>
      <c r="B222" s="18"/>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row>
    <row r="223" spans="1:31" ht="12" customHeight="1">
      <c r="A223" s="24"/>
      <c r="B223" s="18"/>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row>
    <row r="224" spans="1:31" ht="12" customHeight="1">
      <c r="A224" s="24"/>
      <c r="B224" s="18"/>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row>
    <row r="225" spans="1:31" ht="12" customHeight="1">
      <c r="A225" s="24"/>
      <c r="B225" s="18"/>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row>
    <row r="226" spans="1:31" ht="12" customHeight="1">
      <c r="A226" s="24"/>
      <c r="B226" s="18"/>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row>
    <row r="227" spans="1:31" ht="12" customHeight="1">
      <c r="A227" s="24"/>
      <c r="B227" s="18"/>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row>
    <row r="228" spans="1:31" ht="12" customHeight="1">
      <c r="A228" s="24"/>
      <c r="B228" s="18"/>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row>
    <row r="229" spans="1:31" ht="12" customHeight="1">
      <c r="A229" s="24"/>
      <c r="B229" s="18"/>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row>
    <row r="230" spans="1:31" ht="12" customHeight="1">
      <c r="A230" s="24"/>
      <c r="B230" s="18"/>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row>
    <row r="231" spans="1:31" ht="12" customHeight="1">
      <c r="A231" s="24"/>
      <c r="B231" s="18"/>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row>
    <row r="232" spans="1:31" ht="12" customHeight="1">
      <c r="A232" s="24"/>
      <c r="B232" s="18"/>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row>
    <row r="233" spans="1:31" ht="12" customHeight="1">
      <c r="A233" s="24"/>
      <c r="B233" s="18"/>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row>
    <row r="234" spans="1:31" ht="12" customHeight="1">
      <c r="A234" s="24"/>
      <c r="B234" s="18"/>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row>
    <row r="235" spans="1:31" ht="12" customHeight="1">
      <c r="A235" s="24"/>
      <c r="B235" s="18"/>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row>
    <row r="236" spans="1:31" ht="12" customHeight="1">
      <c r="A236" s="24"/>
      <c r="B236" s="18"/>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row>
    <row r="237" spans="1:31" ht="12" customHeight="1">
      <c r="A237" s="24"/>
      <c r="B237" s="18"/>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row>
    <row r="238" spans="1:31" ht="12" customHeight="1">
      <c r="A238" s="24"/>
      <c r="B238" s="18"/>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row>
    <row r="239" spans="1:31" ht="12" customHeight="1">
      <c r="A239" s="24"/>
      <c r="B239" s="18"/>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row>
    <row r="240" spans="1:31" ht="12" customHeight="1">
      <c r="A240" s="24"/>
      <c r="B240" s="18"/>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row>
    <row r="241" spans="1:31" ht="12" customHeight="1">
      <c r="A241" s="24"/>
      <c r="B241" s="18"/>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row>
    <row r="242" spans="1:31" ht="12" customHeight="1">
      <c r="A242" s="24"/>
      <c r="B242" s="18"/>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row>
    <row r="243" spans="1:31" ht="12" customHeight="1">
      <c r="A243" s="24"/>
      <c r="B243" s="18"/>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row>
    <row r="244" spans="1:31" ht="12" customHeight="1">
      <c r="A244" s="24"/>
      <c r="B244" s="18"/>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row>
    <row r="245" spans="1:31" ht="12" customHeight="1">
      <c r="A245" s="24"/>
      <c r="B245" s="18"/>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row>
    <row r="246" spans="1:31" ht="12" customHeight="1">
      <c r="A246" s="24"/>
      <c r="B246" s="18"/>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row>
    <row r="247" spans="1:31" ht="12" customHeight="1">
      <c r="A247" s="24"/>
      <c r="B247" s="18"/>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row>
    <row r="248" spans="1:31" ht="12" customHeight="1">
      <c r="A248" s="24"/>
      <c r="B248" s="18"/>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row>
    <row r="249" spans="1:31" ht="12" customHeight="1">
      <c r="A249" s="24"/>
      <c r="B249" s="18"/>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row>
    <row r="250" spans="1:31" ht="12" customHeight="1">
      <c r="A250" s="24"/>
      <c r="B250" s="18"/>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row>
    <row r="251" spans="1:31" ht="12" customHeight="1">
      <c r="A251" s="24"/>
      <c r="B251" s="18"/>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row>
    <row r="252" spans="1:31" ht="12" customHeight="1">
      <c r="A252" s="24"/>
      <c r="B252" s="18"/>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row>
    <row r="253" spans="1:31" ht="12" customHeight="1">
      <c r="A253" s="24"/>
      <c r="B253" s="18"/>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row>
    <row r="254" spans="1:31" ht="12" customHeight="1">
      <c r="A254" s="24"/>
      <c r="B254" s="18"/>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row>
    <row r="255" spans="1:31" ht="12" customHeight="1">
      <c r="A255" s="24"/>
      <c r="B255" s="18"/>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row>
    <row r="256" spans="1:31" ht="12" customHeight="1">
      <c r="A256" s="24"/>
      <c r="B256" s="18"/>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row>
    <row r="257" spans="1:31" ht="12" customHeight="1">
      <c r="A257" s="24"/>
      <c r="B257" s="18"/>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row>
    <row r="258" spans="1:31" ht="12" customHeight="1">
      <c r="A258" s="24"/>
      <c r="B258" s="18"/>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row>
    <row r="259" spans="1:31" ht="12" customHeight="1">
      <c r="A259" s="24"/>
      <c r="B259" s="18"/>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row>
    <row r="260" spans="1:31" ht="12" customHeight="1">
      <c r="A260" s="24"/>
      <c r="B260" s="18"/>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row>
    <row r="261" spans="1:31" ht="12" customHeight="1">
      <c r="A261" s="24"/>
      <c r="B261" s="18"/>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row>
    <row r="262" spans="1:31" ht="12" customHeight="1">
      <c r="A262" s="24"/>
      <c r="B262" s="18"/>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row>
    <row r="263" spans="1:31" ht="12" customHeight="1">
      <c r="A263" s="24"/>
      <c r="B263" s="18"/>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row>
    <row r="264" spans="1:31" ht="12" customHeight="1">
      <c r="A264" s="24"/>
      <c r="B264" s="18"/>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row>
    <row r="265" spans="1:31" ht="12" customHeight="1">
      <c r="A265" s="24"/>
      <c r="B265" s="18"/>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row>
    <row r="266" spans="1:31" ht="12" customHeight="1">
      <c r="A266" s="24"/>
      <c r="B266" s="18"/>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row>
    <row r="267" spans="1:31" ht="12" customHeight="1">
      <c r="A267" s="24"/>
      <c r="B267" s="18"/>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row>
    <row r="268" spans="1:31" ht="12" customHeight="1">
      <c r="A268" s="24"/>
      <c r="B268" s="18"/>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row>
    <row r="269" spans="1:31" ht="12" customHeight="1">
      <c r="A269" s="24"/>
      <c r="B269" s="18"/>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row>
    <row r="270" spans="1:31" ht="12" customHeight="1">
      <c r="A270" s="24"/>
      <c r="B270" s="18"/>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row>
    <row r="271" spans="1:31" ht="12" customHeight="1">
      <c r="A271" s="24"/>
      <c r="B271" s="18"/>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row>
    <row r="272" spans="1:31" ht="12" customHeight="1">
      <c r="A272" s="24"/>
      <c r="B272" s="18"/>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row>
    <row r="273" spans="1:31" ht="12" customHeight="1">
      <c r="A273" s="24"/>
      <c r="B273" s="18"/>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row>
    <row r="274" spans="1:31" ht="12" customHeight="1">
      <c r="A274" s="24"/>
      <c r="B274" s="18"/>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row>
    <row r="275" spans="1:31" ht="12" customHeight="1">
      <c r="A275" s="24"/>
      <c r="B275" s="18"/>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row>
    <row r="276" spans="1:31" ht="12" customHeight="1">
      <c r="A276" s="24"/>
      <c r="B276" s="18"/>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row>
    <row r="277" spans="1:31" ht="12" customHeight="1">
      <c r="A277" s="24"/>
      <c r="B277" s="18"/>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row>
    <row r="278" spans="1:31" ht="12" customHeight="1">
      <c r="A278" s="24"/>
      <c r="B278" s="18"/>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row>
    <row r="279" spans="1:31" ht="12" customHeight="1">
      <c r="A279" s="24"/>
      <c r="B279" s="18"/>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row>
    <row r="280" spans="1:31" ht="12" customHeight="1">
      <c r="A280" s="24"/>
      <c r="B280" s="18"/>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row>
    <row r="281" spans="1:31" ht="12" customHeight="1">
      <c r="A281" s="24"/>
      <c r="B281" s="18"/>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row>
    <row r="282" spans="1:31" ht="12" customHeight="1">
      <c r="A282" s="24"/>
      <c r="B282" s="18"/>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row>
    <row r="283" spans="1:31" ht="12" customHeight="1">
      <c r="A283" s="24"/>
      <c r="B283" s="18"/>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row>
    <row r="284" spans="1:31" ht="12" customHeight="1">
      <c r="A284" s="24"/>
      <c r="B284" s="18"/>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row>
    <row r="285" spans="1:31" ht="12" customHeight="1">
      <c r="A285" s="24"/>
      <c r="B285" s="18"/>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row>
    <row r="286" spans="1:31" ht="12" customHeight="1">
      <c r="A286" s="24"/>
      <c r="B286" s="18"/>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row>
    <row r="287" spans="1:31" ht="12" customHeight="1">
      <c r="A287" s="24"/>
      <c r="B287" s="18"/>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row>
    <row r="288" spans="1:31" ht="12" customHeight="1">
      <c r="A288" s="24"/>
      <c r="B288" s="18"/>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row>
    <row r="289" spans="1:31" ht="12" customHeight="1">
      <c r="A289" s="24"/>
      <c r="B289" s="18"/>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row>
    <row r="290" spans="1:31" ht="12" customHeight="1">
      <c r="A290" s="24"/>
      <c r="B290" s="18"/>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row>
    <row r="291" spans="1:31" ht="12" customHeight="1">
      <c r="A291" s="24"/>
      <c r="B291" s="18"/>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row>
    <row r="292" spans="1:31" ht="12" customHeight="1">
      <c r="A292" s="24"/>
      <c r="B292" s="18"/>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row>
    <row r="293" spans="1:31" ht="12" customHeight="1">
      <c r="A293" s="24"/>
      <c r="B293" s="18"/>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row>
    <row r="294" spans="1:31" ht="12" customHeight="1">
      <c r="A294" s="24"/>
      <c r="B294" s="18"/>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row>
    <row r="295" spans="1:31" ht="12" customHeight="1">
      <c r="A295" s="24"/>
      <c r="B295" s="18"/>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row>
    <row r="296" spans="1:31" ht="12" customHeight="1">
      <c r="A296" s="24"/>
      <c r="B296" s="18"/>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row>
    <row r="297" spans="1:31" ht="12" customHeight="1">
      <c r="A297" s="24"/>
      <c r="B297" s="18"/>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row>
    <row r="298" spans="1:31" ht="12" customHeight="1">
      <c r="A298" s="24"/>
      <c r="B298" s="18"/>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row>
    <row r="299" spans="1:31" ht="12" customHeight="1">
      <c r="A299" s="24"/>
      <c r="B299" s="18"/>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row>
    <row r="300" spans="1:31" ht="12" customHeight="1">
      <c r="A300" s="24"/>
      <c r="B300" s="18"/>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row>
    <row r="301" spans="1:31" ht="12" customHeight="1">
      <c r="A301" s="24"/>
      <c r="B301" s="18"/>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row>
    <row r="302" spans="1:31" ht="12" customHeight="1">
      <c r="A302" s="24"/>
      <c r="B302" s="18"/>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row>
    <row r="303" spans="1:31" ht="12" customHeight="1">
      <c r="A303" s="24"/>
      <c r="B303" s="18"/>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row>
    <row r="304" spans="1:31" ht="12" customHeight="1">
      <c r="A304" s="24"/>
      <c r="B304" s="18"/>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row>
    <row r="305" spans="1:31" ht="12" customHeight="1">
      <c r="A305" s="24"/>
      <c r="B305" s="18"/>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row>
    <row r="306" spans="1:31" ht="12" customHeight="1">
      <c r="A306" s="24"/>
      <c r="B306" s="18"/>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row>
    <row r="307" spans="1:31" ht="12" customHeight="1">
      <c r="A307" s="24"/>
      <c r="B307" s="18"/>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row>
    <row r="308" spans="1:31" ht="12" customHeight="1">
      <c r="A308" s="24"/>
      <c r="B308" s="18"/>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row>
    <row r="309" spans="1:31" ht="12" customHeight="1">
      <c r="A309" s="24"/>
      <c r="B309" s="18"/>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row>
    <row r="310" spans="1:31" ht="12" customHeight="1">
      <c r="A310" s="24"/>
      <c r="B310" s="18"/>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row>
    <row r="311" spans="1:31" ht="12" customHeight="1">
      <c r="A311" s="24"/>
      <c r="B311" s="18"/>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row>
    <row r="312" spans="1:31" ht="12" customHeight="1">
      <c r="A312" s="24"/>
      <c r="B312" s="18"/>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row>
    <row r="313" spans="1:31" ht="12" customHeight="1">
      <c r="A313" s="24"/>
      <c r="B313" s="18"/>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row>
    <row r="314" spans="1:31" ht="12" customHeight="1">
      <c r="A314" s="24"/>
      <c r="B314" s="18"/>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row>
    <row r="315" spans="1:31" ht="12" customHeight="1">
      <c r="A315" s="24"/>
      <c r="B315" s="18"/>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row>
    <row r="316" spans="1:31" ht="12" customHeight="1">
      <c r="A316" s="24"/>
      <c r="B316" s="18"/>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row>
    <row r="317" spans="1:31" ht="12" customHeight="1">
      <c r="A317" s="24"/>
      <c r="B317" s="18"/>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row>
    <row r="318" spans="1:31" ht="12" customHeight="1">
      <c r="A318" s="24"/>
      <c r="B318" s="18"/>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row>
    <row r="319" spans="1:31" ht="12" customHeight="1">
      <c r="A319" s="24"/>
      <c r="B319" s="18"/>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row>
    <row r="320" spans="1:31" ht="12" customHeight="1">
      <c r="A320" s="24"/>
      <c r="B320" s="18"/>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row>
    <row r="321" spans="1:31" ht="12" customHeight="1">
      <c r="A321" s="24"/>
      <c r="B321" s="18"/>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row>
    <row r="322" spans="1:31" ht="12" customHeight="1">
      <c r="A322" s="24"/>
      <c r="B322" s="18"/>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row>
    <row r="323" spans="1:31" ht="12" customHeight="1">
      <c r="A323" s="24"/>
      <c r="B323" s="18"/>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row>
    <row r="324" spans="1:31" ht="12" customHeight="1">
      <c r="A324" s="24"/>
      <c r="B324" s="18"/>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row>
    <row r="325" spans="1:31" ht="12" customHeight="1">
      <c r="A325" s="24"/>
      <c r="B325" s="18"/>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row>
    <row r="326" spans="1:31" ht="12" customHeight="1">
      <c r="A326" s="24"/>
      <c r="B326" s="18"/>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row>
    <row r="327" spans="1:31" ht="12" customHeight="1">
      <c r="A327" s="24"/>
      <c r="B327" s="18"/>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row>
    <row r="328" spans="1:31" ht="12" customHeight="1">
      <c r="A328" s="24"/>
      <c r="B328" s="18"/>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row>
    <row r="329" spans="1:31" ht="12" customHeight="1">
      <c r="A329" s="24"/>
      <c r="B329" s="18"/>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row>
    <row r="330" spans="1:31" ht="12" customHeight="1">
      <c r="A330" s="24"/>
      <c r="B330" s="18"/>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row>
    <row r="331" spans="1:31" ht="12" customHeight="1">
      <c r="A331" s="24"/>
      <c r="B331" s="18"/>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row>
    <row r="332" spans="1:31" ht="12" customHeight="1">
      <c r="A332" s="24"/>
      <c r="B332" s="18"/>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row>
    <row r="333" spans="1:31" ht="12" customHeight="1">
      <c r="A333" s="24"/>
      <c r="B333" s="18"/>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row>
    <row r="334" spans="1:31" ht="12" customHeight="1">
      <c r="A334" s="24"/>
      <c r="B334" s="18"/>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row>
    <row r="335" spans="1:31" ht="12" customHeight="1">
      <c r="A335" s="24"/>
      <c r="B335" s="18"/>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row>
    <row r="336" spans="1:31" ht="12" customHeight="1">
      <c r="A336" s="24"/>
      <c r="B336" s="18"/>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row>
    <row r="337" spans="1:31" ht="12" customHeight="1">
      <c r="A337" s="24"/>
      <c r="B337" s="18"/>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row>
    <row r="338" spans="1:31" ht="12" customHeight="1">
      <c r="A338" s="24"/>
      <c r="B338" s="18"/>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row>
    <row r="339" spans="1:31" ht="12" customHeight="1">
      <c r="A339" s="24"/>
      <c r="B339" s="18"/>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row>
    <row r="340" spans="1:31" ht="12" customHeight="1">
      <c r="A340" s="24"/>
      <c r="B340" s="18"/>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row>
    <row r="341" spans="1:31" ht="12" customHeight="1">
      <c r="A341" s="24"/>
      <c r="B341" s="18"/>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row>
    <row r="342" spans="1:31" ht="12" customHeight="1">
      <c r="A342" s="24"/>
      <c r="B342" s="18"/>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row>
    <row r="343" spans="1:31" ht="12" customHeight="1">
      <c r="A343" s="24"/>
      <c r="B343" s="18"/>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row>
    <row r="344" spans="1:31" ht="12" customHeight="1">
      <c r="A344" s="24"/>
      <c r="B344" s="18"/>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row>
    <row r="345" spans="1:31" ht="12" customHeight="1">
      <c r="A345" s="24"/>
      <c r="B345" s="18"/>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row>
    <row r="346" spans="1:31" ht="12" customHeight="1">
      <c r="A346" s="24"/>
      <c r="B346" s="18"/>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row>
    <row r="347" spans="1:31" ht="12" customHeight="1">
      <c r="A347" s="24"/>
      <c r="B347" s="18"/>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row>
    <row r="348" spans="1:31" ht="12" customHeight="1">
      <c r="A348" s="24"/>
      <c r="B348" s="18"/>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row>
    <row r="349" spans="1:31" ht="12" customHeight="1">
      <c r="A349" s="24"/>
      <c r="B349" s="18"/>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row>
    <row r="350" spans="1:31" ht="12" customHeight="1">
      <c r="A350" s="24"/>
      <c r="B350" s="18"/>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row>
    <row r="351" spans="1:31" ht="12" customHeight="1">
      <c r="A351" s="24"/>
      <c r="B351" s="18"/>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row>
    <row r="352" spans="1:31" ht="12" customHeight="1">
      <c r="A352" s="24"/>
      <c r="B352" s="18"/>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row>
    <row r="353" spans="1:31" ht="12" customHeight="1">
      <c r="A353" s="24"/>
      <c r="B353" s="18"/>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row>
    <row r="354" spans="1:31" ht="12" customHeight="1">
      <c r="A354" s="24"/>
      <c r="B354" s="18"/>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row>
    <row r="355" spans="1:31" ht="12" customHeight="1">
      <c r="A355" s="24"/>
      <c r="B355" s="18"/>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row>
    <row r="356" spans="1:31" ht="12" customHeight="1">
      <c r="A356" s="24"/>
      <c r="B356" s="18"/>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row>
    <row r="357" spans="1:31" ht="12" customHeight="1">
      <c r="A357" s="24"/>
      <c r="B357" s="18"/>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row>
    <row r="358" spans="1:31" ht="12" customHeight="1">
      <c r="A358" s="24"/>
      <c r="B358" s="18"/>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row>
    <row r="359" spans="1:31" ht="12" customHeight="1">
      <c r="A359" s="24"/>
      <c r="B359" s="18"/>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row>
    <row r="360" spans="1:31" ht="12" customHeight="1">
      <c r="A360" s="24"/>
      <c r="B360" s="18"/>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row>
    <row r="361" spans="1:31" ht="12" customHeight="1">
      <c r="A361" s="24"/>
      <c r="B361" s="18"/>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row>
    <row r="362" spans="1:31" ht="12" customHeight="1">
      <c r="A362" s="24"/>
      <c r="B362" s="18"/>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row>
    <row r="363" spans="1:31" ht="12" customHeight="1">
      <c r="A363" s="24"/>
      <c r="B363" s="18"/>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row>
    <row r="364" spans="1:31" ht="12" customHeight="1">
      <c r="A364" s="24"/>
      <c r="B364" s="18"/>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row>
    <row r="365" spans="1:31" ht="12" customHeight="1">
      <c r="A365" s="24"/>
      <c r="B365" s="18"/>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row>
    <row r="366" spans="1:31" ht="12" customHeight="1">
      <c r="A366" s="24"/>
      <c r="B366" s="18"/>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row>
    <row r="367" spans="1:31" ht="12" customHeight="1">
      <c r="A367" s="24"/>
      <c r="B367" s="18"/>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row>
    <row r="368" spans="1:31" ht="12" customHeight="1">
      <c r="A368" s="24"/>
      <c r="B368" s="18"/>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row>
    <row r="369" spans="1:31" ht="12" customHeight="1">
      <c r="A369" s="24"/>
      <c r="B369" s="18"/>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row>
    <row r="370" spans="1:31" ht="12" customHeight="1">
      <c r="A370" s="24"/>
      <c r="B370" s="18"/>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row>
    <row r="371" spans="1:31" ht="12" customHeight="1">
      <c r="A371" s="24"/>
      <c r="B371" s="18"/>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row>
    <row r="372" spans="1:31" ht="12" customHeight="1">
      <c r="A372" s="24"/>
      <c r="B372" s="18"/>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row>
    <row r="373" spans="1:31" ht="12" customHeight="1">
      <c r="A373" s="24"/>
      <c r="B373" s="18"/>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row>
    <row r="374" spans="1:31" ht="12" customHeight="1">
      <c r="A374" s="24"/>
      <c r="B374" s="18"/>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row>
    <row r="375" spans="1:31" ht="12" customHeight="1">
      <c r="A375" s="24"/>
      <c r="B375" s="18"/>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row>
    <row r="376" spans="1:31" ht="12" customHeight="1">
      <c r="A376" s="24"/>
      <c r="B376" s="18"/>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row>
    <row r="377" spans="1:31" ht="12" customHeight="1">
      <c r="A377" s="24"/>
      <c r="B377" s="18"/>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row>
    <row r="378" spans="1:31" ht="12" customHeight="1">
      <c r="A378" s="24"/>
      <c r="B378" s="18"/>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row>
    <row r="379" spans="1:31" ht="12" customHeight="1">
      <c r="A379" s="24"/>
      <c r="B379" s="18"/>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row>
    <row r="380" spans="1:31" ht="12" customHeight="1">
      <c r="A380" s="24"/>
      <c r="B380" s="18"/>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row>
    <row r="381" spans="1:31" ht="12" customHeight="1">
      <c r="A381" s="24"/>
      <c r="B381" s="18"/>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row>
    <row r="382" spans="1:31" ht="12" customHeight="1">
      <c r="A382" s="24"/>
      <c r="B382" s="18"/>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row>
    <row r="383" spans="1:31" ht="12" customHeight="1">
      <c r="A383" s="24"/>
      <c r="B383" s="18"/>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row>
    <row r="384" spans="1:31" ht="12" customHeight="1">
      <c r="A384" s="24"/>
      <c r="B384" s="18"/>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row>
    <row r="385" spans="1:31" ht="12" customHeight="1">
      <c r="A385" s="24"/>
      <c r="B385" s="18"/>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row>
    <row r="386" spans="1:31" ht="12" customHeight="1">
      <c r="A386" s="24"/>
      <c r="B386" s="18"/>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row>
    <row r="387" spans="1:31" ht="12" customHeight="1">
      <c r="A387" s="24"/>
      <c r="B387" s="18"/>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row>
    <row r="388" spans="1:31" ht="12" customHeight="1">
      <c r="A388" s="24"/>
      <c r="B388" s="18"/>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row>
    <row r="389" spans="1:31" ht="12" customHeight="1">
      <c r="A389" s="24"/>
      <c r="B389" s="18"/>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row>
    <row r="390" spans="1:31" ht="12" customHeight="1">
      <c r="A390" s="24"/>
      <c r="B390" s="18"/>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row>
    <row r="391" spans="1:31" ht="12" customHeight="1">
      <c r="A391" s="24"/>
      <c r="B391" s="18"/>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row>
    <row r="392" spans="1:31" ht="12" customHeight="1">
      <c r="A392" s="24"/>
      <c r="B392" s="18"/>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row>
    <row r="393" spans="1:31" ht="12" customHeight="1">
      <c r="A393" s="24"/>
      <c r="B393" s="18"/>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row>
    <row r="394" spans="1:31" ht="12" customHeight="1">
      <c r="A394" s="24"/>
      <c r="B394" s="18"/>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row>
    <row r="395" spans="1:31" ht="12" customHeight="1">
      <c r="A395" s="24"/>
      <c r="B395" s="18"/>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row>
    <row r="396" spans="1:31" ht="12" customHeight="1">
      <c r="A396" s="24"/>
      <c r="B396" s="18"/>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row>
    <row r="397" spans="1:31" ht="12" customHeight="1">
      <c r="A397" s="24"/>
      <c r="B397" s="18"/>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row>
    <row r="398" spans="1:31" ht="12" customHeight="1">
      <c r="A398" s="24"/>
      <c r="B398" s="18"/>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row>
    <row r="399" spans="1:31" ht="12" customHeight="1">
      <c r="A399" s="24"/>
      <c r="B399" s="18"/>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row>
    <row r="400" spans="1:31" ht="12" customHeight="1">
      <c r="A400" s="24"/>
      <c r="B400" s="18"/>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row>
    <row r="401" spans="1:31" ht="12" customHeight="1">
      <c r="A401" s="24"/>
      <c r="B401" s="18"/>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row>
    <row r="402" spans="1:31" ht="12" customHeight="1">
      <c r="A402" s="24"/>
      <c r="B402" s="18"/>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row>
    <row r="403" spans="1:31" ht="12" customHeight="1">
      <c r="A403" s="24"/>
      <c r="B403" s="18"/>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row>
    <row r="404" spans="1:31" ht="12" customHeight="1">
      <c r="A404" s="24"/>
      <c r="B404" s="18"/>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row>
    <row r="405" spans="1:31" ht="12" customHeight="1">
      <c r="A405" s="24"/>
      <c r="B405" s="18"/>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row>
    <row r="406" spans="1:31" ht="12" customHeight="1">
      <c r="A406" s="24"/>
      <c r="B406" s="18"/>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row>
    <row r="407" spans="1:31" ht="12" customHeight="1">
      <c r="A407" s="24"/>
      <c r="B407" s="18"/>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row>
    <row r="408" spans="1:31" ht="12" customHeight="1">
      <c r="A408" s="24"/>
      <c r="B408" s="18"/>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row>
    <row r="409" spans="1:31" ht="12" customHeight="1">
      <c r="A409" s="24"/>
      <c r="B409" s="18"/>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row>
    <row r="410" spans="1:31" ht="12" customHeight="1">
      <c r="A410" s="24"/>
      <c r="B410" s="18"/>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row>
    <row r="411" spans="1:31" ht="12" customHeight="1">
      <c r="A411" s="24"/>
      <c r="B411" s="18"/>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row>
    <row r="412" spans="1:31" ht="12" customHeight="1">
      <c r="A412" s="24"/>
      <c r="B412" s="18"/>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row>
    <row r="413" spans="1:31" ht="12" customHeight="1">
      <c r="A413" s="24"/>
      <c r="B413" s="18"/>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row>
    <row r="414" spans="1:31" ht="12" customHeight="1">
      <c r="A414" s="24"/>
      <c r="B414" s="18"/>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row>
    <row r="415" spans="1:31" ht="12" customHeight="1">
      <c r="A415" s="24"/>
      <c r="B415" s="18"/>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row>
    <row r="416" spans="1:31" ht="12" customHeight="1">
      <c r="A416" s="24"/>
      <c r="B416" s="18"/>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row>
    <row r="417" spans="1:31" ht="12" customHeight="1">
      <c r="A417" s="24"/>
      <c r="B417" s="18"/>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row>
    <row r="418" spans="1:31" ht="12" customHeight="1">
      <c r="A418" s="24"/>
      <c r="B418" s="18"/>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row>
    <row r="419" spans="1:31" ht="12" customHeight="1">
      <c r="A419" s="24"/>
      <c r="B419" s="18"/>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row>
    <row r="420" spans="1:31" ht="12" customHeight="1">
      <c r="A420" s="24"/>
      <c r="B420" s="18"/>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row>
    <row r="421" spans="1:31" ht="12" customHeight="1">
      <c r="A421" s="24"/>
      <c r="B421" s="18"/>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row>
    <row r="422" spans="1:31" ht="12" customHeight="1">
      <c r="A422" s="24"/>
      <c r="B422" s="18"/>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row>
    <row r="423" spans="1:31" ht="12" customHeight="1">
      <c r="A423" s="24"/>
      <c r="B423" s="18"/>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row>
    <row r="424" spans="1:31" ht="12" customHeight="1">
      <c r="A424" s="24"/>
      <c r="B424" s="18"/>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row>
    <row r="425" spans="1:31" ht="12" customHeight="1">
      <c r="A425" s="24"/>
      <c r="B425" s="18"/>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row>
    <row r="426" spans="1:31" ht="12" customHeight="1">
      <c r="A426" s="24"/>
      <c r="B426" s="18"/>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row>
    <row r="427" spans="1:31" ht="12" customHeight="1">
      <c r="A427" s="24"/>
      <c r="B427" s="18"/>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row>
    <row r="428" spans="1:31" ht="12" customHeight="1">
      <c r="A428" s="24"/>
      <c r="B428" s="18"/>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row>
    <row r="429" spans="1:31" ht="12" customHeight="1">
      <c r="A429" s="24"/>
      <c r="B429" s="18"/>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row>
    <row r="430" spans="1:31" ht="12" customHeight="1">
      <c r="A430" s="24"/>
      <c r="B430" s="18"/>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row>
    <row r="431" spans="1:31" ht="12" customHeight="1">
      <c r="A431" s="24"/>
      <c r="B431" s="18"/>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row>
    <row r="432" spans="1:31" ht="12" customHeight="1">
      <c r="A432" s="24"/>
      <c r="B432" s="18"/>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row>
    <row r="433" spans="1:31" ht="12" customHeight="1">
      <c r="A433" s="24"/>
      <c r="B433" s="18"/>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row>
    <row r="434" spans="1:31" ht="12" customHeight="1">
      <c r="A434" s="24"/>
      <c r="B434" s="18"/>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row>
    <row r="435" spans="1:31" ht="12" customHeight="1">
      <c r="A435" s="24"/>
      <c r="B435" s="18"/>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row>
    <row r="436" spans="1:31" ht="12" customHeight="1">
      <c r="A436" s="24"/>
      <c r="B436" s="18"/>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row>
    <row r="437" spans="1:31" ht="12" customHeight="1">
      <c r="A437" s="24"/>
      <c r="B437" s="18"/>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row>
    <row r="438" spans="1:31" ht="12" customHeight="1">
      <c r="A438" s="24"/>
      <c r="B438" s="18"/>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row>
    <row r="439" spans="1:31" ht="12" customHeight="1">
      <c r="A439" s="24"/>
      <c r="B439" s="18"/>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row>
    <row r="440" spans="1:31" ht="12" customHeight="1">
      <c r="A440" s="24"/>
      <c r="B440" s="18"/>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row>
    <row r="441" spans="1:31" ht="12" customHeight="1">
      <c r="A441" s="24"/>
      <c r="B441" s="18"/>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row>
    <row r="442" spans="1:31" ht="12" customHeight="1">
      <c r="A442" s="24"/>
      <c r="B442" s="18"/>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row>
    <row r="443" spans="1:31" ht="12" customHeight="1">
      <c r="A443" s="24"/>
      <c r="B443" s="18"/>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row>
    <row r="444" spans="1:31" ht="12" customHeight="1">
      <c r="A444" s="24"/>
      <c r="B444" s="18"/>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row>
    <row r="445" spans="1:31" ht="12" customHeight="1">
      <c r="A445" s="24"/>
      <c r="B445" s="18"/>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row>
    <row r="446" spans="1:31" ht="12" customHeight="1">
      <c r="A446" s="24"/>
      <c r="B446" s="18"/>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row>
    <row r="447" spans="1:31" ht="12" customHeight="1">
      <c r="A447" s="24"/>
      <c r="B447" s="18"/>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row>
    <row r="448" spans="1:31" ht="12" customHeight="1">
      <c r="A448" s="24"/>
      <c r="B448" s="18"/>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row>
    <row r="449" spans="1:31" ht="12" customHeight="1">
      <c r="A449" s="24"/>
      <c r="B449" s="18"/>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row>
    <row r="450" spans="1:31" ht="12" customHeight="1">
      <c r="A450" s="24"/>
      <c r="B450" s="18"/>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row>
    <row r="451" spans="1:31" ht="12" customHeight="1">
      <c r="A451" s="24"/>
      <c r="B451" s="18"/>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row>
    <row r="452" spans="1:31" ht="12" customHeight="1">
      <c r="A452" s="24"/>
      <c r="B452" s="18"/>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row>
    <row r="453" spans="1:31" ht="12" customHeight="1">
      <c r="A453" s="24"/>
      <c r="B453" s="18"/>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row>
    <row r="454" spans="1:31" ht="12" customHeight="1">
      <c r="A454" s="24"/>
      <c r="B454" s="18"/>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row>
    <row r="455" spans="1:31" ht="12" customHeight="1">
      <c r="A455" s="24"/>
      <c r="B455" s="18"/>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row>
    <row r="456" spans="1:31" ht="12" customHeight="1">
      <c r="A456" s="24"/>
      <c r="B456" s="18"/>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row>
    <row r="457" spans="1:31" ht="12" customHeight="1">
      <c r="A457" s="24"/>
      <c r="B457" s="18"/>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row>
    <row r="458" spans="1:31" ht="12" customHeight="1">
      <c r="A458" s="24"/>
      <c r="B458" s="18"/>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row>
    <row r="459" spans="1:31" ht="12" customHeight="1">
      <c r="A459" s="24"/>
      <c r="B459" s="18"/>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row>
    <row r="460" spans="1:31" ht="12" customHeight="1">
      <c r="A460" s="24"/>
      <c r="B460" s="18"/>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row>
    <row r="461" spans="1:31" ht="12" customHeight="1">
      <c r="A461" s="24"/>
      <c r="B461" s="18"/>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row>
    <row r="462" spans="1:31" ht="12" customHeight="1">
      <c r="A462" s="24"/>
      <c r="B462" s="18"/>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row>
    <row r="463" spans="1:31" ht="12" customHeight="1">
      <c r="A463" s="24"/>
      <c r="B463" s="18"/>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row>
    <row r="464" spans="1:31" ht="12" customHeight="1">
      <c r="A464" s="24"/>
      <c r="B464" s="18"/>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row>
    <row r="465" spans="1:31" ht="12" customHeight="1">
      <c r="A465" s="24"/>
      <c r="B465" s="18"/>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row>
    <row r="466" spans="1:31" ht="12" customHeight="1">
      <c r="A466" s="24"/>
      <c r="B466" s="18"/>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row>
    <row r="467" spans="1:31" ht="12" customHeight="1">
      <c r="A467" s="24"/>
      <c r="B467" s="18"/>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row>
    <row r="468" spans="1:31" ht="12" customHeight="1">
      <c r="A468" s="24"/>
      <c r="B468" s="18"/>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row>
    <row r="469" spans="1:31" ht="12" customHeight="1">
      <c r="A469" s="24"/>
      <c r="B469" s="18"/>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row>
    <row r="470" spans="1:31" ht="12" customHeight="1">
      <c r="A470" s="24"/>
      <c r="B470" s="18"/>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row>
    <row r="471" spans="1:31" ht="12" customHeight="1">
      <c r="A471" s="24"/>
      <c r="B471" s="18"/>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row>
    <row r="472" spans="1:31" ht="12" customHeight="1">
      <c r="A472" s="24"/>
      <c r="B472" s="18"/>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row>
    <row r="473" spans="1:31" ht="12" customHeight="1">
      <c r="A473" s="24"/>
      <c r="B473" s="18"/>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row>
    <row r="474" spans="1:31" ht="12" customHeight="1">
      <c r="A474" s="24"/>
      <c r="B474" s="18"/>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row>
    <row r="475" spans="1:31" ht="12" customHeight="1">
      <c r="A475" s="24"/>
      <c r="B475" s="18"/>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row>
    <row r="476" spans="1:31" ht="12" customHeight="1">
      <c r="A476" s="24"/>
      <c r="B476" s="18"/>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row>
    <row r="477" spans="1:31" ht="12" customHeight="1">
      <c r="A477" s="24"/>
      <c r="B477" s="18"/>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row>
    <row r="478" spans="1:31" ht="12" customHeight="1">
      <c r="A478" s="24"/>
      <c r="B478" s="18"/>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row>
    <row r="479" spans="1:31" ht="12" customHeight="1">
      <c r="A479" s="24"/>
      <c r="B479" s="18"/>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row>
    <row r="480" spans="1:31" ht="12" customHeight="1">
      <c r="A480" s="24"/>
      <c r="B480" s="18"/>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row>
    <row r="481" spans="1:31" ht="12" customHeight="1">
      <c r="A481" s="24"/>
      <c r="B481" s="18"/>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row>
    <row r="482" spans="1:31" ht="12" customHeight="1">
      <c r="A482" s="24"/>
      <c r="B482" s="18"/>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row>
    <row r="483" spans="1:31" ht="12" customHeight="1">
      <c r="A483" s="24"/>
      <c r="B483" s="18"/>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row>
    <row r="484" spans="1:31" ht="12" customHeight="1">
      <c r="A484" s="24"/>
      <c r="B484" s="18"/>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row>
    <row r="485" spans="1:31" ht="12" customHeight="1">
      <c r="A485" s="24"/>
      <c r="B485" s="18"/>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row>
    <row r="486" spans="1:31" ht="12" customHeight="1">
      <c r="A486" s="24"/>
      <c r="B486" s="18"/>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row>
    <row r="487" spans="1:31" ht="12" customHeight="1">
      <c r="A487" s="24"/>
      <c r="B487" s="18"/>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row>
    <row r="488" spans="1:31" ht="12" customHeight="1">
      <c r="A488" s="24"/>
      <c r="B488" s="18"/>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row>
    <row r="489" spans="1:31" ht="12" customHeight="1">
      <c r="A489" s="24"/>
      <c r="B489" s="18"/>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row>
    <row r="490" spans="1:31" ht="12" customHeight="1">
      <c r="A490" s="24"/>
      <c r="B490" s="18"/>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row>
    <row r="491" spans="1:31" ht="12" customHeight="1">
      <c r="A491" s="24"/>
      <c r="B491" s="18"/>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row>
    <row r="492" spans="1:31" ht="12" customHeight="1">
      <c r="A492" s="24"/>
      <c r="B492" s="18"/>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row>
    <row r="493" spans="1:31" ht="12" customHeight="1">
      <c r="A493" s="24"/>
      <c r="B493" s="18"/>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row>
    <row r="494" spans="1:31" ht="12" customHeight="1">
      <c r="A494" s="24"/>
      <c r="B494" s="18"/>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row>
    <row r="495" spans="1:31" ht="12" customHeight="1">
      <c r="A495" s="24"/>
      <c r="B495" s="18"/>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row>
    <row r="496" spans="1:31" ht="12" customHeight="1">
      <c r="A496" s="24"/>
      <c r="B496" s="18"/>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row>
    <row r="497" spans="1:31" ht="12" customHeight="1">
      <c r="A497" s="24"/>
      <c r="B497" s="18"/>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row>
    <row r="498" spans="1:31" ht="12" customHeight="1">
      <c r="A498" s="24"/>
      <c r="B498" s="18"/>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row>
    <row r="499" spans="1:31" ht="12" customHeight="1">
      <c r="A499" s="24"/>
      <c r="B499" s="18"/>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row>
    <row r="500" spans="1:31" ht="12" customHeight="1">
      <c r="A500" s="24"/>
      <c r="B500" s="18"/>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row>
    <row r="501" spans="1:31" ht="12" customHeight="1">
      <c r="A501" s="24"/>
      <c r="B501" s="18"/>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row>
    <row r="502" spans="1:31" ht="12" customHeight="1">
      <c r="A502" s="24"/>
      <c r="B502" s="18"/>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row>
    <row r="503" spans="1:31" ht="12" customHeight="1">
      <c r="A503" s="24"/>
      <c r="B503" s="18"/>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row>
    <row r="504" spans="1:31" ht="12" customHeight="1">
      <c r="A504" s="24"/>
      <c r="B504" s="18"/>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row>
    <row r="505" spans="1:31" ht="12" customHeight="1">
      <c r="A505" s="24"/>
      <c r="B505" s="18"/>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row>
    <row r="506" spans="1:31" ht="12" customHeight="1">
      <c r="A506" s="24"/>
      <c r="B506" s="18"/>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row>
    <row r="507" spans="1:31" ht="12" customHeight="1">
      <c r="A507" s="24"/>
      <c r="B507" s="18"/>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row>
    <row r="508" spans="1:31" ht="12" customHeight="1">
      <c r="A508" s="24"/>
      <c r="B508" s="18"/>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row>
    <row r="509" spans="1:31" ht="12" customHeight="1">
      <c r="A509" s="24"/>
      <c r="B509" s="18"/>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row>
    <row r="510" spans="1:31" ht="12" customHeight="1">
      <c r="A510" s="24"/>
      <c r="B510" s="18"/>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row>
    <row r="511" spans="1:31" ht="12" customHeight="1">
      <c r="A511" s="24"/>
      <c r="B511" s="18"/>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row>
    <row r="512" spans="1:31" ht="12" customHeight="1">
      <c r="A512" s="24"/>
      <c r="B512" s="18"/>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row>
    <row r="513" spans="1:31" ht="12" customHeight="1">
      <c r="A513" s="24"/>
      <c r="B513" s="18"/>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row>
    <row r="514" spans="1:31" ht="12" customHeight="1">
      <c r="A514" s="24"/>
      <c r="B514" s="18"/>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row>
    <row r="515" spans="1:31" ht="12" customHeight="1">
      <c r="A515" s="24"/>
      <c r="B515" s="18"/>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row>
    <row r="516" spans="1:31" ht="12" customHeight="1">
      <c r="A516" s="24"/>
      <c r="B516" s="18"/>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row>
    <row r="517" spans="1:31" ht="12" customHeight="1">
      <c r="A517" s="24"/>
      <c r="B517" s="18"/>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row>
    <row r="518" spans="1:31" ht="12" customHeight="1">
      <c r="A518" s="24"/>
      <c r="B518" s="18"/>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row>
    <row r="519" spans="1:31" ht="12" customHeight="1">
      <c r="A519" s="24"/>
      <c r="B519" s="18"/>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row>
    <row r="520" spans="1:31" ht="12" customHeight="1">
      <c r="A520" s="24"/>
      <c r="B520" s="18"/>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row>
    <row r="521" spans="1:31" ht="12" customHeight="1">
      <c r="A521" s="24"/>
      <c r="B521" s="18"/>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row>
    <row r="522" spans="1:31" ht="12" customHeight="1">
      <c r="A522" s="24"/>
      <c r="B522" s="18"/>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row>
    <row r="523" spans="1:31" ht="12" customHeight="1">
      <c r="A523" s="24"/>
      <c r="B523" s="18"/>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row>
    <row r="524" spans="1:31" ht="12" customHeight="1">
      <c r="A524" s="24"/>
      <c r="B524" s="18"/>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row>
    <row r="525" spans="1:31" ht="12" customHeight="1">
      <c r="A525" s="24"/>
      <c r="B525" s="18"/>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row>
    <row r="526" spans="1:31" ht="12" customHeight="1">
      <c r="A526" s="24"/>
      <c r="B526" s="18"/>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row>
    <row r="527" spans="1:31" ht="12" customHeight="1">
      <c r="A527" s="24"/>
      <c r="B527" s="18"/>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row>
    <row r="528" spans="1:31" ht="12" customHeight="1">
      <c r="A528" s="24"/>
      <c r="B528" s="18"/>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row>
    <row r="529" spans="1:31" ht="12" customHeight="1">
      <c r="A529" s="24"/>
      <c r="B529" s="18"/>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row>
    <row r="530" spans="1:31" ht="12" customHeight="1">
      <c r="A530" s="24"/>
      <c r="B530" s="18"/>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row>
    <row r="531" spans="1:31" ht="12" customHeight="1">
      <c r="A531" s="24"/>
      <c r="B531" s="18"/>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row>
    <row r="532" spans="1:31" ht="12" customHeight="1">
      <c r="A532" s="24"/>
      <c r="B532" s="18"/>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row>
    <row r="533" spans="1:31" ht="12" customHeight="1">
      <c r="A533" s="24"/>
      <c r="B533" s="18"/>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row>
    <row r="534" spans="1:31" ht="12" customHeight="1">
      <c r="A534" s="24"/>
      <c r="B534" s="18"/>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row>
    <row r="535" spans="1:31" ht="12" customHeight="1">
      <c r="A535" s="24"/>
      <c r="B535" s="18"/>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row>
    <row r="536" spans="1:31" ht="12" customHeight="1">
      <c r="A536" s="24"/>
      <c r="B536" s="18"/>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row>
    <row r="537" spans="1:31" ht="12" customHeight="1">
      <c r="A537" s="24"/>
      <c r="B537" s="18"/>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row>
    <row r="538" spans="1:31" ht="12" customHeight="1">
      <c r="A538" s="24"/>
      <c r="B538" s="18"/>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row>
    <row r="539" spans="1:31" ht="12" customHeight="1">
      <c r="A539" s="24"/>
      <c r="B539" s="18"/>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row>
    <row r="540" spans="1:31" ht="12" customHeight="1">
      <c r="A540" s="24"/>
      <c r="B540" s="18"/>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row>
    <row r="541" spans="1:31" ht="12" customHeight="1">
      <c r="A541" s="24"/>
      <c r="B541" s="18"/>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row>
    <row r="542" spans="1:31" ht="12" customHeight="1">
      <c r="A542" s="24"/>
      <c r="B542" s="18"/>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row>
    <row r="543" spans="1:31" ht="12" customHeight="1">
      <c r="A543" s="24"/>
      <c r="B543" s="18"/>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row>
    <row r="544" spans="1:31" ht="12" customHeight="1">
      <c r="A544" s="24"/>
      <c r="B544" s="18"/>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row>
    <row r="545" spans="1:31" ht="12" customHeight="1">
      <c r="A545" s="24"/>
      <c r="B545" s="18"/>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row>
    <row r="546" spans="1:31" ht="12" customHeight="1">
      <c r="A546" s="24"/>
      <c r="B546" s="18"/>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row>
    <row r="547" spans="1:31" ht="12" customHeight="1">
      <c r="A547" s="24"/>
      <c r="B547" s="18"/>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row>
    <row r="548" spans="1:31" ht="12" customHeight="1">
      <c r="A548" s="24"/>
      <c r="B548" s="18"/>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row>
    <row r="549" spans="1:31" ht="12" customHeight="1">
      <c r="A549" s="24"/>
      <c r="B549" s="18"/>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row>
    <row r="550" spans="1:31" ht="12" customHeight="1">
      <c r="A550" s="24"/>
      <c r="B550" s="18"/>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row>
    <row r="551" spans="1:31" ht="12" customHeight="1">
      <c r="A551" s="24"/>
      <c r="B551" s="18"/>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row>
    <row r="552" spans="1:31" ht="12" customHeight="1">
      <c r="A552" s="24"/>
      <c r="B552" s="18"/>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row>
    <row r="553" spans="1:31" ht="12" customHeight="1">
      <c r="A553" s="24"/>
      <c r="B553" s="18"/>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row>
    <row r="554" spans="1:31" ht="12" customHeight="1">
      <c r="A554" s="24"/>
      <c r="B554" s="18"/>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row>
    <row r="555" spans="1:31" ht="12" customHeight="1">
      <c r="A555" s="24"/>
      <c r="B555" s="18"/>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row>
    <row r="556" spans="1:31" ht="12" customHeight="1">
      <c r="A556" s="24"/>
      <c r="B556" s="18"/>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row>
    <row r="557" spans="1:31" ht="12" customHeight="1">
      <c r="A557" s="24"/>
      <c r="B557" s="18"/>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row>
    <row r="558" spans="1:31" ht="12" customHeight="1">
      <c r="A558" s="24"/>
      <c r="B558" s="18"/>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row>
    <row r="559" spans="1:31" ht="12" customHeight="1">
      <c r="A559" s="24"/>
      <c r="B559" s="18"/>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row>
    <row r="560" spans="1:31" ht="12" customHeight="1">
      <c r="A560" s="24"/>
      <c r="B560" s="18"/>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row>
    <row r="561" spans="1:31" ht="12" customHeight="1">
      <c r="A561" s="24"/>
      <c r="B561" s="18"/>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row>
    <row r="562" spans="1:31" ht="12" customHeight="1">
      <c r="A562" s="24"/>
      <c r="B562" s="18"/>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row>
    <row r="563" spans="1:31" ht="12" customHeight="1">
      <c r="A563" s="24"/>
      <c r="B563" s="18"/>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row>
    <row r="564" spans="1:31" ht="12" customHeight="1">
      <c r="A564" s="24"/>
      <c r="B564" s="18"/>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row>
    <row r="565" spans="1:31" ht="12" customHeight="1">
      <c r="A565" s="24"/>
      <c r="B565" s="18"/>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row>
    <row r="566" spans="1:31" ht="12" customHeight="1">
      <c r="A566" s="24"/>
      <c r="B566" s="18"/>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row>
    <row r="567" spans="1:31" ht="12" customHeight="1">
      <c r="A567" s="24"/>
      <c r="B567" s="18"/>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row>
    <row r="568" spans="1:31" ht="12" customHeight="1">
      <c r="A568" s="24"/>
      <c r="B568" s="18"/>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row>
    <row r="569" spans="1:31" ht="12" customHeight="1">
      <c r="A569" s="24"/>
      <c r="B569" s="18"/>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row>
    <row r="570" spans="1:31" ht="12" customHeight="1">
      <c r="A570" s="24"/>
      <c r="B570" s="18"/>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row>
    <row r="571" spans="1:31" ht="12" customHeight="1">
      <c r="A571" s="24"/>
      <c r="B571" s="18"/>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row>
    <row r="572" spans="1:31" ht="12" customHeight="1">
      <c r="A572" s="24"/>
      <c r="B572" s="18"/>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row>
    <row r="573" spans="1:31" ht="12" customHeight="1">
      <c r="A573" s="24"/>
      <c r="B573" s="18"/>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row>
    <row r="574" spans="1:31" ht="12" customHeight="1">
      <c r="A574" s="24"/>
      <c r="B574" s="18"/>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row>
    <row r="575" spans="1:31" ht="12" customHeight="1">
      <c r="A575" s="24"/>
      <c r="B575" s="18"/>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row>
    <row r="576" spans="1:31" ht="12" customHeight="1">
      <c r="A576" s="24"/>
      <c r="B576" s="18"/>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row>
    <row r="577" spans="1:31" ht="12" customHeight="1">
      <c r="A577" s="24"/>
      <c r="B577" s="18"/>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row>
    <row r="578" spans="1:31" ht="12" customHeight="1">
      <c r="A578" s="24"/>
      <c r="B578" s="18"/>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row>
    <row r="579" spans="1:31" ht="12" customHeight="1">
      <c r="A579" s="24"/>
      <c r="B579" s="18"/>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row>
    <row r="580" spans="1:31" ht="12" customHeight="1">
      <c r="A580" s="24"/>
      <c r="B580" s="18"/>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row>
    <row r="581" spans="1:31" ht="12" customHeight="1">
      <c r="A581" s="24"/>
      <c r="B581" s="18"/>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row>
    <row r="582" spans="1:31" ht="12" customHeight="1">
      <c r="A582" s="24"/>
      <c r="B582" s="18"/>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row>
    <row r="583" spans="1:31" ht="12" customHeight="1">
      <c r="A583" s="24"/>
      <c r="B583" s="18"/>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row>
    <row r="584" spans="1:31" ht="12" customHeight="1">
      <c r="A584" s="24"/>
      <c r="B584" s="18"/>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row>
    <row r="585" spans="1:31" ht="12" customHeight="1">
      <c r="A585" s="24"/>
      <c r="B585" s="18"/>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row>
    <row r="586" spans="1:31" ht="12" customHeight="1">
      <c r="A586" s="24"/>
      <c r="B586" s="18"/>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row>
    <row r="587" spans="1:31" ht="12" customHeight="1">
      <c r="A587" s="24"/>
      <c r="B587" s="18"/>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row>
    <row r="588" spans="1:31" ht="12" customHeight="1">
      <c r="A588" s="24"/>
      <c r="B588" s="18"/>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row>
    <row r="589" spans="1:31" ht="12" customHeight="1">
      <c r="A589" s="24"/>
      <c r="B589" s="18"/>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row>
    <row r="590" spans="1:31" ht="12" customHeight="1">
      <c r="A590" s="24"/>
      <c r="B590" s="18"/>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row>
    <row r="591" spans="1:31" ht="12" customHeight="1">
      <c r="A591" s="24"/>
      <c r="B591" s="18"/>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row>
    <row r="592" spans="1:31" ht="12" customHeight="1">
      <c r="A592" s="24"/>
      <c r="B592" s="18"/>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row>
    <row r="593" spans="1:31" ht="12" customHeight="1">
      <c r="A593" s="24"/>
      <c r="B593" s="18"/>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row>
    <row r="594" spans="1:31" ht="12" customHeight="1">
      <c r="A594" s="24"/>
      <c r="B594" s="18"/>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row>
    <row r="595" spans="1:31" ht="12" customHeight="1">
      <c r="A595" s="24"/>
      <c r="B595" s="18"/>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row>
    <row r="596" spans="1:31" ht="12" customHeight="1">
      <c r="A596" s="24"/>
      <c r="B596" s="18"/>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row>
    <row r="597" spans="1:31" ht="12" customHeight="1">
      <c r="A597" s="24"/>
      <c r="B597" s="18"/>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row>
    <row r="598" spans="1:31" ht="12" customHeight="1">
      <c r="A598" s="24"/>
      <c r="B598" s="18"/>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row>
    <row r="599" spans="1:31" ht="12" customHeight="1">
      <c r="A599" s="24"/>
      <c r="B599" s="18"/>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row>
    <row r="600" spans="1:31" ht="12" customHeight="1">
      <c r="A600" s="24"/>
      <c r="B600" s="18"/>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row>
    <row r="601" spans="1:31" ht="12" customHeight="1">
      <c r="A601" s="24"/>
      <c r="B601" s="18"/>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row>
    <row r="602" spans="1:31" ht="12" customHeight="1">
      <c r="A602" s="24"/>
      <c r="B602" s="18"/>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row>
    <row r="603" spans="1:31" ht="12" customHeight="1">
      <c r="A603" s="24"/>
      <c r="B603" s="18"/>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row>
    <row r="604" spans="1:31" ht="12" customHeight="1">
      <c r="A604" s="24"/>
      <c r="B604" s="18"/>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row>
    <row r="605" spans="1:31" ht="12" customHeight="1">
      <c r="A605" s="24"/>
      <c r="B605" s="18"/>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row>
    <row r="606" spans="1:31" ht="12" customHeight="1">
      <c r="A606" s="24"/>
      <c r="B606" s="18"/>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row>
    <row r="607" spans="1:31" ht="12" customHeight="1">
      <c r="A607" s="24"/>
      <c r="B607" s="18"/>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row>
    <row r="608" spans="1:31" ht="12" customHeight="1">
      <c r="A608" s="24"/>
      <c r="B608" s="18"/>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row>
    <row r="609" spans="1:31" ht="12" customHeight="1">
      <c r="A609" s="24"/>
      <c r="B609" s="18"/>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row>
    <row r="610" spans="1:31" ht="12" customHeight="1">
      <c r="A610" s="24"/>
      <c r="B610" s="18"/>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row>
    <row r="611" spans="1:31" ht="12" customHeight="1">
      <c r="A611" s="24"/>
      <c r="B611" s="18"/>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row>
    <row r="612" spans="1:31" ht="12" customHeight="1">
      <c r="A612" s="24"/>
      <c r="B612" s="18"/>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row>
    <row r="613" spans="1:31" ht="12" customHeight="1">
      <c r="A613" s="24"/>
      <c r="B613" s="18"/>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row>
    <row r="614" spans="1:31" ht="12" customHeight="1">
      <c r="A614" s="24"/>
      <c r="B614" s="18"/>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row>
    <row r="615" spans="1:31" ht="12" customHeight="1">
      <c r="A615" s="24"/>
      <c r="B615" s="18"/>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row>
    <row r="616" spans="1:31" ht="12" customHeight="1">
      <c r="A616" s="24"/>
      <c r="B616" s="18"/>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row>
    <row r="617" spans="1:31" ht="12" customHeight="1">
      <c r="A617" s="24"/>
      <c r="B617" s="18"/>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row>
    <row r="618" spans="1:31" ht="12" customHeight="1">
      <c r="A618" s="24"/>
      <c r="B618" s="18"/>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row>
    <row r="619" spans="1:31" ht="12" customHeight="1">
      <c r="A619" s="24"/>
      <c r="B619" s="18"/>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row>
    <row r="620" spans="1:31" ht="12" customHeight="1">
      <c r="A620" s="24"/>
      <c r="B620" s="18"/>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row>
    <row r="621" spans="1:31" ht="12" customHeight="1">
      <c r="A621" s="24"/>
      <c r="B621" s="18"/>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row>
    <row r="622" spans="1:31" ht="12" customHeight="1">
      <c r="A622" s="24"/>
      <c r="B622" s="18"/>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row>
    <row r="623" spans="1:31" ht="12" customHeight="1">
      <c r="A623" s="24"/>
      <c r="B623" s="18"/>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row>
    <row r="624" spans="1:31" ht="12" customHeight="1">
      <c r="A624" s="24"/>
      <c r="B624" s="18"/>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row>
    <row r="625" spans="1:31" ht="12" customHeight="1">
      <c r="A625" s="24"/>
      <c r="B625" s="18"/>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row>
    <row r="626" spans="1:31" ht="12" customHeight="1">
      <c r="A626" s="24"/>
      <c r="B626" s="18"/>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row>
    <row r="627" spans="1:31" ht="12" customHeight="1">
      <c r="A627" s="24"/>
      <c r="B627" s="18"/>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row>
    <row r="628" spans="1:31" ht="12" customHeight="1">
      <c r="A628" s="24"/>
      <c r="B628" s="18"/>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row>
    <row r="629" spans="1:31" ht="12" customHeight="1">
      <c r="A629" s="24"/>
      <c r="B629" s="18"/>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row>
    <row r="630" spans="1:31" ht="12" customHeight="1">
      <c r="A630" s="24"/>
      <c r="B630" s="18"/>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row>
    <row r="631" spans="1:31" ht="12" customHeight="1">
      <c r="A631" s="24"/>
      <c r="B631" s="18"/>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row>
    <row r="632" spans="1:31" ht="12" customHeight="1">
      <c r="A632" s="24"/>
      <c r="B632" s="18"/>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row>
    <row r="633" spans="1:31" ht="12" customHeight="1">
      <c r="A633" s="24"/>
      <c r="B633" s="18"/>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row>
    <row r="634" spans="1:31" ht="12" customHeight="1">
      <c r="A634" s="24"/>
      <c r="B634" s="18"/>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row>
    <row r="635" spans="1:31" ht="12" customHeight="1">
      <c r="A635" s="24"/>
      <c r="B635" s="18"/>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row>
    <row r="636" spans="1:31" ht="12" customHeight="1">
      <c r="A636" s="24"/>
      <c r="B636" s="18"/>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row>
    <row r="637" spans="1:31" ht="12" customHeight="1">
      <c r="A637" s="24"/>
      <c r="B637" s="18"/>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row>
    <row r="638" spans="1:31" ht="12" customHeight="1">
      <c r="A638" s="24"/>
      <c r="B638" s="18"/>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row>
    <row r="639" spans="1:31" ht="12" customHeight="1">
      <c r="A639" s="24"/>
      <c r="B639" s="18"/>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row>
    <row r="640" spans="1:31" ht="12" customHeight="1">
      <c r="A640" s="24"/>
      <c r="B640" s="18"/>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row>
    <row r="641" spans="1:31" ht="12" customHeight="1">
      <c r="A641" s="24"/>
      <c r="B641" s="18"/>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row>
    <row r="642" spans="1:31" ht="12" customHeight="1">
      <c r="A642" s="24"/>
      <c r="B642" s="18"/>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row>
    <row r="643" spans="1:31" ht="12" customHeight="1">
      <c r="A643" s="24"/>
      <c r="B643" s="18"/>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row>
    <row r="644" spans="1:31" ht="12" customHeight="1">
      <c r="A644" s="24"/>
      <c r="B644" s="18"/>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row>
    <row r="645" spans="1:31" ht="12" customHeight="1">
      <c r="A645" s="24"/>
      <c r="B645" s="18"/>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row>
    <row r="646" spans="1:31" ht="12" customHeight="1">
      <c r="A646" s="24"/>
      <c r="B646" s="18"/>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row>
    <row r="647" spans="1:31" ht="12" customHeight="1">
      <c r="A647" s="24"/>
      <c r="B647" s="18"/>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row>
    <row r="648" spans="1:31" ht="12" customHeight="1">
      <c r="A648" s="24"/>
      <c r="B648" s="18"/>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row>
    <row r="649" spans="1:31" ht="12" customHeight="1">
      <c r="A649" s="24"/>
      <c r="B649" s="18"/>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row>
    <row r="650" spans="1:31" ht="12" customHeight="1">
      <c r="A650" s="24"/>
      <c r="B650" s="18"/>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row>
    <row r="651" spans="1:31" ht="12" customHeight="1">
      <c r="A651" s="24"/>
      <c r="B651" s="18"/>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row>
    <row r="652" spans="1:31" ht="12" customHeight="1">
      <c r="A652" s="24"/>
      <c r="B652" s="18"/>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row>
    <row r="653" spans="1:31" ht="12" customHeight="1">
      <c r="A653" s="24"/>
      <c r="B653" s="18"/>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row>
    <row r="654" spans="1:31" ht="12" customHeight="1">
      <c r="A654" s="24"/>
      <c r="B654" s="18"/>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row>
    <row r="655" spans="1:31" ht="12" customHeight="1">
      <c r="A655" s="24"/>
      <c r="B655" s="18"/>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row>
    <row r="656" spans="1:31" ht="12" customHeight="1">
      <c r="A656" s="24"/>
      <c r="B656" s="18"/>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row>
    <row r="657" spans="1:31" ht="12" customHeight="1">
      <c r="A657" s="24"/>
      <c r="B657" s="18"/>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row>
    <row r="658" spans="1:31" ht="12" customHeight="1">
      <c r="A658" s="24"/>
      <c r="B658" s="18"/>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row>
    <row r="659" spans="1:31" ht="12" customHeight="1">
      <c r="A659" s="24"/>
      <c r="B659" s="18"/>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row>
    <row r="660" spans="1:31" ht="12" customHeight="1">
      <c r="A660" s="24"/>
      <c r="B660" s="18"/>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row>
    <row r="661" spans="1:31" ht="12" customHeight="1">
      <c r="A661" s="24"/>
      <c r="B661" s="18"/>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row>
    <row r="662" spans="1:31" ht="12" customHeight="1">
      <c r="A662" s="24"/>
      <c r="B662" s="18"/>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row>
    <row r="663" spans="1:31" ht="12" customHeight="1">
      <c r="A663" s="24"/>
      <c r="B663" s="18"/>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row>
    <row r="664" spans="1:31" ht="12" customHeight="1">
      <c r="A664" s="24"/>
      <c r="B664" s="18"/>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row>
    <row r="665" spans="1:31" ht="12" customHeight="1">
      <c r="A665" s="24"/>
      <c r="B665" s="18"/>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row>
    <row r="666" spans="1:31" ht="12" customHeight="1">
      <c r="A666" s="24"/>
      <c r="B666" s="18"/>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row>
    <row r="667" spans="1:31" ht="12" customHeight="1">
      <c r="A667" s="24"/>
      <c r="B667" s="18"/>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row>
    <row r="668" spans="1:31" ht="12" customHeight="1">
      <c r="A668" s="24"/>
      <c r="B668" s="18"/>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row>
    <row r="669" spans="1:31" ht="12" customHeight="1">
      <c r="A669" s="24"/>
      <c r="B669" s="18"/>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row>
    <row r="670" spans="1:31" ht="12" customHeight="1">
      <c r="A670" s="24"/>
      <c r="B670" s="18"/>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row>
    <row r="671" spans="1:31" ht="12" customHeight="1">
      <c r="A671" s="24"/>
      <c r="B671" s="18"/>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row>
    <row r="672" spans="1:31" ht="12" customHeight="1">
      <c r="A672" s="24"/>
      <c r="B672" s="18"/>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row>
    <row r="673" spans="1:31" ht="12" customHeight="1">
      <c r="A673" s="24"/>
      <c r="B673" s="18"/>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row>
    <row r="674" spans="1:31" ht="12" customHeight="1">
      <c r="A674" s="24"/>
      <c r="B674" s="18"/>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row>
    <row r="675" spans="1:31" ht="12" customHeight="1">
      <c r="A675" s="24"/>
      <c r="B675" s="18"/>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row>
    <row r="676" spans="1:31" ht="12" customHeight="1">
      <c r="A676" s="24"/>
      <c r="B676" s="18"/>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row>
    <row r="677" spans="1:31" ht="12" customHeight="1">
      <c r="A677" s="24"/>
      <c r="B677" s="18"/>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row>
    <row r="678" spans="1:31" ht="12" customHeight="1">
      <c r="A678" s="24"/>
      <c r="B678" s="18"/>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row>
    <row r="679" spans="1:31" ht="12" customHeight="1">
      <c r="A679" s="24"/>
      <c r="B679" s="18"/>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row>
    <row r="680" spans="1:31" ht="12" customHeight="1">
      <c r="A680" s="24"/>
      <c r="B680" s="18"/>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row>
    <row r="681" spans="1:31" ht="12" customHeight="1">
      <c r="A681" s="24"/>
      <c r="B681" s="18"/>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row>
    <row r="682" spans="1:31" ht="12" customHeight="1">
      <c r="A682" s="24"/>
      <c r="B682" s="18"/>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row>
    <row r="683" spans="1:31" ht="12" customHeight="1">
      <c r="A683" s="24"/>
      <c r="B683" s="18"/>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row>
    <row r="684" spans="1:31" ht="12" customHeight="1">
      <c r="A684" s="24"/>
      <c r="B684" s="18"/>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row>
    <row r="685" spans="1:31" ht="12" customHeight="1">
      <c r="A685" s="24"/>
      <c r="B685" s="18"/>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row>
    <row r="686" spans="1:31" ht="12" customHeight="1">
      <c r="A686" s="24"/>
      <c r="B686" s="18"/>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row>
    <row r="687" spans="1:31" ht="12" customHeight="1">
      <c r="A687" s="24"/>
      <c r="B687" s="18"/>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row>
    <row r="688" spans="1:31" ht="12" customHeight="1">
      <c r="A688" s="24"/>
      <c r="B688" s="18"/>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row>
    <row r="689" spans="1:31" ht="12" customHeight="1">
      <c r="A689" s="24"/>
      <c r="B689" s="18"/>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row>
    <row r="690" spans="1:31" ht="12" customHeight="1">
      <c r="A690" s="24"/>
      <c r="B690" s="18"/>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row>
    <row r="691" spans="1:31" ht="12" customHeight="1">
      <c r="A691" s="24"/>
      <c r="B691" s="18"/>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row>
    <row r="692" spans="1:31" ht="12" customHeight="1">
      <c r="A692" s="24"/>
      <c r="B692" s="18"/>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row>
    <row r="693" spans="1:31" ht="12" customHeight="1">
      <c r="A693" s="24"/>
      <c r="B693" s="18"/>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row>
    <row r="694" spans="1:31" ht="12" customHeight="1">
      <c r="A694" s="24"/>
      <c r="B694" s="18"/>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row>
    <row r="695" spans="1:31" ht="12" customHeight="1">
      <c r="A695" s="24"/>
      <c r="B695" s="18"/>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row>
    <row r="696" spans="1:31" ht="12" customHeight="1">
      <c r="A696" s="24"/>
      <c r="B696" s="18"/>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row>
    <row r="697" spans="1:31" ht="12" customHeight="1">
      <c r="A697" s="24"/>
      <c r="B697" s="18"/>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row>
    <row r="698" spans="1:31" ht="12" customHeight="1">
      <c r="A698" s="24"/>
      <c r="B698" s="18"/>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row>
    <row r="699" spans="1:31" ht="12" customHeight="1">
      <c r="A699" s="24"/>
      <c r="B699" s="18"/>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row>
    <row r="700" spans="1:31" ht="12" customHeight="1">
      <c r="A700" s="24"/>
      <c r="B700" s="18"/>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row>
    <row r="701" spans="1:31" ht="12" customHeight="1">
      <c r="A701" s="24"/>
      <c r="B701" s="18"/>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row>
    <row r="702" spans="1:31" ht="12" customHeight="1">
      <c r="A702" s="24"/>
      <c r="B702" s="18"/>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row>
    <row r="703" spans="1:31" ht="12" customHeight="1">
      <c r="A703" s="24"/>
      <c r="B703" s="18"/>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row>
    <row r="704" spans="1:31" ht="12" customHeight="1">
      <c r="A704" s="24"/>
      <c r="B704" s="18"/>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row>
    <row r="705" spans="1:31" ht="12" customHeight="1">
      <c r="A705" s="24"/>
      <c r="B705" s="18"/>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row>
    <row r="706" spans="1:31" ht="12" customHeight="1">
      <c r="A706" s="24"/>
      <c r="B706" s="18"/>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row>
    <row r="707" spans="1:31" ht="12" customHeight="1">
      <c r="A707" s="24"/>
      <c r="B707" s="18"/>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row>
    <row r="708" spans="1:31" ht="12" customHeight="1">
      <c r="A708" s="24"/>
      <c r="B708" s="18"/>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row>
    <row r="709" spans="1:31" ht="12" customHeight="1">
      <c r="A709" s="24"/>
      <c r="B709" s="18"/>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row>
    <row r="710" spans="1:31" ht="12" customHeight="1">
      <c r="A710" s="24"/>
      <c r="B710" s="18"/>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row>
    <row r="711" spans="1:31" ht="12" customHeight="1">
      <c r="A711" s="24"/>
      <c r="B711" s="18"/>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row>
    <row r="712" spans="1:31" ht="12" customHeight="1">
      <c r="A712" s="24"/>
      <c r="B712" s="18"/>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row>
    <row r="713" spans="1:31" ht="12" customHeight="1">
      <c r="A713" s="24"/>
      <c r="B713" s="18"/>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row>
    <row r="714" spans="1:31" ht="12" customHeight="1">
      <c r="A714" s="24"/>
      <c r="B714" s="18"/>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row>
    <row r="715" spans="1:31" ht="12" customHeight="1">
      <c r="A715" s="24"/>
      <c r="B715" s="18"/>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row>
    <row r="716" spans="1:31" ht="12" customHeight="1">
      <c r="A716" s="24"/>
      <c r="B716" s="18"/>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row>
    <row r="717" spans="1:31" ht="12" customHeight="1">
      <c r="A717" s="24"/>
      <c r="B717" s="18"/>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row>
    <row r="718" spans="1:31" ht="12" customHeight="1">
      <c r="A718" s="24"/>
      <c r="B718" s="18"/>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row>
    <row r="719" spans="1:31" ht="12" customHeight="1">
      <c r="A719" s="24"/>
      <c r="B719" s="18"/>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row>
    <row r="720" spans="1:31" ht="12" customHeight="1">
      <c r="A720" s="24"/>
      <c r="B720" s="18"/>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row>
    <row r="721" spans="1:31" ht="12" customHeight="1">
      <c r="A721" s="24"/>
      <c r="B721" s="18"/>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row>
    <row r="722" spans="1:31" ht="12" customHeight="1">
      <c r="A722" s="24"/>
      <c r="B722" s="18"/>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row>
    <row r="723" spans="1:31" ht="12" customHeight="1">
      <c r="A723" s="24"/>
      <c r="B723" s="18"/>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row>
    <row r="724" spans="1:31" ht="12" customHeight="1">
      <c r="A724" s="24"/>
      <c r="B724" s="18"/>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row>
    <row r="725" spans="1:31" ht="12" customHeight="1">
      <c r="A725" s="24"/>
      <c r="B725" s="18"/>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row>
    <row r="726" spans="1:31" ht="12" customHeight="1">
      <c r="A726" s="24"/>
      <c r="B726" s="18"/>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row>
    <row r="727" spans="1:31" ht="12" customHeight="1">
      <c r="A727" s="24"/>
      <c r="B727" s="18"/>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row>
    <row r="728" spans="1:31" ht="12" customHeight="1">
      <c r="A728" s="24"/>
      <c r="B728" s="18"/>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row>
    <row r="729" spans="1:31" ht="12" customHeight="1">
      <c r="A729" s="24"/>
      <c r="B729" s="18"/>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row>
    <row r="730" spans="1:31" ht="12" customHeight="1">
      <c r="A730" s="24"/>
      <c r="B730" s="18"/>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row>
    <row r="731" spans="1:31" ht="12" customHeight="1">
      <c r="A731" s="24"/>
      <c r="B731" s="18"/>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row>
    <row r="732" spans="1:31" ht="12" customHeight="1">
      <c r="A732" s="24"/>
      <c r="B732" s="18"/>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row>
    <row r="733" spans="1:31" ht="12" customHeight="1">
      <c r="A733" s="24"/>
      <c r="B733" s="18"/>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row>
    <row r="734" spans="1:31" ht="12" customHeight="1">
      <c r="A734" s="24"/>
      <c r="B734" s="18"/>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row>
    <row r="735" spans="1:31" ht="12" customHeight="1">
      <c r="A735" s="24"/>
      <c r="B735" s="18"/>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row>
    <row r="736" spans="1:31" ht="12" customHeight="1">
      <c r="A736" s="24"/>
      <c r="B736" s="18"/>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row>
    <row r="737" spans="1:31" ht="12" customHeight="1">
      <c r="A737" s="24"/>
      <c r="B737" s="18"/>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row>
    <row r="738" spans="1:31" ht="12" customHeight="1">
      <c r="A738" s="24"/>
      <c r="B738" s="18"/>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row>
    <row r="739" spans="1:31" ht="12" customHeight="1">
      <c r="A739" s="24"/>
      <c r="B739" s="18"/>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row>
    <row r="740" spans="1:31" ht="12" customHeight="1">
      <c r="A740" s="24"/>
      <c r="B740" s="18"/>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row>
    <row r="741" spans="1:31" ht="12" customHeight="1">
      <c r="A741" s="24"/>
      <c r="B741" s="18"/>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row>
    <row r="742" spans="1:31" ht="12" customHeight="1">
      <c r="A742" s="24"/>
      <c r="B742" s="18"/>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row>
    <row r="743" spans="1:31" ht="12" customHeight="1">
      <c r="A743" s="24"/>
      <c r="B743" s="18"/>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row>
    <row r="744" spans="1:31" ht="12" customHeight="1">
      <c r="A744" s="24"/>
      <c r="B744" s="18"/>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row>
    <row r="745" spans="1:31" ht="12" customHeight="1">
      <c r="A745" s="24"/>
      <c r="B745" s="18"/>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row>
    <row r="746" spans="1:31" ht="12" customHeight="1">
      <c r="A746" s="24"/>
      <c r="B746" s="18"/>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row>
    <row r="747" spans="1:31" ht="12" customHeight="1">
      <c r="A747" s="24"/>
      <c r="B747" s="18"/>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row>
    <row r="748" spans="1:31" ht="12" customHeight="1">
      <c r="A748" s="24"/>
      <c r="B748" s="18"/>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row>
    <row r="749" spans="1:31" ht="12" customHeight="1">
      <c r="A749" s="24"/>
      <c r="B749" s="18"/>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row>
    <row r="750" spans="1:31" ht="12" customHeight="1">
      <c r="A750" s="24"/>
      <c r="B750" s="18"/>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row>
    <row r="751" spans="1:31" ht="12" customHeight="1">
      <c r="A751" s="24"/>
      <c r="B751" s="18"/>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row>
    <row r="752" spans="1:31" ht="12" customHeight="1">
      <c r="A752" s="24"/>
      <c r="B752" s="18"/>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row>
    <row r="753" spans="1:31" ht="12" customHeight="1">
      <c r="A753" s="24"/>
      <c r="B753" s="18"/>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row>
    <row r="754" spans="1:31" ht="12" customHeight="1">
      <c r="A754" s="24"/>
      <c r="B754" s="18"/>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row>
    <row r="755" spans="1:31" ht="12" customHeight="1">
      <c r="A755" s="24"/>
      <c r="B755" s="18"/>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row>
    <row r="756" spans="1:31" ht="12" customHeight="1">
      <c r="A756" s="24"/>
      <c r="B756" s="18"/>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row>
    <row r="757" spans="1:31" ht="12" customHeight="1">
      <c r="A757" s="24"/>
      <c r="B757" s="18"/>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row>
    <row r="758" spans="1:31" ht="12" customHeight="1">
      <c r="A758" s="24"/>
      <c r="B758" s="18"/>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row>
    <row r="759" spans="1:31" ht="12" customHeight="1">
      <c r="A759" s="24"/>
      <c r="B759" s="18"/>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row>
    <row r="760" spans="1:31" ht="12" customHeight="1">
      <c r="A760" s="24"/>
      <c r="B760" s="18"/>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row>
    <row r="761" spans="1:31" ht="12" customHeight="1">
      <c r="A761" s="24"/>
      <c r="B761" s="18"/>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row>
    <row r="762" spans="1:31" ht="12" customHeight="1">
      <c r="A762" s="24"/>
      <c r="B762" s="18"/>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row>
    <row r="763" spans="1:31" ht="12" customHeight="1">
      <c r="A763" s="24"/>
      <c r="B763" s="18"/>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row>
    <row r="764" spans="1:31" ht="12" customHeight="1">
      <c r="A764" s="24"/>
      <c r="B764" s="18"/>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row>
    <row r="765" spans="1:31" ht="12" customHeight="1">
      <c r="A765" s="24"/>
      <c r="B765" s="18"/>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row>
    <row r="766" spans="1:31" ht="12" customHeight="1">
      <c r="A766" s="24"/>
      <c r="B766" s="18"/>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row>
    <row r="767" spans="1:31" ht="12" customHeight="1">
      <c r="A767" s="24"/>
      <c r="B767" s="18"/>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row>
    <row r="768" spans="1:31" ht="12" customHeight="1">
      <c r="A768" s="24"/>
      <c r="B768" s="18"/>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row>
    <row r="769" spans="1:31" ht="12" customHeight="1">
      <c r="A769" s="24"/>
      <c r="B769" s="18"/>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row>
    <row r="770" spans="1:31" ht="12" customHeight="1">
      <c r="A770" s="24"/>
      <c r="B770" s="18"/>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row>
    <row r="771" spans="1:31" ht="12" customHeight="1">
      <c r="A771" s="24"/>
      <c r="B771" s="18"/>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row>
    <row r="772" spans="1:31" ht="12" customHeight="1">
      <c r="A772" s="24"/>
      <c r="B772" s="18"/>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row>
    <row r="773" spans="1:31" ht="12" customHeight="1">
      <c r="A773" s="24"/>
      <c r="B773" s="18"/>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row>
    <row r="774" spans="1:31" ht="12" customHeight="1">
      <c r="A774" s="24"/>
      <c r="B774" s="18"/>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row>
    <row r="775" spans="1:31" ht="12" customHeight="1">
      <c r="A775" s="24"/>
      <c r="B775" s="18"/>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row>
    <row r="776" spans="1:31" ht="12" customHeight="1">
      <c r="A776" s="24"/>
      <c r="B776" s="18"/>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row>
    <row r="777" spans="1:31" ht="12" customHeight="1">
      <c r="A777" s="24"/>
      <c r="B777" s="18"/>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row>
    <row r="778" spans="1:31" ht="12" customHeight="1">
      <c r="A778" s="24"/>
      <c r="B778" s="18"/>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row>
    <row r="779" spans="1:31" ht="12" customHeight="1">
      <c r="A779" s="24"/>
      <c r="B779" s="18"/>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row>
    <row r="780" spans="1:31" ht="12" customHeight="1">
      <c r="A780" s="24"/>
      <c r="B780" s="18"/>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row>
    <row r="781" spans="1:31" ht="12" customHeight="1">
      <c r="A781" s="24"/>
      <c r="B781" s="18"/>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row>
    <row r="782" spans="1:31" ht="12" customHeight="1">
      <c r="A782" s="24"/>
      <c r="B782" s="18"/>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row>
    <row r="783" spans="1:31" ht="12" customHeight="1">
      <c r="A783" s="24"/>
      <c r="B783" s="18"/>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row>
    <row r="784" spans="1:31" ht="12" customHeight="1">
      <c r="A784" s="24"/>
      <c r="B784" s="18"/>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row>
    <row r="785" spans="1:31" ht="12" customHeight="1">
      <c r="A785" s="24"/>
      <c r="B785" s="18"/>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row>
    <row r="786" spans="1:31" ht="12" customHeight="1">
      <c r="A786" s="24"/>
      <c r="B786" s="18"/>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row>
    <row r="787" spans="1:31" ht="12" customHeight="1">
      <c r="A787" s="24"/>
      <c r="B787" s="18"/>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row>
    <row r="788" spans="1:31" ht="12" customHeight="1">
      <c r="A788" s="24"/>
      <c r="B788" s="18"/>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row>
    <row r="789" spans="1:31" ht="12" customHeight="1">
      <c r="A789" s="24"/>
      <c r="B789" s="18"/>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row>
    <row r="790" spans="1:31" ht="12" customHeight="1">
      <c r="A790" s="24"/>
      <c r="B790" s="18"/>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row>
    <row r="791" spans="1:31" ht="12" customHeight="1">
      <c r="A791" s="24"/>
      <c r="B791" s="18"/>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row>
    <row r="792" spans="1:31" ht="12" customHeight="1">
      <c r="A792" s="24"/>
      <c r="B792" s="18"/>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row>
    <row r="793" spans="1:31" ht="12" customHeight="1">
      <c r="A793" s="24"/>
      <c r="B793" s="18"/>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row>
    <row r="794" spans="1:31" ht="12" customHeight="1">
      <c r="A794" s="24"/>
      <c r="B794" s="18"/>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row>
    <row r="795" spans="1:31" ht="12" customHeight="1">
      <c r="A795" s="24"/>
      <c r="B795" s="18"/>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row>
    <row r="796" spans="1:31" ht="12" customHeight="1">
      <c r="A796" s="24"/>
      <c r="B796" s="18"/>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row>
    <row r="797" spans="1:31" ht="12" customHeight="1">
      <c r="A797" s="24"/>
      <c r="B797" s="18"/>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row>
    <row r="798" spans="1:31" ht="12" customHeight="1">
      <c r="A798" s="24"/>
      <c r="B798" s="18"/>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row>
    <row r="799" spans="1:31" ht="12" customHeight="1">
      <c r="A799" s="24"/>
      <c r="B799" s="18"/>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row>
    <row r="800" spans="1:31" ht="12" customHeight="1">
      <c r="A800" s="24"/>
      <c r="B800" s="18"/>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row>
    <row r="801" spans="1:31" ht="12" customHeight="1">
      <c r="A801" s="24"/>
      <c r="B801" s="18"/>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row>
    <row r="802" spans="1:31" ht="12" customHeight="1">
      <c r="A802" s="24"/>
      <c r="B802" s="18"/>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row>
    <row r="803" spans="1:31" ht="12" customHeight="1">
      <c r="A803" s="24"/>
      <c r="B803" s="18"/>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row>
    <row r="804" spans="1:31" ht="12" customHeight="1">
      <c r="A804" s="24"/>
      <c r="B804" s="18"/>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row>
    <row r="805" spans="1:31" ht="12" customHeight="1">
      <c r="A805" s="24"/>
      <c r="B805" s="18"/>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row>
    <row r="806" spans="1:31" ht="12" customHeight="1">
      <c r="A806" s="24"/>
      <c r="B806" s="18"/>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row>
    <row r="807" spans="1:31" ht="12" customHeight="1">
      <c r="A807" s="24"/>
      <c r="B807" s="18"/>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row>
    <row r="808" spans="1:31" ht="12" customHeight="1">
      <c r="A808" s="24"/>
      <c r="B808" s="18"/>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row>
    <row r="809" spans="1:31" ht="12" customHeight="1">
      <c r="A809" s="24"/>
      <c r="B809" s="18"/>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row>
    <row r="810" spans="1:31" ht="12" customHeight="1">
      <c r="A810" s="24"/>
      <c r="B810" s="18"/>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row>
    <row r="811" spans="1:31" ht="12" customHeight="1">
      <c r="A811" s="24"/>
      <c r="B811" s="18"/>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row>
    <row r="812" spans="1:31" ht="12" customHeight="1">
      <c r="A812" s="24"/>
      <c r="B812" s="18"/>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row>
    <row r="813" spans="1:31" ht="12" customHeight="1">
      <c r="A813" s="24"/>
      <c r="B813" s="18"/>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row>
    <row r="814" spans="1:31" ht="12" customHeight="1">
      <c r="A814" s="24"/>
      <c r="B814" s="18"/>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row>
    <row r="815" spans="1:31" ht="12" customHeight="1">
      <c r="A815" s="24"/>
      <c r="B815" s="18"/>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row>
    <row r="816" spans="1:31" ht="12" customHeight="1">
      <c r="A816" s="24"/>
      <c r="B816" s="18"/>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row>
    <row r="817" spans="1:31" ht="12" customHeight="1">
      <c r="A817" s="24"/>
      <c r="B817" s="18"/>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row>
    <row r="818" spans="1:31" ht="12" customHeight="1">
      <c r="A818" s="24"/>
      <c r="B818" s="18"/>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row>
    <row r="819" spans="1:31" ht="12" customHeight="1">
      <c r="A819" s="24"/>
      <c r="B819" s="18"/>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row>
    <row r="820" spans="1:31" ht="12" customHeight="1">
      <c r="A820" s="24"/>
      <c r="B820" s="18"/>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row>
    <row r="821" spans="1:31" ht="12" customHeight="1">
      <c r="A821" s="24"/>
      <c r="B821" s="18"/>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row>
    <row r="822" spans="1:31" ht="12" customHeight="1">
      <c r="A822" s="24"/>
      <c r="B822" s="18"/>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row>
    <row r="823" spans="1:31" ht="12" customHeight="1">
      <c r="A823" s="24"/>
      <c r="B823" s="18"/>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row>
    <row r="824" spans="1:31" ht="12" customHeight="1">
      <c r="A824" s="24"/>
      <c r="B824" s="18"/>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row>
    <row r="825" spans="1:31" ht="12" customHeight="1">
      <c r="A825" s="24"/>
      <c r="B825" s="18"/>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row>
    <row r="826" spans="1:31" ht="12" customHeight="1">
      <c r="A826" s="24"/>
      <c r="B826" s="18"/>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row>
    <row r="827" spans="1:31" ht="12" customHeight="1">
      <c r="A827" s="24"/>
      <c r="B827" s="18"/>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row>
    <row r="828" spans="1:31" ht="12" customHeight="1">
      <c r="A828" s="24"/>
      <c r="B828" s="18"/>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row>
    <row r="829" spans="1:31" ht="12" customHeight="1">
      <c r="A829" s="24"/>
      <c r="B829" s="18"/>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row>
    <row r="830" spans="1:31" ht="12" customHeight="1">
      <c r="A830" s="24"/>
      <c r="B830" s="18"/>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row>
    <row r="831" spans="1:31" ht="12" customHeight="1">
      <c r="A831" s="24"/>
      <c r="B831" s="18"/>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row>
    <row r="832" spans="1:31" ht="12" customHeight="1">
      <c r="A832" s="24"/>
      <c r="B832" s="18"/>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row>
    <row r="833" spans="1:31" ht="12" customHeight="1">
      <c r="A833" s="24"/>
      <c r="B833" s="18"/>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row>
    <row r="834" spans="1:31" ht="12" customHeight="1">
      <c r="A834" s="24"/>
      <c r="B834" s="18"/>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row>
    <row r="835" spans="1:31" ht="12" customHeight="1">
      <c r="A835" s="24"/>
      <c r="B835" s="18"/>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row>
    <row r="836" spans="1:31" ht="12" customHeight="1">
      <c r="A836" s="24"/>
      <c r="B836" s="18"/>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row>
    <row r="837" spans="1:31" ht="12" customHeight="1">
      <c r="A837" s="24"/>
      <c r="B837" s="18"/>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row>
    <row r="838" spans="1:31" ht="12" customHeight="1">
      <c r="A838" s="24"/>
      <c r="B838" s="18"/>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row>
    <row r="839" spans="1:31" ht="12" customHeight="1">
      <c r="A839" s="24"/>
      <c r="B839" s="18"/>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row>
    <row r="840" spans="1:31" ht="12" customHeight="1">
      <c r="A840" s="24"/>
      <c r="B840" s="18"/>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row>
    <row r="841" spans="1:31" ht="12" customHeight="1">
      <c r="A841" s="24"/>
      <c r="B841" s="18"/>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row>
    <row r="842" spans="1:31" ht="12" customHeight="1">
      <c r="A842" s="24"/>
      <c r="B842" s="18"/>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row>
    <row r="843" spans="1:31" ht="12" customHeight="1">
      <c r="A843" s="24"/>
      <c r="B843" s="18"/>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row>
    <row r="844" spans="1:31" ht="12" customHeight="1">
      <c r="A844" s="24"/>
      <c r="B844" s="18"/>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row>
    <row r="845" spans="1:31" ht="12" customHeight="1">
      <c r="A845" s="24"/>
      <c r="B845" s="18"/>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row>
    <row r="846" spans="1:31" ht="12" customHeight="1">
      <c r="A846" s="24"/>
      <c r="B846" s="18"/>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row>
    <row r="847" spans="1:31" ht="12" customHeight="1">
      <c r="A847" s="24"/>
      <c r="B847" s="18"/>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row>
    <row r="848" spans="1:31" ht="12" customHeight="1">
      <c r="A848" s="24"/>
      <c r="B848" s="18"/>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row>
    <row r="849" spans="1:31" ht="12" customHeight="1">
      <c r="A849" s="24"/>
      <c r="B849" s="18"/>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row>
    <row r="850" spans="1:31" ht="12" customHeight="1">
      <c r="A850" s="24"/>
      <c r="B850" s="18"/>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row>
    <row r="851" spans="1:31" ht="12" customHeight="1">
      <c r="A851" s="24"/>
      <c r="B851" s="18"/>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row>
    <row r="852" spans="1:31" ht="12" customHeight="1">
      <c r="A852" s="24"/>
      <c r="B852" s="18"/>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row>
    <row r="853" spans="1:31" ht="12" customHeight="1">
      <c r="A853" s="24"/>
      <c r="B853" s="18"/>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row>
    <row r="854" spans="1:31" ht="12" customHeight="1">
      <c r="A854" s="24"/>
      <c r="B854" s="18"/>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row>
    <row r="855" spans="1:31" ht="12" customHeight="1">
      <c r="A855" s="24"/>
      <c r="B855" s="18"/>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row>
    <row r="856" spans="1:31" ht="12" customHeight="1">
      <c r="A856" s="24"/>
      <c r="B856" s="18"/>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row>
    <row r="857" spans="1:31" ht="12" customHeight="1">
      <c r="A857" s="24"/>
      <c r="B857" s="18"/>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row>
    <row r="858" spans="1:31" ht="12" customHeight="1">
      <c r="A858" s="24"/>
      <c r="B858" s="18"/>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row>
    <row r="859" spans="1:31" ht="12" customHeight="1">
      <c r="A859" s="24"/>
      <c r="B859" s="18"/>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row>
    <row r="860" spans="1:31" ht="12" customHeight="1">
      <c r="A860" s="24"/>
      <c r="B860" s="18"/>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row>
    <row r="861" spans="1:31" ht="12" customHeight="1">
      <c r="A861" s="24"/>
      <c r="B861" s="18"/>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row>
    <row r="862" spans="1:31" ht="12" customHeight="1">
      <c r="A862" s="24"/>
      <c r="B862" s="18"/>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row>
    <row r="863" spans="1:31" ht="12" customHeight="1">
      <c r="A863" s="24"/>
      <c r="B863" s="18"/>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row>
    <row r="864" spans="1:31" ht="12" customHeight="1">
      <c r="A864" s="24"/>
      <c r="B864" s="18"/>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row>
    <row r="865" spans="1:31" ht="12" customHeight="1">
      <c r="A865" s="24"/>
      <c r="B865" s="18"/>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row>
    <row r="866" spans="1:31" ht="12" customHeight="1">
      <c r="A866" s="24"/>
      <c r="B866" s="18"/>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row>
    <row r="867" spans="1:31" ht="12" customHeight="1">
      <c r="A867" s="24"/>
      <c r="B867" s="18"/>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row>
    <row r="868" spans="1:31" ht="12" customHeight="1">
      <c r="A868" s="24"/>
      <c r="B868" s="18"/>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row>
    <row r="869" spans="1:31" ht="12" customHeight="1">
      <c r="A869" s="24"/>
      <c r="B869" s="18"/>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row>
    <row r="870" spans="1:31" ht="12" customHeight="1">
      <c r="A870" s="24"/>
      <c r="B870" s="18"/>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row>
    <row r="871" spans="1:31" ht="12" customHeight="1">
      <c r="A871" s="24"/>
      <c r="B871" s="18"/>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row>
    <row r="872" spans="1:31" ht="12" customHeight="1">
      <c r="A872" s="24"/>
      <c r="B872" s="18"/>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row>
    <row r="873" spans="1:31" ht="12" customHeight="1">
      <c r="A873" s="24"/>
      <c r="B873" s="18"/>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row>
    <row r="874" spans="1:31" ht="12" customHeight="1">
      <c r="A874" s="24"/>
      <c r="B874" s="18"/>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row>
    <row r="875" spans="1:31" ht="12" customHeight="1">
      <c r="A875" s="24"/>
      <c r="B875" s="18"/>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row>
    <row r="876" spans="1:31" ht="12" customHeight="1">
      <c r="A876" s="24"/>
      <c r="B876" s="18"/>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row>
    <row r="877" spans="1:31" ht="12" customHeight="1">
      <c r="A877" s="24"/>
      <c r="B877" s="18"/>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row>
    <row r="878" spans="1:31" ht="12" customHeight="1">
      <c r="A878" s="24"/>
      <c r="B878" s="18"/>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row>
    <row r="879" spans="1:31" ht="12" customHeight="1">
      <c r="A879" s="24"/>
      <c r="B879" s="18"/>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row>
    <row r="880" spans="1:31" ht="12" customHeight="1">
      <c r="A880" s="24"/>
      <c r="B880" s="18"/>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row>
    <row r="881" spans="1:31" ht="12" customHeight="1">
      <c r="A881" s="24"/>
      <c r="B881" s="18"/>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row>
    <row r="882" spans="1:31" ht="12" customHeight="1">
      <c r="A882" s="24"/>
      <c r="B882" s="18"/>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row>
    <row r="883" spans="1:31" ht="12" customHeight="1">
      <c r="A883" s="24"/>
      <c r="B883" s="18"/>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row>
    <row r="884" spans="1:31" ht="12" customHeight="1">
      <c r="A884" s="24"/>
      <c r="B884" s="18"/>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row>
    <row r="885" spans="1:31" ht="12" customHeight="1">
      <c r="A885" s="24"/>
      <c r="B885" s="18"/>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row>
    <row r="886" spans="1:31" ht="12" customHeight="1">
      <c r="A886" s="24"/>
      <c r="B886" s="18"/>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row>
    <row r="887" spans="1:31" ht="12" customHeight="1">
      <c r="A887" s="24"/>
      <c r="B887" s="18"/>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row>
    <row r="888" spans="1:31" ht="12" customHeight="1">
      <c r="A888" s="24"/>
      <c r="B888" s="18"/>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row>
    <row r="889" spans="1:31" ht="12" customHeight="1">
      <c r="A889" s="24"/>
      <c r="B889" s="18"/>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row>
    <row r="890" spans="1:31" ht="12" customHeight="1">
      <c r="A890" s="24"/>
      <c r="B890" s="18"/>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row>
    <row r="891" spans="1:31" ht="12" customHeight="1">
      <c r="A891" s="24"/>
      <c r="B891" s="18"/>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row>
    <row r="892" spans="1:31" ht="12" customHeight="1">
      <c r="A892" s="24"/>
      <c r="B892" s="18"/>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row>
    <row r="893" spans="1:31" ht="12" customHeight="1">
      <c r="A893" s="24"/>
      <c r="B893" s="18"/>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row>
    <row r="894" spans="1:31" ht="12" customHeight="1">
      <c r="A894" s="24"/>
      <c r="B894" s="18"/>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row>
    <row r="895" spans="1:31" ht="12" customHeight="1">
      <c r="A895" s="24"/>
      <c r="B895" s="18"/>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row>
    <row r="896" spans="1:31" ht="12" customHeight="1">
      <c r="A896" s="24"/>
      <c r="B896" s="18"/>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row>
    <row r="897" spans="1:31" ht="12" customHeight="1">
      <c r="A897" s="24"/>
      <c r="B897" s="18"/>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row>
    <row r="898" spans="1:31" ht="12" customHeight="1">
      <c r="A898" s="24"/>
      <c r="B898" s="18"/>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row>
    <row r="899" spans="1:31" ht="12" customHeight="1">
      <c r="A899" s="24"/>
      <c r="B899" s="18"/>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row>
    <row r="900" spans="1:31" ht="12" customHeight="1">
      <c r="A900" s="24"/>
      <c r="B900" s="18"/>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row>
    <row r="901" spans="1:31" ht="12" customHeight="1">
      <c r="A901" s="24"/>
      <c r="B901" s="18"/>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row>
    <row r="902" spans="1:31" ht="12" customHeight="1">
      <c r="A902" s="24"/>
      <c r="B902" s="18"/>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row>
    <row r="903" spans="1:31" ht="12" customHeight="1">
      <c r="A903" s="24"/>
      <c r="B903" s="18"/>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row>
    <row r="904" spans="1:31" ht="12" customHeight="1">
      <c r="A904" s="24"/>
      <c r="B904" s="18"/>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row>
    <row r="905" spans="1:31" ht="12" customHeight="1">
      <c r="A905" s="24"/>
      <c r="B905" s="18"/>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row>
    <row r="906" spans="1:31" ht="12" customHeight="1">
      <c r="A906" s="24"/>
      <c r="B906" s="18"/>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row>
    <row r="907" spans="1:31" ht="12" customHeight="1">
      <c r="A907" s="24"/>
      <c r="B907" s="18"/>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row>
    <row r="908" spans="1:31" ht="12" customHeight="1">
      <c r="A908" s="24"/>
      <c r="B908" s="18"/>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row>
    <row r="909" spans="1:31" ht="12" customHeight="1">
      <c r="A909" s="24"/>
      <c r="B909" s="18"/>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row>
    <row r="910" spans="1:31" ht="12" customHeight="1">
      <c r="A910" s="24"/>
      <c r="B910" s="18"/>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row>
    <row r="911" spans="1:31" ht="12" customHeight="1">
      <c r="A911" s="24"/>
      <c r="B911" s="18"/>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row>
    <row r="912" spans="1:31" ht="12" customHeight="1">
      <c r="A912" s="24"/>
      <c r="B912" s="18"/>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row>
    <row r="913" spans="1:31" ht="12" customHeight="1">
      <c r="A913" s="24"/>
      <c r="B913" s="18"/>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row>
    <row r="914" spans="1:31" ht="12" customHeight="1">
      <c r="A914" s="24"/>
      <c r="B914" s="18"/>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row>
    <row r="915" spans="1:31" ht="12" customHeight="1">
      <c r="A915" s="24"/>
      <c r="B915" s="18"/>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row>
    <row r="916" spans="1:31" ht="12" customHeight="1">
      <c r="A916" s="24"/>
      <c r="B916" s="18"/>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row>
    <row r="917" spans="1:31" ht="12" customHeight="1">
      <c r="A917" s="24"/>
      <c r="B917" s="18"/>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row>
    <row r="918" spans="1:31" ht="12" customHeight="1">
      <c r="A918" s="24"/>
      <c r="B918" s="18"/>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row>
    <row r="919" spans="1:31" ht="12" customHeight="1">
      <c r="A919" s="24"/>
      <c r="B919" s="18"/>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row>
    <row r="920" spans="1:31" ht="12" customHeight="1">
      <c r="A920" s="24"/>
      <c r="B920" s="18"/>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row>
    <row r="921" spans="1:31" ht="12" customHeight="1">
      <c r="A921" s="24"/>
      <c r="B921" s="18"/>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row>
    <row r="922" spans="1:31" ht="12" customHeight="1">
      <c r="A922" s="24"/>
      <c r="B922" s="18"/>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row>
    <row r="923" spans="1:31" ht="12" customHeight="1">
      <c r="A923" s="24"/>
      <c r="B923" s="18"/>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row>
    <row r="924" spans="1:31" ht="12" customHeight="1">
      <c r="A924" s="24"/>
      <c r="B924" s="18"/>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row>
    <row r="925" spans="1:31" ht="12" customHeight="1">
      <c r="A925" s="24"/>
      <c r="B925" s="18"/>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row>
    <row r="926" spans="1:31" ht="12" customHeight="1">
      <c r="A926" s="24"/>
      <c r="B926" s="18"/>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row>
    <row r="927" spans="1:31" ht="12" customHeight="1">
      <c r="A927" s="24"/>
      <c r="B927" s="18"/>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row>
    <row r="928" spans="1:31" ht="12" customHeight="1">
      <c r="A928" s="24"/>
      <c r="B928" s="18"/>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row>
    <row r="929" spans="1:31" ht="12" customHeight="1">
      <c r="A929" s="24"/>
      <c r="B929" s="18"/>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row>
    <row r="930" spans="1:31" ht="12" customHeight="1">
      <c r="A930" s="24"/>
      <c r="B930" s="18"/>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row>
    <row r="931" spans="1:31" ht="12" customHeight="1">
      <c r="A931" s="24"/>
      <c r="B931" s="18"/>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row>
    <row r="932" spans="1:31" ht="12" customHeight="1">
      <c r="A932" s="24"/>
      <c r="B932" s="18"/>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row>
    <row r="933" spans="1:31" ht="12" customHeight="1">
      <c r="A933" s="24"/>
      <c r="B933" s="18"/>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row>
    <row r="934" spans="1:31" ht="12" customHeight="1">
      <c r="A934" s="24"/>
      <c r="B934" s="18"/>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row>
    <row r="935" spans="1:31" ht="12" customHeight="1">
      <c r="A935" s="24"/>
      <c r="B935" s="18"/>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row>
    <row r="936" spans="1:31" ht="12" customHeight="1">
      <c r="A936" s="24"/>
      <c r="B936" s="18"/>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row>
    <row r="937" spans="1:31" ht="12" customHeight="1">
      <c r="A937" s="24"/>
      <c r="B937" s="18"/>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row>
    <row r="938" spans="1:31" ht="12" customHeight="1">
      <c r="A938" s="24"/>
      <c r="B938" s="18"/>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row>
    <row r="939" spans="1:31" ht="12" customHeight="1">
      <c r="A939" s="24"/>
      <c r="B939" s="18"/>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row>
    <row r="940" spans="1:31" ht="12" customHeight="1">
      <c r="A940" s="24"/>
      <c r="B940" s="18"/>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row>
    <row r="941" spans="1:31" ht="12" customHeight="1">
      <c r="A941" s="24"/>
      <c r="B941" s="18"/>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row>
    <row r="942" spans="1:31" ht="12" customHeight="1">
      <c r="A942" s="24"/>
      <c r="B942" s="18"/>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row>
    <row r="943" spans="1:31" ht="12" customHeight="1">
      <c r="A943" s="24"/>
      <c r="B943" s="18"/>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row>
    <row r="944" spans="1:31" ht="12" customHeight="1">
      <c r="A944" s="24"/>
      <c r="B944" s="18"/>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row>
    <row r="945" spans="1:31" ht="12" customHeight="1">
      <c r="A945" s="24"/>
      <c r="B945" s="18"/>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row>
    <row r="946" spans="1:31" ht="12" customHeight="1">
      <c r="A946" s="24"/>
      <c r="B946" s="18"/>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row>
    <row r="947" spans="1:31" ht="12" customHeight="1">
      <c r="A947" s="24"/>
      <c r="B947" s="18"/>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row>
    <row r="948" spans="1:31" ht="12" customHeight="1">
      <c r="A948" s="24"/>
      <c r="B948" s="18"/>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row>
    <row r="949" spans="1:31" ht="12" customHeight="1">
      <c r="A949" s="24"/>
      <c r="B949" s="18"/>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row>
    <row r="950" spans="1:31" ht="12" customHeight="1">
      <c r="A950" s="24"/>
      <c r="B950" s="18"/>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row>
    <row r="951" spans="1:31" ht="12" customHeight="1">
      <c r="A951" s="24"/>
      <c r="B951" s="18"/>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row>
    <row r="952" spans="1:31" ht="12" customHeight="1">
      <c r="A952" s="24"/>
      <c r="B952" s="18"/>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row>
    <row r="953" spans="1:31" ht="12" customHeight="1">
      <c r="A953" s="24"/>
      <c r="B953" s="18"/>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row>
    <row r="954" spans="1:31" ht="12" customHeight="1">
      <c r="A954" s="24"/>
      <c r="B954" s="18"/>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row>
    <row r="955" spans="1:31" ht="12" customHeight="1">
      <c r="A955" s="24"/>
      <c r="B955" s="18"/>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row>
    <row r="956" spans="1:31" ht="12" customHeight="1">
      <c r="A956" s="24"/>
      <c r="B956" s="18"/>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row>
    <row r="957" spans="1:31" ht="12" customHeight="1">
      <c r="A957" s="24"/>
      <c r="B957" s="18"/>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row>
    <row r="958" spans="1:31" ht="12" customHeight="1">
      <c r="A958" s="24"/>
      <c r="B958" s="18"/>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row>
    <row r="959" spans="1:31" ht="12" customHeight="1">
      <c r="A959" s="24"/>
      <c r="B959" s="18"/>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row>
    <row r="960" spans="1:31" ht="12" customHeight="1">
      <c r="A960" s="24"/>
      <c r="B960" s="18"/>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row>
    <row r="961" spans="1:31" ht="12" customHeight="1">
      <c r="A961" s="24"/>
      <c r="B961" s="18"/>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row>
    <row r="962" spans="1:31" ht="12" customHeight="1">
      <c r="A962" s="24"/>
      <c r="B962" s="18"/>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row>
    <row r="963" spans="1:31" ht="12" customHeight="1">
      <c r="A963" s="24"/>
      <c r="B963" s="18"/>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row>
    <row r="964" spans="1:31" ht="12" customHeight="1">
      <c r="A964" s="24"/>
      <c r="B964" s="18"/>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row>
    <row r="965" spans="1:31" ht="12" customHeight="1">
      <c r="A965" s="24"/>
      <c r="B965" s="18"/>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row>
    <row r="966" spans="1:31" ht="12" customHeight="1">
      <c r="A966" s="24"/>
      <c r="B966" s="18"/>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row>
    <row r="967" spans="1:31" ht="12" customHeight="1">
      <c r="A967" s="24"/>
      <c r="B967" s="18"/>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row>
    <row r="968" spans="1:31" ht="12" customHeight="1">
      <c r="A968" s="24"/>
      <c r="B968" s="18"/>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row>
    <row r="969" spans="1:31" ht="12" customHeight="1">
      <c r="A969" s="24"/>
      <c r="B969" s="18"/>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row>
    <row r="970" spans="1:31" ht="12" customHeight="1">
      <c r="A970" s="24"/>
      <c r="B970" s="18"/>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row>
    <row r="971" spans="1:31" ht="12" customHeight="1">
      <c r="A971" s="24"/>
      <c r="B971" s="18"/>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row>
    <row r="972" spans="1:31" ht="12" customHeight="1">
      <c r="A972" s="24"/>
      <c r="B972" s="18"/>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row>
    <row r="973" spans="1:31" ht="12" customHeight="1">
      <c r="A973" s="24"/>
      <c r="B973" s="18"/>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row>
    <row r="974" spans="1:31" ht="12" customHeight="1">
      <c r="A974" s="24"/>
      <c r="B974" s="18"/>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row>
    <row r="975" spans="1:31" ht="12" customHeight="1">
      <c r="A975" s="24"/>
      <c r="B975" s="18"/>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row>
    <row r="976" spans="1:31" ht="12" customHeight="1">
      <c r="A976" s="24"/>
      <c r="B976" s="18"/>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row>
    <row r="977" spans="1:31" ht="12" customHeight="1">
      <c r="A977" s="24"/>
      <c r="B977" s="18"/>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row>
    <row r="978" spans="1:31" ht="12" customHeight="1">
      <c r="A978" s="24"/>
      <c r="B978" s="18"/>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row>
    <row r="979" spans="1:31" ht="12" customHeight="1">
      <c r="A979" s="24"/>
      <c r="B979" s="18"/>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row>
    <row r="980" spans="1:31" ht="12" customHeight="1">
      <c r="A980" s="24"/>
      <c r="B980" s="18"/>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row>
    <row r="981" spans="1:31" ht="12" customHeight="1">
      <c r="A981" s="24"/>
      <c r="B981" s="18"/>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row>
    <row r="982" spans="1:31" ht="12" customHeight="1">
      <c r="A982" s="24"/>
      <c r="B982" s="18"/>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row>
    <row r="983" spans="1:31" ht="12" customHeight="1">
      <c r="A983" s="24"/>
      <c r="B983" s="18"/>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row>
    <row r="984" spans="1:31" ht="12" customHeight="1">
      <c r="A984" s="24"/>
      <c r="B984" s="18"/>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row>
    <row r="985" spans="1:31" ht="12" customHeight="1">
      <c r="A985" s="24"/>
      <c r="B985" s="18"/>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row>
    <row r="986" spans="1:31" ht="12" customHeight="1">
      <c r="A986" s="24"/>
      <c r="B986" s="18"/>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row>
    <row r="987" spans="1:31" ht="12" customHeight="1">
      <c r="A987" s="24"/>
      <c r="B987" s="18"/>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row>
    <row r="988" spans="1:31" ht="12" customHeight="1">
      <c r="A988" s="24"/>
      <c r="B988" s="18"/>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row>
    <row r="989" spans="1:31" ht="12" customHeight="1">
      <c r="A989" s="24"/>
      <c r="B989" s="18"/>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row>
    <row r="990" spans="1:31" ht="12" customHeight="1">
      <c r="A990" s="24"/>
      <c r="B990" s="18"/>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row>
    <row r="991" spans="1:31" ht="12" customHeight="1">
      <c r="A991" s="24"/>
      <c r="B991" s="18"/>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row>
    <row r="992" spans="1:31" ht="12" customHeight="1">
      <c r="A992" s="24"/>
      <c r="B992" s="18"/>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row>
    <row r="993" spans="1:31" ht="12" customHeight="1">
      <c r="A993" s="24"/>
      <c r="B993" s="18"/>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row>
    <row r="994" spans="1:31" ht="12" customHeight="1">
      <c r="A994" s="24"/>
      <c r="B994" s="18"/>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row>
    <row r="995" spans="1:31" ht="12" customHeight="1">
      <c r="A995" s="24"/>
      <c r="B995" s="18"/>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row>
    <row r="996" spans="1:31" ht="12" customHeight="1">
      <c r="A996" s="24"/>
      <c r="B996" s="18"/>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row>
    <row r="997" spans="1:31" ht="12" customHeight="1">
      <c r="A997" s="24"/>
      <c r="B997" s="18"/>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row>
    <row r="998" spans="1:31" ht="12" customHeight="1">
      <c r="A998" s="24"/>
      <c r="B998" s="18"/>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row>
    <row r="999" spans="1:31" ht="12" customHeight="1">
      <c r="A999" s="24"/>
      <c r="B999" s="18"/>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row>
    <row r="1000" spans="1:31" ht="12" customHeight="1">
      <c r="A1000" s="24"/>
      <c r="B1000" s="18"/>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row>
  </sheetData>
  <mergeCells count="9">
    <mergeCell ref="H18:H22"/>
    <mergeCell ref="M18:M22"/>
    <mergeCell ref="A1:M1"/>
    <mergeCell ref="A18:A22"/>
    <mergeCell ref="B18:B22"/>
    <mergeCell ref="C18:C22"/>
    <mergeCell ref="D18:D22"/>
    <mergeCell ref="F18:F22"/>
    <mergeCell ref="G18:G22"/>
  </mergeCells>
  <conditionalFormatting sqref="A17">
    <cfRule type="cellIs" dxfId="5" priority="1" stopIfTrue="1" operator="equal">
      <formula>"GREEN"</formula>
    </cfRule>
    <cfRule type="cellIs" dxfId="4" priority="2" stopIfTrue="1" operator="equal">
      <formula>"YELLOW"</formula>
    </cfRule>
    <cfRule type="cellIs" dxfId="3" priority="3" stopIfTrue="1" operator="equal">
      <formula>"RED"</formula>
    </cfRule>
  </conditionalFormatting>
  <conditionalFormatting sqref="B17:M17">
    <cfRule type="cellIs" dxfId="2" priority="4" stopIfTrue="1" operator="equal">
      <formula>"GREEN"</formula>
    </cfRule>
    <cfRule type="cellIs" dxfId="1" priority="5" stopIfTrue="1" operator="equal">
      <formula>"YELLOW"</formula>
    </cfRule>
    <cfRule type="cellIs" dxfId="0" priority="6" stopIfTrue="1" operator="equal">
      <formula>"RED"</formula>
    </cfRule>
  </conditionalFormatting>
  <dataValidations count="1">
    <dataValidation type="decimal" allowBlank="1" showInputMessage="1" showErrorMessage="1" prompt="Please enter a valid number." sqref="B4:M8" xr:uid="{00000000-0002-0000-0100-000000000000}">
      <formula1>-100000000</formula1>
      <formula2>100000000</formula2>
    </dataValidation>
  </dataValidation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A1000"/>
  <sheetViews>
    <sheetView showGridLines="0" zoomScale="75" workbookViewId="0">
      <selection activeCell="V15" sqref="V15"/>
    </sheetView>
  </sheetViews>
  <sheetFormatPr baseColWidth="10" defaultColWidth="14.3984375" defaultRowHeight="15" customHeight="1"/>
  <cols>
    <col min="1" max="26" width="8.796875" customWidth="1"/>
  </cols>
  <sheetData>
    <row r="1" ht="12" customHeight="1"/>
    <row r="2" ht="12" customHeight="1"/>
    <row r="3" ht="12" customHeight="1"/>
    <row r="4" ht="12" customHeight="1"/>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row r="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rintOptions horizontalCentered="1" verticalCentered="1"/>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definizioni</vt:lpstr>
      <vt:lpstr>tabella</vt:lpstr>
      <vt:lpstr>grafici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Angelo</dc:creator>
  <cp:keywords/>
  <dc:description/>
  <cp:lastModifiedBy>ALESSANDRA PARZIALE</cp:lastModifiedBy>
  <cp:revision/>
  <dcterms:created xsi:type="dcterms:W3CDTF">2004-04-27T16:32:13Z</dcterms:created>
  <dcterms:modified xsi:type="dcterms:W3CDTF">2024-01-23T20:03:26Z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