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MasterThesis\"/>
    </mc:Choice>
  </mc:AlternateContent>
  <xr:revisionPtr revIDLastSave="0" documentId="13_ncr:1_{5C592353-94F0-4AD4-988E-3EDD6044760F}" xr6:coauthVersionLast="47" xr6:coauthVersionMax="47" xr10:uidLastSave="{00000000-0000-0000-0000-000000000000}"/>
  <bookViews>
    <workbookView xWindow="0" yWindow="-16200" windowWidth="14610" windowHeight="15585" activeTab="2" xr2:uid="{D2F809D2-5230-4DD2-A3F1-B0D45DC7FD25}"/>
  </bookViews>
  <sheets>
    <sheet name="BVOL" sheetId="1" r:id="rId1"/>
    <sheet name="STRIKE" sheetId="2" r:id="rId2"/>
    <sheet name="STRADD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3" l="1"/>
  <c r="E4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A7" i="3"/>
  <c r="B6" i="3"/>
  <c r="A6" i="3"/>
  <c r="B5" i="3"/>
  <c r="A5" i="3"/>
  <c r="B4" i="3"/>
  <c r="A4" i="3"/>
  <c r="P2" i="3"/>
  <c r="O2" i="3"/>
  <c r="N2" i="3"/>
  <c r="M2" i="3"/>
  <c r="L2" i="3"/>
  <c r="K2" i="3"/>
  <c r="J2" i="3"/>
  <c r="I2" i="3"/>
  <c r="H2" i="3"/>
  <c r="G2" i="3"/>
  <c r="F2" i="3"/>
  <c r="E2" i="3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A7" i="2"/>
  <c r="A6" i="2"/>
  <c r="B6" i="2" s="1"/>
  <c r="B5" i="2"/>
  <c r="A5" i="2"/>
  <c r="A4" i="2"/>
  <c r="B4" i="2" s="1"/>
  <c r="P2" i="2"/>
  <c r="O2" i="2"/>
  <c r="N2" i="2"/>
  <c r="M2" i="2"/>
  <c r="L2" i="2"/>
  <c r="K2" i="2"/>
  <c r="J2" i="2"/>
  <c r="I2" i="2"/>
  <c r="H2" i="2"/>
  <c r="G2" i="2"/>
  <c r="F2" i="2"/>
  <c r="E2" i="2"/>
  <c r="F2" i="1"/>
  <c r="G2" i="1"/>
  <c r="H2" i="1"/>
  <c r="I2" i="1"/>
  <c r="J2" i="1"/>
  <c r="K2" i="1"/>
  <c r="L2" i="1"/>
  <c r="M2" i="1"/>
  <c r="N2" i="1"/>
  <c r="O2" i="1"/>
  <c r="P2" i="1"/>
  <c r="E2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4" i="1"/>
  <c r="A7" i="1"/>
  <c r="A6" i="1"/>
  <c r="A5" i="1"/>
  <c r="A4" i="1"/>
  <c r="H4" i="3" l="1"/>
  <c r="J20" i="3"/>
  <c r="N19" i="3"/>
  <c r="F19" i="3"/>
  <c r="J18" i="3"/>
  <c r="N17" i="3"/>
  <c r="F17" i="3"/>
  <c r="N13" i="3"/>
  <c r="J12" i="3"/>
  <c r="N11" i="3"/>
  <c r="F11" i="3"/>
  <c r="J10" i="3"/>
  <c r="N9" i="3"/>
  <c r="F9" i="3"/>
  <c r="J8" i="3"/>
  <c r="N7" i="3"/>
  <c r="F7" i="3"/>
  <c r="J6" i="3"/>
  <c r="N5" i="3"/>
  <c r="O4" i="3"/>
  <c r="G4" i="3"/>
  <c r="I22" i="3"/>
  <c r="M21" i="3"/>
  <c r="E21" i="3"/>
  <c r="I20" i="3"/>
  <c r="M19" i="3"/>
  <c r="E19" i="3"/>
  <c r="I18" i="3"/>
  <c r="M17" i="3"/>
  <c r="E17" i="3"/>
  <c r="I16" i="3"/>
  <c r="M15" i="3"/>
  <c r="E15" i="3"/>
  <c r="I14" i="3"/>
  <c r="M13" i="3"/>
  <c r="E13" i="3"/>
  <c r="I12" i="3"/>
  <c r="M11" i="3"/>
  <c r="E11" i="3"/>
  <c r="I10" i="3"/>
  <c r="M9" i="3"/>
  <c r="E9" i="3"/>
  <c r="I8" i="3"/>
  <c r="M7" i="3"/>
  <c r="E7" i="3"/>
  <c r="I6" i="3"/>
  <c r="M5" i="3"/>
  <c r="N21" i="3"/>
  <c r="F15" i="3"/>
  <c r="N4" i="3"/>
  <c r="P22" i="3"/>
  <c r="P20" i="3"/>
  <c r="P18" i="3"/>
  <c r="P16" i="3"/>
  <c r="L15" i="3"/>
  <c r="H14" i="3"/>
  <c r="H12" i="3"/>
  <c r="H10" i="3"/>
  <c r="L9" i="3"/>
  <c r="L7" i="3"/>
  <c r="L5" i="3"/>
  <c r="M4" i="3"/>
  <c r="O22" i="3"/>
  <c r="G22" i="3"/>
  <c r="K21" i="3"/>
  <c r="O20" i="3"/>
  <c r="G20" i="3"/>
  <c r="K19" i="3"/>
  <c r="O18" i="3"/>
  <c r="G18" i="3"/>
  <c r="K17" i="3"/>
  <c r="O16" i="3"/>
  <c r="G16" i="3"/>
  <c r="K15" i="3"/>
  <c r="O14" i="3"/>
  <c r="G14" i="3"/>
  <c r="K13" i="3"/>
  <c r="O12" i="3"/>
  <c r="G12" i="3"/>
  <c r="K11" i="3"/>
  <c r="O10" i="3"/>
  <c r="G10" i="3"/>
  <c r="K9" i="3"/>
  <c r="O8" i="3"/>
  <c r="G8" i="3"/>
  <c r="K7" i="3"/>
  <c r="O6" i="3"/>
  <c r="G6" i="3"/>
  <c r="K5" i="3"/>
  <c r="J22" i="3"/>
  <c r="J16" i="3"/>
  <c r="L21" i="3"/>
  <c r="L19" i="3"/>
  <c r="L17" i="3"/>
  <c r="P14" i="3"/>
  <c r="L13" i="3"/>
  <c r="L11" i="3"/>
  <c r="H8" i="3"/>
  <c r="P6" i="3"/>
  <c r="L4" i="3"/>
  <c r="N22" i="3"/>
  <c r="F22" i="3"/>
  <c r="J21" i="3"/>
  <c r="N20" i="3"/>
  <c r="F20" i="3"/>
  <c r="J19" i="3"/>
  <c r="N18" i="3"/>
  <c r="F18" i="3"/>
  <c r="J17" i="3"/>
  <c r="N16" i="3"/>
  <c r="F16" i="3"/>
  <c r="J15" i="3"/>
  <c r="N14" i="3"/>
  <c r="F14" i="3"/>
  <c r="J13" i="3"/>
  <c r="N12" i="3"/>
  <c r="F12" i="3"/>
  <c r="J11" i="3"/>
  <c r="N10" i="3"/>
  <c r="F10" i="3"/>
  <c r="J9" i="3"/>
  <c r="N8" i="3"/>
  <c r="F8" i="3"/>
  <c r="J7" i="3"/>
  <c r="N6" i="3"/>
  <c r="F6" i="3"/>
  <c r="J5" i="3"/>
  <c r="P4" i="3"/>
  <c r="J14" i="3"/>
  <c r="H22" i="3"/>
  <c r="H20" i="3"/>
  <c r="H18" i="3"/>
  <c r="H16" i="3"/>
  <c r="P12" i="3"/>
  <c r="P10" i="3"/>
  <c r="P8" i="3"/>
  <c r="H6" i="3"/>
  <c r="K4" i="3"/>
  <c r="M22" i="3"/>
  <c r="E22" i="3"/>
  <c r="I21" i="3"/>
  <c r="M20" i="3"/>
  <c r="E20" i="3"/>
  <c r="I19" i="3"/>
  <c r="M18" i="3"/>
  <c r="E18" i="3"/>
  <c r="I17" i="3"/>
  <c r="M16" i="3"/>
  <c r="E16" i="3"/>
  <c r="I15" i="3"/>
  <c r="M14" i="3"/>
  <c r="E14" i="3"/>
  <c r="I13" i="3"/>
  <c r="M12" i="3"/>
  <c r="E12" i="3"/>
  <c r="I11" i="3"/>
  <c r="M10" i="3"/>
  <c r="E10" i="3"/>
  <c r="I9" i="3"/>
  <c r="M8" i="3"/>
  <c r="E8" i="3"/>
  <c r="I7" i="3"/>
  <c r="M6" i="3"/>
  <c r="E6" i="3"/>
  <c r="I5" i="3"/>
  <c r="F13" i="3"/>
  <c r="J4" i="3"/>
  <c r="P21" i="3"/>
  <c r="P19" i="3"/>
  <c r="P17" i="3"/>
  <c r="L16" i="3"/>
  <c r="P15" i="3"/>
  <c r="H15" i="3"/>
  <c r="L14" i="3"/>
  <c r="P13" i="3"/>
  <c r="H13" i="3"/>
  <c r="L12" i="3"/>
  <c r="H11" i="3"/>
  <c r="L10" i="3"/>
  <c r="P9" i="3"/>
  <c r="H9" i="3"/>
  <c r="L8" i="3"/>
  <c r="P7" i="3"/>
  <c r="H7" i="3"/>
  <c r="L6" i="3"/>
  <c r="P5" i="3"/>
  <c r="H5" i="3"/>
  <c r="F21" i="3"/>
  <c r="N15" i="3"/>
  <c r="L22" i="3"/>
  <c r="H21" i="3"/>
  <c r="L20" i="3"/>
  <c r="H19" i="3"/>
  <c r="L18" i="3"/>
  <c r="H17" i="3"/>
  <c r="P11" i="3"/>
  <c r="I4" i="3"/>
  <c r="K22" i="3"/>
  <c r="O21" i="3"/>
  <c r="G21" i="3"/>
  <c r="K20" i="3"/>
  <c r="O19" i="3"/>
  <c r="G19" i="3"/>
  <c r="K18" i="3"/>
  <c r="O17" i="3"/>
  <c r="G17" i="3"/>
  <c r="K16" i="3"/>
  <c r="O15" i="3"/>
  <c r="G15" i="3"/>
  <c r="K14" i="3"/>
  <c r="O13" i="3"/>
  <c r="G13" i="3"/>
  <c r="K12" i="3"/>
  <c r="O11" i="3"/>
  <c r="G11" i="3"/>
  <c r="K10" i="3"/>
  <c r="O9" i="3"/>
  <c r="G9" i="3"/>
  <c r="K8" i="3"/>
  <c r="O7" i="3"/>
  <c r="G7" i="3"/>
  <c r="K6" i="3"/>
  <c r="O5" i="3"/>
  <c r="G5" i="3"/>
  <c r="F5" i="3"/>
  <c r="E5" i="3"/>
  <c r="F4" i="3"/>
</calcChain>
</file>

<file path=xl/sharedStrings.xml><?xml version="1.0" encoding="utf-8"?>
<sst xmlns="http://schemas.openxmlformats.org/spreadsheetml/2006/main" count="22" uniqueCount="8">
  <si>
    <t>TENOR</t>
  </si>
  <si>
    <t>YEARS</t>
  </si>
  <si>
    <t>MONTHS</t>
  </si>
  <si>
    <t>EXPIRY</t>
  </si>
  <si>
    <t>STRIKE</t>
  </si>
  <si>
    <t>BVOL</t>
  </si>
  <si>
    <t>STRADDLE</t>
  </si>
  <si>
    <t>NormPDF(0)=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</si>
</sst>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1" xfId="0" applyNumberFormat="1" applyBorder="1"/>
    <xf numFmtId="2" fontId="0" fillId="0" borderId="2" xfId="0" applyNumberFormat="1" applyBorder="1"/>
    <xf numFmtId="0" fontId="0" fillId="0" borderId="0" xfId="0" applyAlignment="1">
      <alignment horizontal="right" vertical="top"/>
    </xf>
    <xf numFmtId="2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7A34-09B2-4319-8D7D-AC6AC4AF1756}">
  <dimension ref="A1:P22"/>
  <sheetViews>
    <sheetView workbookViewId="0">
      <selection activeCell="J27" sqref="J27"/>
    </sheetView>
  </sheetViews>
  <sheetFormatPr defaultRowHeight="15" x14ac:dyDescent="0.25"/>
  <sheetData>
    <row r="1" spans="1:16" x14ac:dyDescent="0.25">
      <c r="A1" t="s">
        <v>5</v>
      </c>
      <c r="C1" t="s">
        <v>0</v>
      </c>
      <c r="D1" t="s">
        <v>1</v>
      </c>
      <c r="E1">
        <v>1</v>
      </c>
      <c r="F1">
        <v>2</v>
      </c>
      <c r="G1">
        <v>3</v>
      </c>
      <c r="H1">
        <v>4</v>
      </c>
      <c r="I1">
        <v>5</v>
      </c>
      <c r="J1">
        <v>7</v>
      </c>
      <c r="K1">
        <v>10</v>
      </c>
      <c r="L1">
        <v>12</v>
      </c>
      <c r="M1">
        <v>15</v>
      </c>
      <c r="N1">
        <v>20</v>
      </c>
      <c r="O1">
        <v>25</v>
      </c>
      <c r="P1">
        <v>30</v>
      </c>
    </row>
    <row r="2" spans="1:16" x14ac:dyDescent="0.25">
      <c r="A2" t="s">
        <v>3</v>
      </c>
      <c r="D2" t="s">
        <v>2</v>
      </c>
      <c r="E2">
        <f>E1*12</f>
        <v>12</v>
      </c>
      <c r="F2">
        <f t="shared" ref="F2:P2" si="0">F1*12</f>
        <v>24</v>
      </c>
      <c r="G2">
        <f t="shared" si="0"/>
        <v>36</v>
      </c>
      <c r="H2">
        <f t="shared" si="0"/>
        <v>48</v>
      </c>
      <c r="I2">
        <f t="shared" si="0"/>
        <v>60</v>
      </c>
      <c r="J2">
        <f t="shared" si="0"/>
        <v>84</v>
      </c>
      <c r="K2">
        <f t="shared" si="0"/>
        <v>120</v>
      </c>
      <c r="L2">
        <f t="shared" si="0"/>
        <v>144</v>
      </c>
      <c r="M2">
        <f t="shared" si="0"/>
        <v>180</v>
      </c>
      <c r="N2">
        <f t="shared" si="0"/>
        <v>240</v>
      </c>
      <c r="O2">
        <f t="shared" si="0"/>
        <v>300</v>
      </c>
      <c r="P2">
        <f t="shared" si="0"/>
        <v>360</v>
      </c>
    </row>
    <row r="3" spans="1:16" x14ac:dyDescent="0.25">
      <c r="A3" t="s">
        <v>1</v>
      </c>
      <c r="B3" t="s">
        <v>2</v>
      </c>
    </row>
    <row r="4" spans="1:16" x14ac:dyDescent="0.25">
      <c r="A4">
        <f>1/12</f>
        <v>8.3333333333333329E-2</v>
      </c>
      <c r="B4">
        <f>A4*12</f>
        <v>1</v>
      </c>
      <c r="E4" s="1">
        <v>164.66</v>
      </c>
      <c r="F4" s="1">
        <v>192.16</v>
      </c>
      <c r="G4" s="1">
        <v>183.15</v>
      </c>
      <c r="H4" s="1">
        <v>174.63</v>
      </c>
      <c r="I4" s="1">
        <v>163.58000000000001</v>
      </c>
      <c r="J4" s="1">
        <v>151.83000000000001</v>
      </c>
      <c r="K4" s="1">
        <v>133.59</v>
      </c>
      <c r="L4" s="1">
        <v>131.6</v>
      </c>
      <c r="M4" s="1">
        <v>128.44999999999999</v>
      </c>
      <c r="N4" s="1">
        <v>123.49</v>
      </c>
      <c r="O4" s="1">
        <v>119.52</v>
      </c>
      <c r="P4" s="1">
        <v>115.72</v>
      </c>
    </row>
    <row r="5" spans="1:16" x14ac:dyDescent="0.25">
      <c r="A5">
        <f>3/12</f>
        <v>0.25</v>
      </c>
      <c r="B5">
        <f t="shared" ref="B5:B22" si="1">A5*12</f>
        <v>3</v>
      </c>
      <c r="E5" s="1">
        <v>155.87</v>
      </c>
      <c r="F5" s="1">
        <v>174.3</v>
      </c>
      <c r="G5" s="1">
        <v>168.75</v>
      </c>
      <c r="H5" s="1">
        <v>159.44</v>
      </c>
      <c r="I5" s="1">
        <v>150.78</v>
      </c>
      <c r="J5" s="1">
        <v>141.36000000000001</v>
      </c>
      <c r="K5" s="1">
        <v>127.21</v>
      </c>
      <c r="L5" s="1">
        <v>125.64</v>
      </c>
      <c r="M5" s="1">
        <v>123.11</v>
      </c>
      <c r="N5" s="1">
        <v>119.21</v>
      </c>
      <c r="O5" s="1">
        <v>116.33</v>
      </c>
      <c r="P5" s="1">
        <v>113.69</v>
      </c>
    </row>
    <row r="6" spans="1:16" x14ac:dyDescent="0.25">
      <c r="A6">
        <f>1/2</f>
        <v>0.5</v>
      </c>
      <c r="B6">
        <f t="shared" si="1"/>
        <v>6</v>
      </c>
      <c r="E6" s="1">
        <v>145.69999999999999</v>
      </c>
      <c r="F6" s="1">
        <v>155.12</v>
      </c>
      <c r="G6" s="1">
        <v>152.02000000000001</v>
      </c>
      <c r="H6" s="1">
        <v>147.06</v>
      </c>
      <c r="I6" s="1">
        <v>141.66</v>
      </c>
      <c r="J6" s="1">
        <v>133.72999999999999</v>
      </c>
      <c r="K6" s="2">
        <v>121.15</v>
      </c>
      <c r="L6" s="1">
        <v>119.55</v>
      </c>
      <c r="M6" s="1">
        <v>116.96</v>
      </c>
      <c r="N6" s="1">
        <v>113.4</v>
      </c>
      <c r="O6" s="1">
        <v>111.22</v>
      </c>
      <c r="P6" s="1">
        <v>108.6</v>
      </c>
    </row>
    <row r="7" spans="1:16" x14ac:dyDescent="0.25">
      <c r="A7">
        <f>9/12</f>
        <v>0.75</v>
      </c>
      <c r="B7">
        <f t="shared" si="1"/>
        <v>9</v>
      </c>
      <c r="E7" s="1">
        <v>139.41999999999999</v>
      </c>
      <c r="F7" s="1">
        <v>145.56</v>
      </c>
      <c r="G7" s="1">
        <v>142.65</v>
      </c>
      <c r="H7" s="1">
        <v>138.5</v>
      </c>
      <c r="I7" s="1">
        <v>134.80000000000001</v>
      </c>
      <c r="J7" s="1">
        <v>128.72</v>
      </c>
      <c r="K7" s="1">
        <v>117.72</v>
      </c>
      <c r="L7" s="1">
        <v>116.27</v>
      </c>
      <c r="M7" s="1">
        <v>113.87</v>
      </c>
      <c r="N7" s="1">
        <v>110.13</v>
      </c>
      <c r="O7" s="1">
        <v>108.2</v>
      </c>
      <c r="P7" s="1">
        <v>105.45</v>
      </c>
    </row>
    <row r="8" spans="1:16" x14ac:dyDescent="0.25">
      <c r="A8">
        <v>1</v>
      </c>
      <c r="B8">
        <f t="shared" si="1"/>
        <v>12</v>
      </c>
      <c r="E8" s="1">
        <v>134.76</v>
      </c>
      <c r="F8" s="1">
        <v>138.75</v>
      </c>
      <c r="G8" s="1">
        <v>135.72999999999999</v>
      </c>
      <c r="H8" s="1">
        <v>132.25</v>
      </c>
      <c r="I8" s="1">
        <v>128.80000000000001</v>
      </c>
      <c r="J8" s="1">
        <v>123.72</v>
      </c>
      <c r="K8" s="1">
        <v>115.2</v>
      </c>
      <c r="L8" s="1">
        <v>113.68</v>
      </c>
      <c r="M8" s="1">
        <v>111.13</v>
      </c>
      <c r="N8" s="1">
        <v>106.49</v>
      </c>
      <c r="O8" s="1">
        <v>104.6</v>
      </c>
      <c r="P8" s="1">
        <v>102.44</v>
      </c>
    </row>
    <row r="9" spans="1:16" x14ac:dyDescent="0.25">
      <c r="A9">
        <v>2</v>
      </c>
      <c r="B9">
        <f t="shared" si="1"/>
        <v>24</v>
      </c>
      <c r="E9" s="1">
        <v>120.43</v>
      </c>
      <c r="F9" s="1">
        <v>121.44</v>
      </c>
      <c r="G9" s="1">
        <v>119.49</v>
      </c>
      <c r="H9" s="1">
        <v>117.83</v>
      </c>
      <c r="I9" s="1">
        <v>116.53</v>
      </c>
      <c r="J9" s="1">
        <v>113.93</v>
      </c>
      <c r="K9" s="1">
        <v>109.74</v>
      </c>
      <c r="L9" s="1">
        <v>107.8</v>
      </c>
      <c r="M9" s="1">
        <v>104.53</v>
      </c>
      <c r="N9" s="1">
        <v>100.7</v>
      </c>
      <c r="O9" s="1">
        <v>98.59</v>
      </c>
      <c r="P9" s="1">
        <v>97.28</v>
      </c>
    </row>
    <row r="10" spans="1:16" x14ac:dyDescent="0.25">
      <c r="A10">
        <v>3</v>
      </c>
      <c r="B10">
        <f t="shared" si="1"/>
        <v>36</v>
      </c>
      <c r="E10" s="1">
        <v>113.39</v>
      </c>
      <c r="F10" s="1">
        <v>113.76</v>
      </c>
      <c r="G10" s="1">
        <v>112.66</v>
      </c>
      <c r="H10" s="1">
        <v>110.87</v>
      </c>
      <c r="I10" s="1">
        <v>109.27</v>
      </c>
      <c r="J10" s="1">
        <v>107.21</v>
      </c>
      <c r="K10" s="1">
        <v>103.71</v>
      </c>
      <c r="L10" s="1">
        <v>101.78</v>
      </c>
      <c r="M10" s="1">
        <v>98.42</v>
      </c>
      <c r="N10" s="1">
        <v>94.72</v>
      </c>
      <c r="O10" s="1">
        <v>93.09</v>
      </c>
      <c r="P10" s="1">
        <v>91.26</v>
      </c>
    </row>
    <row r="11" spans="1:16" x14ac:dyDescent="0.25">
      <c r="A11">
        <v>4</v>
      </c>
      <c r="B11">
        <f t="shared" si="1"/>
        <v>48</v>
      </c>
      <c r="E11" s="1">
        <v>108.62</v>
      </c>
      <c r="F11" s="1">
        <v>109.1</v>
      </c>
      <c r="G11" s="1">
        <v>107.31</v>
      </c>
      <c r="H11" s="1">
        <v>105.86</v>
      </c>
      <c r="I11" s="1">
        <v>104.55</v>
      </c>
      <c r="J11" s="1">
        <v>102.3</v>
      </c>
      <c r="K11" s="1">
        <v>98.9</v>
      </c>
      <c r="L11" s="1">
        <v>96.76</v>
      </c>
      <c r="M11" s="1">
        <v>93.44</v>
      </c>
      <c r="N11" s="1">
        <v>89.78</v>
      </c>
      <c r="O11" s="1">
        <v>87.87</v>
      </c>
      <c r="P11" s="1">
        <v>85.73</v>
      </c>
    </row>
    <row r="12" spans="1:16" x14ac:dyDescent="0.25">
      <c r="A12">
        <v>5</v>
      </c>
      <c r="B12">
        <f t="shared" si="1"/>
        <v>60</v>
      </c>
      <c r="E12" s="1">
        <v>105.04</v>
      </c>
      <c r="F12" s="1">
        <v>104.99</v>
      </c>
      <c r="G12" s="1">
        <v>103.32</v>
      </c>
      <c r="H12" s="1">
        <v>101.57</v>
      </c>
      <c r="I12" s="1">
        <v>100.03</v>
      </c>
      <c r="J12" s="1">
        <v>97.78</v>
      </c>
      <c r="K12" s="1">
        <v>94.57</v>
      </c>
      <c r="L12" s="1">
        <v>92.34</v>
      </c>
      <c r="M12" s="1">
        <v>89.13</v>
      </c>
      <c r="N12" s="1">
        <v>85.5</v>
      </c>
      <c r="O12" s="1">
        <v>83.32</v>
      </c>
      <c r="P12" s="1">
        <v>81.2</v>
      </c>
    </row>
    <row r="13" spans="1:16" x14ac:dyDescent="0.25">
      <c r="A13">
        <v>6</v>
      </c>
      <c r="B13">
        <f t="shared" si="1"/>
        <v>72</v>
      </c>
      <c r="E13" s="1">
        <v>101.73</v>
      </c>
      <c r="F13" s="1">
        <v>101.58</v>
      </c>
      <c r="G13" s="1">
        <v>99.78</v>
      </c>
      <c r="H13" s="1">
        <v>97.77</v>
      </c>
      <c r="I13" s="1">
        <v>96.08</v>
      </c>
      <c r="J13" s="1">
        <v>93.82</v>
      </c>
      <c r="K13" s="1">
        <v>90.85</v>
      </c>
      <c r="L13" s="1">
        <v>88.62</v>
      </c>
      <c r="M13" s="1">
        <v>85.31</v>
      </c>
      <c r="N13" s="1">
        <v>81.7</v>
      </c>
      <c r="O13" s="1">
        <v>79.53</v>
      </c>
      <c r="P13" s="1">
        <v>77.33</v>
      </c>
    </row>
    <row r="14" spans="1:16" x14ac:dyDescent="0.25">
      <c r="A14">
        <v>7</v>
      </c>
      <c r="B14">
        <f t="shared" si="1"/>
        <v>84</v>
      </c>
      <c r="E14" s="1">
        <v>98.06</v>
      </c>
      <c r="F14" s="1">
        <v>98.01</v>
      </c>
      <c r="G14" s="1">
        <v>95.7</v>
      </c>
      <c r="H14" s="1">
        <v>93.65</v>
      </c>
      <c r="I14" s="1">
        <v>92.38</v>
      </c>
      <c r="J14" s="1">
        <v>90.03</v>
      </c>
      <c r="K14" s="1">
        <v>87.32</v>
      </c>
      <c r="L14" s="1">
        <v>85.09</v>
      </c>
      <c r="M14" s="1">
        <v>81.69</v>
      </c>
      <c r="N14" s="1">
        <v>77.94</v>
      </c>
      <c r="O14" s="1">
        <v>75.72</v>
      </c>
      <c r="P14" s="1">
        <v>73.56</v>
      </c>
    </row>
    <row r="15" spans="1:16" x14ac:dyDescent="0.25">
      <c r="A15">
        <v>8</v>
      </c>
      <c r="B15">
        <f t="shared" si="1"/>
        <v>96</v>
      </c>
      <c r="E15" s="1">
        <v>94.85</v>
      </c>
      <c r="F15" s="1">
        <v>94.93</v>
      </c>
      <c r="G15" s="1">
        <v>92.76</v>
      </c>
      <c r="H15" s="1">
        <v>90.98</v>
      </c>
      <c r="I15" s="1">
        <v>89.5</v>
      </c>
      <c r="J15" s="1">
        <v>87.27</v>
      </c>
      <c r="K15" s="1">
        <v>84.46</v>
      </c>
      <c r="L15" s="1">
        <v>82.23</v>
      </c>
      <c r="M15" s="1">
        <v>78.760000000000005</v>
      </c>
      <c r="N15" s="1">
        <v>75.010000000000005</v>
      </c>
      <c r="O15" s="1">
        <v>72.89</v>
      </c>
      <c r="P15" s="1">
        <v>70.88</v>
      </c>
    </row>
    <row r="16" spans="1:16" x14ac:dyDescent="0.25">
      <c r="A16">
        <v>9</v>
      </c>
      <c r="B16">
        <f t="shared" si="1"/>
        <v>108</v>
      </c>
      <c r="E16" s="1">
        <v>92.38</v>
      </c>
      <c r="F16" s="1">
        <v>92.25</v>
      </c>
      <c r="G16" s="1">
        <v>90.14</v>
      </c>
      <c r="H16" s="1">
        <v>88.66</v>
      </c>
      <c r="I16" s="1">
        <v>87.04</v>
      </c>
      <c r="J16" s="1">
        <v>84.55</v>
      </c>
      <c r="K16" s="1">
        <v>81.599999999999994</v>
      </c>
      <c r="L16" s="1">
        <v>79.28</v>
      </c>
      <c r="M16" s="1">
        <v>75.819999999999993</v>
      </c>
      <c r="N16" s="1">
        <v>72.180000000000007</v>
      </c>
      <c r="O16" s="1">
        <v>70.11</v>
      </c>
      <c r="P16" s="1">
        <v>68.09</v>
      </c>
    </row>
    <row r="17" spans="1:16" x14ac:dyDescent="0.25">
      <c r="A17">
        <v>10</v>
      </c>
      <c r="B17">
        <f t="shared" si="1"/>
        <v>120</v>
      </c>
      <c r="E17" s="1">
        <v>89.71</v>
      </c>
      <c r="F17" s="1">
        <v>89.64</v>
      </c>
      <c r="G17" s="1">
        <v>87.71</v>
      </c>
      <c r="H17" s="1">
        <v>85.93</v>
      </c>
      <c r="I17" s="1">
        <v>84.34</v>
      </c>
      <c r="J17" s="1">
        <v>81.83</v>
      </c>
      <c r="K17" s="1">
        <v>78.790000000000006</v>
      </c>
      <c r="L17" s="1">
        <v>76.400000000000006</v>
      </c>
      <c r="M17" s="1">
        <v>72.91</v>
      </c>
      <c r="N17" s="1">
        <v>69.42</v>
      </c>
      <c r="O17" s="1">
        <v>67.31</v>
      </c>
      <c r="P17" s="1">
        <v>65.42</v>
      </c>
    </row>
    <row r="18" spans="1:16" x14ac:dyDescent="0.25">
      <c r="A18">
        <v>12</v>
      </c>
      <c r="B18">
        <f t="shared" si="1"/>
        <v>144</v>
      </c>
      <c r="E18" s="1">
        <v>85.54</v>
      </c>
      <c r="F18" s="1">
        <v>85.45</v>
      </c>
      <c r="G18" s="1">
        <v>83.67</v>
      </c>
      <c r="H18" s="1">
        <v>81.99</v>
      </c>
      <c r="I18" s="1">
        <v>80.22</v>
      </c>
      <c r="J18" s="1">
        <v>77.95</v>
      </c>
      <c r="K18" s="1">
        <v>74.709999999999994</v>
      </c>
      <c r="L18" s="1">
        <v>72.27</v>
      </c>
      <c r="M18" s="1">
        <v>68.650000000000006</v>
      </c>
      <c r="N18" s="1">
        <v>65.38</v>
      </c>
      <c r="O18" s="1">
        <v>63.33</v>
      </c>
      <c r="P18" s="1">
        <v>61.45</v>
      </c>
    </row>
    <row r="19" spans="1:16" x14ac:dyDescent="0.25">
      <c r="A19">
        <v>15</v>
      </c>
      <c r="B19">
        <f t="shared" si="1"/>
        <v>180</v>
      </c>
      <c r="E19" s="1">
        <v>79.989999999999995</v>
      </c>
      <c r="F19" s="1">
        <v>79.89</v>
      </c>
      <c r="G19" s="1">
        <v>78.150000000000006</v>
      </c>
      <c r="H19" s="1">
        <v>76.56</v>
      </c>
      <c r="I19" s="1">
        <v>74.67</v>
      </c>
      <c r="J19" s="1">
        <v>72.19</v>
      </c>
      <c r="K19" s="1">
        <v>69.02</v>
      </c>
      <c r="L19" s="1">
        <v>66.540000000000006</v>
      </c>
      <c r="M19" s="1">
        <v>62.88</v>
      </c>
      <c r="N19" s="1">
        <v>60.17</v>
      </c>
      <c r="O19" s="1">
        <v>58.07</v>
      </c>
      <c r="P19" s="1">
        <v>56.08</v>
      </c>
    </row>
    <row r="20" spans="1:16" x14ac:dyDescent="0.25">
      <c r="A20">
        <v>20</v>
      </c>
      <c r="B20">
        <f t="shared" si="1"/>
        <v>240</v>
      </c>
      <c r="E20" s="1">
        <v>74.66</v>
      </c>
      <c r="F20" s="1">
        <v>74.72</v>
      </c>
      <c r="G20" s="1">
        <v>72.930000000000007</v>
      </c>
      <c r="H20" s="1">
        <v>71.010000000000005</v>
      </c>
      <c r="I20" s="1">
        <v>68.989999999999995</v>
      </c>
      <c r="J20" s="1">
        <v>66.62</v>
      </c>
      <c r="K20" s="1">
        <v>63.22</v>
      </c>
      <c r="L20" s="1">
        <v>60.69</v>
      </c>
      <c r="M20" s="1">
        <v>56.93</v>
      </c>
      <c r="N20" s="1">
        <v>54.58</v>
      </c>
      <c r="O20" s="1">
        <v>52.56</v>
      </c>
      <c r="P20" s="1">
        <v>50.44</v>
      </c>
    </row>
    <row r="21" spans="1:16" x14ac:dyDescent="0.25">
      <c r="A21">
        <v>25</v>
      </c>
      <c r="B21">
        <f t="shared" si="1"/>
        <v>300</v>
      </c>
      <c r="E21" s="1">
        <v>71.08</v>
      </c>
      <c r="F21" s="1">
        <v>70.87</v>
      </c>
      <c r="G21" s="2">
        <v>69.19</v>
      </c>
      <c r="H21" s="1">
        <v>66.98</v>
      </c>
      <c r="I21" s="1">
        <v>64.959999999999994</v>
      </c>
      <c r="J21" s="1">
        <v>62.17</v>
      </c>
      <c r="K21" s="1">
        <v>58.98</v>
      </c>
      <c r="L21" s="1">
        <v>56.58</v>
      </c>
      <c r="M21" s="1">
        <v>53</v>
      </c>
      <c r="N21" s="1">
        <v>50</v>
      </c>
      <c r="O21" s="1">
        <v>48.09</v>
      </c>
      <c r="P21" s="1">
        <v>46.24</v>
      </c>
    </row>
    <row r="22" spans="1:16" x14ac:dyDescent="0.25">
      <c r="A22">
        <v>30</v>
      </c>
      <c r="B22">
        <f t="shared" si="1"/>
        <v>360</v>
      </c>
      <c r="E22" s="1">
        <v>68.430000000000007</v>
      </c>
      <c r="F22" s="1">
        <v>68.5</v>
      </c>
      <c r="G22" s="1">
        <v>66.52</v>
      </c>
      <c r="H22" s="1">
        <v>64.16</v>
      </c>
      <c r="I22" s="1">
        <v>61.74</v>
      </c>
      <c r="J22" s="1">
        <v>58.96</v>
      </c>
      <c r="K22" s="1">
        <v>55.3</v>
      </c>
      <c r="L22" s="1">
        <v>52.82</v>
      </c>
      <c r="M22" s="1">
        <v>49.13</v>
      </c>
      <c r="N22" s="1">
        <v>46.21</v>
      </c>
      <c r="O22" s="1">
        <v>44.75</v>
      </c>
      <c r="P22" s="1">
        <v>43.09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8A55-93C0-4F27-9D9C-7AB56B1F806F}">
  <dimension ref="A1:P22"/>
  <sheetViews>
    <sheetView topLeftCell="A2" workbookViewId="0">
      <selection activeCell="M13" sqref="M13"/>
    </sheetView>
  </sheetViews>
  <sheetFormatPr defaultRowHeight="15" x14ac:dyDescent="0.25"/>
  <cols>
    <col min="6" max="6" width="9" customWidth="1"/>
  </cols>
  <sheetData>
    <row r="1" spans="1:16" x14ac:dyDescent="0.25">
      <c r="A1" t="s">
        <v>4</v>
      </c>
      <c r="C1" t="s">
        <v>0</v>
      </c>
      <c r="D1" t="s">
        <v>1</v>
      </c>
      <c r="E1">
        <v>1</v>
      </c>
      <c r="F1">
        <v>2</v>
      </c>
      <c r="G1">
        <v>3</v>
      </c>
      <c r="H1">
        <v>4</v>
      </c>
      <c r="I1">
        <v>5</v>
      </c>
      <c r="J1">
        <v>7</v>
      </c>
      <c r="K1">
        <v>10</v>
      </c>
      <c r="L1">
        <v>12</v>
      </c>
      <c r="M1">
        <v>15</v>
      </c>
      <c r="N1">
        <v>20</v>
      </c>
      <c r="O1">
        <v>25</v>
      </c>
      <c r="P1">
        <v>30</v>
      </c>
    </row>
    <row r="2" spans="1:16" x14ac:dyDescent="0.25">
      <c r="A2" t="s">
        <v>3</v>
      </c>
      <c r="D2" t="s">
        <v>2</v>
      </c>
      <c r="E2">
        <f>E1*12</f>
        <v>12</v>
      </c>
      <c r="F2">
        <f t="shared" ref="F2:P2" si="0">F1*12</f>
        <v>24</v>
      </c>
      <c r="G2">
        <f t="shared" si="0"/>
        <v>36</v>
      </c>
      <c r="H2">
        <f t="shared" si="0"/>
        <v>48</v>
      </c>
      <c r="I2">
        <f t="shared" si="0"/>
        <v>60</v>
      </c>
      <c r="J2">
        <f t="shared" si="0"/>
        <v>84</v>
      </c>
      <c r="K2">
        <f t="shared" si="0"/>
        <v>120</v>
      </c>
      <c r="L2">
        <f t="shared" si="0"/>
        <v>144</v>
      </c>
      <c r="M2">
        <f t="shared" si="0"/>
        <v>180</v>
      </c>
      <c r="N2">
        <f t="shared" si="0"/>
        <v>240</v>
      </c>
      <c r="O2">
        <f t="shared" si="0"/>
        <v>300</v>
      </c>
      <c r="P2">
        <f t="shared" si="0"/>
        <v>360</v>
      </c>
    </row>
    <row r="3" spans="1:16" x14ac:dyDescent="0.25">
      <c r="A3" t="s">
        <v>1</v>
      </c>
      <c r="B3" t="s">
        <v>2</v>
      </c>
    </row>
    <row r="4" spans="1:16" x14ac:dyDescent="0.25">
      <c r="A4">
        <f>1/12</f>
        <v>8.3333333333333329E-2</v>
      </c>
      <c r="B4">
        <f>A4*12</f>
        <v>1</v>
      </c>
      <c r="E4" s="1">
        <v>3.61</v>
      </c>
      <c r="F4" s="1">
        <v>3.47</v>
      </c>
      <c r="G4" s="1">
        <v>3.31</v>
      </c>
      <c r="H4" s="1">
        <v>3.2</v>
      </c>
      <c r="I4" s="1">
        <v>3.13</v>
      </c>
      <c r="J4" s="1">
        <v>3.05</v>
      </c>
      <c r="K4" s="1">
        <v>3.02</v>
      </c>
      <c r="L4" s="1">
        <v>3.02</v>
      </c>
      <c r="M4" s="1">
        <v>3</v>
      </c>
      <c r="N4" s="1">
        <v>2.82</v>
      </c>
      <c r="O4" s="1">
        <v>2.62</v>
      </c>
      <c r="P4" s="1">
        <v>2.4500000000000002</v>
      </c>
    </row>
    <row r="5" spans="1:16" x14ac:dyDescent="0.25">
      <c r="A5">
        <f>3/12</f>
        <v>0.25</v>
      </c>
      <c r="B5">
        <f t="shared" ref="B5:B22" si="1">A5*12</f>
        <v>3</v>
      </c>
      <c r="E5" s="1">
        <v>3.65</v>
      </c>
      <c r="F5" s="1">
        <v>3.45</v>
      </c>
      <c r="G5" s="1">
        <v>3.29</v>
      </c>
      <c r="H5" s="1">
        <v>3.18</v>
      </c>
      <c r="I5" s="1">
        <v>3.12</v>
      </c>
      <c r="J5" s="1">
        <v>3.05</v>
      </c>
      <c r="K5" s="1">
        <v>3.02</v>
      </c>
      <c r="L5" s="1">
        <v>3.02</v>
      </c>
      <c r="M5" s="1">
        <v>2.99</v>
      </c>
      <c r="N5" s="1">
        <v>2.81</v>
      </c>
      <c r="O5" s="1">
        <v>2.6</v>
      </c>
      <c r="P5" s="1">
        <v>2.4300000000000002</v>
      </c>
    </row>
    <row r="6" spans="1:16" x14ac:dyDescent="0.25">
      <c r="A6">
        <f>1/2</f>
        <v>0.5</v>
      </c>
      <c r="B6">
        <f t="shared" si="1"/>
        <v>6</v>
      </c>
      <c r="E6" s="1">
        <v>3.56</v>
      </c>
      <c r="F6" s="1">
        <v>3.36</v>
      </c>
      <c r="G6" s="1">
        <v>3.22</v>
      </c>
      <c r="H6" s="1">
        <v>3.13</v>
      </c>
      <c r="I6" s="1">
        <v>3.07</v>
      </c>
      <c r="J6" s="1">
        <v>3.01</v>
      </c>
      <c r="K6" s="1">
        <v>3</v>
      </c>
      <c r="L6" s="1">
        <v>3</v>
      </c>
      <c r="M6" s="1">
        <v>2.96</v>
      </c>
      <c r="N6" s="1">
        <v>2.78</v>
      </c>
      <c r="O6" s="1">
        <v>2.58</v>
      </c>
      <c r="P6" s="1">
        <v>2.41</v>
      </c>
    </row>
    <row r="7" spans="1:16" x14ac:dyDescent="0.25">
      <c r="A7">
        <f>9/12</f>
        <v>0.75</v>
      </c>
      <c r="B7">
        <f t="shared" si="1"/>
        <v>9</v>
      </c>
      <c r="E7" s="1">
        <v>3.47</v>
      </c>
      <c r="F7" s="1">
        <v>3.27</v>
      </c>
      <c r="G7" s="1">
        <v>3.15</v>
      </c>
      <c r="H7" s="1">
        <v>3.07</v>
      </c>
      <c r="I7" s="1">
        <v>3.03</v>
      </c>
      <c r="J7" s="1">
        <v>2.98</v>
      </c>
      <c r="K7" s="1">
        <v>2.98</v>
      </c>
      <c r="L7" s="1">
        <v>2.98</v>
      </c>
      <c r="M7" s="1">
        <v>2.93</v>
      </c>
      <c r="N7" s="1">
        <v>2.75</v>
      </c>
      <c r="O7" s="1">
        <v>2.5499999999999998</v>
      </c>
      <c r="P7" s="1">
        <v>2.39</v>
      </c>
    </row>
    <row r="8" spans="1:16" x14ac:dyDescent="0.25">
      <c r="A8">
        <v>1</v>
      </c>
      <c r="B8">
        <f t="shared" si="1"/>
        <v>12</v>
      </c>
      <c r="E8" s="1">
        <v>3.36</v>
      </c>
      <c r="F8" s="1">
        <v>3.18</v>
      </c>
      <c r="G8" s="1">
        <v>3.07</v>
      </c>
      <c r="H8" s="1">
        <v>3.02</v>
      </c>
      <c r="I8" s="1">
        <v>2.98</v>
      </c>
      <c r="J8" s="1">
        <v>2.95</v>
      </c>
      <c r="K8" s="1">
        <v>2.96</v>
      </c>
      <c r="L8" s="1">
        <v>2.96</v>
      </c>
      <c r="M8" s="1">
        <v>2.91</v>
      </c>
      <c r="N8" s="1">
        <v>2.73</v>
      </c>
      <c r="O8" s="1">
        <v>2.5299999999999998</v>
      </c>
      <c r="P8" s="1">
        <v>2.37</v>
      </c>
    </row>
    <row r="9" spans="1:16" x14ac:dyDescent="0.25">
      <c r="A9">
        <v>2</v>
      </c>
      <c r="B9">
        <f t="shared" si="1"/>
        <v>24</v>
      </c>
      <c r="E9" s="1">
        <v>2.99</v>
      </c>
      <c r="F9" s="1">
        <v>2.92</v>
      </c>
      <c r="G9" s="1">
        <v>2.9</v>
      </c>
      <c r="H9" s="1">
        <v>2.88</v>
      </c>
      <c r="I9" s="1">
        <v>2.87</v>
      </c>
      <c r="J9" s="1">
        <v>2.88</v>
      </c>
      <c r="K9" s="1">
        <v>2.92</v>
      </c>
      <c r="L9" s="1">
        <v>2.92</v>
      </c>
      <c r="M9" s="1">
        <v>2.83</v>
      </c>
      <c r="N9" s="1">
        <v>2.64</v>
      </c>
      <c r="O9" s="1">
        <v>2.44</v>
      </c>
      <c r="P9" s="1">
        <v>2.29</v>
      </c>
    </row>
    <row r="10" spans="1:16" x14ac:dyDescent="0.25">
      <c r="A10">
        <v>3</v>
      </c>
      <c r="B10">
        <f t="shared" si="1"/>
        <v>36</v>
      </c>
      <c r="E10" s="1">
        <v>2.86</v>
      </c>
      <c r="F10" s="1">
        <v>2.85</v>
      </c>
      <c r="G10" s="1">
        <v>2.85</v>
      </c>
      <c r="H10" s="1">
        <v>2.84</v>
      </c>
      <c r="I10" s="1">
        <v>2.85</v>
      </c>
      <c r="J10" s="1">
        <v>2.88</v>
      </c>
      <c r="K10" s="1">
        <v>2.91</v>
      </c>
      <c r="L10" s="1">
        <v>2.91</v>
      </c>
      <c r="M10" s="1">
        <v>2.78</v>
      </c>
      <c r="N10" s="1">
        <v>2.57</v>
      </c>
      <c r="O10" s="1">
        <v>2.38</v>
      </c>
      <c r="P10" s="1">
        <v>2.23</v>
      </c>
    </row>
    <row r="11" spans="1:16" x14ac:dyDescent="0.25">
      <c r="A11">
        <v>4</v>
      </c>
      <c r="B11">
        <f t="shared" si="1"/>
        <v>48</v>
      </c>
      <c r="E11" s="1">
        <v>2.85</v>
      </c>
      <c r="F11" s="1">
        <v>2.84</v>
      </c>
      <c r="G11" s="1">
        <v>2.84</v>
      </c>
      <c r="H11" s="1">
        <v>2.85</v>
      </c>
      <c r="I11" s="1">
        <v>2.87</v>
      </c>
      <c r="J11" s="1">
        <v>2.91</v>
      </c>
      <c r="K11" s="1">
        <v>2.91</v>
      </c>
      <c r="L11" s="1">
        <v>2.86</v>
      </c>
      <c r="M11" s="1">
        <v>2.73</v>
      </c>
      <c r="N11" s="1">
        <v>2.5099999999999998</v>
      </c>
      <c r="O11" s="1">
        <v>2.3199999999999998</v>
      </c>
      <c r="P11" s="1">
        <v>2.17</v>
      </c>
    </row>
    <row r="12" spans="1:16" x14ac:dyDescent="0.25">
      <c r="A12">
        <v>5</v>
      </c>
      <c r="B12">
        <f t="shared" si="1"/>
        <v>60</v>
      </c>
      <c r="E12" s="1">
        <v>2.83</v>
      </c>
      <c r="F12" s="4">
        <v>2.83</v>
      </c>
      <c r="G12" s="1">
        <v>2.85</v>
      </c>
      <c r="H12" s="1">
        <v>2.87</v>
      </c>
      <c r="I12" s="1">
        <v>2.9</v>
      </c>
      <c r="J12" s="1">
        <v>2.93</v>
      </c>
      <c r="K12" s="1">
        <v>2.92</v>
      </c>
      <c r="L12" s="1">
        <v>2.8</v>
      </c>
      <c r="M12" s="1">
        <v>2.69</v>
      </c>
      <c r="N12" s="1">
        <v>2.4500000000000002</v>
      </c>
      <c r="O12" s="1">
        <v>2.25</v>
      </c>
      <c r="P12" s="1">
        <v>2.12</v>
      </c>
    </row>
    <row r="13" spans="1:16" x14ac:dyDescent="0.25">
      <c r="A13">
        <v>6</v>
      </c>
      <c r="B13">
        <f t="shared" si="1"/>
        <v>72</v>
      </c>
      <c r="E13" s="1">
        <v>2.83</v>
      </c>
      <c r="F13" s="1">
        <v>2.86</v>
      </c>
      <c r="G13" s="1">
        <v>2.88</v>
      </c>
      <c r="H13" s="1">
        <v>2.91</v>
      </c>
      <c r="I13" s="1">
        <v>2.94</v>
      </c>
      <c r="J13" s="1">
        <v>2.94</v>
      </c>
      <c r="K13" s="1">
        <v>2.86</v>
      </c>
      <c r="L13" s="1">
        <v>2.75</v>
      </c>
      <c r="M13" s="1">
        <v>2.61</v>
      </c>
      <c r="N13" s="1">
        <v>2.37</v>
      </c>
      <c r="O13" s="1">
        <v>2.19</v>
      </c>
      <c r="P13" s="1">
        <v>2.06</v>
      </c>
    </row>
    <row r="14" spans="1:16" x14ac:dyDescent="0.25">
      <c r="A14">
        <v>7</v>
      </c>
      <c r="B14">
        <f t="shared" si="1"/>
        <v>84</v>
      </c>
      <c r="E14" s="1">
        <v>2.89</v>
      </c>
      <c r="F14" s="1">
        <v>2.91</v>
      </c>
      <c r="G14" s="1">
        <v>2.94</v>
      </c>
      <c r="H14" s="1">
        <v>2.97</v>
      </c>
      <c r="I14" s="1">
        <v>2.98</v>
      </c>
      <c r="J14" s="1">
        <v>2.95</v>
      </c>
      <c r="K14" s="1">
        <v>2.8</v>
      </c>
      <c r="L14" s="1">
        <v>2.7</v>
      </c>
      <c r="M14" s="1">
        <v>2.5299999999999998</v>
      </c>
      <c r="N14" s="1">
        <v>2.2999999999999998</v>
      </c>
      <c r="O14" s="1">
        <v>2.12</v>
      </c>
      <c r="P14" s="1">
        <v>2</v>
      </c>
    </row>
    <row r="15" spans="1:16" x14ac:dyDescent="0.25">
      <c r="A15">
        <v>8</v>
      </c>
      <c r="B15">
        <f t="shared" si="1"/>
        <v>96</v>
      </c>
      <c r="E15" s="2">
        <v>2.94</v>
      </c>
      <c r="F15" s="1">
        <v>2.97</v>
      </c>
      <c r="G15" s="1">
        <v>2.99</v>
      </c>
      <c r="H15" s="1">
        <v>3</v>
      </c>
      <c r="I15" s="4">
        <v>2.98</v>
      </c>
      <c r="J15" s="1">
        <v>2.95</v>
      </c>
      <c r="K15" s="1">
        <v>2.73</v>
      </c>
      <c r="L15" s="1">
        <v>2.64</v>
      </c>
      <c r="M15" s="1">
        <v>2.4500000000000002</v>
      </c>
      <c r="N15" s="1">
        <v>2.2200000000000002</v>
      </c>
      <c r="O15" s="1">
        <v>2.0499999999999998</v>
      </c>
      <c r="P15" s="1">
        <v>1.94</v>
      </c>
    </row>
    <row r="16" spans="1:16" x14ac:dyDescent="0.25">
      <c r="A16">
        <v>9</v>
      </c>
      <c r="B16">
        <f t="shared" si="1"/>
        <v>108</v>
      </c>
      <c r="E16" s="1">
        <v>3</v>
      </c>
      <c r="F16" s="1">
        <v>3.02</v>
      </c>
      <c r="G16" s="1">
        <v>3.02</v>
      </c>
      <c r="H16" s="1">
        <v>2.99</v>
      </c>
      <c r="I16" s="1">
        <v>2.97</v>
      </c>
      <c r="J16" s="1">
        <v>2.85</v>
      </c>
      <c r="K16" s="1">
        <v>2.65</v>
      </c>
      <c r="L16" s="1">
        <v>2.5299999999999998</v>
      </c>
      <c r="M16" s="1">
        <v>2.35</v>
      </c>
      <c r="N16" s="1">
        <v>2.13</v>
      </c>
      <c r="O16" s="1">
        <v>1.98</v>
      </c>
      <c r="P16" s="1">
        <v>1.87</v>
      </c>
    </row>
    <row r="17" spans="1:16" x14ac:dyDescent="0.25">
      <c r="A17">
        <v>10</v>
      </c>
      <c r="B17">
        <f t="shared" si="1"/>
        <v>120</v>
      </c>
      <c r="E17" s="1">
        <v>3.05</v>
      </c>
      <c r="F17" s="1">
        <v>3.03</v>
      </c>
      <c r="G17" s="1">
        <v>2.99</v>
      </c>
      <c r="H17" s="1">
        <v>2.96</v>
      </c>
      <c r="I17" s="1">
        <v>2.94</v>
      </c>
      <c r="J17" s="1">
        <v>2.73</v>
      </c>
      <c r="K17" s="1">
        <v>2.57</v>
      </c>
      <c r="L17" s="1">
        <v>2.41</v>
      </c>
      <c r="M17" s="1">
        <v>2.25</v>
      </c>
      <c r="N17" s="1">
        <v>2.04</v>
      </c>
      <c r="O17" s="1">
        <v>1.9</v>
      </c>
      <c r="P17" s="1">
        <v>1.81</v>
      </c>
    </row>
    <row r="18" spans="1:16" x14ac:dyDescent="0.25">
      <c r="A18">
        <v>12</v>
      </c>
      <c r="B18">
        <f t="shared" si="1"/>
        <v>144</v>
      </c>
      <c r="E18" s="1">
        <v>2.88</v>
      </c>
      <c r="F18" s="1">
        <v>2.88</v>
      </c>
      <c r="G18" s="1">
        <v>2.88</v>
      </c>
      <c r="H18" s="1">
        <v>2.7</v>
      </c>
      <c r="I18" s="1">
        <v>2.59</v>
      </c>
      <c r="J18" s="1">
        <v>1.97</v>
      </c>
      <c r="K18" s="1">
        <v>2.2599999999999998</v>
      </c>
      <c r="L18" s="1">
        <v>2.15</v>
      </c>
      <c r="M18" s="1">
        <v>2.0099999999999998</v>
      </c>
      <c r="N18" s="1">
        <v>1.84</v>
      </c>
      <c r="O18" s="1">
        <v>1.73</v>
      </c>
      <c r="P18" s="1">
        <v>1.65</v>
      </c>
    </row>
    <row r="19" spans="1:16" x14ac:dyDescent="0.25">
      <c r="A19">
        <v>15</v>
      </c>
      <c r="B19">
        <f t="shared" si="1"/>
        <v>180</v>
      </c>
      <c r="E19" s="1">
        <v>2.13</v>
      </c>
      <c r="F19" s="1">
        <v>2.14</v>
      </c>
      <c r="G19" s="1">
        <v>2.14</v>
      </c>
      <c r="H19" s="1">
        <v>2.14</v>
      </c>
      <c r="I19" s="1">
        <v>2.14</v>
      </c>
      <c r="J19" s="1">
        <v>1.45</v>
      </c>
      <c r="K19" s="1">
        <v>1.85</v>
      </c>
      <c r="L19" s="1">
        <v>1.76</v>
      </c>
      <c r="M19" s="1">
        <v>1.67</v>
      </c>
      <c r="N19" s="1">
        <v>1.56</v>
      </c>
      <c r="O19" s="1">
        <v>1.5</v>
      </c>
      <c r="P19" s="1">
        <v>1.43</v>
      </c>
    </row>
    <row r="20" spans="1:16" x14ac:dyDescent="0.25">
      <c r="A20">
        <v>20</v>
      </c>
      <c r="B20">
        <f t="shared" si="1"/>
        <v>240</v>
      </c>
      <c r="E20" s="1">
        <v>1.53</v>
      </c>
      <c r="F20" s="1">
        <v>1.53</v>
      </c>
      <c r="G20" s="1">
        <v>1.53</v>
      </c>
      <c r="H20" s="1">
        <v>1.53</v>
      </c>
      <c r="I20" s="1">
        <v>1.53</v>
      </c>
      <c r="J20" s="1">
        <v>1.45</v>
      </c>
      <c r="K20" s="1">
        <v>1.4</v>
      </c>
      <c r="L20" s="1">
        <v>1.37</v>
      </c>
      <c r="M20" s="1">
        <v>1.34</v>
      </c>
      <c r="N20" s="1">
        <v>1.31</v>
      </c>
      <c r="O20" s="1">
        <v>1.26</v>
      </c>
      <c r="P20" s="1">
        <v>1.22</v>
      </c>
    </row>
    <row r="21" spans="1:16" x14ac:dyDescent="0.25">
      <c r="A21">
        <v>25</v>
      </c>
      <c r="B21">
        <f t="shared" si="1"/>
        <v>300</v>
      </c>
      <c r="E21" s="1">
        <v>1.26</v>
      </c>
      <c r="F21" s="1">
        <v>1.26</v>
      </c>
      <c r="G21" s="1">
        <v>1.26</v>
      </c>
      <c r="H21" s="1">
        <v>1.26</v>
      </c>
      <c r="I21" s="1">
        <v>1.26</v>
      </c>
      <c r="J21" s="1">
        <v>1.26</v>
      </c>
      <c r="K21" s="1">
        <v>1.23</v>
      </c>
      <c r="L21" s="1">
        <v>1.23</v>
      </c>
      <c r="M21" s="1">
        <v>1.23</v>
      </c>
      <c r="N21" s="1">
        <v>1.18</v>
      </c>
      <c r="O21" s="1">
        <v>1.1499999999999999</v>
      </c>
      <c r="P21" s="1">
        <v>1.1299999999999999</v>
      </c>
    </row>
    <row r="22" spans="1:16" x14ac:dyDescent="0.25">
      <c r="A22">
        <v>30</v>
      </c>
      <c r="B22">
        <f t="shared" si="1"/>
        <v>360</v>
      </c>
      <c r="E22" s="1">
        <v>1.21</v>
      </c>
      <c r="F22" s="1">
        <v>1.21</v>
      </c>
      <c r="G22" s="1">
        <v>1.21</v>
      </c>
      <c r="H22" s="1">
        <v>1.21</v>
      </c>
      <c r="I22" s="1">
        <v>1.21</v>
      </c>
      <c r="J22" s="1">
        <v>1.21</v>
      </c>
      <c r="K22" s="1">
        <v>1.21</v>
      </c>
      <c r="L22" s="1">
        <v>1.18</v>
      </c>
      <c r="M22" s="1">
        <v>1.1399999999999999</v>
      </c>
      <c r="N22" s="1">
        <v>1.1100000000000001</v>
      </c>
      <c r="O22" s="1">
        <v>1.0900000000000001</v>
      </c>
      <c r="P22" s="1">
        <v>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5ED2-E9BE-4492-95E8-19F84935B05A}">
  <dimension ref="A1:P27"/>
  <sheetViews>
    <sheetView tabSelected="1" workbookViewId="0">
      <selection activeCell="L29" sqref="L29"/>
    </sheetView>
  </sheetViews>
  <sheetFormatPr defaultRowHeight="15" x14ac:dyDescent="0.25"/>
  <sheetData>
    <row r="1" spans="1:16" x14ac:dyDescent="0.25">
      <c r="A1" t="s">
        <v>6</v>
      </c>
      <c r="C1" t="s">
        <v>0</v>
      </c>
      <c r="D1" t="s">
        <v>1</v>
      </c>
      <c r="E1">
        <v>1</v>
      </c>
      <c r="F1">
        <v>2</v>
      </c>
      <c r="G1">
        <v>3</v>
      </c>
      <c r="H1">
        <v>4</v>
      </c>
      <c r="I1">
        <v>5</v>
      </c>
      <c r="J1">
        <v>7</v>
      </c>
      <c r="K1">
        <v>10</v>
      </c>
      <c r="L1">
        <v>12</v>
      </c>
      <c r="M1">
        <v>15</v>
      </c>
      <c r="N1">
        <v>20</v>
      </c>
      <c r="O1">
        <v>25</v>
      </c>
      <c r="P1">
        <v>30</v>
      </c>
    </row>
    <row r="2" spans="1:16" x14ac:dyDescent="0.25">
      <c r="A2" t="s">
        <v>3</v>
      </c>
      <c r="D2" t="s">
        <v>2</v>
      </c>
      <c r="E2">
        <f>E1*12</f>
        <v>12</v>
      </c>
      <c r="F2">
        <f t="shared" ref="F2:P2" si="0">F1*12</f>
        <v>24</v>
      </c>
      <c r="G2">
        <f t="shared" si="0"/>
        <v>36</v>
      </c>
      <c r="H2">
        <f t="shared" si="0"/>
        <v>48</v>
      </c>
      <c r="I2">
        <f t="shared" si="0"/>
        <v>60</v>
      </c>
      <c r="J2">
        <f t="shared" si="0"/>
        <v>84</v>
      </c>
      <c r="K2">
        <f t="shared" si="0"/>
        <v>120</v>
      </c>
      <c r="L2">
        <f t="shared" si="0"/>
        <v>144</v>
      </c>
      <c r="M2">
        <f t="shared" si="0"/>
        <v>180</v>
      </c>
      <c r="N2">
        <f t="shared" si="0"/>
        <v>240</v>
      </c>
      <c r="O2">
        <f t="shared" si="0"/>
        <v>300</v>
      </c>
      <c r="P2">
        <f t="shared" si="0"/>
        <v>360</v>
      </c>
    </row>
    <row r="3" spans="1:16" x14ac:dyDescent="0.25">
      <c r="A3" t="s">
        <v>1</v>
      </c>
      <c r="B3" t="s">
        <v>2</v>
      </c>
    </row>
    <row r="4" spans="1:16" x14ac:dyDescent="0.25">
      <c r="A4">
        <f>1/12</f>
        <v>8.3333333333333329E-2</v>
      </c>
      <c r="B4">
        <f>A4*12</f>
        <v>1</v>
      </c>
      <c r="E4" s="1">
        <f>2*BVOL!E4*SQRT($A4)*$E$27</f>
        <v>37.926044434633397</v>
      </c>
      <c r="F4" s="1">
        <f>2*BVOL!F4*SQRT($A4)*$E$27</f>
        <v>44.260103841607879</v>
      </c>
      <c r="G4" s="1">
        <f>2*BVOL!G4*SQRT($A4)*$E$27</f>
        <v>42.184835650450061</v>
      </c>
      <c r="H4" s="1">
        <f>2*BVOL!H4*SQRT($A4)*$E$27</f>
        <v>40.222428881452871</v>
      </c>
      <c r="I4" s="1">
        <f>2*BVOL!I4*SQRT($A4)*$E$27</f>
        <v>37.677288647014038</v>
      </c>
      <c r="J4" s="1">
        <f>2*BVOL!J4*SQRT($A4)*$E$27</f>
        <v>34.970917809488583</v>
      </c>
      <c r="K4" s="1">
        <f>2*BVOL!K4*SQRT($A4)*$E$27</f>
        <v>30.769708951917139</v>
      </c>
      <c r="L4" s="1">
        <f>2*BVOL!L4*SQRT($A4)*$E$27</f>
        <v>30.311353380285169</v>
      </c>
      <c r="M4" s="1">
        <f>2*BVOL!M4*SQRT($A4)*$E$27</f>
        <v>29.585815666395359</v>
      </c>
      <c r="N4" s="1">
        <f>2*BVOL!N4*SQRT($A4)*$E$27</f>
        <v>28.443381678810145</v>
      </c>
      <c r="O4" s="1">
        <f>2*BVOL!O4*SQRT($A4)*$E$27</f>
        <v>27.528973829876008</v>
      </c>
      <c r="P4" s="1">
        <f>2*BVOL!P4*SQRT($A4)*$E$27</f>
        <v>26.653721984548625</v>
      </c>
    </row>
    <row r="5" spans="1:16" x14ac:dyDescent="0.25">
      <c r="A5">
        <f>3/12</f>
        <v>0.25</v>
      </c>
      <c r="B5">
        <f t="shared" ref="B5:B22" si="1">A5*12</f>
        <v>3</v>
      </c>
      <c r="E5" s="1">
        <f>2*BVOL!E5*SQRT($A5)*$E$27</f>
        <v>62.183133246171316</v>
      </c>
      <c r="F5" s="1">
        <f>2*BVOL!F5*SQRT($A5)*$E$27</f>
        <v>69.535639473969724</v>
      </c>
      <c r="G5" s="1">
        <f>2*BVOL!G5*SQRT($A5)*$E$27</f>
        <v>67.32150981774177</v>
      </c>
      <c r="H5" s="1">
        <f>2*BVOL!H5*SQRT($A5)*$E$27</f>
        <v>63.607357187204428</v>
      </c>
      <c r="I5" s="1">
        <f>2*BVOL!I5*SQRT($A5)*$E$27</f>
        <v>60.152517038928025</v>
      </c>
      <c r="J5" s="1">
        <f>2*BVOL!J5*SQRT($A5)*$E$27</f>
        <v>56.394480757546532</v>
      </c>
      <c r="K5" s="1">
        <f>2*BVOL!K5*SQRT($A5)*$E$27</f>
        <v>50.749447489866249</v>
      </c>
      <c r="L5" s="1">
        <f>2*BVOL!L5*SQRT($A5)*$E$27</f>
        <v>50.123108109636007</v>
      </c>
      <c r="M5" s="1">
        <f>2*BVOL!M5*SQRT($A5)*$E$27</f>
        <v>49.113784140220382</v>
      </c>
      <c r="N5" s="1">
        <f>2*BVOL!N5*SQRT($A5)*$E$27</f>
        <v>47.557909246654788</v>
      </c>
      <c r="O5" s="1">
        <f>2*BVOL!O5*SQRT($A5)*$E$27</f>
        <v>46.408955479098665</v>
      </c>
      <c r="P5" s="1">
        <f>2*BVOL!P5*SQRT($A5)*$E$27</f>
        <v>45.355747858838882</v>
      </c>
    </row>
    <row r="6" spans="1:16" x14ac:dyDescent="0.25">
      <c r="A6">
        <f>1/2</f>
        <v>0.5</v>
      </c>
      <c r="B6">
        <f t="shared" si="1"/>
        <v>6</v>
      </c>
      <c r="E6" s="1">
        <f>2*BVOL!E6*SQRT($A6)*$E$27</f>
        <v>82.202422322908092</v>
      </c>
      <c r="F6" s="1">
        <f>2*BVOL!F6*SQRT($A6)*$E$27</f>
        <v>87.517088199927969</v>
      </c>
      <c r="G6" s="1">
        <f>2*BVOL!G6*SQRT($A6)*$E$27</f>
        <v>85.768100490929925</v>
      </c>
      <c r="H6" s="1">
        <f>2*BVOL!H6*SQRT($A6)*$E$27</f>
        <v>82.969720156533057</v>
      </c>
      <c r="I6" s="1">
        <f>2*BVOL!I6*SQRT($A6)*$E$27</f>
        <v>79.923096405375162</v>
      </c>
      <c r="J6" s="1">
        <f>2*BVOL!J6*SQRT($A6)*$E$27</f>
        <v>75.449073007841449</v>
      </c>
      <c r="K6" s="1">
        <f>2*BVOL!K6*SQRT($A6)*$E$27</f>
        <v>68.351568046810684</v>
      </c>
      <c r="L6" s="1">
        <f>2*BVOL!L6*SQRT($A6)*$E$27</f>
        <v>67.44886471313427</v>
      </c>
      <c r="M6" s="1">
        <f>2*BVOL!M6*SQRT($A6)*$E$27</f>
        <v>65.98761369174558</v>
      </c>
      <c r="N6" s="1">
        <f>2*BVOL!N6*SQRT($A6)*$E$27</f>
        <v>63.979098774315574</v>
      </c>
      <c r="O6" s="1">
        <f>2*BVOL!O6*SQRT($A6)*$E$27</f>
        <v>62.749165482181461</v>
      </c>
      <c r="P6" s="1">
        <f>2*BVOL!P6*SQRT($A6)*$E$27</f>
        <v>61.270988773286334</v>
      </c>
    </row>
    <row r="7" spans="1:16" x14ac:dyDescent="0.25">
      <c r="A7">
        <f>9/12</f>
        <v>0.75</v>
      </c>
      <c r="B7">
        <f t="shared" si="1"/>
        <v>9</v>
      </c>
      <c r="E7" s="1">
        <f>2*BVOL!E7*SQRT($A7)*$E$27</f>
        <v>96.337588638587178</v>
      </c>
      <c r="F7" s="1">
        <f>2*BVOL!F7*SQRT($A7)*$E$27</f>
        <v>100.58025679409518</v>
      </c>
      <c r="G7" s="1">
        <f>2*BVOL!G7*SQRT($A7)*$E$27</f>
        <v>98.569480844172006</v>
      </c>
      <c r="H7" s="1">
        <f>2*BVOL!H7*SQRT($A7)*$E$27</f>
        <v>95.701879403559929</v>
      </c>
      <c r="I7" s="1">
        <f>2*BVOL!I7*SQRT($A7)*$E$27</f>
        <v>93.14522269747205</v>
      </c>
      <c r="J7" s="1">
        <f>2*BVOL!J7*SQRT($A7)*$E$27</f>
        <v>88.944013839900606</v>
      </c>
      <c r="K7" s="1">
        <f>2*BVOL!K7*SQRT($A7)*$E$27</f>
        <v>81.343142551531216</v>
      </c>
      <c r="L7" s="1">
        <f>2*BVOL!L7*SQRT($A7)*$E$27</f>
        <v>80.341209518064346</v>
      </c>
      <c r="M7" s="1">
        <f>2*BVOL!M7*SQRT($A7)*$E$27</f>
        <v>78.682837600601943</v>
      </c>
      <c r="N7" s="1">
        <f>2*BVOL!N7*SQRT($A7)*$E$27</f>
        <v>76.098541362556347</v>
      </c>
      <c r="O7" s="1">
        <f>2*BVOL!O7*SQRT($A7)*$E$27</f>
        <v>74.764933945597008</v>
      </c>
      <c r="P7" s="1">
        <f>2*BVOL!P7*SQRT($A7)*$E$27</f>
        <v>72.86471612350465</v>
      </c>
    </row>
    <row r="8" spans="1:16" x14ac:dyDescent="0.25">
      <c r="A8">
        <v>1</v>
      </c>
      <c r="B8">
        <f t="shared" si="1"/>
        <v>12</v>
      </c>
      <c r="E8" s="1">
        <f>2*BVOL!E8*SQRT($A8)*$E$27</f>
        <v>107.52292341379413</v>
      </c>
      <c r="F8" s="1">
        <f>2*BVOL!F8*SQRT($A8)*$E$27</f>
        <v>110.70648281139758</v>
      </c>
      <c r="G8" s="1">
        <f>2*BVOL!G8*SQRT($A8)*$E$27</f>
        <v>108.29687143777291</v>
      </c>
      <c r="H8" s="1">
        <f>2*BVOL!H8*SQRT($A8)*$E$27</f>
        <v>105.52023316617895</v>
      </c>
      <c r="I8" s="1">
        <f>2*BVOL!I8*SQRT($A8)*$E$27</f>
        <v>102.76753143140907</v>
      </c>
      <c r="J8" s="1">
        <f>2*BVOL!J8*SQRT($A8)*$E$27</f>
        <v>98.714277862530508</v>
      </c>
      <c r="K8" s="1">
        <f>2*BVOL!K8*SQRT($A8)*$E$27</f>
        <v>91.916301404490099</v>
      </c>
      <c r="L8" s="1">
        <f>2*BVOL!L8*SQRT($A8)*$E$27</f>
        <v>90.703516872069741</v>
      </c>
      <c r="M8" s="1">
        <f>2*BVOL!M8*SQRT($A8)*$E$27</f>
        <v>88.668911242022432</v>
      </c>
      <c r="N8" s="1">
        <f>2*BVOL!N8*SQRT($A8)*$E$27</f>
        <v>84.966726879897138</v>
      </c>
      <c r="O8" s="1">
        <f>2*BVOL!O8*SQRT($A8)*$E$27</f>
        <v>83.458725059979713</v>
      </c>
      <c r="P8" s="1">
        <f>2*BVOL!P8*SQRT($A8)*$E$27</f>
        <v>81.73529440864553</v>
      </c>
    </row>
    <row r="9" spans="1:16" x14ac:dyDescent="0.25">
      <c r="A9">
        <v>2</v>
      </c>
      <c r="B9">
        <f t="shared" si="1"/>
        <v>24</v>
      </c>
      <c r="E9" s="1">
        <f>2*BVOL!E9*SQRT($A9)*$E$27</f>
        <v>135.8907030933126</v>
      </c>
      <c r="F9" s="1">
        <f>2*BVOL!F9*SQRT($A9)*$E$27</f>
        <v>137.03036605207907</v>
      </c>
      <c r="G9" s="1">
        <f>2*BVOL!G9*SQRT($A9)*$E$27</f>
        <v>134.8300266762428</v>
      </c>
      <c r="H9" s="1">
        <f>2*BVOL!H9*SQRT($A9)*$E$27</f>
        <v>132.95691725886428</v>
      </c>
      <c r="I9" s="1">
        <f>2*BVOL!I9*SQRT($A9)*$E$27</f>
        <v>131.49002434164009</v>
      </c>
      <c r="J9" s="1">
        <f>2*BVOL!J9*SQRT($A9)*$E$27</f>
        <v>128.55623850719175</v>
      </c>
      <c r="K9" s="1">
        <f>2*BVOL!K9*SQRT($A9)*$E$27</f>
        <v>123.82832979706156</v>
      </c>
      <c r="L9" s="1">
        <f>2*BVOL!L9*SQRT($A9)*$E$27</f>
        <v>121.63927421289627</v>
      </c>
      <c r="M9" s="1">
        <f>2*BVOL!M9*SQRT($A9)*$E$27</f>
        <v>117.94947433649395</v>
      </c>
      <c r="N9" s="1">
        <f>2*BVOL!N9*SQRT($A9)*$E$27</f>
        <v>113.62778212651814</v>
      </c>
      <c r="O9" s="1">
        <f>2*BVOL!O9*SQRT($A9)*$E$27</f>
        <v>111.24690208394661</v>
      </c>
      <c r="P9" s="1">
        <f>2*BVOL!P9*SQRT($A9)*$E$27</f>
        <v>109.76872537505149</v>
      </c>
    </row>
    <row r="10" spans="1:16" x14ac:dyDescent="0.25">
      <c r="A10">
        <v>3</v>
      </c>
      <c r="B10">
        <f t="shared" si="1"/>
        <v>36</v>
      </c>
      <c r="E10" s="1">
        <f>2*BVOL!E10*SQRT($A10)*$E$27</f>
        <v>156.70232643421892</v>
      </c>
      <c r="F10" s="1">
        <f>2*BVOL!F10*SQRT($A10)*$E$27</f>
        <v>157.2136577754365</v>
      </c>
      <c r="G10" s="1">
        <f>2*BVOL!G10*SQRT($A10)*$E$27</f>
        <v>155.69348351776262</v>
      </c>
      <c r="H10" s="1">
        <f>2*BVOL!H10*SQRT($A10)*$E$27</f>
        <v>153.21974540754786</v>
      </c>
      <c r="I10" s="1">
        <f>2*BVOL!I10*SQRT($A10)*$E$27</f>
        <v>151.0085828509313</v>
      </c>
      <c r="J10" s="1">
        <f>2*BVOL!J10*SQRT($A10)*$E$27</f>
        <v>148.16171105928748</v>
      </c>
      <c r="K10" s="1">
        <f>2*BVOL!K10*SQRT($A10)*$E$27</f>
        <v>143.32479296668882</v>
      </c>
      <c r="L10" s="1">
        <f>2*BVOL!L10*SQRT($A10)*$E$27</f>
        <v>140.65757813277011</v>
      </c>
      <c r="M10" s="1">
        <f>2*BVOL!M10*SQRT($A10)*$E$27</f>
        <v>136.01413676387537</v>
      </c>
      <c r="N10" s="1">
        <f>2*BVOL!N10*SQRT($A10)*$E$27</f>
        <v>130.90082335169959</v>
      </c>
      <c r="O10" s="1">
        <f>2*BVOL!O10*SQRT($A10)*$E$27</f>
        <v>128.64820149714649</v>
      </c>
      <c r="P10" s="1">
        <f>2*BVOL!P10*SQRT($A10)*$E$27</f>
        <v>126.11918432301631</v>
      </c>
    </row>
    <row r="11" spans="1:16" x14ac:dyDescent="0.25">
      <c r="A11">
        <v>4</v>
      </c>
      <c r="B11">
        <f t="shared" si="1"/>
        <v>48</v>
      </c>
      <c r="E11" s="1">
        <f>2*BVOL!E11*SQRT($A11)*$E$27</f>
        <v>173.33244198881448</v>
      </c>
      <c r="F11" s="1">
        <f>2*BVOL!F11*SQRT($A11)*$E$27</f>
        <v>174.09841116718522</v>
      </c>
      <c r="G11" s="1">
        <f>2*BVOL!G11*SQRT($A11)*$E$27</f>
        <v>171.24198443951099</v>
      </c>
      <c r="H11" s="1">
        <f>2*BVOL!H11*SQRT($A11)*$E$27</f>
        <v>168.92811921318267</v>
      </c>
      <c r="I11" s="1">
        <f>2*BVOL!I11*SQRT($A11)*$E$27</f>
        <v>166.83766166387915</v>
      </c>
      <c r="J11" s="1">
        <f>2*BVOL!J11*SQRT($A11)*$E$27</f>
        <v>163.24718114026626</v>
      </c>
      <c r="K11" s="1">
        <f>2*BVOL!K11*SQRT($A11)*$E$27</f>
        <v>157.8215661268068</v>
      </c>
      <c r="L11" s="1">
        <f>2*BVOL!L11*SQRT($A11)*$E$27</f>
        <v>154.40662020657052</v>
      </c>
      <c r="M11" s="1">
        <f>2*BVOL!M11*SQRT($A11)*$E$27</f>
        <v>149.10866672283947</v>
      </c>
      <c r="N11" s="1">
        <f>2*BVOL!N11*SQRT($A11)*$E$27</f>
        <v>143.26815173776251</v>
      </c>
      <c r="O11" s="1">
        <f>2*BVOL!O11*SQRT($A11)*$E$27</f>
        <v>140.22023271549557</v>
      </c>
      <c r="P11" s="1">
        <f>2*BVOL!P11*SQRT($A11)*$E$27</f>
        <v>136.80528679525932</v>
      </c>
    </row>
    <row r="12" spans="1:16" x14ac:dyDescent="0.25">
      <c r="A12">
        <v>5</v>
      </c>
      <c r="B12">
        <f t="shared" si="1"/>
        <v>60</v>
      </c>
      <c r="E12" s="1">
        <f>2*BVOL!E12*SQRT($A12)*$E$27</f>
        <v>187.4043971606871</v>
      </c>
      <c r="F12" s="1">
        <f>2*BVOL!F12*SQRT($A12)*$E$27</f>
        <v>187.31519095487943</v>
      </c>
      <c r="G12" s="1">
        <f>2*BVOL!G12*SQRT($A12)*$E$27</f>
        <v>184.33570368090432</v>
      </c>
      <c r="H12" s="1">
        <f>2*BVOL!H12*SQRT($A12)*$E$27</f>
        <v>181.21348647763696</v>
      </c>
      <c r="I12" s="1">
        <f>2*BVOL!I12*SQRT($A12)*$E$27</f>
        <v>178.46593533876171</v>
      </c>
      <c r="J12" s="1">
        <f>2*BVOL!J12*SQRT($A12)*$E$27</f>
        <v>174.45165607741799</v>
      </c>
      <c r="K12" s="1">
        <f>2*BVOL!K12*SQRT($A12)*$E$27</f>
        <v>168.72461766456757</v>
      </c>
      <c r="L12" s="1">
        <f>2*BVOL!L12*SQRT($A12)*$E$27</f>
        <v>164.7460208855469</v>
      </c>
      <c r="M12" s="1">
        <f>2*BVOL!M12*SQRT($A12)*$E$27</f>
        <v>159.01898247269651</v>
      </c>
      <c r="N12" s="1">
        <f>2*BVOL!N12*SQRT($A12)*$E$27</f>
        <v>152.54261193106194</v>
      </c>
      <c r="O12" s="1">
        <f>2*BVOL!O12*SQRT($A12)*$E$27</f>
        <v>148.65322135784888</v>
      </c>
      <c r="P12" s="1">
        <f>2*BVOL!P12*SQRT($A12)*$E$27</f>
        <v>144.87087823160505</v>
      </c>
    </row>
    <row r="13" spans="1:16" x14ac:dyDescent="0.25">
      <c r="A13">
        <v>6</v>
      </c>
      <c r="B13">
        <f t="shared" si="1"/>
        <v>72</v>
      </c>
      <c r="E13" s="1">
        <f>2*BVOL!E13*SQRT($A13)*$E$27</f>
        <v>198.82213414353618</v>
      </c>
      <c r="F13" s="1">
        <f>2*BVOL!F13*SQRT($A13)*$E$27</f>
        <v>198.52897263639443</v>
      </c>
      <c r="G13" s="1">
        <f>2*BVOL!G13*SQRT($A13)*$E$27</f>
        <v>195.01103455069341</v>
      </c>
      <c r="H13" s="1">
        <f>2*BVOL!H13*SQRT($A13)*$E$27</f>
        <v>191.08267035499389</v>
      </c>
      <c r="I13" s="1">
        <f>2*BVOL!I13*SQRT($A13)*$E$27</f>
        <v>187.77971737453018</v>
      </c>
      <c r="J13" s="1">
        <f>2*BVOL!J13*SQRT($A13)*$E$27</f>
        <v>183.36275066692778</v>
      </c>
      <c r="K13" s="1">
        <f>2*BVOL!K13*SQRT($A13)*$E$27</f>
        <v>177.55815282552109</v>
      </c>
      <c r="L13" s="1">
        <f>2*BVOL!L13*SQRT($A13)*$E$27</f>
        <v>173.19981841934705</v>
      </c>
      <c r="M13" s="1">
        <f>2*BVOL!M13*SQRT($A13)*$E$27</f>
        <v>166.7307211617524</v>
      </c>
      <c r="N13" s="1">
        <f>2*BVOL!N13*SQRT($A13)*$E$27</f>
        <v>159.67530088987422</v>
      </c>
      <c r="O13" s="1">
        <f>2*BVOL!O13*SQRT($A13)*$E$27</f>
        <v>155.43423108655688</v>
      </c>
      <c r="P13" s="1">
        <f>2*BVOL!P13*SQRT($A13)*$E$27</f>
        <v>151.13452898181117</v>
      </c>
    </row>
    <row r="14" spans="1:16" x14ac:dyDescent="0.25">
      <c r="A14">
        <v>7</v>
      </c>
      <c r="B14">
        <f t="shared" si="1"/>
        <v>84</v>
      </c>
      <c r="E14" s="1">
        <f>2*BVOL!E14*SQRT($A14)*$E$27</f>
        <v>207.00506428396224</v>
      </c>
      <c r="F14" s="1">
        <f>2*BVOL!F14*SQRT($A14)*$E$27</f>
        <v>206.8995140778211</v>
      </c>
      <c r="G14" s="1">
        <f>2*BVOL!G14*SQRT($A14)*$E$27</f>
        <v>202.02309455410142</v>
      </c>
      <c r="H14" s="1">
        <f>2*BVOL!H14*SQRT($A14)*$E$27</f>
        <v>197.69553610231554</v>
      </c>
      <c r="I14" s="1">
        <f>2*BVOL!I14*SQRT($A14)*$E$27</f>
        <v>195.0145608663311</v>
      </c>
      <c r="J14" s="1">
        <f>2*BVOL!J14*SQRT($A14)*$E$27</f>
        <v>190.05370117769854</v>
      </c>
      <c r="K14" s="1">
        <f>2*BVOL!K14*SQRT($A14)*$E$27</f>
        <v>184.33288000484987</v>
      </c>
      <c r="L14" s="1">
        <f>2*BVOL!L14*SQRT($A14)*$E$27</f>
        <v>179.625340810956</v>
      </c>
      <c r="M14" s="1">
        <f>2*BVOL!M14*SQRT($A14)*$E$27</f>
        <v>172.44792679335993</v>
      </c>
      <c r="N14" s="1">
        <f>2*BVOL!N14*SQRT($A14)*$E$27</f>
        <v>164.531661332776</v>
      </c>
      <c r="O14" s="1">
        <f>2*BVOL!O14*SQRT($A14)*$E$27</f>
        <v>159.84523218011034</v>
      </c>
      <c r="P14" s="1">
        <f>2*BVOL!P14*SQRT($A14)*$E$27</f>
        <v>155.28546327481402</v>
      </c>
    </row>
    <row r="15" spans="1:16" x14ac:dyDescent="0.25">
      <c r="A15">
        <v>8</v>
      </c>
      <c r="B15">
        <f t="shared" si="1"/>
        <v>96</v>
      </c>
      <c r="E15" s="1">
        <f>2*BVOL!E15*SQRT($A15)*$E$27</f>
        <v>214.05352799801875</v>
      </c>
      <c r="F15" s="1">
        <f>2*BVOL!F15*SQRT($A15)*$E$27</f>
        <v>214.23406866475406</v>
      </c>
      <c r="G15" s="1">
        <f>2*BVOL!G15*SQRT($A15)*$E$27</f>
        <v>209.33690307955951</v>
      </c>
      <c r="H15" s="1">
        <f>2*BVOL!H15*SQRT($A15)*$E$27</f>
        <v>205.31987324469952</v>
      </c>
      <c r="I15" s="1">
        <f>2*BVOL!I15*SQRT($A15)*$E$27</f>
        <v>201.97987091009679</v>
      </c>
      <c r="J15" s="1">
        <f>2*BVOL!J15*SQRT($A15)*$E$27</f>
        <v>196.94729982485077</v>
      </c>
      <c r="K15" s="1">
        <f>2*BVOL!K15*SQRT($A15)*$E$27</f>
        <v>190.60580890577398</v>
      </c>
      <c r="L15" s="1">
        <f>2*BVOL!L15*SQRT($A15)*$E$27</f>
        <v>185.57323782052805</v>
      </c>
      <c r="M15" s="1">
        <f>2*BVOL!M15*SQRT($A15)*$E$27</f>
        <v>177.74228640088518</v>
      </c>
      <c r="N15" s="1">
        <f>2*BVOL!N15*SQRT($A15)*$E$27</f>
        <v>169.27944264766884</v>
      </c>
      <c r="O15" s="1">
        <f>2*BVOL!O15*SQRT($A15)*$E$27</f>
        <v>164.49511497918385</v>
      </c>
      <c r="P15" s="1">
        <f>2*BVOL!P15*SQRT($A15)*$E$27</f>
        <v>159.95903072745986</v>
      </c>
    </row>
    <row r="16" spans="1:16" x14ac:dyDescent="0.25">
      <c r="A16">
        <v>9</v>
      </c>
      <c r="B16">
        <f t="shared" si="1"/>
        <v>108</v>
      </c>
      <c r="E16" s="1">
        <f>2*BVOL!E16*SQRT($A16)*$E$27</f>
        <v>221.1257271809061</v>
      </c>
      <c r="F16" s="1">
        <f>2*BVOL!F16*SQRT($A16)*$E$27</f>
        <v>220.814552202193</v>
      </c>
      <c r="G16" s="1">
        <f>2*BVOL!G16*SQRT($A16)*$E$27</f>
        <v>215.76394293231087</v>
      </c>
      <c r="H16" s="1">
        <f>2*BVOL!H16*SQRT($A16)*$E$27</f>
        <v>212.22133548234615</v>
      </c>
      <c r="I16" s="1">
        <f>2*BVOL!I16*SQRT($A16)*$E$27</f>
        <v>208.34361651684421</v>
      </c>
      <c r="J16" s="1">
        <f>2*BVOL!J16*SQRT($A16)*$E$27</f>
        <v>202.38341884764679</v>
      </c>
      <c r="K16" s="1">
        <f>2*BVOL!K16*SQRT($A16)*$E$27</f>
        <v>195.32214048454145</v>
      </c>
      <c r="L16" s="1">
        <f>2*BVOL!L16*SQRT($A16)*$E$27</f>
        <v>189.76886394135352</v>
      </c>
      <c r="M16" s="1">
        <f>2*BVOL!M16*SQRT($A16)*$E$27</f>
        <v>181.48682220021976</v>
      </c>
      <c r="N16" s="1">
        <f>2*BVOL!N16*SQRT($A16)*$E$27</f>
        <v>172.77392279625249</v>
      </c>
      <c r="O16" s="1">
        <f>2*BVOL!O16*SQRT($A16)*$E$27</f>
        <v>167.81905967366666</v>
      </c>
      <c r="P16" s="1">
        <f>2*BVOL!P16*SQRT($A16)*$E$27</f>
        <v>162.98387923520133</v>
      </c>
    </row>
    <row r="17" spans="1:16" x14ac:dyDescent="0.25">
      <c r="A17">
        <v>10</v>
      </c>
      <c r="B17">
        <f t="shared" si="1"/>
        <v>120</v>
      </c>
      <c r="E17" s="1">
        <f>2*BVOL!E17*SQRT($A17)*$E$27</f>
        <v>226.35021855042856</v>
      </c>
      <c r="F17" s="1">
        <f>2*BVOL!F17*SQRT($A17)*$E$27</f>
        <v>226.17359927388719</v>
      </c>
      <c r="G17" s="1">
        <f>2*BVOL!G17*SQRT($A17)*$E$27</f>
        <v>221.30395350638827</v>
      </c>
      <c r="H17" s="1">
        <f>2*BVOL!H17*SQRT($A17)*$E$27</f>
        <v>216.81277761719238</v>
      </c>
      <c r="I17" s="1">
        <f>2*BVOL!I17*SQRT($A17)*$E$27</f>
        <v>212.80099690718035</v>
      </c>
      <c r="J17" s="1">
        <f>2*BVOL!J17*SQRT($A17)*$E$27</f>
        <v>206.46793427690972</v>
      </c>
      <c r="K17" s="1">
        <f>2*BVOL!K17*SQRT($A17)*$E$27</f>
        <v>198.79761140996845</v>
      </c>
      <c r="L17" s="1">
        <f>2*BVOL!L17*SQRT($A17)*$E$27</f>
        <v>192.76732468234025</v>
      </c>
      <c r="M17" s="1">
        <f>2*BVOL!M17*SQRT($A17)*$E$27</f>
        <v>183.96159218048987</v>
      </c>
      <c r="N17" s="1">
        <f>2*BVOL!N17*SQRT($A17)*$E$27</f>
        <v>175.15585967863953</v>
      </c>
      <c r="O17" s="1">
        <f>2*BVOL!O17*SQRT($A17)*$E$27</f>
        <v>169.83205005717699</v>
      </c>
      <c r="P17" s="1">
        <f>2*BVOL!P17*SQRT($A17)*$E$27</f>
        <v>165.06332959055891</v>
      </c>
    </row>
    <row r="18" spans="1:16" x14ac:dyDescent="0.25">
      <c r="A18">
        <v>12</v>
      </c>
      <c r="B18">
        <f t="shared" si="1"/>
        <v>144</v>
      </c>
      <c r="E18" s="1">
        <f>2*BVOL!E18*SQRT($A18)*$E$27</f>
        <v>236.42855636622434</v>
      </c>
      <c r="F18" s="1">
        <f>2*BVOL!F18*SQRT($A18)*$E$27</f>
        <v>236.17980057860493</v>
      </c>
      <c r="G18" s="1">
        <f>2*BVOL!G18*SQRT($A18)*$E$27</f>
        <v>231.25996389013312</v>
      </c>
      <c r="H18" s="1">
        <f>2*BVOL!H18*SQRT($A18)*$E$27</f>
        <v>226.61652252123835</v>
      </c>
      <c r="I18" s="1">
        <f>2*BVOL!I18*SQRT($A18)*$E$27</f>
        <v>221.72432536472428</v>
      </c>
      <c r="J18" s="1">
        <f>2*BVOL!J18*SQRT($A18)*$E$27</f>
        <v>215.45015161032484</v>
      </c>
      <c r="K18" s="1">
        <f>2*BVOL!K18*SQRT($A18)*$E$27</f>
        <v>206.49494325602777</v>
      </c>
      <c r="L18" s="1">
        <f>2*BVOL!L18*SQRT($A18)*$E$27</f>
        <v>199.75089745834731</v>
      </c>
      <c r="M18" s="1">
        <f>2*BVOL!M18*SQRT($A18)*$E$27</f>
        <v>189.74538688965745</v>
      </c>
      <c r="N18" s="1">
        <f>2*BVOL!N18*SQRT($A18)*$E$27</f>
        <v>180.7072599394873</v>
      </c>
      <c r="O18" s="1">
        <f>2*BVOL!O18*SQRT($A18)*$E$27</f>
        <v>175.04115588815739</v>
      </c>
      <c r="P18" s="1">
        <f>2*BVOL!P18*SQRT($A18)*$E$27</f>
        <v>169.84492388010852</v>
      </c>
    </row>
    <row r="19" spans="1:16" x14ac:dyDescent="0.25">
      <c r="A19">
        <v>15</v>
      </c>
      <c r="B19">
        <f t="shared" si="1"/>
        <v>180</v>
      </c>
      <c r="E19" s="1">
        <f>2*BVOL!E19*SQRT($A19)*$E$27</f>
        <v>247.18458735867949</v>
      </c>
      <c r="F19" s="1">
        <f>2*BVOL!F19*SQRT($A19)*$E$27</f>
        <v>246.87556799706095</v>
      </c>
      <c r="G19" s="1">
        <f>2*BVOL!G19*SQRT($A19)*$E$27</f>
        <v>241.49863110489815</v>
      </c>
      <c r="H19" s="1">
        <f>2*BVOL!H19*SQRT($A19)*$E$27</f>
        <v>236.58522325516319</v>
      </c>
      <c r="I19" s="1">
        <f>2*BVOL!I19*SQRT($A19)*$E$27</f>
        <v>230.74475732057255</v>
      </c>
      <c r="J19" s="1">
        <f>2*BVOL!J19*SQRT($A19)*$E$27</f>
        <v>223.08107715243247</v>
      </c>
      <c r="K19" s="1">
        <f>2*BVOL!K19*SQRT($A19)*$E$27</f>
        <v>213.28516338912436</v>
      </c>
      <c r="L19" s="1">
        <f>2*BVOL!L19*SQRT($A19)*$E$27</f>
        <v>205.62148322098432</v>
      </c>
      <c r="M19" s="1">
        <f>2*BVOL!M19*SQRT($A19)*$E$27</f>
        <v>194.31137458574531</v>
      </c>
      <c r="N19" s="1">
        <f>2*BVOL!N19*SQRT($A19)*$E$27</f>
        <v>185.93694988588257</v>
      </c>
      <c r="O19" s="1">
        <f>2*BVOL!O19*SQRT($A19)*$E$27</f>
        <v>179.44754329189297</v>
      </c>
      <c r="P19" s="1">
        <f>2*BVOL!P19*SQRT($A19)*$E$27</f>
        <v>173.29805799568376</v>
      </c>
    </row>
    <row r="20" spans="1:16" x14ac:dyDescent="0.25">
      <c r="A20">
        <v>20</v>
      </c>
      <c r="B20">
        <f t="shared" si="1"/>
        <v>240</v>
      </c>
      <c r="E20" s="1">
        <f>2*BVOL!E20*SQRT($A20)*$E$27</f>
        <v>266.40541302393177</v>
      </c>
      <c r="F20" s="1">
        <f>2*BVOL!F20*SQRT($A20)*$E$27</f>
        <v>266.61950791787012</v>
      </c>
      <c r="G20" s="1">
        <f>2*BVOL!G20*SQRT($A20)*$E$27</f>
        <v>260.23234358204326</v>
      </c>
      <c r="H20" s="1">
        <f>2*BVOL!H20*SQRT($A20)*$E$27</f>
        <v>253.38130697601662</v>
      </c>
      <c r="I20" s="1">
        <f>2*BVOL!I20*SQRT($A20)*$E$27</f>
        <v>246.17344554675938</v>
      </c>
      <c r="J20" s="1">
        <f>2*BVOL!J20*SQRT($A20)*$E$27</f>
        <v>237.71669723619527</v>
      </c>
      <c r="K20" s="1">
        <f>2*BVOL!K20*SQRT($A20)*$E$27</f>
        <v>225.58465324635642</v>
      </c>
      <c r="L20" s="1">
        <f>2*BVOL!L20*SQRT($A20)*$E$27</f>
        <v>216.5569852186234</v>
      </c>
      <c r="M20" s="1">
        <f>2*BVOL!M20*SQRT($A20)*$E$27</f>
        <v>203.14037186515455</v>
      </c>
      <c r="N20" s="1">
        <f>2*BVOL!N20*SQRT($A20)*$E$27</f>
        <v>194.75498851923652</v>
      </c>
      <c r="O20" s="1">
        <f>2*BVOL!O20*SQRT($A20)*$E$27</f>
        <v>187.54712708997934</v>
      </c>
      <c r="P20" s="1">
        <f>2*BVOL!P20*SQRT($A20)*$E$27</f>
        <v>179.98244083749157</v>
      </c>
    </row>
    <row r="21" spans="1:16" x14ac:dyDescent="0.25">
      <c r="A21">
        <v>25</v>
      </c>
      <c r="B21">
        <f t="shared" si="1"/>
        <v>300</v>
      </c>
      <c r="E21" s="1">
        <f>2*BVOL!E21*SQRT($A21)*$E$27</f>
        <v>283.56817290933833</v>
      </c>
      <c r="F21" s="1">
        <f>2*BVOL!F21*SQRT($A21)*$E$27</f>
        <v>282.73039412049536</v>
      </c>
      <c r="G21" s="1">
        <f>2*BVOL!G21*SQRT($A21)*$E$27</f>
        <v>276.02816380975128</v>
      </c>
      <c r="H21" s="1">
        <f>2*BVOL!H21*SQRT($A21)*$E$27</f>
        <v>267.21153941287963</v>
      </c>
      <c r="I21" s="1">
        <f>2*BVOL!I21*SQRT($A21)*$E$27</f>
        <v>259.15290534877067</v>
      </c>
      <c r="J21" s="1">
        <f>2*BVOL!J21*SQRT($A21)*$E$27</f>
        <v>248.02241572557074</v>
      </c>
      <c r="K21" s="1">
        <f>2*BVOL!K21*SQRT($A21)*$E$27</f>
        <v>235.29615698076498</v>
      </c>
      <c r="L21" s="1">
        <f>2*BVOL!L21*SQRT($A21)*$E$27</f>
        <v>225.72154225113061</v>
      </c>
      <c r="M21" s="1">
        <f>2*BVOL!M21*SQRT($A21)*$E$27</f>
        <v>211.43940861275934</v>
      </c>
      <c r="N21" s="1">
        <f>2*BVOL!N21*SQRT($A21)*$E$27</f>
        <v>199.47114020071635</v>
      </c>
      <c r="O21" s="1">
        <f>2*BVOL!O21*SQRT($A21)*$E$27</f>
        <v>191.85134264504899</v>
      </c>
      <c r="P21" s="1">
        <f>2*BVOL!P21*SQRT($A21)*$E$27</f>
        <v>184.47091045762249</v>
      </c>
    </row>
    <row r="22" spans="1:16" x14ac:dyDescent="0.25">
      <c r="A22">
        <v>30</v>
      </c>
      <c r="B22">
        <f t="shared" si="1"/>
        <v>360</v>
      </c>
      <c r="E22" s="1">
        <f>2*BVOL!E22*SQRT($A22)*$E$27</f>
        <v>299.05235642166394</v>
      </c>
      <c r="F22" s="1">
        <f>2*BVOL!F22*SQRT($A22)*$E$27</f>
        <v>299.35826998222967</v>
      </c>
      <c r="G22" s="1">
        <f>2*BVOL!G22*SQRT($A22)*$E$27</f>
        <v>290.70528641194039</v>
      </c>
      <c r="H22" s="1">
        <f>2*BVOL!H22*SQRT($A22)*$E$27</f>
        <v>280.39162922715116</v>
      </c>
      <c r="I22" s="1">
        <f>2*BVOL!I22*SQRT($A22)*$E$27</f>
        <v>269.81576041901991</v>
      </c>
      <c r="J22" s="1">
        <f>2*BVOL!J22*SQRT($A22)*$E$27</f>
        <v>257.66662187083597</v>
      </c>
      <c r="K22" s="1">
        <f>2*BVOL!K22*SQRT($A22)*$E$27</f>
        <v>241.67171284696789</v>
      </c>
      <c r="L22" s="1">
        <f>2*BVOL!L22*SQRT($A22)*$E$27</f>
        <v>230.83363241549449</v>
      </c>
      <c r="M22" s="1">
        <f>2*BVOL!M22*SQRT($A22)*$E$27</f>
        <v>214.70761757995538</v>
      </c>
      <c r="N22" s="1">
        <f>2*BVOL!N22*SQRT($A22)*$E$27</f>
        <v>201.9466519106399</v>
      </c>
      <c r="O22" s="1">
        <f>2*BVOL!O22*SQRT($A22)*$E$27</f>
        <v>195.56616907598217</v>
      </c>
      <c r="P22" s="1">
        <f>2*BVOL!P22*SQRT($A22)*$E$27</f>
        <v>188.31164749685078</v>
      </c>
    </row>
    <row r="27" spans="1:16" x14ac:dyDescent="0.25">
      <c r="D27" s="3" t="s">
        <v>7</v>
      </c>
      <c r="E27">
        <f>_xlfn.NORM.DIST(0,0,1,FALSE)</f>
        <v>0.3989422804014327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BVOL</vt:lpstr>
      <vt:lpstr>STRIKE</vt:lpstr>
      <vt:lpstr>STRADDLE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Nemirov</dc:creator>
  <cp:lastModifiedBy>Victor Nemirov</cp:lastModifiedBy>
  <dcterms:created xsi:type="dcterms:W3CDTF">2023-03-23T14:12:21Z</dcterms:created>
  <dcterms:modified xsi:type="dcterms:W3CDTF">2023-03-28T11:35:03Z</dcterms:modified>
</cp:coreProperties>
</file>